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0" windowWidth="25600" windowHeight="15540"/>
  </bookViews>
  <sheets>
    <sheet name="General notes" sheetId="7" r:id="rId1"/>
    <sheet name="Counting notes" sheetId="4" r:id="rId2"/>
    <sheet name="Counts per ml" sheetId="1" r:id="rId3"/>
    <sheet name="Biovolume estimates" sheetId="6" r:id="rId4"/>
  </sheets>
  <definedNames>
    <definedName name="_xlnm._FilterDatabase" localSheetId="3" hidden="1">'Biovolume estimates'!$A$1:$J$1</definedName>
    <definedName name="_xlnm._FilterDatabase" localSheetId="2" hidden="1">'Counts per ml'!$A$1:$AN$1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6" l="1"/>
  <c r="H45" i="6"/>
  <c r="H46" i="6"/>
  <c r="H47" i="6"/>
  <c r="H48" i="6"/>
  <c r="H49" i="6"/>
  <c r="H50" i="6"/>
  <c r="H51" i="6"/>
  <c r="H52" i="6"/>
  <c r="H53" i="6"/>
  <c r="H54" i="6"/>
  <c r="I126" i="6"/>
  <c r="H126" i="6"/>
  <c r="G126" i="6"/>
  <c r="F126" i="6"/>
  <c r="I10" i="6"/>
  <c r="H10" i="6"/>
  <c r="G10" i="6"/>
  <c r="F10" i="6"/>
  <c r="I125" i="6"/>
  <c r="H125" i="6"/>
  <c r="G125" i="6"/>
  <c r="F125" i="6"/>
  <c r="I124" i="6"/>
  <c r="H124" i="6"/>
  <c r="G124" i="6"/>
  <c r="F124" i="6"/>
  <c r="I123" i="6"/>
  <c r="H123" i="6"/>
  <c r="G123" i="6"/>
  <c r="F123" i="6"/>
  <c r="I122" i="6"/>
  <c r="H122" i="6"/>
  <c r="G122" i="6"/>
  <c r="F122" i="6"/>
  <c r="I121" i="6"/>
  <c r="H121" i="6"/>
  <c r="G121" i="6"/>
  <c r="F121" i="6"/>
  <c r="I120" i="6"/>
  <c r="H120" i="6"/>
  <c r="G120" i="6"/>
  <c r="F120" i="6"/>
  <c r="I119" i="6"/>
  <c r="H119" i="6"/>
  <c r="G119" i="6"/>
  <c r="F119" i="6"/>
  <c r="I118" i="6"/>
  <c r="H118" i="6"/>
  <c r="G118" i="6"/>
  <c r="F118" i="6"/>
  <c r="I117" i="6"/>
  <c r="H117" i="6"/>
  <c r="G117" i="6"/>
  <c r="F117" i="6"/>
  <c r="I116" i="6"/>
  <c r="H116" i="6"/>
  <c r="G116" i="6"/>
  <c r="F116" i="6"/>
  <c r="I115" i="6"/>
  <c r="H115" i="6"/>
  <c r="G115" i="6"/>
  <c r="F115" i="6"/>
  <c r="H43" i="6"/>
  <c r="H7" i="6"/>
</calcChain>
</file>

<file path=xl/comments1.xml><?xml version="1.0" encoding="utf-8"?>
<comments xmlns="http://schemas.openxmlformats.org/spreadsheetml/2006/main">
  <authors>
    <author>Sara</author>
  </authors>
  <commentList>
    <comment ref="AB69" authorId="0">
      <text>
        <r>
          <rPr>
            <b/>
            <sz val="8"/>
            <color indexed="81"/>
            <rFont val="Tahoma"/>
            <family val="2"/>
          </rPr>
          <t>Sara:</t>
        </r>
        <r>
          <rPr>
            <sz val="8"/>
            <color indexed="81"/>
            <rFont val="Tahoma"/>
            <family val="2"/>
          </rPr>
          <t xml:space="preserve">
Seems too high</t>
        </r>
      </text>
    </comment>
  </commentList>
</comments>
</file>

<file path=xl/sharedStrings.xml><?xml version="1.0" encoding="utf-8"?>
<sst xmlns="http://schemas.openxmlformats.org/spreadsheetml/2006/main" count="923" uniqueCount="109">
  <si>
    <t>Cryptomonas</t>
  </si>
  <si>
    <t>Dinobryon</t>
  </si>
  <si>
    <t>Euglena</t>
  </si>
  <si>
    <t>Fragelleria</t>
  </si>
  <si>
    <t>G.fuscum</t>
  </si>
  <si>
    <t>Gloecystis</t>
  </si>
  <si>
    <t>Mallomonas</t>
  </si>
  <si>
    <t>Merismopedia</t>
  </si>
  <si>
    <t>Oocystis</t>
  </si>
  <si>
    <t>Peridinium cinctum</t>
  </si>
  <si>
    <t>Peridinium limbatum</t>
  </si>
  <si>
    <t>Peridinium umbatum</t>
  </si>
  <si>
    <t>Pinnularia</t>
  </si>
  <si>
    <t>Scenedesmus</t>
  </si>
  <si>
    <t>Strombidium</t>
  </si>
  <si>
    <t>Synedra</t>
  </si>
  <si>
    <t>Synura</t>
  </si>
  <si>
    <t>CB</t>
  </si>
  <si>
    <t>Trachelomonas</t>
  </si>
  <si>
    <t>TB</t>
  </si>
  <si>
    <t>Arthrodesmus</t>
  </si>
  <si>
    <t>Asterionella formosa (colony)</t>
  </si>
  <si>
    <t>Chilomonas</t>
  </si>
  <si>
    <t>Cyclotella?</t>
  </si>
  <si>
    <t>Peridinium quadridens</t>
  </si>
  <si>
    <t>Strobilidium sp. (cilliate)</t>
  </si>
  <si>
    <t>Unflagellated Colonial Chryosophyte (colony)</t>
  </si>
  <si>
    <t>Peridinium umbonatum umbonatum</t>
  </si>
  <si>
    <t>Ceratium</t>
  </si>
  <si>
    <t xml:space="preserve">Crusigean </t>
  </si>
  <si>
    <t>Staurastrum</t>
  </si>
  <si>
    <t>Tabullaria</t>
  </si>
  <si>
    <t>Gleno.</t>
  </si>
  <si>
    <t>Counted by</t>
  </si>
  <si>
    <t>ERIN</t>
  </si>
  <si>
    <t>ALICE</t>
  </si>
  <si>
    <t>P cinctum</t>
  </si>
  <si>
    <t>STUART</t>
  </si>
  <si>
    <t>Notes</t>
  </si>
  <si>
    <t>ave. of 3 replicate counts</t>
  </si>
  <si>
    <t>NSB</t>
  </si>
  <si>
    <t>SSB</t>
  </si>
  <si>
    <t>DATE</t>
  </si>
  <si>
    <t>Cryptomonas sp.</t>
  </si>
  <si>
    <t>Dinobryon sp.</t>
  </si>
  <si>
    <t>G. fuscum</t>
  </si>
  <si>
    <t>Mallomonas sp.</t>
  </si>
  <si>
    <t>Oocystis sp.</t>
  </si>
  <si>
    <t>Peridinium inconspicuum</t>
  </si>
  <si>
    <t>Strombidium sp. (cilliate)</t>
  </si>
  <si>
    <t>Synura sp. (colony)</t>
  </si>
  <si>
    <t>Unknown dinoflagellate</t>
  </si>
  <si>
    <t>Date</t>
  </si>
  <si>
    <t>Lake</t>
  </si>
  <si>
    <t>Asterionella</t>
  </si>
  <si>
    <t>G.Fuscum</t>
  </si>
  <si>
    <t>Peridinium umbonatum</t>
  </si>
  <si>
    <t>TAXA</t>
  </si>
  <si>
    <t>FB</t>
  </si>
  <si>
    <t>Crucigenia</t>
  </si>
  <si>
    <t>Crucigenia fenestrata  </t>
  </si>
  <si>
    <t>per colony (each colony looks like a donut made of 4 cells with a window, the "fenestra" inside)</t>
  </si>
  <si>
    <t xml:space="preserve">Crucigenia tetrapedia </t>
  </si>
  <si>
    <t>per colony (each colony a small kite made of 4 cells)</t>
  </si>
  <si>
    <t>2000-02</t>
  </si>
  <si>
    <t>Cyclotella(?)</t>
  </si>
  <si>
    <t>?</t>
  </si>
  <si>
    <t>CB are actual cell counts rather than colony counts</t>
  </si>
  <si>
    <t>SSB Dinobryon colony size data from NSB</t>
  </si>
  <si>
    <t>TB Dinobryon colony size based on averaged colony size data from CB, FB, and NSB</t>
  </si>
  <si>
    <t>FB Average of 6/23 and 7/7</t>
  </si>
  <si>
    <t>NSB|SSB 9.5 cells/col = average of 7/1 and 7/15</t>
  </si>
  <si>
    <t>FB Average of 7/7 and 7/21</t>
  </si>
  <si>
    <t>FB estimated, TB continued from 7/22 - insufficient data points for 7/29</t>
  </si>
  <si>
    <t>FB estimated, NSB|SSB 3.1 cells/col = average of 7/29 and 8/12</t>
  </si>
  <si>
    <t>FB estimated</t>
  </si>
  <si>
    <t>Euglena sp.</t>
  </si>
  <si>
    <t>Fragilaria</t>
  </si>
  <si>
    <t>from Jim's culture collection, rectangular cells 6.5 um x 6.5 um x 21 um</t>
  </si>
  <si>
    <t>Glenodinium</t>
  </si>
  <si>
    <t>Gloeocystis gigas</t>
  </si>
  <si>
    <t>Merismopedia elegans</t>
  </si>
  <si>
    <t>per cell, usually occurs as a colony of 16 cells</t>
  </si>
  <si>
    <t>Peridinium umbonatum (armatum)</t>
  </si>
  <si>
    <t>Peridinium umbonatum umbonatum (inconspicuum)</t>
  </si>
  <si>
    <t>Peridinum quadridens</t>
  </si>
  <si>
    <t xml:space="preserve">Scenedesmus bijuga </t>
  </si>
  <si>
    <t>per colony (colonies of 4 cells)</t>
  </si>
  <si>
    <t>Staurastrum clevei   </t>
  </si>
  <si>
    <t xml:space="preserve">Staurastrum pentacercum </t>
  </si>
  <si>
    <t xml:space="preserve">Staurastrum tetracercum </t>
  </si>
  <si>
    <t>Misc</t>
  </si>
  <si>
    <t>Estimates</t>
  </si>
  <si>
    <t>2001, 2002</t>
  </si>
  <si>
    <t>JIM?</t>
  </si>
  <si>
    <t>MA</t>
  </si>
  <si>
    <t>WB</t>
  </si>
  <si>
    <t>J. Graham e-mail</t>
  </si>
  <si>
    <t>Value</t>
  </si>
  <si>
    <t>yes</t>
  </si>
  <si>
    <t>Find</t>
  </si>
  <si>
    <t>find</t>
  </si>
  <si>
    <t>guess?</t>
  </si>
  <si>
    <t>Freshwater ecology book</t>
  </si>
  <si>
    <t>General notes</t>
  </si>
  <si>
    <t>Determine how Dinobryon colonies were counted</t>
  </si>
  <si>
    <t>It would be good to visually inspect TB 2003 and 2008 samples to determine whether cyclotella? or  Unflagellated Colonial Chryosophyte (colony) = Gloeocystis</t>
  </si>
  <si>
    <t>The 2003 count data in this spreadsheet do not match up with the 2003 excel spreadsheet count data.  A correction factor was applied to correct for differences in how counts per ml were calculated between 2008 and 2003.  The documentation for how this correction factor was calculated is missing.</t>
  </si>
  <si>
    <t>Some of the dates are incorrect (e.g., 2003 samples appear to be off by one day; 2008 samples apepar to be correct); phytoplankton samples were collected on the same dates as water was filtered for DNA-based analyses.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</si>
</sst>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mm/dd/yyyy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Geneva"/>
    </font>
    <font>
      <b/>
      <sz val="10"/>
      <name val="Arial"/>
      <family val="2"/>
    </font>
    <font>
      <b/>
      <sz val="9"/>
      <name val="Genev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Border="1"/>
    <xf numFmtId="14" fontId="1" fillId="0" borderId="0" xfId="1" applyNumberFormat="1" applyBorder="1"/>
    <xf numFmtId="14" fontId="3" fillId="0" borderId="0" xfId="0" applyNumberFormat="1" applyFont="1" applyBorder="1"/>
    <xf numFmtId="14" fontId="0" fillId="0" borderId="0" xfId="0" quotePrefix="1" applyNumberFormat="1"/>
    <xf numFmtId="1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0" fontId="8" fillId="0" borderId="0" xfId="0" applyFont="1" applyFill="1" applyBorder="1"/>
    <xf numFmtId="0" fontId="0" fillId="0" borderId="0" xfId="0" applyFill="1"/>
    <xf numFmtId="0" fontId="1" fillId="0" borderId="0" xfId="1" applyFill="1"/>
    <xf numFmtId="0" fontId="10" fillId="0" borderId="0" xfId="0" applyFont="1" applyFill="1"/>
    <xf numFmtId="0" fontId="1" fillId="0" borderId="0" xfId="3" applyFont="1" applyFill="1"/>
    <xf numFmtId="0" fontId="6" fillId="0" borderId="0" xfId="0" applyFont="1" applyFill="1"/>
    <xf numFmtId="0" fontId="9" fillId="0" borderId="0" xfId="0" applyFont="1"/>
    <xf numFmtId="14" fontId="3" fillId="0" borderId="0" xfId="0" applyNumberFormat="1" applyFont="1" applyFill="1"/>
    <xf numFmtId="11" fontId="9" fillId="0" borderId="0" xfId="0" applyNumberFormat="1" applyFont="1"/>
    <xf numFmtId="0" fontId="3" fillId="0" borderId="0" xfId="0" applyNumberFormat="1" applyFont="1" applyFill="1" applyBorder="1"/>
    <xf numFmtId="0" fontId="3" fillId="0" borderId="0" xfId="6" applyFont="1" applyFill="1" applyBorder="1"/>
    <xf numFmtId="0" fontId="3" fillId="0" borderId="0" xfId="1" applyFont="1" applyFill="1" applyBorder="1"/>
    <xf numFmtId="14" fontId="3" fillId="0" borderId="0" xfId="1" applyNumberFormat="1" applyFont="1" applyFill="1" applyBorder="1"/>
    <xf numFmtId="14" fontId="3" fillId="0" borderId="0" xfId="0" applyNumberFormat="1" applyFont="1" applyFill="1" applyBorder="1"/>
    <xf numFmtId="14" fontId="9" fillId="0" borderId="0" xfId="0" applyNumberFormat="1" applyFont="1" applyFill="1" applyBorder="1"/>
    <xf numFmtId="14" fontId="9" fillId="0" borderId="0" xfId="0" quotePrefix="1" applyNumberFormat="1" applyFont="1" applyFill="1" applyBorder="1"/>
    <xf numFmtId="14" fontId="1" fillId="0" borderId="0" xfId="3" applyNumberFormat="1" applyFont="1" applyFill="1" applyBorder="1"/>
    <xf numFmtId="164" fontId="1" fillId="0" borderId="0" xfId="3" applyNumberFormat="1" applyFont="1" applyFill="1" applyBorder="1"/>
    <xf numFmtId="14" fontId="7" fillId="0" borderId="0" xfId="2" applyNumberFormat="1" applyFont="1" applyFill="1" applyBorder="1"/>
    <xf numFmtId="164" fontId="7" fillId="0" borderId="0" xfId="5" applyNumberFormat="1" applyFont="1" applyFill="1" applyBorder="1"/>
    <xf numFmtId="14" fontId="7" fillId="0" borderId="0" xfId="5" applyNumberFormat="1" applyFont="1" applyFill="1" applyBorder="1"/>
    <xf numFmtId="14" fontId="7" fillId="0" borderId="0" xfId="4" applyNumberFormat="1" applyFont="1" applyFill="1" applyBorder="1"/>
    <xf numFmtId="14" fontId="8" fillId="0" borderId="0" xfId="0" applyNumberFormat="1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1" fontId="3" fillId="0" borderId="0" xfId="0" applyNumberFormat="1" applyFont="1" applyFill="1" applyBorder="1"/>
    <xf numFmtId="0" fontId="1" fillId="0" borderId="0" xfId="2" applyFill="1"/>
    <xf numFmtId="165" fontId="3" fillId="0" borderId="0" xfId="0" applyNumberFormat="1" applyFont="1" applyFill="1" applyBorder="1"/>
    <xf numFmtId="165" fontId="11" fillId="0" borderId="0" xfId="0" applyNumberFormat="1" applyFont="1" applyFill="1" applyBorder="1"/>
    <xf numFmtId="0" fontId="1" fillId="0" borderId="0" xfId="4" applyFill="1"/>
    <xf numFmtId="14" fontId="9" fillId="0" borderId="0" xfId="0" applyNumberFormat="1" applyFont="1" applyFill="1"/>
    <xf numFmtId="0" fontId="3" fillId="0" borderId="0" xfId="0" applyFont="1" applyFill="1"/>
    <xf numFmtId="0" fontId="1" fillId="0" borderId="0" xfId="0" applyFont="1" applyFill="1"/>
    <xf numFmtId="0" fontId="3" fillId="0" borderId="0" xfId="2" applyFont="1" applyFill="1" applyBorder="1"/>
    <xf numFmtId="0" fontId="9" fillId="0" borderId="0" xfId="0" applyFont="1" applyFill="1" applyBorder="1"/>
    <xf numFmtId="0" fontId="3" fillId="0" borderId="0" xfId="4" applyFont="1" applyFill="1" applyBorder="1"/>
    <xf numFmtId="2" fontId="7" fillId="0" borderId="0" xfId="2" applyNumberFormat="1" applyFont="1" applyFill="1" applyBorder="1"/>
    <xf numFmtId="0" fontId="1" fillId="0" borderId="0" xfId="3" applyFont="1" applyFill="1" applyBorder="1"/>
    <xf numFmtId="0" fontId="7" fillId="0" borderId="0" xfId="5" applyFont="1" applyFill="1" applyBorder="1"/>
    <xf numFmtId="0" fontId="7" fillId="0" borderId="0" xfId="4" applyFont="1" applyFill="1" applyBorder="1"/>
    <xf numFmtId="166" fontId="1" fillId="0" borderId="0" xfId="3" applyNumberFormat="1" applyFont="1" applyFill="1" applyBorder="1"/>
    <xf numFmtId="3" fontId="1" fillId="0" borderId="0" xfId="2" applyNumberFormat="1" applyFill="1"/>
    <xf numFmtId="0" fontId="9" fillId="0" borderId="0" xfId="0" applyFont="1" applyFill="1"/>
    <xf numFmtId="14" fontId="0" fillId="0" borderId="0" xfId="0" quotePrefix="1" applyNumberFormat="1" applyFill="1"/>
    <xf numFmtId="0" fontId="0" fillId="0" borderId="0" xfId="0" applyAlignment="1">
      <alignment wrapText="1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/>
    <cellStyle name="Normal 3" xfId="3"/>
    <cellStyle name="Normal 4" xfId="2"/>
    <cellStyle name="Normal 5" xfId="5"/>
    <cellStyle name="Normal 6" xfId="4"/>
    <cellStyle name="Normal_6 Bog phyto counts-correct.xls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17" sqref="A17"/>
    </sheetView>
  </sheetViews>
  <sheetFormatPr baseColWidth="10" defaultRowHeight="14" x14ac:dyDescent="0"/>
  <cols>
    <col min="1" max="1" width="136.1640625" customWidth="1"/>
  </cols>
  <sheetData>
    <row r="1" spans="1:1">
      <c r="A1" t="s">
        <v>104</v>
      </c>
    </row>
    <row r="2" spans="1:1" ht="28">
      <c r="A2" s="52" t="s">
        <v>108</v>
      </c>
    </row>
    <row r="3" spans="1:1" ht="28">
      <c r="A3" s="52" t="s">
        <v>107</v>
      </c>
    </row>
    <row r="4" spans="1:1">
      <c r="A4" s="9" t="s">
        <v>106</v>
      </c>
    </row>
    <row r="5" spans="1:1">
      <c r="A5" s="9" t="s">
        <v>105</v>
      </c>
    </row>
    <row r="6" spans="1:1">
      <c r="A6" s="9"/>
    </row>
    <row r="7" spans="1:1">
      <c r="A7" s="9"/>
    </row>
    <row r="8" spans="1:1">
      <c r="A8" s="9"/>
    </row>
    <row r="9" spans="1:1">
      <c r="A9" s="9"/>
    </row>
    <row r="10" spans="1:1">
      <c r="A1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6640625" bestFit="1" customWidth="1"/>
    <col min="2" max="2" width="11.1640625" bestFit="1" customWidth="1"/>
    <col min="3" max="3" width="23.5" bestFit="1" customWidth="1"/>
    <col min="4" max="4" width="10.33203125" bestFit="1" customWidth="1"/>
  </cols>
  <sheetData>
    <row r="1" spans="1:3" s="9" customFormat="1">
      <c r="B1" s="9" t="s">
        <v>33</v>
      </c>
      <c r="C1" s="9" t="s">
        <v>38</v>
      </c>
    </row>
    <row r="2" spans="1:3" s="9" customFormat="1">
      <c r="A2" s="51">
        <v>36614</v>
      </c>
      <c r="B2" s="9" t="s">
        <v>94</v>
      </c>
    </row>
    <row r="3" spans="1:3">
      <c r="A3" s="4">
        <v>36633</v>
      </c>
      <c r="B3" t="s">
        <v>94</v>
      </c>
    </row>
    <row r="4" spans="1:3">
      <c r="A4" s="4">
        <v>36647</v>
      </c>
      <c r="B4" t="s">
        <v>94</v>
      </c>
    </row>
    <row r="5" spans="1:3">
      <c r="A5" s="4">
        <v>36662</v>
      </c>
      <c r="B5" t="s">
        <v>94</v>
      </c>
    </row>
    <row r="6" spans="1:3">
      <c r="A6" s="4">
        <v>36680</v>
      </c>
      <c r="B6" t="s">
        <v>94</v>
      </c>
    </row>
    <row r="7" spans="1:3">
      <c r="A7" s="5">
        <v>36692</v>
      </c>
      <c r="B7" t="s">
        <v>94</v>
      </c>
    </row>
    <row r="8" spans="1:3">
      <c r="A8" s="5">
        <v>36705</v>
      </c>
      <c r="B8" t="s">
        <v>94</v>
      </c>
    </row>
    <row r="9" spans="1:3">
      <c r="A9" s="5">
        <v>36717</v>
      </c>
      <c r="B9" t="s">
        <v>94</v>
      </c>
    </row>
    <row r="10" spans="1:3">
      <c r="A10" s="5">
        <v>36733</v>
      </c>
      <c r="B10" t="s">
        <v>94</v>
      </c>
    </row>
    <row r="11" spans="1:3">
      <c r="A11" s="5">
        <v>36746</v>
      </c>
      <c r="B11" t="s">
        <v>94</v>
      </c>
    </row>
    <row r="12" spans="1:3">
      <c r="A12" s="5">
        <v>36760</v>
      </c>
      <c r="B12" t="s">
        <v>94</v>
      </c>
    </row>
    <row r="13" spans="1:3">
      <c r="A13" s="5">
        <v>36778</v>
      </c>
      <c r="B13" t="s">
        <v>94</v>
      </c>
    </row>
    <row r="14" spans="1:3">
      <c r="A14" s="5">
        <v>36787</v>
      </c>
      <c r="B14" t="s">
        <v>94</v>
      </c>
    </row>
    <row r="15" spans="1:3">
      <c r="A15" s="5">
        <v>36801</v>
      </c>
      <c r="B15" t="s">
        <v>94</v>
      </c>
    </row>
    <row r="16" spans="1:3">
      <c r="A16" s="5">
        <v>36817</v>
      </c>
      <c r="B16" t="s">
        <v>94</v>
      </c>
    </row>
    <row r="17" spans="1:3">
      <c r="A17" s="5">
        <v>36907</v>
      </c>
      <c r="B17" t="s">
        <v>37</v>
      </c>
      <c r="C17" t="s">
        <v>39</v>
      </c>
    </row>
    <row r="18" spans="1:3">
      <c r="A18" s="5">
        <v>37013</v>
      </c>
      <c r="B18" t="s">
        <v>37</v>
      </c>
      <c r="C18" t="s">
        <v>39</v>
      </c>
    </row>
    <row r="19" spans="1:3">
      <c r="A19" s="5">
        <v>37026</v>
      </c>
      <c r="B19" t="s">
        <v>37</v>
      </c>
      <c r="C19" t="s">
        <v>39</v>
      </c>
    </row>
    <row r="20" spans="1:3">
      <c r="A20" s="5">
        <v>37041</v>
      </c>
      <c r="B20" t="s">
        <v>37</v>
      </c>
      <c r="C20" t="s">
        <v>39</v>
      </c>
    </row>
    <row r="21" spans="1:3">
      <c r="A21" s="5">
        <v>37055</v>
      </c>
      <c r="B21" t="s">
        <v>37</v>
      </c>
      <c r="C21" t="s">
        <v>39</v>
      </c>
    </row>
    <row r="22" spans="1:3">
      <c r="A22" s="5">
        <v>37068</v>
      </c>
      <c r="B22" t="s">
        <v>37</v>
      </c>
      <c r="C22" t="s">
        <v>39</v>
      </c>
    </row>
    <row r="23" spans="1:3">
      <c r="A23" s="5">
        <v>37083</v>
      </c>
      <c r="B23" t="s">
        <v>37</v>
      </c>
      <c r="C23" t="s">
        <v>39</v>
      </c>
    </row>
    <row r="24" spans="1:3">
      <c r="A24" s="5">
        <v>37096</v>
      </c>
      <c r="B24" t="s">
        <v>37</v>
      </c>
      <c r="C24" t="s">
        <v>39</v>
      </c>
    </row>
    <row r="25" spans="1:3">
      <c r="A25" s="5">
        <v>37125</v>
      </c>
      <c r="B25" t="s">
        <v>37</v>
      </c>
      <c r="C25" t="s">
        <v>39</v>
      </c>
    </row>
    <row r="26" spans="1:3">
      <c r="A26" s="5">
        <v>37139</v>
      </c>
      <c r="B26" t="s">
        <v>37</v>
      </c>
      <c r="C26" t="s">
        <v>39</v>
      </c>
    </row>
    <row r="27" spans="1:3">
      <c r="A27" s="5">
        <v>37153</v>
      </c>
      <c r="B27" t="s">
        <v>37</v>
      </c>
      <c r="C27" t="s">
        <v>39</v>
      </c>
    </row>
    <row r="28" spans="1:3">
      <c r="A28" s="5">
        <v>37166</v>
      </c>
      <c r="B28" t="s">
        <v>37</v>
      </c>
      <c r="C28" t="s">
        <v>39</v>
      </c>
    </row>
    <row r="29" spans="1:3">
      <c r="A29" s="5">
        <v>37188</v>
      </c>
      <c r="B29" t="s">
        <v>37</v>
      </c>
      <c r="C29" t="s">
        <v>39</v>
      </c>
    </row>
    <row r="30" spans="1:3">
      <c r="A30" s="5">
        <v>37194</v>
      </c>
      <c r="B30" t="s">
        <v>37</v>
      </c>
      <c r="C30" t="s">
        <v>39</v>
      </c>
    </row>
    <row r="31" spans="1:3">
      <c r="A31" s="5">
        <v>37384</v>
      </c>
      <c r="B31" t="s">
        <v>37</v>
      </c>
      <c r="C31" t="s">
        <v>39</v>
      </c>
    </row>
    <row r="32" spans="1:3">
      <c r="A32" s="5">
        <v>37396</v>
      </c>
      <c r="B32" t="s">
        <v>37</v>
      </c>
      <c r="C32" t="s">
        <v>39</v>
      </c>
    </row>
    <row r="33" spans="1:3">
      <c r="A33" s="5">
        <v>37398</v>
      </c>
      <c r="B33" t="s">
        <v>37</v>
      </c>
      <c r="C33" t="s">
        <v>39</v>
      </c>
    </row>
    <row r="34" spans="1:3">
      <c r="A34" s="5">
        <v>37400</v>
      </c>
      <c r="B34" t="s">
        <v>37</v>
      </c>
      <c r="C34" t="s">
        <v>39</v>
      </c>
    </row>
    <row r="35" spans="1:3">
      <c r="A35" s="5">
        <v>37403</v>
      </c>
      <c r="B35" t="s">
        <v>37</v>
      </c>
      <c r="C35" t="s">
        <v>39</v>
      </c>
    </row>
    <row r="36" spans="1:3">
      <c r="A36" s="5">
        <v>37404</v>
      </c>
      <c r="B36" t="s">
        <v>37</v>
      </c>
      <c r="C36" t="s">
        <v>39</v>
      </c>
    </row>
    <row r="37" spans="1:3">
      <c r="A37" s="5">
        <v>37405</v>
      </c>
      <c r="B37" t="s">
        <v>37</v>
      </c>
      <c r="C37" t="s">
        <v>39</v>
      </c>
    </row>
    <row r="38" spans="1:3">
      <c r="A38" s="5">
        <v>37406</v>
      </c>
      <c r="B38" t="s">
        <v>37</v>
      </c>
      <c r="C38" t="s">
        <v>39</v>
      </c>
    </row>
    <row r="39" spans="1:3">
      <c r="A39" s="5">
        <v>37407</v>
      </c>
      <c r="B39" t="s">
        <v>37</v>
      </c>
      <c r="C39" t="s">
        <v>39</v>
      </c>
    </row>
    <row r="40" spans="1:3">
      <c r="A40" s="5">
        <v>37408</v>
      </c>
      <c r="B40" t="s">
        <v>37</v>
      </c>
      <c r="C40" t="s">
        <v>39</v>
      </c>
    </row>
    <row r="41" spans="1:3">
      <c r="A41" s="5">
        <v>37410</v>
      </c>
      <c r="B41" t="s">
        <v>37</v>
      </c>
      <c r="C41" t="s">
        <v>39</v>
      </c>
    </row>
    <row r="42" spans="1:3">
      <c r="A42" s="5">
        <v>37411</v>
      </c>
      <c r="B42" t="s">
        <v>37</v>
      </c>
      <c r="C42" t="s">
        <v>39</v>
      </c>
    </row>
    <row r="43" spans="1:3">
      <c r="A43" s="5">
        <v>37412</v>
      </c>
      <c r="B43" t="s">
        <v>37</v>
      </c>
      <c r="C43" t="s">
        <v>39</v>
      </c>
    </row>
    <row r="44" spans="1:3">
      <c r="A44" s="5">
        <v>37413</v>
      </c>
      <c r="B44" t="s">
        <v>37</v>
      </c>
      <c r="C44" t="s">
        <v>39</v>
      </c>
    </row>
    <row r="45" spans="1:3">
      <c r="A45" s="5">
        <v>37414</v>
      </c>
      <c r="B45" t="s">
        <v>37</v>
      </c>
      <c r="C45" t="s">
        <v>39</v>
      </c>
    </row>
    <row r="46" spans="1:3">
      <c r="A46" s="5">
        <v>37417</v>
      </c>
      <c r="B46" t="s">
        <v>37</v>
      </c>
      <c r="C46" t="s">
        <v>39</v>
      </c>
    </row>
    <row r="47" spans="1:3">
      <c r="A47" s="5">
        <v>37418</v>
      </c>
      <c r="B47" t="s">
        <v>37</v>
      </c>
      <c r="C47" t="s">
        <v>39</v>
      </c>
    </row>
    <row r="48" spans="1:3">
      <c r="A48" s="5">
        <v>37419</v>
      </c>
      <c r="B48" t="s">
        <v>37</v>
      </c>
      <c r="C48" t="s">
        <v>39</v>
      </c>
    </row>
    <row r="49" spans="1:3">
      <c r="A49" s="5">
        <v>37421</v>
      </c>
      <c r="B49" t="s">
        <v>37</v>
      </c>
      <c r="C49" t="s">
        <v>39</v>
      </c>
    </row>
    <row r="50" spans="1:3">
      <c r="A50" s="5">
        <v>37424</v>
      </c>
      <c r="B50" t="s">
        <v>37</v>
      </c>
      <c r="C50" t="s">
        <v>39</v>
      </c>
    </row>
    <row r="51" spans="1:3">
      <c r="A51" s="5">
        <v>37426</v>
      </c>
      <c r="B51" t="s">
        <v>37</v>
      </c>
      <c r="C51" t="s">
        <v>39</v>
      </c>
    </row>
    <row r="52" spans="1:3">
      <c r="A52" s="5">
        <v>37428</v>
      </c>
      <c r="B52" t="s">
        <v>37</v>
      </c>
      <c r="C52" t="s">
        <v>39</v>
      </c>
    </row>
    <row r="53" spans="1:3">
      <c r="A53" s="5">
        <v>37431</v>
      </c>
      <c r="B53" t="s">
        <v>37</v>
      </c>
      <c r="C53" t="s">
        <v>39</v>
      </c>
    </row>
    <row r="54" spans="1:3">
      <c r="A54" s="5">
        <v>37433</v>
      </c>
      <c r="B54" t="s">
        <v>37</v>
      </c>
      <c r="C54" t="s">
        <v>39</v>
      </c>
    </row>
    <row r="55" spans="1:3">
      <c r="A55" s="5">
        <v>37435</v>
      </c>
      <c r="B55" t="s">
        <v>37</v>
      </c>
      <c r="C55" t="s">
        <v>39</v>
      </c>
    </row>
    <row r="56" spans="1:3">
      <c r="A56" s="5">
        <v>37438</v>
      </c>
      <c r="B56" t="s">
        <v>37</v>
      </c>
      <c r="C56" t="s">
        <v>39</v>
      </c>
    </row>
    <row r="57" spans="1:3">
      <c r="A57" s="5">
        <v>37440</v>
      </c>
      <c r="B57" t="s">
        <v>37</v>
      </c>
      <c r="C57" t="s">
        <v>39</v>
      </c>
    </row>
    <row r="58" spans="1:3">
      <c r="A58" s="5">
        <v>37442</v>
      </c>
      <c r="B58" t="s">
        <v>37</v>
      </c>
      <c r="C58" t="s">
        <v>39</v>
      </c>
    </row>
    <row r="59" spans="1:3">
      <c r="A59" s="5">
        <v>37445</v>
      </c>
      <c r="B59" t="s">
        <v>37</v>
      </c>
      <c r="C59" t="s">
        <v>39</v>
      </c>
    </row>
    <row r="60" spans="1:3">
      <c r="A60" s="5">
        <v>37447</v>
      </c>
      <c r="B60" t="s">
        <v>37</v>
      </c>
      <c r="C60" t="s">
        <v>39</v>
      </c>
    </row>
    <row r="61" spans="1:3">
      <c r="A61" s="5">
        <v>37449</v>
      </c>
      <c r="B61" t="s">
        <v>37</v>
      </c>
      <c r="C61" t="s">
        <v>39</v>
      </c>
    </row>
    <row r="62" spans="1:3">
      <c r="A62" s="5">
        <v>37455</v>
      </c>
      <c r="B62" t="s">
        <v>37</v>
      </c>
      <c r="C62" t="s">
        <v>39</v>
      </c>
    </row>
    <row r="63" spans="1:3">
      <c r="A63" s="5">
        <v>37461</v>
      </c>
      <c r="B63" t="s">
        <v>37</v>
      </c>
      <c r="C63" t="s">
        <v>39</v>
      </c>
    </row>
    <row r="64" spans="1:3">
      <c r="A64" s="5">
        <v>37469</v>
      </c>
      <c r="B64" t="s">
        <v>37</v>
      </c>
      <c r="C64" t="s">
        <v>39</v>
      </c>
    </row>
    <row r="65" spans="1:3">
      <c r="A65" s="5">
        <v>37476</v>
      </c>
      <c r="B65" t="s">
        <v>37</v>
      </c>
      <c r="C65" t="s">
        <v>39</v>
      </c>
    </row>
    <row r="66" spans="1:3">
      <c r="A66" s="5">
        <v>37482</v>
      </c>
      <c r="B66" t="s">
        <v>37</v>
      </c>
      <c r="C66" t="s">
        <v>39</v>
      </c>
    </row>
    <row r="67" spans="1:3">
      <c r="A67" s="5">
        <v>37487</v>
      </c>
      <c r="B67" t="s">
        <v>37</v>
      </c>
      <c r="C67" t="s">
        <v>39</v>
      </c>
    </row>
    <row r="68" spans="1:3">
      <c r="A68" s="5">
        <v>37489</v>
      </c>
      <c r="B68" t="s">
        <v>37</v>
      </c>
      <c r="C68" t="s">
        <v>39</v>
      </c>
    </row>
    <row r="69" spans="1:3">
      <c r="A69" s="5">
        <v>37527</v>
      </c>
      <c r="B69" t="s">
        <v>37</v>
      </c>
      <c r="C69" t="s">
        <v>39</v>
      </c>
    </row>
    <row r="70" spans="1:3">
      <c r="A70" s="3">
        <v>37768</v>
      </c>
      <c r="B70" t="s">
        <v>35</v>
      </c>
    </row>
    <row r="71" spans="1:3">
      <c r="A71" s="3">
        <v>37773</v>
      </c>
      <c r="B71" t="s">
        <v>35</v>
      </c>
    </row>
    <row r="72" spans="1:3">
      <c r="A72" s="3">
        <v>37780</v>
      </c>
      <c r="B72" t="s">
        <v>35</v>
      </c>
    </row>
    <row r="73" spans="1:3">
      <c r="A73" s="3">
        <v>37787</v>
      </c>
      <c r="B73" t="s">
        <v>35</v>
      </c>
    </row>
    <row r="74" spans="1:3">
      <c r="A74" s="3">
        <v>37794</v>
      </c>
      <c r="B74" t="s">
        <v>35</v>
      </c>
    </row>
    <row r="75" spans="1:3">
      <c r="A75" s="3">
        <v>37801</v>
      </c>
      <c r="B75" t="s">
        <v>35</v>
      </c>
    </row>
    <row r="76" spans="1:3">
      <c r="A76" s="3">
        <v>37808</v>
      </c>
      <c r="B76" t="s">
        <v>35</v>
      </c>
    </row>
    <row r="77" spans="1:3">
      <c r="A77" s="3">
        <v>37815</v>
      </c>
      <c r="B77" t="s">
        <v>35</v>
      </c>
    </row>
    <row r="78" spans="1:3">
      <c r="A78" s="3">
        <v>37822</v>
      </c>
      <c r="B78" t="s">
        <v>35</v>
      </c>
    </row>
    <row r="79" spans="1:3">
      <c r="A79" s="3">
        <v>37829</v>
      </c>
      <c r="B79" t="s">
        <v>35</v>
      </c>
    </row>
    <row r="80" spans="1:3">
      <c r="A80" s="3">
        <v>37836</v>
      </c>
      <c r="B80" t="s">
        <v>35</v>
      </c>
    </row>
    <row r="81" spans="1:2">
      <c r="A81" s="3">
        <v>37843</v>
      </c>
      <c r="B81" t="s">
        <v>35</v>
      </c>
    </row>
    <row r="82" spans="1:2">
      <c r="A82" s="3">
        <v>37850</v>
      </c>
      <c r="B82" t="s">
        <v>35</v>
      </c>
    </row>
    <row r="83" spans="1:2">
      <c r="A83" s="2">
        <v>38490</v>
      </c>
      <c r="B83" t="s">
        <v>34</v>
      </c>
    </row>
    <row r="84" spans="1:2">
      <c r="A84" s="2">
        <v>38504</v>
      </c>
      <c r="B84" t="s">
        <v>34</v>
      </c>
    </row>
    <row r="85" spans="1:2">
      <c r="A85" s="2">
        <v>38511</v>
      </c>
      <c r="B85" t="s">
        <v>34</v>
      </c>
    </row>
    <row r="86" spans="1:2">
      <c r="A86" s="2">
        <v>38518</v>
      </c>
      <c r="B86" t="s">
        <v>34</v>
      </c>
    </row>
    <row r="87" spans="1:2">
      <c r="A87" s="2">
        <v>38525</v>
      </c>
      <c r="B87" t="s">
        <v>34</v>
      </c>
    </row>
    <row r="88" spans="1:2">
      <c r="A88" s="2">
        <v>38532</v>
      </c>
      <c r="B88" t="s">
        <v>34</v>
      </c>
    </row>
    <row r="89" spans="1:2">
      <c r="A89" s="2">
        <v>38539</v>
      </c>
      <c r="B89" t="s">
        <v>34</v>
      </c>
    </row>
    <row r="90" spans="1:2">
      <c r="A90" s="2">
        <v>38546</v>
      </c>
      <c r="B90" t="s">
        <v>34</v>
      </c>
    </row>
    <row r="91" spans="1:2">
      <c r="A91" s="2">
        <v>38553</v>
      </c>
      <c r="B91" t="s">
        <v>34</v>
      </c>
    </row>
    <row r="92" spans="1:2">
      <c r="A92" s="2">
        <v>38560</v>
      </c>
      <c r="B92" t="s">
        <v>34</v>
      </c>
    </row>
    <row r="93" spans="1:2">
      <c r="A93" s="2">
        <v>39590</v>
      </c>
      <c r="B93" t="s">
        <v>34</v>
      </c>
    </row>
    <row r="94" spans="1:2">
      <c r="A94" s="2">
        <v>39597</v>
      </c>
      <c r="B94" t="s">
        <v>34</v>
      </c>
    </row>
    <row r="95" spans="1:2">
      <c r="A95" s="2">
        <v>39602</v>
      </c>
      <c r="B95" t="s">
        <v>34</v>
      </c>
    </row>
    <row r="96" spans="1:2">
      <c r="A96" s="2">
        <v>39612</v>
      </c>
      <c r="B96" t="s">
        <v>34</v>
      </c>
    </row>
    <row r="97" spans="1:2">
      <c r="A97" s="2">
        <v>39623</v>
      </c>
      <c r="B97" t="s">
        <v>34</v>
      </c>
    </row>
    <row r="98" spans="1:2">
      <c r="A98" s="2">
        <v>39637</v>
      </c>
      <c r="B98" t="s">
        <v>34</v>
      </c>
    </row>
    <row r="99" spans="1:2">
      <c r="A99" s="2">
        <v>39644</v>
      </c>
      <c r="B99" t="s">
        <v>34</v>
      </c>
    </row>
    <row r="100" spans="1:2">
      <c r="A100" s="2">
        <v>39651</v>
      </c>
      <c r="B100" t="s">
        <v>34</v>
      </c>
    </row>
    <row r="101" spans="1:2">
      <c r="A101" s="2">
        <v>39658</v>
      </c>
      <c r="B101" t="s">
        <v>34</v>
      </c>
    </row>
    <row r="102" spans="1:2">
      <c r="A102" s="2">
        <v>39665</v>
      </c>
      <c r="B102" t="s">
        <v>34</v>
      </c>
    </row>
    <row r="103" spans="1:2">
      <c r="A103" s="2">
        <v>39672</v>
      </c>
      <c r="B103" t="s">
        <v>34</v>
      </c>
    </row>
    <row r="104" spans="1:2">
      <c r="A104" s="2">
        <v>39679</v>
      </c>
      <c r="B104" t="s">
        <v>34</v>
      </c>
    </row>
    <row r="105" spans="1:2">
      <c r="A105" s="2">
        <v>39685</v>
      </c>
      <c r="B105" t="s">
        <v>34</v>
      </c>
    </row>
    <row r="106" spans="1:2">
      <c r="A106" s="2">
        <v>39691</v>
      </c>
      <c r="B106" t="s">
        <v>34</v>
      </c>
    </row>
    <row r="107" spans="1:2">
      <c r="A107" s="2">
        <v>39700</v>
      </c>
      <c r="B107" t="s">
        <v>34</v>
      </c>
    </row>
    <row r="108" spans="1:2">
      <c r="A108" s="2">
        <v>39711</v>
      </c>
      <c r="B108" t="s">
        <v>34</v>
      </c>
    </row>
    <row r="109" spans="1:2">
      <c r="A109" s="2">
        <v>39719</v>
      </c>
      <c r="B109" t="s">
        <v>34</v>
      </c>
    </row>
  </sheetData>
  <sortState ref="A2:A111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6"/>
  <sheetViews>
    <sheetView zoomScale="90" zoomScaleNormal="90" zoomScalePageLayoutView="90" workbookViewId="0">
      <pane ySplit="520" topLeftCell="A134" activePane="bottomLeft"/>
      <selection activeCell="H1" sqref="H1:H1048576"/>
      <selection pane="bottomLeft" activeCell="C144" sqref="C144"/>
    </sheetView>
  </sheetViews>
  <sheetFormatPr baseColWidth="10" defaultColWidth="8.83203125" defaultRowHeight="14" x14ac:dyDescent="0"/>
  <cols>
    <col min="1" max="1" width="11.33203125" style="32" bestFit="1" customWidth="1"/>
    <col min="2" max="2" width="12.33203125" style="32" bestFit="1" customWidth="1"/>
    <col min="3" max="3" width="11.33203125" style="32" bestFit="1" customWidth="1"/>
    <col min="4" max="4" width="10.33203125" style="32" bestFit="1" customWidth="1"/>
    <col min="5" max="16384" width="8.83203125" style="32"/>
  </cols>
  <sheetData>
    <row r="1" spans="1:32">
      <c r="A1" s="8" t="s">
        <v>53</v>
      </c>
      <c r="B1" s="20" t="s">
        <v>52</v>
      </c>
      <c r="C1" s="6" t="s">
        <v>20</v>
      </c>
      <c r="D1" s="6" t="s">
        <v>21</v>
      </c>
      <c r="E1" s="41" t="s">
        <v>28</v>
      </c>
      <c r="F1" s="6" t="s">
        <v>22</v>
      </c>
      <c r="G1" s="19" t="s">
        <v>29</v>
      </c>
      <c r="H1" s="19" t="s">
        <v>0</v>
      </c>
      <c r="I1" s="6" t="s">
        <v>23</v>
      </c>
      <c r="J1" s="19" t="s">
        <v>1</v>
      </c>
      <c r="K1" s="19" t="s">
        <v>2</v>
      </c>
      <c r="L1" s="19" t="s">
        <v>3</v>
      </c>
      <c r="M1" s="19" t="s">
        <v>4</v>
      </c>
      <c r="N1" s="42" t="s">
        <v>32</v>
      </c>
      <c r="O1" s="19" t="s">
        <v>5</v>
      </c>
      <c r="P1" s="19" t="s">
        <v>6</v>
      </c>
      <c r="Q1" s="19" t="s">
        <v>7</v>
      </c>
      <c r="R1" s="19" t="s">
        <v>8</v>
      </c>
      <c r="S1" s="19" t="s">
        <v>36</v>
      </c>
      <c r="T1" s="19" t="s">
        <v>10</v>
      </c>
      <c r="U1" s="19" t="s">
        <v>11</v>
      </c>
      <c r="V1" s="6" t="s">
        <v>27</v>
      </c>
      <c r="W1" s="6" t="s">
        <v>24</v>
      </c>
      <c r="X1" s="19" t="s">
        <v>12</v>
      </c>
      <c r="Y1" s="19" t="s">
        <v>13</v>
      </c>
      <c r="Z1" s="19" t="s">
        <v>30</v>
      </c>
      <c r="AA1" s="19" t="s">
        <v>15</v>
      </c>
      <c r="AB1" s="19" t="s">
        <v>16</v>
      </c>
      <c r="AC1" s="43" t="s">
        <v>31</v>
      </c>
      <c r="AD1" s="19" t="s">
        <v>18</v>
      </c>
      <c r="AE1" s="6" t="s">
        <v>26</v>
      </c>
      <c r="AF1" s="6" t="s">
        <v>51</v>
      </c>
    </row>
    <row r="2" spans="1:32">
      <c r="A2" s="8" t="s">
        <v>17</v>
      </c>
      <c r="B2" s="23">
        <v>36614</v>
      </c>
      <c r="C2" s="42">
        <v>0</v>
      </c>
      <c r="D2" s="42">
        <v>0</v>
      </c>
      <c r="E2" s="8">
        <v>0</v>
      </c>
      <c r="F2" s="8">
        <v>0</v>
      </c>
      <c r="G2" s="8">
        <v>0</v>
      </c>
      <c r="H2" s="42">
        <v>5.7</v>
      </c>
      <c r="I2" s="19">
        <v>0</v>
      </c>
      <c r="J2" s="42">
        <v>162.30000000000001</v>
      </c>
      <c r="K2" s="42">
        <v>0</v>
      </c>
      <c r="L2" s="17">
        <v>0</v>
      </c>
      <c r="M2" s="42">
        <v>0</v>
      </c>
      <c r="N2" s="42">
        <v>19.899999999999999</v>
      </c>
      <c r="O2" s="42">
        <v>0</v>
      </c>
      <c r="P2" s="42">
        <v>0</v>
      </c>
      <c r="Q2" s="44">
        <v>0</v>
      </c>
      <c r="R2" s="42">
        <v>0</v>
      </c>
      <c r="S2" s="42">
        <v>0</v>
      </c>
      <c r="T2" s="42">
        <v>0.05</v>
      </c>
      <c r="U2" s="42">
        <v>0</v>
      </c>
      <c r="V2" s="42">
        <v>0.2</v>
      </c>
      <c r="W2" s="8">
        <v>0</v>
      </c>
      <c r="X2" s="19">
        <v>0</v>
      </c>
      <c r="Y2" s="6">
        <v>0</v>
      </c>
      <c r="Z2" s="19">
        <v>0</v>
      </c>
      <c r="AA2" s="46">
        <v>0</v>
      </c>
      <c r="AB2" s="42">
        <v>0</v>
      </c>
      <c r="AC2" s="47">
        <v>0</v>
      </c>
      <c r="AD2" s="32">
        <v>0</v>
      </c>
      <c r="AE2" s="17">
        <v>0</v>
      </c>
      <c r="AF2" s="17">
        <v>0</v>
      </c>
    </row>
    <row r="3" spans="1:32">
      <c r="A3" s="8" t="s">
        <v>17</v>
      </c>
      <c r="B3" s="23">
        <v>36633</v>
      </c>
      <c r="C3" s="42">
        <v>0</v>
      </c>
      <c r="D3" s="42">
        <v>0</v>
      </c>
      <c r="E3" s="8">
        <v>0</v>
      </c>
      <c r="F3" s="8">
        <v>0</v>
      </c>
      <c r="G3" s="8">
        <v>0</v>
      </c>
      <c r="H3" s="42">
        <v>14.3</v>
      </c>
      <c r="I3" s="19">
        <v>0</v>
      </c>
      <c r="J3" s="42">
        <v>14.9</v>
      </c>
      <c r="K3" s="42">
        <v>0</v>
      </c>
      <c r="L3" s="17">
        <v>0</v>
      </c>
      <c r="M3" s="42">
        <v>0</v>
      </c>
      <c r="N3" s="42">
        <v>62.6</v>
      </c>
      <c r="O3" s="42">
        <v>0</v>
      </c>
      <c r="P3" s="42">
        <v>0.3</v>
      </c>
      <c r="Q3" s="44">
        <v>0</v>
      </c>
      <c r="R3" s="42">
        <v>0</v>
      </c>
      <c r="S3" s="42">
        <v>0</v>
      </c>
      <c r="T3" s="42">
        <v>0.2</v>
      </c>
      <c r="U3" s="42">
        <v>0</v>
      </c>
      <c r="V3" s="42">
        <v>3.1</v>
      </c>
      <c r="W3" s="8">
        <v>0</v>
      </c>
      <c r="X3" s="19">
        <v>0</v>
      </c>
      <c r="Y3" s="6">
        <v>0</v>
      </c>
      <c r="Z3" s="19">
        <v>0</v>
      </c>
      <c r="AA3" s="46">
        <v>0</v>
      </c>
      <c r="AB3" s="42">
        <v>0</v>
      </c>
      <c r="AC3" s="47">
        <v>0</v>
      </c>
      <c r="AD3" s="32">
        <v>0</v>
      </c>
      <c r="AE3" s="17">
        <v>0</v>
      </c>
      <c r="AF3" s="17">
        <v>0</v>
      </c>
    </row>
    <row r="4" spans="1:32">
      <c r="A4" s="8" t="s">
        <v>17</v>
      </c>
      <c r="B4" s="23">
        <v>36647</v>
      </c>
      <c r="C4" s="42">
        <v>0</v>
      </c>
      <c r="D4" s="42">
        <v>0</v>
      </c>
      <c r="E4" s="8">
        <v>0</v>
      </c>
      <c r="F4" s="8">
        <v>0</v>
      </c>
      <c r="G4" s="8">
        <v>0</v>
      </c>
      <c r="H4" s="42">
        <v>74.599999999999994</v>
      </c>
      <c r="I4" s="19">
        <v>0</v>
      </c>
      <c r="J4" s="42">
        <v>1.3</v>
      </c>
      <c r="K4" s="42">
        <v>0</v>
      </c>
      <c r="L4" s="17">
        <v>0</v>
      </c>
      <c r="M4" s="42">
        <v>0</v>
      </c>
      <c r="N4" s="42">
        <v>71</v>
      </c>
      <c r="O4" s="42">
        <v>0</v>
      </c>
      <c r="P4" s="42">
        <v>0.5</v>
      </c>
      <c r="Q4" s="44">
        <v>0</v>
      </c>
      <c r="R4" s="42">
        <v>0</v>
      </c>
      <c r="S4" s="42">
        <v>0</v>
      </c>
      <c r="T4" s="42">
        <v>0.05</v>
      </c>
      <c r="U4" s="42">
        <v>0</v>
      </c>
      <c r="V4" s="42">
        <v>4.5999999999999996</v>
      </c>
      <c r="W4" s="8">
        <v>0</v>
      </c>
      <c r="X4" s="19">
        <v>0</v>
      </c>
      <c r="Y4" s="6">
        <v>0</v>
      </c>
      <c r="Z4" s="19">
        <v>0</v>
      </c>
      <c r="AA4" s="46">
        <v>0</v>
      </c>
      <c r="AB4" s="42">
        <v>0</v>
      </c>
      <c r="AC4" s="47">
        <v>0</v>
      </c>
      <c r="AD4" s="32">
        <v>0</v>
      </c>
      <c r="AE4" s="17">
        <v>0</v>
      </c>
      <c r="AF4" s="17">
        <v>0</v>
      </c>
    </row>
    <row r="5" spans="1:32">
      <c r="A5" s="8" t="s">
        <v>17</v>
      </c>
      <c r="B5" s="23">
        <v>36662</v>
      </c>
      <c r="C5" s="42">
        <v>0</v>
      </c>
      <c r="D5" s="42">
        <v>0</v>
      </c>
      <c r="E5" s="8">
        <v>0</v>
      </c>
      <c r="F5" s="8">
        <v>0</v>
      </c>
      <c r="G5" s="8">
        <v>0</v>
      </c>
      <c r="H5" s="42">
        <v>386.7</v>
      </c>
      <c r="I5" s="19">
        <v>0</v>
      </c>
      <c r="J5" s="42">
        <v>0.1</v>
      </c>
      <c r="K5" s="42">
        <v>0</v>
      </c>
      <c r="L5" s="17">
        <v>0</v>
      </c>
      <c r="M5" s="42">
        <v>0</v>
      </c>
      <c r="N5" s="42">
        <v>30.1</v>
      </c>
      <c r="O5" s="42">
        <v>0</v>
      </c>
      <c r="P5" s="42">
        <v>0.4</v>
      </c>
      <c r="Q5" s="44">
        <v>0</v>
      </c>
      <c r="R5" s="42">
        <v>0</v>
      </c>
      <c r="S5" s="42">
        <v>0</v>
      </c>
      <c r="T5" s="42">
        <v>0.5</v>
      </c>
      <c r="U5" s="42">
        <v>0</v>
      </c>
      <c r="V5" s="42">
        <v>0.6</v>
      </c>
      <c r="W5" s="8">
        <v>0</v>
      </c>
      <c r="X5" s="19">
        <v>0</v>
      </c>
      <c r="Y5" s="6">
        <v>0</v>
      </c>
      <c r="Z5" s="19">
        <v>0</v>
      </c>
      <c r="AA5" s="46">
        <v>0</v>
      </c>
      <c r="AB5" s="42">
        <v>0</v>
      </c>
      <c r="AC5" s="47">
        <v>0</v>
      </c>
      <c r="AD5" s="32">
        <v>0</v>
      </c>
      <c r="AE5" s="17">
        <v>0</v>
      </c>
      <c r="AF5" s="17">
        <v>0</v>
      </c>
    </row>
    <row r="6" spans="1:32">
      <c r="A6" s="8" t="s">
        <v>17</v>
      </c>
      <c r="B6" s="23">
        <v>36680</v>
      </c>
      <c r="C6" s="42">
        <v>0</v>
      </c>
      <c r="D6" s="42">
        <v>0</v>
      </c>
      <c r="E6" s="8">
        <v>0</v>
      </c>
      <c r="F6" s="8">
        <v>0</v>
      </c>
      <c r="G6" s="8">
        <v>0</v>
      </c>
      <c r="H6" s="42">
        <v>538.6</v>
      </c>
      <c r="I6" s="19">
        <v>0</v>
      </c>
      <c r="J6" s="42">
        <v>36.9</v>
      </c>
      <c r="K6" s="42">
        <v>0</v>
      </c>
      <c r="L6" s="17">
        <v>0</v>
      </c>
      <c r="M6" s="42">
        <v>0.15</v>
      </c>
      <c r="N6" s="42">
        <v>0.75</v>
      </c>
      <c r="O6" s="42">
        <v>0</v>
      </c>
      <c r="P6" s="42">
        <v>0</v>
      </c>
      <c r="Q6" s="44">
        <v>0</v>
      </c>
      <c r="R6" s="42">
        <v>0</v>
      </c>
      <c r="S6" s="42">
        <v>0.25</v>
      </c>
      <c r="T6" s="42">
        <v>1.8</v>
      </c>
      <c r="U6" s="42">
        <v>0</v>
      </c>
      <c r="V6" s="42">
        <v>1.4</v>
      </c>
      <c r="W6" s="8">
        <v>0</v>
      </c>
      <c r="X6" s="19">
        <v>0</v>
      </c>
      <c r="Y6" s="6">
        <v>0</v>
      </c>
      <c r="Z6" s="19">
        <v>0</v>
      </c>
      <c r="AA6" s="46">
        <v>0</v>
      </c>
      <c r="AB6" s="42">
        <v>0</v>
      </c>
      <c r="AC6" s="47">
        <v>0</v>
      </c>
      <c r="AD6" s="32">
        <v>0</v>
      </c>
      <c r="AE6" s="17">
        <v>0</v>
      </c>
      <c r="AF6" s="17">
        <v>0</v>
      </c>
    </row>
    <row r="7" spans="1:32">
      <c r="A7" s="8" t="s">
        <v>17</v>
      </c>
      <c r="B7" s="22">
        <v>36692</v>
      </c>
      <c r="C7" s="42">
        <v>0</v>
      </c>
      <c r="D7" s="42">
        <v>0</v>
      </c>
      <c r="E7" s="8">
        <v>0</v>
      </c>
      <c r="F7" s="8">
        <v>0</v>
      </c>
      <c r="G7" s="8">
        <v>0</v>
      </c>
      <c r="H7" s="42">
        <v>39</v>
      </c>
      <c r="I7" s="19">
        <v>0</v>
      </c>
      <c r="J7" s="42">
        <v>74.7</v>
      </c>
      <c r="K7" s="42">
        <v>0</v>
      </c>
      <c r="L7" s="17">
        <v>0</v>
      </c>
      <c r="M7" s="42">
        <v>0</v>
      </c>
      <c r="N7" s="42">
        <v>0</v>
      </c>
      <c r="O7" s="42">
        <v>0</v>
      </c>
      <c r="P7" s="42">
        <v>0.35</v>
      </c>
      <c r="Q7" s="44">
        <v>0</v>
      </c>
      <c r="R7" s="42">
        <v>0</v>
      </c>
      <c r="S7" s="42">
        <v>0</v>
      </c>
      <c r="T7" s="42">
        <v>4.0999999999999996</v>
      </c>
      <c r="U7" s="42">
        <v>0</v>
      </c>
      <c r="V7" s="42">
        <v>0.5</v>
      </c>
      <c r="W7" s="8">
        <v>0</v>
      </c>
      <c r="X7" s="19">
        <v>0</v>
      </c>
      <c r="Y7" s="6">
        <v>0</v>
      </c>
      <c r="Z7" s="19">
        <v>0</v>
      </c>
      <c r="AA7" s="46">
        <v>0</v>
      </c>
      <c r="AB7" s="42">
        <v>0</v>
      </c>
      <c r="AC7" s="47">
        <v>0</v>
      </c>
      <c r="AD7" s="32">
        <v>0</v>
      </c>
      <c r="AE7" s="17">
        <v>0</v>
      </c>
      <c r="AF7" s="17">
        <v>0</v>
      </c>
    </row>
    <row r="8" spans="1:32">
      <c r="A8" s="8" t="s">
        <v>17</v>
      </c>
      <c r="B8" s="22">
        <v>36705</v>
      </c>
      <c r="C8" s="42">
        <v>0</v>
      </c>
      <c r="D8" s="42">
        <v>0</v>
      </c>
      <c r="E8" s="8">
        <v>0</v>
      </c>
      <c r="F8" s="8">
        <v>0</v>
      </c>
      <c r="G8" s="8">
        <v>0</v>
      </c>
      <c r="H8" s="42">
        <v>88.2</v>
      </c>
      <c r="I8" s="19">
        <v>0</v>
      </c>
      <c r="J8" s="42">
        <v>1760.5</v>
      </c>
      <c r="K8" s="42">
        <v>0</v>
      </c>
      <c r="L8" s="17">
        <v>0</v>
      </c>
      <c r="M8" s="42">
        <v>0.7</v>
      </c>
      <c r="N8" s="42">
        <v>0</v>
      </c>
      <c r="O8" s="42">
        <v>0</v>
      </c>
      <c r="P8" s="42">
        <v>38</v>
      </c>
      <c r="Q8" s="44">
        <v>0</v>
      </c>
      <c r="R8" s="42">
        <v>0</v>
      </c>
      <c r="S8" s="42">
        <v>0.8</v>
      </c>
      <c r="T8" s="42">
        <v>7.6</v>
      </c>
      <c r="U8" s="42">
        <v>0</v>
      </c>
      <c r="V8" s="42">
        <v>0</v>
      </c>
      <c r="W8" s="8">
        <v>0</v>
      </c>
      <c r="X8" s="19">
        <v>0</v>
      </c>
      <c r="Y8" s="6">
        <v>0</v>
      </c>
      <c r="Z8" s="19">
        <v>0</v>
      </c>
      <c r="AA8" s="46">
        <v>0</v>
      </c>
      <c r="AB8" s="42">
        <v>0</v>
      </c>
      <c r="AC8" s="47">
        <v>0</v>
      </c>
      <c r="AD8" s="32">
        <v>0</v>
      </c>
      <c r="AE8" s="17">
        <v>0</v>
      </c>
      <c r="AF8" s="17">
        <v>0</v>
      </c>
    </row>
    <row r="9" spans="1:32">
      <c r="A9" s="8" t="s">
        <v>17</v>
      </c>
      <c r="B9" s="22">
        <v>36717</v>
      </c>
      <c r="C9" s="42">
        <v>0</v>
      </c>
      <c r="D9" s="42">
        <v>0</v>
      </c>
      <c r="E9" s="8">
        <v>0</v>
      </c>
      <c r="F9" s="8">
        <v>0</v>
      </c>
      <c r="G9" s="8">
        <v>0</v>
      </c>
      <c r="H9" s="42">
        <v>177</v>
      </c>
      <c r="I9" s="19">
        <v>0</v>
      </c>
      <c r="J9" s="42">
        <v>7</v>
      </c>
      <c r="K9" s="42">
        <v>0</v>
      </c>
      <c r="L9" s="17">
        <v>0</v>
      </c>
      <c r="M9" s="42">
        <v>4.5999999999999996</v>
      </c>
      <c r="N9" s="42">
        <v>0</v>
      </c>
      <c r="O9" s="42">
        <v>0</v>
      </c>
      <c r="P9" s="42">
        <v>174.7</v>
      </c>
      <c r="Q9" s="44">
        <v>0</v>
      </c>
      <c r="R9" s="42">
        <v>0</v>
      </c>
      <c r="S9" s="42">
        <v>2</v>
      </c>
      <c r="T9" s="42">
        <v>24.4</v>
      </c>
      <c r="U9" s="42">
        <v>0</v>
      </c>
      <c r="V9" s="42">
        <v>0</v>
      </c>
      <c r="W9" s="8">
        <v>0</v>
      </c>
      <c r="X9" s="19">
        <v>0</v>
      </c>
      <c r="Y9" s="6">
        <v>0</v>
      </c>
      <c r="Z9" s="19">
        <v>0</v>
      </c>
      <c r="AA9" s="46">
        <v>0</v>
      </c>
      <c r="AB9" s="42">
        <v>0</v>
      </c>
      <c r="AC9" s="47">
        <v>0</v>
      </c>
      <c r="AD9" s="32">
        <v>0</v>
      </c>
      <c r="AE9" s="17">
        <v>0</v>
      </c>
      <c r="AF9" s="17">
        <v>0</v>
      </c>
    </row>
    <row r="10" spans="1:32">
      <c r="A10" s="8" t="s">
        <v>17</v>
      </c>
      <c r="B10" s="22">
        <v>36733</v>
      </c>
      <c r="C10" s="42">
        <v>0</v>
      </c>
      <c r="D10" s="42">
        <v>0</v>
      </c>
      <c r="E10" s="8">
        <v>0</v>
      </c>
      <c r="F10" s="8">
        <v>0</v>
      </c>
      <c r="G10" s="8">
        <v>0</v>
      </c>
      <c r="H10" s="42">
        <v>106.84</v>
      </c>
      <c r="I10" s="19">
        <v>0</v>
      </c>
      <c r="J10" s="42">
        <v>5.94</v>
      </c>
      <c r="K10" s="42">
        <v>0</v>
      </c>
      <c r="L10" s="17">
        <v>0</v>
      </c>
      <c r="M10" s="42">
        <v>77.150000000000006</v>
      </c>
      <c r="N10" s="42">
        <v>0</v>
      </c>
      <c r="O10" s="42">
        <v>0</v>
      </c>
      <c r="P10" s="42">
        <v>133.44</v>
      </c>
      <c r="Q10" s="44">
        <v>0</v>
      </c>
      <c r="R10" s="42">
        <v>0</v>
      </c>
      <c r="S10" s="42">
        <v>6.14</v>
      </c>
      <c r="T10" s="42">
        <v>42.16</v>
      </c>
      <c r="U10" s="42">
        <v>0</v>
      </c>
      <c r="V10" s="42">
        <v>4.09</v>
      </c>
      <c r="W10" s="8">
        <v>0</v>
      </c>
      <c r="X10" s="19">
        <v>0</v>
      </c>
      <c r="Y10" s="6">
        <v>0</v>
      </c>
      <c r="Z10" s="19">
        <v>0</v>
      </c>
      <c r="AA10" s="46">
        <v>0</v>
      </c>
      <c r="AB10" s="42">
        <v>0</v>
      </c>
      <c r="AC10" s="47">
        <v>0</v>
      </c>
      <c r="AD10" s="32">
        <v>0</v>
      </c>
      <c r="AE10" s="17">
        <v>0</v>
      </c>
      <c r="AF10" s="17">
        <v>0</v>
      </c>
    </row>
    <row r="11" spans="1:32">
      <c r="A11" s="8" t="s">
        <v>17</v>
      </c>
      <c r="B11" s="22">
        <v>36746</v>
      </c>
      <c r="C11" s="42">
        <v>0</v>
      </c>
      <c r="D11" s="42">
        <v>0</v>
      </c>
      <c r="E11" s="8">
        <v>0</v>
      </c>
      <c r="F11" s="8">
        <v>0</v>
      </c>
      <c r="G11" s="8">
        <v>0</v>
      </c>
      <c r="H11" s="42">
        <v>253.5</v>
      </c>
      <c r="I11" s="19">
        <v>0</v>
      </c>
      <c r="J11" s="42">
        <v>15.1</v>
      </c>
      <c r="K11" s="42">
        <v>0</v>
      </c>
      <c r="L11" s="17">
        <v>0</v>
      </c>
      <c r="M11" s="42">
        <v>12.3</v>
      </c>
      <c r="N11" s="42">
        <v>0</v>
      </c>
      <c r="O11" s="42">
        <v>0</v>
      </c>
      <c r="P11" s="42">
        <v>83.7</v>
      </c>
      <c r="Q11" s="44">
        <v>0</v>
      </c>
      <c r="R11" s="42">
        <v>0</v>
      </c>
      <c r="S11" s="42">
        <v>5</v>
      </c>
      <c r="T11" s="42">
        <v>133.1</v>
      </c>
      <c r="U11" s="42">
        <v>0</v>
      </c>
      <c r="V11" s="42">
        <v>10.199999999999999</v>
      </c>
      <c r="W11" s="8">
        <v>0</v>
      </c>
      <c r="X11" s="19">
        <v>0</v>
      </c>
      <c r="Y11" s="6">
        <v>0</v>
      </c>
      <c r="Z11" s="19">
        <v>0</v>
      </c>
      <c r="AA11" s="46">
        <v>0</v>
      </c>
      <c r="AB11" s="42">
        <v>0</v>
      </c>
      <c r="AC11" s="47">
        <v>0</v>
      </c>
      <c r="AD11" s="32">
        <v>0</v>
      </c>
      <c r="AE11" s="17">
        <v>0</v>
      </c>
      <c r="AF11" s="17">
        <v>0</v>
      </c>
    </row>
    <row r="12" spans="1:32" s="6" customFormat="1">
      <c r="A12" s="8" t="s">
        <v>17</v>
      </c>
      <c r="B12" s="22">
        <v>36760</v>
      </c>
      <c r="C12" s="42">
        <v>0</v>
      </c>
      <c r="D12" s="42">
        <v>0</v>
      </c>
      <c r="E12" s="8">
        <v>0</v>
      </c>
      <c r="F12" s="8">
        <v>0</v>
      </c>
      <c r="G12" s="8">
        <v>0</v>
      </c>
      <c r="H12" s="42">
        <v>109.1</v>
      </c>
      <c r="I12" s="19">
        <v>0</v>
      </c>
      <c r="J12" s="42">
        <v>144.1</v>
      </c>
      <c r="K12" s="42">
        <v>0</v>
      </c>
      <c r="L12" s="17">
        <v>0</v>
      </c>
      <c r="M12" s="42">
        <v>121.6</v>
      </c>
      <c r="N12" s="42">
        <v>0</v>
      </c>
      <c r="O12" s="42">
        <v>0</v>
      </c>
      <c r="P12" s="42">
        <v>255.4</v>
      </c>
      <c r="Q12" s="44">
        <v>0</v>
      </c>
      <c r="R12" s="42">
        <v>0</v>
      </c>
      <c r="S12" s="42">
        <v>0.4</v>
      </c>
      <c r="T12" s="42">
        <v>57.6</v>
      </c>
      <c r="U12" s="42">
        <v>0</v>
      </c>
      <c r="V12" s="42">
        <v>34.5</v>
      </c>
      <c r="W12" s="8">
        <v>0</v>
      </c>
      <c r="X12" s="19">
        <v>0</v>
      </c>
      <c r="Y12" s="6">
        <v>0</v>
      </c>
      <c r="Z12" s="19">
        <v>0</v>
      </c>
      <c r="AA12" s="46">
        <v>0</v>
      </c>
      <c r="AB12" s="42">
        <v>0</v>
      </c>
      <c r="AC12" s="47">
        <v>0</v>
      </c>
      <c r="AD12" s="32">
        <v>0</v>
      </c>
      <c r="AE12" s="17">
        <v>0</v>
      </c>
      <c r="AF12" s="17">
        <v>0</v>
      </c>
    </row>
    <row r="13" spans="1:32" s="6" customFormat="1">
      <c r="A13" s="8" t="s">
        <v>17</v>
      </c>
      <c r="B13" s="22">
        <v>36778</v>
      </c>
      <c r="C13" s="42">
        <v>0</v>
      </c>
      <c r="D13" s="42">
        <v>0</v>
      </c>
      <c r="E13" s="8">
        <v>0</v>
      </c>
      <c r="F13" s="8">
        <v>0</v>
      </c>
      <c r="G13" s="8">
        <v>0</v>
      </c>
      <c r="H13" s="42">
        <v>99.3</v>
      </c>
      <c r="I13" s="19">
        <v>0</v>
      </c>
      <c r="J13" s="42">
        <v>14.9</v>
      </c>
      <c r="K13" s="42">
        <v>0</v>
      </c>
      <c r="L13" s="17">
        <v>0</v>
      </c>
      <c r="M13" s="42">
        <v>23.3</v>
      </c>
      <c r="N13" s="42">
        <v>0</v>
      </c>
      <c r="O13" s="42">
        <v>0</v>
      </c>
      <c r="P13" s="42">
        <v>33.4</v>
      </c>
      <c r="Q13" s="44">
        <v>0</v>
      </c>
      <c r="R13" s="42">
        <v>0</v>
      </c>
      <c r="S13" s="42">
        <v>0</v>
      </c>
      <c r="T13" s="42">
        <v>2.2999999999999998</v>
      </c>
      <c r="U13" s="42">
        <v>0</v>
      </c>
      <c r="V13" s="42">
        <v>33.200000000000003</v>
      </c>
      <c r="W13" s="8">
        <v>0</v>
      </c>
      <c r="X13" s="19">
        <v>0</v>
      </c>
      <c r="Y13" s="6">
        <v>0</v>
      </c>
      <c r="Z13" s="19">
        <v>0</v>
      </c>
      <c r="AA13" s="46">
        <v>0</v>
      </c>
      <c r="AB13" s="42">
        <v>0</v>
      </c>
      <c r="AC13" s="47">
        <v>0</v>
      </c>
      <c r="AD13" s="32">
        <v>0</v>
      </c>
      <c r="AE13" s="17">
        <v>0</v>
      </c>
      <c r="AF13" s="17">
        <v>0</v>
      </c>
    </row>
    <row r="14" spans="1:32" s="6" customFormat="1">
      <c r="A14" s="8" t="s">
        <v>17</v>
      </c>
      <c r="B14" s="22">
        <v>36787</v>
      </c>
      <c r="C14" s="42">
        <v>0</v>
      </c>
      <c r="D14" s="42">
        <v>0</v>
      </c>
      <c r="E14" s="8">
        <v>0</v>
      </c>
      <c r="F14" s="8">
        <v>0</v>
      </c>
      <c r="G14" s="8">
        <v>0</v>
      </c>
      <c r="H14" s="42">
        <v>64.400000000000006</v>
      </c>
      <c r="I14" s="19">
        <v>0</v>
      </c>
      <c r="J14" s="42">
        <v>4.9000000000000004</v>
      </c>
      <c r="K14" s="42">
        <v>0</v>
      </c>
      <c r="L14" s="17">
        <v>0</v>
      </c>
      <c r="M14" s="42">
        <v>53.4</v>
      </c>
      <c r="N14" s="42">
        <v>0</v>
      </c>
      <c r="O14" s="42">
        <v>0</v>
      </c>
      <c r="P14" s="42">
        <v>39.700000000000003</v>
      </c>
      <c r="Q14" s="44">
        <v>0</v>
      </c>
      <c r="R14" s="42">
        <v>0</v>
      </c>
      <c r="S14" s="42">
        <v>0</v>
      </c>
      <c r="T14" s="42">
        <v>0.7</v>
      </c>
      <c r="U14" s="42">
        <v>0</v>
      </c>
      <c r="V14" s="42">
        <v>34.9</v>
      </c>
      <c r="W14" s="8">
        <v>0</v>
      </c>
      <c r="X14" s="19">
        <v>0</v>
      </c>
      <c r="Y14" s="6">
        <v>0</v>
      </c>
      <c r="Z14" s="19">
        <v>0</v>
      </c>
      <c r="AA14" s="46">
        <v>0</v>
      </c>
      <c r="AB14" s="42">
        <v>0</v>
      </c>
      <c r="AC14" s="47">
        <v>0</v>
      </c>
      <c r="AD14" s="32">
        <v>0</v>
      </c>
      <c r="AE14" s="17">
        <v>0</v>
      </c>
      <c r="AF14" s="17">
        <v>0</v>
      </c>
    </row>
    <row r="15" spans="1:32" s="6" customFormat="1">
      <c r="A15" s="8" t="s">
        <v>17</v>
      </c>
      <c r="B15" s="22">
        <v>36801</v>
      </c>
      <c r="C15" s="42">
        <v>0</v>
      </c>
      <c r="D15" s="42">
        <v>0</v>
      </c>
      <c r="E15" s="8">
        <v>0</v>
      </c>
      <c r="F15" s="8">
        <v>0</v>
      </c>
      <c r="G15" s="8">
        <v>0</v>
      </c>
      <c r="H15" s="42">
        <v>24.8</v>
      </c>
      <c r="I15" s="19">
        <v>0</v>
      </c>
      <c r="J15" s="42">
        <v>58.7</v>
      </c>
      <c r="K15" s="42">
        <v>0</v>
      </c>
      <c r="L15" s="17">
        <v>0</v>
      </c>
      <c r="M15" s="42">
        <v>23.2</v>
      </c>
      <c r="N15" s="42">
        <v>0.4</v>
      </c>
      <c r="O15" s="42">
        <v>0</v>
      </c>
      <c r="P15" s="42">
        <v>10.6</v>
      </c>
      <c r="Q15" s="44">
        <v>0</v>
      </c>
      <c r="R15" s="42">
        <v>0</v>
      </c>
      <c r="S15" s="42">
        <v>0</v>
      </c>
      <c r="T15" s="42">
        <v>0.25</v>
      </c>
      <c r="U15" s="42">
        <v>0</v>
      </c>
      <c r="V15" s="42">
        <v>15.6</v>
      </c>
      <c r="W15" s="8">
        <v>0</v>
      </c>
      <c r="X15" s="19">
        <v>0</v>
      </c>
      <c r="Y15" s="6">
        <v>0</v>
      </c>
      <c r="Z15" s="19">
        <v>0</v>
      </c>
      <c r="AA15" s="46">
        <v>0</v>
      </c>
      <c r="AB15" s="42">
        <v>0</v>
      </c>
      <c r="AC15" s="47">
        <v>0</v>
      </c>
      <c r="AD15" s="32">
        <v>0</v>
      </c>
      <c r="AE15" s="17">
        <v>0</v>
      </c>
      <c r="AF15" s="17">
        <v>0</v>
      </c>
    </row>
    <row r="16" spans="1:32" s="6" customFormat="1">
      <c r="A16" s="8" t="s">
        <v>17</v>
      </c>
      <c r="B16" s="22">
        <v>36817</v>
      </c>
      <c r="C16" s="42">
        <v>0</v>
      </c>
      <c r="D16" s="42">
        <v>0</v>
      </c>
      <c r="E16" s="8">
        <v>0</v>
      </c>
      <c r="F16" s="8">
        <v>0</v>
      </c>
      <c r="G16" s="8">
        <v>0</v>
      </c>
      <c r="H16" s="42">
        <v>131.80000000000001</v>
      </c>
      <c r="I16" s="19">
        <v>0</v>
      </c>
      <c r="J16" s="42">
        <v>63.4</v>
      </c>
      <c r="K16" s="42">
        <v>0</v>
      </c>
      <c r="L16" s="17">
        <v>0</v>
      </c>
      <c r="M16" s="42">
        <v>30.4</v>
      </c>
      <c r="N16" s="42">
        <v>16.3</v>
      </c>
      <c r="O16" s="42">
        <v>0</v>
      </c>
      <c r="P16" s="42">
        <v>20.2</v>
      </c>
      <c r="Q16" s="44">
        <v>0</v>
      </c>
      <c r="R16" s="42">
        <v>0</v>
      </c>
      <c r="S16" s="42">
        <v>0</v>
      </c>
      <c r="T16" s="42">
        <v>0</v>
      </c>
      <c r="U16" s="42">
        <v>0</v>
      </c>
      <c r="V16" s="42">
        <v>5.8</v>
      </c>
      <c r="W16" s="8">
        <v>0</v>
      </c>
      <c r="X16" s="19">
        <v>0</v>
      </c>
      <c r="Y16" s="6">
        <v>0</v>
      </c>
      <c r="Z16" s="19">
        <v>0</v>
      </c>
      <c r="AA16" s="46">
        <v>0</v>
      </c>
      <c r="AB16" s="42">
        <v>0</v>
      </c>
      <c r="AC16" s="47">
        <v>0</v>
      </c>
      <c r="AD16" s="32">
        <v>0</v>
      </c>
      <c r="AE16" s="17">
        <v>0</v>
      </c>
      <c r="AF16" s="17">
        <v>0</v>
      </c>
    </row>
    <row r="17" spans="1:40" s="6" customFormat="1">
      <c r="A17" s="8" t="s">
        <v>17</v>
      </c>
      <c r="B17" s="22">
        <v>36907</v>
      </c>
      <c r="C17" s="42">
        <v>0</v>
      </c>
      <c r="D17" s="42">
        <v>0</v>
      </c>
      <c r="E17" s="8">
        <v>0</v>
      </c>
      <c r="F17" s="8">
        <v>0</v>
      </c>
      <c r="G17" s="8">
        <v>0</v>
      </c>
      <c r="H17" s="42">
        <v>18.030890657957407</v>
      </c>
      <c r="I17" s="19">
        <v>0</v>
      </c>
      <c r="J17" s="42">
        <v>0</v>
      </c>
      <c r="K17" s="42">
        <v>0</v>
      </c>
      <c r="L17" s="17">
        <v>0</v>
      </c>
      <c r="M17" s="42">
        <v>0</v>
      </c>
      <c r="N17" s="42">
        <v>29.257671633666735</v>
      </c>
      <c r="O17" s="42">
        <v>0</v>
      </c>
      <c r="P17" s="42">
        <v>0</v>
      </c>
      <c r="Q17" s="44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8">
        <v>0</v>
      </c>
      <c r="X17" s="19">
        <v>0</v>
      </c>
      <c r="Y17" s="6">
        <v>0</v>
      </c>
      <c r="Z17" s="19">
        <v>0</v>
      </c>
      <c r="AA17" s="46">
        <v>0</v>
      </c>
      <c r="AB17" s="42">
        <v>0</v>
      </c>
      <c r="AC17" s="47">
        <v>0</v>
      </c>
      <c r="AD17" s="32">
        <v>0</v>
      </c>
      <c r="AE17" s="17">
        <v>0</v>
      </c>
      <c r="AF17" s="17">
        <v>0</v>
      </c>
    </row>
    <row r="18" spans="1:40" s="6" customFormat="1">
      <c r="A18" s="8" t="s">
        <v>17</v>
      </c>
      <c r="B18" s="22">
        <v>37013</v>
      </c>
      <c r="C18" s="42">
        <v>0</v>
      </c>
      <c r="D18" s="42">
        <v>0</v>
      </c>
      <c r="E18" s="8">
        <v>0</v>
      </c>
      <c r="F18" s="8">
        <v>0</v>
      </c>
      <c r="G18" s="8">
        <v>0</v>
      </c>
      <c r="H18" s="42">
        <v>17.350479689732598</v>
      </c>
      <c r="I18" s="19">
        <v>0</v>
      </c>
      <c r="J18" s="42">
        <v>4.7628767775736538</v>
      </c>
      <c r="K18" s="42">
        <v>0</v>
      </c>
      <c r="L18" s="17">
        <v>0</v>
      </c>
      <c r="M18" s="42">
        <v>0</v>
      </c>
      <c r="N18" s="42">
        <v>126.21623460570183</v>
      </c>
      <c r="O18" s="42">
        <v>0</v>
      </c>
      <c r="P18" s="42">
        <v>0</v>
      </c>
      <c r="Q18" s="44">
        <v>0</v>
      </c>
      <c r="R18" s="42">
        <v>0</v>
      </c>
      <c r="S18" s="42">
        <v>0</v>
      </c>
      <c r="T18" s="42">
        <v>0</v>
      </c>
      <c r="U18" s="42">
        <v>0</v>
      </c>
      <c r="V18" s="42">
        <v>12.927808396271349</v>
      </c>
      <c r="W18" s="8">
        <v>0</v>
      </c>
      <c r="X18" s="19">
        <v>0</v>
      </c>
      <c r="Y18" s="6">
        <v>0</v>
      </c>
      <c r="Z18" s="19">
        <v>0</v>
      </c>
      <c r="AA18" s="46">
        <v>0</v>
      </c>
      <c r="AB18" s="42">
        <v>0</v>
      </c>
      <c r="AC18" s="47">
        <v>0</v>
      </c>
      <c r="AD18" s="32">
        <v>0</v>
      </c>
      <c r="AE18" s="17">
        <v>0</v>
      </c>
      <c r="AF18" s="17">
        <v>0</v>
      </c>
    </row>
    <row r="19" spans="1:40">
      <c r="A19" s="8" t="s">
        <v>17</v>
      </c>
      <c r="B19" s="22">
        <v>37026</v>
      </c>
      <c r="C19" s="42">
        <v>0</v>
      </c>
      <c r="D19" s="42">
        <v>0</v>
      </c>
      <c r="E19" s="8">
        <v>0</v>
      </c>
      <c r="F19" s="8">
        <v>0</v>
      </c>
      <c r="G19" s="8">
        <v>0</v>
      </c>
      <c r="H19" s="42">
        <v>73.484384568279239</v>
      </c>
      <c r="I19" s="19">
        <v>0</v>
      </c>
      <c r="J19" s="42">
        <v>261.61801728243859</v>
      </c>
      <c r="K19" s="42">
        <v>0</v>
      </c>
      <c r="L19" s="17">
        <v>0</v>
      </c>
      <c r="M19" s="42">
        <v>0</v>
      </c>
      <c r="N19" s="42">
        <v>86.412192964550584</v>
      </c>
      <c r="O19" s="42">
        <v>0</v>
      </c>
      <c r="P19" s="42">
        <v>0</v>
      </c>
      <c r="Q19" s="44">
        <v>0</v>
      </c>
      <c r="R19" s="42">
        <v>0</v>
      </c>
      <c r="S19" s="42">
        <v>0</v>
      </c>
      <c r="T19" s="42">
        <v>0</v>
      </c>
      <c r="U19" s="42">
        <v>0</v>
      </c>
      <c r="V19" s="42">
        <v>19.391712594407025</v>
      </c>
      <c r="W19" s="8">
        <v>0</v>
      </c>
      <c r="X19" s="19">
        <v>0</v>
      </c>
      <c r="Y19" s="6">
        <v>0</v>
      </c>
      <c r="Z19" s="19">
        <v>0</v>
      </c>
      <c r="AA19" s="46">
        <v>0</v>
      </c>
      <c r="AB19" s="42">
        <v>0</v>
      </c>
      <c r="AC19" s="47">
        <v>0</v>
      </c>
      <c r="AD19" s="32">
        <v>0</v>
      </c>
      <c r="AE19" s="17">
        <v>0</v>
      </c>
      <c r="AF19" s="17">
        <v>0</v>
      </c>
      <c r="AG19" s="6"/>
      <c r="AH19" s="6"/>
      <c r="AI19" s="6"/>
      <c r="AJ19" s="6"/>
      <c r="AK19" s="6"/>
      <c r="AL19" s="6"/>
      <c r="AM19" s="6"/>
      <c r="AN19" s="6"/>
    </row>
    <row r="20" spans="1:40">
      <c r="A20" s="8" t="s">
        <v>17</v>
      </c>
      <c r="B20" s="22">
        <v>37041</v>
      </c>
      <c r="C20" s="42">
        <v>0</v>
      </c>
      <c r="D20" s="42">
        <v>0</v>
      </c>
      <c r="E20" s="8">
        <v>0</v>
      </c>
      <c r="F20" s="8">
        <v>0</v>
      </c>
      <c r="G20" s="8">
        <v>0</v>
      </c>
      <c r="H20" s="42">
        <v>72.123562631829628</v>
      </c>
      <c r="I20" s="19">
        <v>0</v>
      </c>
      <c r="J20" s="42">
        <v>1002.2453561951419</v>
      </c>
      <c r="K20" s="42">
        <v>0</v>
      </c>
      <c r="L20" s="17">
        <v>0</v>
      </c>
      <c r="M20" s="42">
        <v>0</v>
      </c>
      <c r="N20" s="42">
        <v>116.69048105055455</v>
      </c>
      <c r="O20" s="42">
        <v>0</v>
      </c>
      <c r="P20" s="42">
        <v>0</v>
      </c>
      <c r="Q20" s="44">
        <v>0</v>
      </c>
      <c r="R20" s="42">
        <v>0</v>
      </c>
      <c r="S20" s="42">
        <v>0</v>
      </c>
      <c r="T20" s="42">
        <v>0</v>
      </c>
      <c r="U20" s="42">
        <v>0</v>
      </c>
      <c r="V20" s="42">
        <v>19.051507110294619</v>
      </c>
      <c r="W20" s="8">
        <v>0</v>
      </c>
      <c r="X20" s="19">
        <v>0</v>
      </c>
      <c r="Y20" s="6">
        <v>0</v>
      </c>
      <c r="Z20" s="19">
        <v>0</v>
      </c>
      <c r="AA20" s="46">
        <v>0</v>
      </c>
      <c r="AB20" s="42">
        <v>0</v>
      </c>
      <c r="AC20" s="47">
        <v>0</v>
      </c>
      <c r="AD20" s="32">
        <v>0</v>
      </c>
      <c r="AE20" s="17">
        <v>0</v>
      </c>
      <c r="AF20" s="17">
        <v>0</v>
      </c>
      <c r="AG20" s="6"/>
      <c r="AH20" s="6"/>
      <c r="AI20" s="6"/>
      <c r="AJ20" s="6"/>
      <c r="AK20" s="6"/>
      <c r="AL20" s="6"/>
      <c r="AM20" s="6"/>
      <c r="AN20" s="6"/>
    </row>
    <row r="21" spans="1:40">
      <c r="A21" s="8" t="s">
        <v>17</v>
      </c>
      <c r="B21" s="22">
        <v>37055</v>
      </c>
      <c r="C21" s="42">
        <v>0</v>
      </c>
      <c r="D21" s="42">
        <v>0</v>
      </c>
      <c r="E21" s="8">
        <v>0</v>
      </c>
      <c r="F21" s="8">
        <v>0</v>
      </c>
      <c r="G21" s="8">
        <v>0</v>
      </c>
      <c r="H21" s="42">
        <v>61.917398108457505</v>
      </c>
      <c r="I21" s="19">
        <v>0</v>
      </c>
      <c r="J21" s="42">
        <v>339.86527862829149</v>
      </c>
      <c r="K21" s="42">
        <v>0</v>
      </c>
      <c r="L21" s="17">
        <v>0</v>
      </c>
      <c r="M21" s="42">
        <v>0</v>
      </c>
      <c r="N21" s="42">
        <v>138.46363203374835</v>
      </c>
      <c r="O21" s="42">
        <v>0</v>
      </c>
      <c r="P21" s="42">
        <v>0</v>
      </c>
      <c r="Q21" s="44">
        <v>0</v>
      </c>
      <c r="R21" s="42">
        <v>0</v>
      </c>
      <c r="S21" s="42">
        <v>0</v>
      </c>
      <c r="T21" s="42">
        <v>0.68041096822480784</v>
      </c>
      <c r="U21" s="42">
        <v>0</v>
      </c>
      <c r="V21" s="42">
        <v>14.628835816833366</v>
      </c>
      <c r="W21" s="8">
        <v>0</v>
      </c>
      <c r="X21" s="19">
        <v>0</v>
      </c>
      <c r="Y21" s="6">
        <v>0</v>
      </c>
      <c r="Z21" s="19">
        <v>0</v>
      </c>
      <c r="AA21" s="46">
        <v>0</v>
      </c>
      <c r="AB21" s="42">
        <v>0</v>
      </c>
      <c r="AC21" s="47">
        <v>0</v>
      </c>
      <c r="AD21" s="32">
        <v>0</v>
      </c>
      <c r="AE21" s="17">
        <v>0</v>
      </c>
      <c r="AF21" s="17">
        <v>0</v>
      </c>
      <c r="AG21" s="6"/>
      <c r="AH21" s="6"/>
      <c r="AI21" s="6"/>
      <c r="AJ21" s="6"/>
      <c r="AK21" s="6"/>
      <c r="AL21" s="6"/>
      <c r="AM21" s="6"/>
      <c r="AN21" s="6"/>
    </row>
    <row r="22" spans="1:40">
      <c r="A22" s="8" t="s">
        <v>17</v>
      </c>
      <c r="B22" s="22">
        <v>37068</v>
      </c>
      <c r="C22" s="42">
        <v>0</v>
      </c>
      <c r="D22" s="42">
        <v>0</v>
      </c>
      <c r="E22" s="8">
        <v>0</v>
      </c>
      <c r="F22" s="8">
        <v>0</v>
      </c>
      <c r="G22" s="8">
        <v>0</v>
      </c>
      <c r="H22" s="42">
        <v>24.49479485609308</v>
      </c>
      <c r="I22" s="19">
        <v>0</v>
      </c>
      <c r="J22" s="42">
        <v>53.072055521535013</v>
      </c>
      <c r="K22" s="42">
        <v>0</v>
      </c>
      <c r="L22" s="17">
        <v>0</v>
      </c>
      <c r="M22" s="42">
        <v>2.3814383887868269</v>
      </c>
      <c r="N22" s="42">
        <v>1.0206164523372117</v>
      </c>
      <c r="O22" s="42">
        <v>0</v>
      </c>
      <c r="P22" s="42">
        <v>0</v>
      </c>
      <c r="Q22" s="44">
        <v>0</v>
      </c>
      <c r="R22" s="42">
        <v>0</v>
      </c>
      <c r="S22" s="42">
        <v>0.34020548411240392</v>
      </c>
      <c r="T22" s="42">
        <v>0</v>
      </c>
      <c r="U22" s="42">
        <v>0</v>
      </c>
      <c r="V22" s="42">
        <v>5.7834932299108663</v>
      </c>
      <c r="W22" s="8">
        <v>0</v>
      </c>
      <c r="X22" s="19">
        <v>0</v>
      </c>
      <c r="Y22" s="6">
        <v>0</v>
      </c>
      <c r="Z22" s="19">
        <v>0</v>
      </c>
      <c r="AA22" s="46">
        <v>0</v>
      </c>
      <c r="AB22" s="42">
        <v>2.3814383887868269</v>
      </c>
      <c r="AC22" s="47">
        <v>0</v>
      </c>
      <c r="AD22" s="32">
        <v>0</v>
      </c>
      <c r="AE22" s="17">
        <v>0</v>
      </c>
      <c r="AF22" s="17">
        <v>0</v>
      </c>
      <c r="AG22" s="6"/>
      <c r="AH22" s="6"/>
      <c r="AI22" s="6"/>
      <c r="AJ22" s="6"/>
      <c r="AK22" s="6"/>
      <c r="AL22" s="6"/>
      <c r="AM22" s="6"/>
      <c r="AN22" s="6"/>
    </row>
    <row r="23" spans="1:40">
      <c r="A23" s="8" t="s">
        <v>17</v>
      </c>
      <c r="B23" s="22">
        <v>37083</v>
      </c>
      <c r="C23" s="42">
        <v>0</v>
      </c>
      <c r="D23" s="42">
        <v>0</v>
      </c>
      <c r="E23" s="8">
        <v>0</v>
      </c>
      <c r="F23" s="8">
        <v>0</v>
      </c>
      <c r="G23" s="8">
        <v>0</v>
      </c>
      <c r="H23" s="42">
        <v>119.83370017119101</v>
      </c>
      <c r="I23" s="19">
        <v>0</v>
      </c>
      <c r="J23" s="42">
        <v>12.22792858889704</v>
      </c>
      <c r="K23" s="42">
        <v>0</v>
      </c>
      <c r="L23" s="17">
        <v>0</v>
      </c>
      <c r="M23" s="42">
        <v>3.260780957039211</v>
      </c>
      <c r="N23" s="42">
        <v>0</v>
      </c>
      <c r="O23" s="42">
        <v>0</v>
      </c>
      <c r="P23" s="42">
        <v>0.40759761962990138</v>
      </c>
      <c r="Q23" s="44">
        <v>0</v>
      </c>
      <c r="R23" s="42">
        <v>0</v>
      </c>
      <c r="S23" s="42">
        <v>1.6303904785196055</v>
      </c>
      <c r="T23" s="42">
        <v>1.2227928588897041</v>
      </c>
      <c r="U23" s="42">
        <v>0</v>
      </c>
      <c r="V23" s="42">
        <v>2.8531833374093094</v>
      </c>
      <c r="W23" s="8">
        <v>0</v>
      </c>
      <c r="X23" s="19">
        <v>0</v>
      </c>
      <c r="Y23" s="6">
        <v>0</v>
      </c>
      <c r="Z23" s="19">
        <v>0</v>
      </c>
      <c r="AA23" s="46">
        <v>0</v>
      </c>
      <c r="AB23" s="42">
        <v>38.314176245210732</v>
      </c>
      <c r="AC23" s="47">
        <v>0</v>
      </c>
      <c r="AD23" s="32">
        <v>0</v>
      </c>
      <c r="AE23" s="17">
        <v>0</v>
      </c>
      <c r="AF23" s="17">
        <v>0</v>
      </c>
    </row>
    <row r="24" spans="1:40">
      <c r="A24" s="8" t="s">
        <v>17</v>
      </c>
      <c r="B24" s="22">
        <v>37096</v>
      </c>
      <c r="C24" s="42">
        <v>0</v>
      </c>
      <c r="D24" s="42">
        <v>0</v>
      </c>
      <c r="E24" s="8">
        <v>0</v>
      </c>
      <c r="F24" s="8">
        <v>0</v>
      </c>
      <c r="G24" s="8">
        <v>0</v>
      </c>
      <c r="H24" s="42">
        <v>311.28801796284955</v>
      </c>
      <c r="I24" s="19">
        <v>0</v>
      </c>
      <c r="J24" s="42">
        <v>7.8247261345852896</v>
      </c>
      <c r="K24" s="42">
        <v>0</v>
      </c>
      <c r="L24" s="17">
        <v>0</v>
      </c>
      <c r="M24" s="42">
        <v>5.1030822616860574</v>
      </c>
      <c r="N24" s="42">
        <v>0</v>
      </c>
      <c r="O24" s="42">
        <v>0</v>
      </c>
      <c r="P24" s="42">
        <v>0.68041096822480784</v>
      </c>
      <c r="Q24" s="44">
        <v>0</v>
      </c>
      <c r="R24" s="42">
        <v>0</v>
      </c>
      <c r="S24" s="42">
        <v>3.4020548411240394</v>
      </c>
      <c r="T24" s="42">
        <v>3.061849357011635</v>
      </c>
      <c r="U24" s="42">
        <v>0</v>
      </c>
      <c r="V24" s="42">
        <v>0</v>
      </c>
      <c r="W24" s="8">
        <v>0</v>
      </c>
      <c r="X24" s="19">
        <v>0</v>
      </c>
      <c r="Y24" s="6">
        <v>0</v>
      </c>
      <c r="Z24" s="19">
        <v>0</v>
      </c>
      <c r="AA24" s="46">
        <v>0</v>
      </c>
      <c r="AB24" s="42">
        <v>34.020548411240384</v>
      </c>
      <c r="AC24" s="47">
        <v>0</v>
      </c>
      <c r="AD24" s="32">
        <v>0</v>
      </c>
      <c r="AE24" s="17">
        <v>0</v>
      </c>
      <c r="AF24" s="17">
        <v>0</v>
      </c>
    </row>
    <row r="25" spans="1:40">
      <c r="A25" s="8" t="s">
        <v>17</v>
      </c>
      <c r="B25" s="22">
        <v>37125</v>
      </c>
      <c r="C25" s="42">
        <v>0</v>
      </c>
      <c r="D25" s="42">
        <v>0</v>
      </c>
      <c r="E25" s="8">
        <v>0</v>
      </c>
      <c r="F25" s="8">
        <v>0</v>
      </c>
      <c r="G25" s="8">
        <v>0</v>
      </c>
      <c r="H25" s="42">
        <v>305.84473021705105</v>
      </c>
      <c r="I25" s="19">
        <v>0</v>
      </c>
      <c r="J25" s="42">
        <v>93.556508130911084</v>
      </c>
      <c r="K25" s="42">
        <v>0</v>
      </c>
      <c r="L25" s="17">
        <v>0</v>
      </c>
      <c r="M25" s="42">
        <v>10.206164523372115</v>
      </c>
      <c r="N25" s="42">
        <v>0</v>
      </c>
      <c r="O25" s="42">
        <v>0</v>
      </c>
      <c r="P25" s="42">
        <v>0</v>
      </c>
      <c r="Q25" s="44">
        <v>0</v>
      </c>
      <c r="R25" s="42">
        <v>0</v>
      </c>
      <c r="S25" s="42">
        <v>0.68041096822480784</v>
      </c>
      <c r="T25" s="42">
        <v>7.4845206504728852</v>
      </c>
      <c r="U25" s="42">
        <v>0</v>
      </c>
      <c r="V25" s="42">
        <v>0</v>
      </c>
      <c r="W25" s="8">
        <v>0</v>
      </c>
      <c r="X25" s="19">
        <v>0</v>
      </c>
      <c r="Y25" s="6">
        <v>0</v>
      </c>
      <c r="Z25" s="19">
        <v>0</v>
      </c>
      <c r="AA25" s="46">
        <v>0</v>
      </c>
      <c r="AB25" s="42">
        <v>28.237055181329527</v>
      </c>
      <c r="AC25" s="47">
        <v>0</v>
      </c>
      <c r="AD25" s="32">
        <v>0</v>
      </c>
      <c r="AE25" s="17">
        <v>0</v>
      </c>
      <c r="AF25" s="17">
        <v>0</v>
      </c>
    </row>
    <row r="26" spans="1:40">
      <c r="A26" s="8" t="s">
        <v>17</v>
      </c>
      <c r="B26" s="22">
        <v>37139</v>
      </c>
      <c r="C26" s="42">
        <v>0</v>
      </c>
      <c r="D26" s="42">
        <v>0</v>
      </c>
      <c r="E26" s="8">
        <v>0</v>
      </c>
      <c r="F26" s="8">
        <v>0</v>
      </c>
      <c r="G26" s="8">
        <v>0</v>
      </c>
      <c r="H26" s="42">
        <v>217.73150983193852</v>
      </c>
      <c r="I26" s="19">
        <v>0</v>
      </c>
      <c r="J26" s="42">
        <v>0</v>
      </c>
      <c r="K26" s="42">
        <v>0</v>
      </c>
      <c r="L26" s="17">
        <v>0</v>
      </c>
      <c r="M26" s="42">
        <v>24.494794856093083</v>
      </c>
      <c r="N26" s="42">
        <v>0</v>
      </c>
      <c r="O26" s="42">
        <v>0</v>
      </c>
      <c r="P26" s="42">
        <v>0</v>
      </c>
      <c r="Q26" s="44">
        <v>0</v>
      </c>
      <c r="R26" s="42">
        <v>0</v>
      </c>
      <c r="S26" s="42">
        <v>2.7216438728992314</v>
      </c>
      <c r="T26" s="42">
        <v>4.4226712934612502</v>
      </c>
      <c r="U26" s="42">
        <v>0</v>
      </c>
      <c r="V26" s="42">
        <v>0</v>
      </c>
      <c r="W26" s="8">
        <v>0</v>
      </c>
      <c r="X26" s="19">
        <v>0</v>
      </c>
      <c r="Y26" s="6">
        <v>0</v>
      </c>
      <c r="Z26" s="19">
        <v>0</v>
      </c>
      <c r="AA26" s="46">
        <v>0</v>
      </c>
      <c r="AB26" s="42">
        <v>17.350479689732598</v>
      </c>
      <c r="AC26" s="47">
        <v>0</v>
      </c>
      <c r="AD26" s="32">
        <v>0</v>
      </c>
      <c r="AE26" s="17">
        <v>0</v>
      </c>
      <c r="AF26" s="17">
        <v>0</v>
      </c>
    </row>
    <row r="27" spans="1:40">
      <c r="A27" s="8" t="s">
        <v>17</v>
      </c>
      <c r="B27" s="22">
        <v>37153</v>
      </c>
      <c r="C27" s="42">
        <v>0</v>
      </c>
      <c r="D27" s="42">
        <v>0</v>
      </c>
      <c r="E27" s="8">
        <v>0</v>
      </c>
      <c r="F27" s="8">
        <v>0</v>
      </c>
      <c r="G27" s="8">
        <v>0</v>
      </c>
      <c r="H27" s="42">
        <v>27.216438728992316</v>
      </c>
      <c r="I27" s="19">
        <v>0</v>
      </c>
      <c r="J27" s="42">
        <v>8.1649316186976932</v>
      </c>
      <c r="K27" s="42">
        <v>0</v>
      </c>
      <c r="L27" s="17">
        <v>0</v>
      </c>
      <c r="M27" s="42">
        <v>18.030890657957407</v>
      </c>
      <c r="N27" s="42">
        <v>0</v>
      </c>
      <c r="O27" s="42">
        <v>0</v>
      </c>
      <c r="P27" s="42">
        <v>0</v>
      </c>
      <c r="Q27" s="44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8">
        <v>0</v>
      </c>
      <c r="X27" s="19">
        <v>0</v>
      </c>
      <c r="Y27" s="6">
        <v>0</v>
      </c>
      <c r="Z27" s="19">
        <v>0</v>
      </c>
      <c r="AA27" s="46">
        <v>0</v>
      </c>
      <c r="AB27" s="42">
        <v>0</v>
      </c>
      <c r="AC27" s="47">
        <v>0</v>
      </c>
      <c r="AD27" s="32">
        <v>0</v>
      </c>
      <c r="AE27" s="17">
        <v>0</v>
      </c>
      <c r="AF27" s="17">
        <v>0</v>
      </c>
    </row>
    <row r="28" spans="1:40">
      <c r="A28" s="8" t="s">
        <v>17</v>
      </c>
      <c r="B28" s="22">
        <v>37166</v>
      </c>
      <c r="C28" s="42">
        <v>0</v>
      </c>
      <c r="D28" s="42">
        <v>0</v>
      </c>
      <c r="E28" s="8">
        <v>0</v>
      </c>
      <c r="F28" s="8">
        <v>0</v>
      </c>
      <c r="G28" s="8">
        <v>0</v>
      </c>
      <c r="H28" s="42">
        <v>14.628835816833366</v>
      </c>
      <c r="I28" s="19">
        <v>0</v>
      </c>
      <c r="J28" s="42">
        <v>0</v>
      </c>
      <c r="K28" s="42">
        <v>0</v>
      </c>
      <c r="L28" s="17">
        <v>0</v>
      </c>
      <c r="M28" s="42">
        <v>1.7010274205620193</v>
      </c>
      <c r="N28" s="42">
        <v>0</v>
      </c>
      <c r="O28" s="42">
        <v>0</v>
      </c>
      <c r="P28" s="42">
        <v>0</v>
      </c>
      <c r="Q28" s="44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8">
        <v>0</v>
      </c>
      <c r="X28" s="19">
        <v>0</v>
      </c>
      <c r="Y28" s="6">
        <v>0</v>
      </c>
      <c r="Z28" s="19">
        <v>0</v>
      </c>
      <c r="AA28" s="46">
        <v>0</v>
      </c>
      <c r="AB28" s="42">
        <v>0</v>
      </c>
      <c r="AC28" s="47">
        <v>0</v>
      </c>
      <c r="AD28" s="32">
        <v>0</v>
      </c>
      <c r="AE28" s="17">
        <v>0</v>
      </c>
      <c r="AF28" s="17">
        <v>0</v>
      </c>
    </row>
    <row r="29" spans="1:40">
      <c r="A29" s="8" t="s">
        <v>17</v>
      </c>
      <c r="B29" s="22">
        <v>37188</v>
      </c>
      <c r="C29" s="42">
        <v>0</v>
      </c>
      <c r="D29" s="42">
        <v>0</v>
      </c>
      <c r="E29" s="8">
        <v>0</v>
      </c>
      <c r="F29" s="8">
        <v>0</v>
      </c>
      <c r="G29" s="8">
        <v>0</v>
      </c>
      <c r="H29" s="42">
        <v>14.288630332720963</v>
      </c>
      <c r="I29" s="19">
        <v>0</v>
      </c>
      <c r="J29" s="42">
        <v>0</v>
      </c>
      <c r="K29" s="42">
        <v>0</v>
      </c>
      <c r="L29" s="17">
        <v>0</v>
      </c>
      <c r="M29" s="42">
        <v>0.34020548411240392</v>
      </c>
      <c r="N29" s="42">
        <v>0</v>
      </c>
      <c r="O29" s="42">
        <v>0</v>
      </c>
      <c r="P29" s="42">
        <v>0</v>
      </c>
      <c r="Q29" s="44">
        <v>0</v>
      </c>
      <c r="R29" s="42">
        <v>0</v>
      </c>
      <c r="S29" s="42">
        <v>0.34020548411240392</v>
      </c>
      <c r="T29" s="42">
        <v>0</v>
      </c>
      <c r="U29" s="42">
        <v>0</v>
      </c>
      <c r="V29" s="42">
        <v>0</v>
      </c>
      <c r="W29" s="8">
        <v>0</v>
      </c>
      <c r="X29" s="19">
        <v>0</v>
      </c>
      <c r="Y29" s="6">
        <v>0</v>
      </c>
      <c r="Z29" s="19">
        <v>0</v>
      </c>
      <c r="AA29" s="46">
        <v>0</v>
      </c>
      <c r="AB29" s="42">
        <v>0</v>
      </c>
      <c r="AC29" s="47">
        <v>0</v>
      </c>
      <c r="AD29" s="32">
        <v>0</v>
      </c>
      <c r="AE29" s="17">
        <v>0</v>
      </c>
      <c r="AF29" s="17">
        <v>0</v>
      </c>
    </row>
    <row r="30" spans="1:40">
      <c r="A30" s="8" t="s">
        <v>17</v>
      </c>
      <c r="B30" s="22">
        <v>37194</v>
      </c>
      <c r="C30" s="42">
        <v>0</v>
      </c>
      <c r="D30" s="42">
        <v>0</v>
      </c>
      <c r="E30" s="8">
        <v>0</v>
      </c>
      <c r="F30" s="8">
        <v>0</v>
      </c>
      <c r="G30" s="8">
        <v>0</v>
      </c>
      <c r="H30" s="42">
        <v>28.531833374093093</v>
      </c>
      <c r="I30" s="19">
        <v>0</v>
      </c>
      <c r="J30" s="42">
        <v>1.6303904785196055</v>
      </c>
      <c r="K30" s="42">
        <v>0</v>
      </c>
      <c r="L30" s="17">
        <v>0</v>
      </c>
      <c r="M30" s="42">
        <v>0.40759761962990138</v>
      </c>
      <c r="N30" s="42">
        <v>2.0379880981495071</v>
      </c>
      <c r="O30" s="42">
        <v>0</v>
      </c>
      <c r="P30" s="42">
        <v>0</v>
      </c>
      <c r="Q30" s="44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8">
        <v>0</v>
      </c>
      <c r="X30" s="19">
        <v>0</v>
      </c>
      <c r="Y30" s="6">
        <v>0</v>
      </c>
      <c r="Z30" s="19">
        <v>0</v>
      </c>
      <c r="AA30" s="46">
        <v>0</v>
      </c>
      <c r="AB30" s="42">
        <v>0</v>
      </c>
      <c r="AC30" s="47">
        <v>0</v>
      </c>
      <c r="AD30" s="32">
        <v>0</v>
      </c>
      <c r="AE30" s="17">
        <v>0</v>
      </c>
      <c r="AF30" s="17">
        <v>0</v>
      </c>
    </row>
    <row r="31" spans="1:40">
      <c r="A31" s="8" t="s">
        <v>17</v>
      </c>
      <c r="B31" s="22">
        <v>37384</v>
      </c>
      <c r="C31" s="42">
        <v>0</v>
      </c>
      <c r="D31" s="42">
        <v>0</v>
      </c>
      <c r="E31" s="8">
        <v>0</v>
      </c>
      <c r="F31" s="8">
        <v>0</v>
      </c>
      <c r="G31" s="8">
        <v>0</v>
      </c>
      <c r="H31" s="42">
        <v>4.5854732208363904</v>
      </c>
      <c r="I31" s="19">
        <v>0</v>
      </c>
      <c r="J31" s="42">
        <v>28.328034564278148</v>
      </c>
      <c r="K31" s="42">
        <v>0</v>
      </c>
      <c r="L31" s="17">
        <v>0</v>
      </c>
      <c r="M31" s="42">
        <v>0</v>
      </c>
      <c r="N31" s="42">
        <v>58.490258416890846</v>
      </c>
      <c r="O31" s="42">
        <v>0</v>
      </c>
      <c r="P31" s="42">
        <v>0</v>
      </c>
      <c r="Q31" s="44">
        <v>0</v>
      </c>
      <c r="R31" s="42">
        <v>0</v>
      </c>
      <c r="S31" s="42">
        <v>0</v>
      </c>
      <c r="T31" s="42">
        <v>0</v>
      </c>
      <c r="U31" s="42">
        <v>0</v>
      </c>
      <c r="V31" s="42">
        <v>17.220999429363332</v>
      </c>
      <c r="W31" s="8">
        <v>0</v>
      </c>
      <c r="X31" s="19">
        <v>0</v>
      </c>
      <c r="Y31" s="6">
        <v>0</v>
      </c>
      <c r="Z31" s="19">
        <v>0</v>
      </c>
      <c r="AA31" s="46">
        <v>0</v>
      </c>
      <c r="AB31" s="42">
        <v>0</v>
      </c>
      <c r="AC31" s="47">
        <v>0</v>
      </c>
      <c r="AD31" s="32">
        <v>0</v>
      </c>
      <c r="AE31" s="17">
        <v>0</v>
      </c>
      <c r="AF31" s="17">
        <v>0</v>
      </c>
    </row>
    <row r="32" spans="1:40">
      <c r="A32" s="8" t="s">
        <v>17</v>
      </c>
      <c r="B32" s="22">
        <v>37396</v>
      </c>
      <c r="C32" s="42">
        <v>0</v>
      </c>
      <c r="D32" s="42">
        <v>0</v>
      </c>
      <c r="E32" s="8">
        <v>0</v>
      </c>
      <c r="F32" s="8">
        <v>0</v>
      </c>
      <c r="G32" s="8">
        <v>0</v>
      </c>
      <c r="H32" s="42">
        <v>10.189940490747535</v>
      </c>
      <c r="I32" s="19">
        <v>0</v>
      </c>
      <c r="J32" s="42">
        <v>4493.356158800033</v>
      </c>
      <c r="K32" s="42">
        <v>0</v>
      </c>
      <c r="L32" s="17">
        <v>0</v>
      </c>
      <c r="M32" s="42">
        <v>0</v>
      </c>
      <c r="N32" s="42">
        <v>174.85937882122769</v>
      </c>
      <c r="O32" s="42">
        <v>0</v>
      </c>
      <c r="P32" s="42">
        <v>0</v>
      </c>
      <c r="Q32" s="44">
        <v>0</v>
      </c>
      <c r="R32" s="42">
        <v>0</v>
      </c>
      <c r="S32" s="42">
        <v>0</v>
      </c>
      <c r="T32" s="42">
        <v>0.40759761962990138</v>
      </c>
      <c r="U32" s="42">
        <v>0</v>
      </c>
      <c r="V32" s="42">
        <v>20.78747860112497</v>
      </c>
      <c r="W32" s="8">
        <v>0</v>
      </c>
      <c r="X32" s="19">
        <v>0</v>
      </c>
      <c r="Y32" s="6">
        <v>0</v>
      </c>
      <c r="Z32" s="19">
        <v>0</v>
      </c>
      <c r="AA32" s="46">
        <v>0</v>
      </c>
      <c r="AB32" s="42">
        <v>0</v>
      </c>
      <c r="AC32" s="47">
        <v>0</v>
      </c>
      <c r="AD32" s="32">
        <v>0</v>
      </c>
      <c r="AE32" s="17">
        <v>0</v>
      </c>
      <c r="AF32" s="17">
        <v>0</v>
      </c>
    </row>
    <row r="33" spans="1:32">
      <c r="A33" s="8" t="s">
        <v>17</v>
      </c>
      <c r="B33" s="22">
        <v>37398</v>
      </c>
      <c r="C33" s="42">
        <v>0</v>
      </c>
      <c r="D33" s="42">
        <v>0</v>
      </c>
      <c r="E33" s="8">
        <v>0</v>
      </c>
      <c r="F33" s="8">
        <v>0</v>
      </c>
      <c r="G33" s="8">
        <v>0</v>
      </c>
      <c r="H33" s="42">
        <v>13.72677960290657</v>
      </c>
      <c r="I33" s="19">
        <v>0</v>
      </c>
      <c r="J33" s="42">
        <v>3278.9833232419851</v>
      </c>
      <c r="K33" s="42">
        <v>0</v>
      </c>
      <c r="L33" s="17">
        <v>0</v>
      </c>
      <c r="M33" s="42">
        <v>0</v>
      </c>
      <c r="N33" s="42">
        <v>150.50411064570605</v>
      </c>
      <c r="O33" s="42">
        <v>0</v>
      </c>
      <c r="P33" s="42">
        <v>0</v>
      </c>
      <c r="Q33" s="44">
        <v>0</v>
      </c>
      <c r="R33" s="42">
        <v>0</v>
      </c>
      <c r="S33" s="42">
        <v>0</v>
      </c>
      <c r="T33" s="42">
        <v>0.34020548411240392</v>
      </c>
      <c r="U33" s="42">
        <v>0</v>
      </c>
      <c r="V33" s="42">
        <v>16.4484234758058</v>
      </c>
      <c r="W33" s="8">
        <v>0</v>
      </c>
      <c r="X33" s="19">
        <v>0</v>
      </c>
      <c r="Y33" s="6">
        <v>0</v>
      </c>
      <c r="Z33" s="19">
        <v>0</v>
      </c>
      <c r="AA33" s="46">
        <v>0</v>
      </c>
      <c r="AB33" s="42">
        <v>0</v>
      </c>
      <c r="AC33" s="47">
        <v>0</v>
      </c>
      <c r="AD33" s="32">
        <v>0</v>
      </c>
      <c r="AE33" s="17">
        <v>0</v>
      </c>
      <c r="AF33" s="17">
        <v>0</v>
      </c>
    </row>
    <row r="34" spans="1:32">
      <c r="A34" s="8" t="s">
        <v>17</v>
      </c>
      <c r="B34" s="22">
        <v>37400</v>
      </c>
      <c r="C34" s="42">
        <v>0</v>
      </c>
      <c r="D34" s="42">
        <v>0</v>
      </c>
      <c r="E34" s="8">
        <v>0</v>
      </c>
      <c r="F34" s="8">
        <v>0</v>
      </c>
      <c r="G34" s="8">
        <v>0</v>
      </c>
      <c r="H34" s="42">
        <v>28.124235754463196</v>
      </c>
      <c r="I34" s="19">
        <v>0</v>
      </c>
      <c r="J34" s="42">
        <v>3839.9771745333005</v>
      </c>
      <c r="K34" s="42">
        <v>0</v>
      </c>
      <c r="L34" s="17">
        <v>0</v>
      </c>
      <c r="M34" s="42">
        <v>0</v>
      </c>
      <c r="N34" s="42">
        <v>194.83166218309282</v>
      </c>
      <c r="O34" s="42">
        <v>0</v>
      </c>
      <c r="P34" s="42">
        <v>0</v>
      </c>
      <c r="Q34" s="44">
        <v>0</v>
      </c>
      <c r="R34" s="42">
        <v>0</v>
      </c>
      <c r="S34" s="42">
        <v>0</v>
      </c>
      <c r="T34" s="42">
        <v>0</v>
      </c>
      <c r="U34" s="42">
        <v>0</v>
      </c>
      <c r="V34" s="42">
        <v>14.67351430667645</v>
      </c>
      <c r="W34" s="8">
        <v>0</v>
      </c>
      <c r="X34" s="19">
        <v>0</v>
      </c>
      <c r="Y34" s="6">
        <v>0</v>
      </c>
      <c r="Z34" s="19">
        <v>0</v>
      </c>
      <c r="AA34" s="46">
        <v>0</v>
      </c>
      <c r="AB34" s="42">
        <v>0</v>
      </c>
      <c r="AC34" s="47">
        <v>0</v>
      </c>
      <c r="AD34" s="32">
        <v>0</v>
      </c>
      <c r="AE34" s="17">
        <v>0</v>
      </c>
      <c r="AF34" s="17">
        <v>0</v>
      </c>
    </row>
    <row r="35" spans="1:32">
      <c r="A35" s="8" t="s">
        <v>17</v>
      </c>
      <c r="B35" s="22">
        <v>37403</v>
      </c>
      <c r="C35" s="42">
        <v>0</v>
      </c>
      <c r="D35" s="42">
        <v>0</v>
      </c>
      <c r="E35" s="8">
        <v>0</v>
      </c>
      <c r="F35" s="8">
        <v>0</v>
      </c>
      <c r="G35" s="8">
        <v>0</v>
      </c>
      <c r="H35" s="42">
        <v>114.53493111600228</v>
      </c>
      <c r="I35" s="19">
        <v>0</v>
      </c>
      <c r="J35" s="42">
        <v>6781.6091954022986</v>
      </c>
      <c r="K35" s="42">
        <v>0</v>
      </c>
      <c r="L35" s="17">
        <v>0</v>
      </c>
      <c r="M35" s="42">
        <v>0</v>
      </c>
      <c r="N35" s="42">
        <v>180.56574549604636</v>
      </c>
      <c r="O35" s="42">
        <v>0</v>
      </c>
      <c r="P35" s="42">
        <v>0</v>
      </c>
      <c r="Q35" s="44">
        <v>0</v>
      </c>
      <c r="R35" s="42">
        <v>0</v>
      </c>
      <c r="S35" s="42">
        <v>0</v>
      </c>
      <c r="T35" s="42">
        <v>0.40759761962990138</v>
      </c>
      <c r="U35" s="42">
        <v>0</v>
      </c>
      <c r="V35" s="42">
        <v>17.526697644085758</v>
      </c>
      <c r="W35" s="8">
        <v>0</v>
      </c>
      <c r="X35" s="19">
        <v>0</v>
      </c>
      <c r="Y35" s="6">
        <v>0</v>
      </c>
      <c r="Z35" s="19">
        <v>0</v>
      </c>
      <c r="AA35" s="46">
        <v>0</v>
      </c>
      <c r="AB35" s="42">
        <v>0</v>
      </c>
      <c r="AC35" s="47">
        <v>0</v>
      </c>
      <c r="AD35" s="32">
        <v>0</v>
      </c>
      <c r="AE35" s="17">
        <v>0</v>
      </c>
      <c r="AF35" s="17">
        <v>0</v>
      </c>
    </row>
    <row r="36" spans="1:32">
      <c r="A36" s="8" t="s">
        <v>17</v>
      </c>
      <c r="B36" s="22">
        <v>37404</v>
      </c>
      <c r="C36" s="42">
        <v>0</v>
      </c>
      <c r="D36" s="42">
        <v>0</v>
      </c>
      <c r="E36" s="8">
        <v>0</v>
      </c>
      <c r="F36" s="8">
        <v>0</v>
      </c>
      <c r="G36" s="8">
        <v>0</v>
      </c>
      <c r="H36" s="42">
        <v>45.23759496737496</v>
      </c>
      <c r="I36" s="19">
        <v>0</v>
      </c>
      <c r="J36" s="42">
        <v>1982.1646962953446</v>
      </c>
      <c r="K36" s="42">
        <v>0</v>
      </c>
      <c r="L36" s="17">
        <v>0</v>
      </c>
      <c r="M36" s="42">
        <v>0</v>
      </c>
      <c r="N36" s="42">
        <v>91.685003567539965</v>
      </c>
      <c r="O36" s="42">
        <v>0</v>
      </c>
      <c r="P36" s="42">
        <v>0</v>
      </c>
      <c r="Q36" s="44">
        <v>0</v>
      </c>
      <c r="R36" s="42">
        <v>0</v>
      </c>
      <c r="S36" s="42">
        <v>0</v>
      </c>
      <c r="T36" s="42">
        <v>0</v>
      </c>
      <c r="U36" s="42">
        <v>0</v>
      </c>
      <c r="V36" s="42">
        <v>13.059347860781426</v>
      </c>
      <c r="W36" s="8">
        <v>0</v>
      </c>
      <c r="X36" s="19">
        <v>0</v>
      </c>
      <c r="Y36" s="6">
        <v>0</v>
      </c>
      <c r="Z36" s="19">
        <v>0</v>
      </c>
      <c r="AA36" s="46">
        <v>0</v>
      </c>
      <c r="AB36" s="42">
        <v>0</v>
      </c>
      <c r="AC36" s="47">
        <v>0</v>
      </c>
      <c r="AD36" s="32">
        <v>0</v>
      </c>
      <c r="AE36" s="17">
        <v>0</v>
      </c>
      <c r="AF36" s="17">
        <v>0</v>
      </c>
    </row>
    <row r="37" spans="1:32">
      <c r="A37" s="8" t="s">
        <v>17</v>
      </c>
      <c r="B37" s="22">
        <v>37405</v>
      </c>
      <c r="C37" s="42">
        <v>0</v>
      </c>
      <c r="D37" s="42">
        <v>0</v>
      </c>
      <c r="E37" s="8">
        <v>0</v>
      </c>
      <c r="F37" s="8">
        <v>0</v>
      </c>
      <c r="G37" s="8">
        <v>0</v>
      </c>
      <c r="H37" s="42">
        <v>75.412798046087332</v>
      </c>
      <c r="I37" s="19">
        <v>0</v>
      </c>
      <c r="J37" s="42">
        <v>1679.96588060979</v>
      </c>
      <c r="K37" s="42">
        <v>0</v>
      </c>
      <c r="L37" s="17">
        <v>0</v>
      </c>
      <c r="M37" s="42">
        <v>0</v>
      </c>
      <c r="N37" s="42">
        <v>80.49641146862389</v>
      </c>
      <c r="O37" s="42">
        <v>0</v>
      </c>
      <c r="P37" s="42">
        <v>0</v>
      </c>
      <c r="Q37" s="44">
        <v>0</v>
      </c>
      <c r="R37" s="42">
        <v>0</v>
      </c>
      <c r="S37" s="42">
        <v>0</v>
      </c>
      <c r="T37" s="42">
        <v>0</v>
      </c>
      <c r="U37" s="42">
        <v>0</v>
      </c>
      <c r="V37" s="42">
        <v>13.126739996298923</v>
      </c>
      <c r="W37" s="8">
        <v>0</v>
      </c>
      <c r="X37" s="19">
        <v>0</v>
      </c>
      <c r="Y37" s="6">
        <v>0</v>
      </c>
      <c r="Z37" s="19">
        <v>0</v>
      </c>
      <c r="AA37" s="46">
        <v>0</v>
      </c>
      <c r="AB37" s="42">
        <v>0</v>
      </c>
      <c r="AC37" s="47">
        <v>0</v>
      </c>
      <c r="AD37" s="32">
        <v>0</v>
      </c>
      <c r="AE37" s="17">
        <v>0</v>
      </c>
      <c r="AF37" s="17">
        <v>0</v>
      </c>
    </row>
    <row r="38" spans="1:32">
      <c r="A38" s="8" t="s">
        <v>17</v>
      </c>
      <c r="B38" s="22">
        <v>37406</v>
      </c>
      <c r="C38" s="42">
        <v>0</v>
      </c>
      <c r="D38" s="42">
        <v>0</v>
      </c>
      <c r="E38" s="8">
        <v>0</v>
      </c>
      <c r="F38" s="8">
        <v>0</v>
      </c>
      <c r="G38" s="8">
        <v>0</v>
      </c>
      <c r="H38" s="42">
        <v>159.77826689492133</v>
      </c>
      <c r="I38" s="19">
        <v>0</v>
      </c>
      <c r="J38" s="42">
        <v>1850.9007907393818</v>
      </c>
      <c r="K38" s="42">
        <v>0</v>
      </c>
      <c r="L38" s="17">
        <v>0</v>
      </c>
      <c r="M38" s="42">
        <v>0</v>
      </c>
      <c r="N38" s="42">
        <v>98.638623950436127</v>
      </c>
      <c r="O38" s="42">
        <v>0</v>
      </c>
      <c r="P38" s="42">
        <v>0</v>
      </c>
      <c r="Q38" s="44">
        <v>0</v>
      </c>
      <c r="R38" s="42">
        <v>0</v>
      </c>
      <c r="S38" s="42">
        <v>0</v>
      </c>
      <c r="T38" s="42">
        <v>0.81519523925980275</v>
      </c>
      <c r="U38" s="42">
        <v>0</v>
      </c>
      <c r="V38" s="42">
        <v>13.043123828156844</v>
      </c>
      <c r="W38" s="8">
        <v>0</v>
      </c>
      <c r="X38" s="19">
        <v>0</v>
      </c>
      <c r="Y38" s="6">
        <v>0</v>
      </c>
      <c r="Z38" s="19">
        <v>0</v>
      </c>
      <c r="AA38" s="46">
        <v>0</v>
      </c>
      <c r="AB38" s="42">
        <v>0</v>
      </c>
      <c r="AC38" s="47">
        <v>0</v>
      </c>
      <c r="AD38" s="32">
        <v>0</v>
      </c>
      <c r="AE38" s="17">
        <v>0</v>
      </c>
      <c r="AF38" s="17">
        <v>0</v>
      </c>
    </row>
    <row r="39" spans="1:32">
      <c r="A39" s="8" t="s">
        <v>17</v>
      </c>
      <c r="B39" s="22">
        <v>37407</v>
      </c>
      <c r="C39" s="42">
        <v>0</v>
      </c>
      <c r="D39" s="42">
        <v>0</v>
      </c>
      <c r="E39" s="8">
        <v>0</v>
      </c>
      <c r="F39" s="8">
        <v>0</v>
      </c>
      <c r="G39" s="8">
        <v>0</v>
      </c>
      <c r="H39" s="42">
        <v>103.93739300562484</v>
      </c>
      <c r="I39" s="19">
        <v>0</v>
      </c>
      <c r="J39" s="42">
        <v>1759.598923942284</v>
      </c>
      <c r="K39" s="42">
        <v>0</v>
      </c>
      <c r="L39" s="17">
        <v>0</v>
      </c>
      <c r="M39" s="42">
        <v>0</v>
      </c>
      <c r="N39" s="42">
        <v>80.704328686720473</v>
      </c>
      <c r="O39" s="42">
        <v>0</v>
      </c>
      <c r="P39" s="42">
        <v>0</v>
      </c>
      <c r="Q39" s="44">
        <v>0</v>
      </c>
      <c r="R39" s="42">
        <v>0</v>
      </c>
      <c r="S39" s="42">
        <v>0</v>
      </c>
      <c r="T39" s="42">
        <v>0.40759761962990138</v>
      </c>
      <c r="U39" s="42">
        <v>0</v>
      </c>
      <c r="V39" s="42">
        <v>13.858319067416645</v>
      </c>
      <c r="W39" s="8">
        <v>0</v>
      </c>
      <c r="X39" s="19">
        <v>0</v>
      </c>
      <c r="Y39" s="6">
        <v>0</v>
      </c>
      <c r="Z39" s="19">
        <v>0</v>
      </c>
      <c r="AA39" s="46">
        <v>0</v>
      </c>
      <c r="AB39" s="42">
        <v>0</v>
      </c>
      <c r="AC39" s="47">
        <v>0</v>
      </c>
      <c r="AD39" s="32">
        <v>0</v>
      </c>
      <c r="AE39" s="17">
        <v>0</v>
      </c>
      <c r="AF39" s="17">
        <v>0</v>
      </c>
    </row>
    <row r="40" spans="1:32">
      <c r="A40" s="8" t="s">
        <v>17</v>
      </c>
      <c r="B40" s="22">
        <v>37408</v>
      </c>
      <c r="C40" s="42">
        <v>0</v>
      </c>
      <c r="D40" s="42">
        <v>0</v>
      </c>
      <c r="E40" s="8">
        <v>0</v>
      </c>
      <c r="F40" s="8">
        <v>0</v>
      </c>
      <c r="G40" s="8">
        <v>0</v>
      </c>
      <c r="H40" s="42">
        <v>145.9199478275047</v>
      </c>
      <c r="I40" s="19">
        <v>0</v>
      </c>
      <c r="J40" s="42">
        <v>446.72699111437191</v>
      </c>
      <c r="K40" s="42">
        <v>0</v>
      </c>
      <c r="L40" s="17">
        <v>0</v>
      </c>
      <c r="M40" s="42">
        <v>0</v>
      </c>
      <c r="N40" s="42">
        <v>39.536969104100436</v>
      </c>
      <c r="O40" s="42">
        <v>0</v>
      </c>
      <c r="P40" s="42">
        <v>0</v>
      </c>
      <c r="Q40" s="44">
        <v>0</v>
      </c>
      <c r="R40" s="42">
        <v>0</v>
      </c>
      <c r="S40" s="42">
        <v>0</v>
      </c>
      <c r="T40" s="42">
        <v>0</v>
      </c>
      <c r="U40" s="42">
        <v>0</v>
      </c>
      <c r="V40" s="42">
        <v>7.3367571533382252</v>
      </c>
      <c r="W40" s="8">
        <v>0</v>
      </c>
      <c r="X40" s="19">
        <v>0</v>
      </c>
      <c r="Y40" s="6">
        <v>0</v>
      </c>
      <c r="Z40" s="19">
        <v>0</v>
      </c>
      <c r="AA40" s="46">
        <v>0</v>
      </c>
      <c r="AB40" s="42">
        <v>0</v>
      </c>
      <c r="AC40" s="47">
        <v>0</v>
      </c>
      <c r="AD40" s="32">
        <v>0</v>
      </c>
      <c r="AE40" s="17">
        <v>0</v>
      </c>
      <c r="AF40" s="17">
        <v>0</v>
      </c>
    </row>
    <row r="41" spans="1:32">
      <c r="A41" s="8" t="s">
        <v>17</v>
      </c>
      <c r="B41" s="22">
        <v>37410</v>
      </c>
      <c r="C41" s="42">
        <v>0</v>
      </c>
      <c r="D41" s="42">
        <v>0</v>
      </c>
      <c r="E41" s="8">
        <v>0</v>
      </c>
      <c r="F41" s="8">
        <v>0</v>
      </c>
      <c r="G41" s="8">
        <v>0</v>
      </c>
      <c r="H41" s="42">
        <v>118.56772642546971</v>
      </c>
      <c r="I41" s="19">
        <v>0</v>
      </c>
      <c r="J41" s="42">
        <v>1956.710437109884</v>
      </c>
      <c r="K41" s="42">
        <v>0</v>
      </c>
      <c r="L41" s="17">
        <v>0</v>
      </c>
      <c r="M41" s="42">
        <v>3.0618493570116354</v>
      </c>
      <c r="N41" s="42">
        <v>74.074689755312122</v>
      </c>
      <c r="O41" s="42">
        <v>0</v>
      </c>
      <c r="P41" s="42">
        <v>0</v>
      </c>
      <c r="Q41" s="44">
        <v>0</v>
      </c>
      <c r="R41" s="42">
        <v>0</v>
      </c>
      <c r="S41" s="42">
        <v>0</v>
      </c>
      <c r="T41" s="42">
        <v>0</v>
      </c>
      <c r="U41" s="42">
        <v>0</v>
      </c>
      <c r="V41" s="42">
        <v>3.0586045504867183</v>
      </c>
      <c r="W41" s="8">
        <v>0</v>
      </c>
      <c r="X41" s="19">
        <v>0</v>
      </c>
      <c r="Y41" s="6">
        <v>0</v>
      </c>
      <c r="Z41" s="19">
        <v>0</v>
      </c>
      <c r="AA41" s="46">
        <v>0</v>
      </c>
      <c r="AB41" s="42">
        <v>0</v>
      </c>
      <c r="AC41" s="47">
        <v>0</v>
      </c>
      <c r="AD41" s="32">
        <v>0</v>
      </c>
      <c r="AE41" s="17">
        <v>0</v>
      </c>
      <c r="AF41" s="17">
        <v>0</v>
      </c>
    </row>
    <row r="42" spans="1:32">
      <c r="A42" s="8" t="s">
        <v>17</v>
      </c>
      <c r="B42" s="22">
        <v>37411</v>
      </c>
      <c r="C42" s="42">
        <v>0</v>
      </c>
      <c r="D42" s="42">
        <v>0</v>
      </c>
      <c r="E42" s="8">
        <v>0</v>
      </c>
      <c r="F42" s="8">
        <v>0</v>
      </c>
      <c r="G42" s="8">
        <v>0</v>
      </c>
      <c r="H42" s="42">
        <v>285.31833374093094</v>
      </c>
      <c r="I42" s="19">
        <v>0</v>
      </c>
      <c r="J42" s="42">
        <v>2621.6678894595257</v>
      </c>
      <c r="K42" s="42">
        <v>0</v>
      </c>
      <c r="L42" s="17">
        <v>0</v>
      </c>
      <c r="M42" s="42">
        <v>3.6683785766691122</v>
      </c>
      <c r="N42" s="42">
        <v>49.319311975218064</v>
      </c>
      <c r="O42" s="42">
        <v>0</v>
      </c>
      <c r="P42" s="42">
        <v>0</v>
      </c>
      <c r="Q42" s="44">
        <v>0</v>
      </c>
      <c r="R42" s="42">
        <v>0</v>
      </c>
      <c r="S42" s="42">
        <v>0</v>
      </c>
      <c r="T42" s="42">
        <v>0</v>
      </c>
      <c r="U42" s="42">
        <v>0</v>
      </c>
      <c r="V42" s="42">
        <v>2.8531833374093098</v>
      </c>
      <c r="W42" s="8">
        <v>0</v>
      </c>
      <c r="X42" s="19">
        <v>0</v>
      </c>
      <c r="Y42" s="6">
        <v>0</v>
      </c>
      <c r="Z42" s="19">
        <v>0</v>
      </c>
      <c r="AA42" s="46">
        <v>0</v>
      </c>
      <c r="AB42" s="42">
        <v>0</v>
      </c>
      <c r="AC42" s="47">
        <v>0</v>
      </c>
      <c r="AD42" s="32">
        <v>0</v>
      </c>
      <c r="AE42" s="17">
        <v>0</v>
      </c>
      <c r="AF42" s="17">
        <v>0</v>
      </c>
    </row>
    <row r="43" spans="1:32">
      <c r="A43" s="8" t="s">
        <v>17</v>
      </c>
      <c r="B43" s="22">
        <v>37412</v>
      </c>
      <c r="C43" s="42">
        <v>0</v>
      </c>
      <c r="D43" s="42">
        <v>0</v>
      </c>
      <c r="E43" s="8">
        <v>0</v>
      </c>
      <c r="F43" s="8">
        <v>0</v>
      </c>
      <c r="G43" s="8">
        <v>0</v>
      </c>
      <c r="H43" s="42">
        <v>298.76905518871774</v>
      </c>
      <c r="I43" s="19">
        <v>0</v>
      </c>
      <c r="J43" s="42">
        <v>1138.4201516263147</v>
      </c>
      <c r="K43" s="42">
        <v>0</v>
      </c>
      <c r="L43" s="17">
        <v>0</v>
      </c>
      <c r="M43" s="42">
        <v>4.0759761962990133</v>
      </c>
      <c r="N43" s="42">
        <v>18.341892883345562</v>
      </c>
      <c r="O43" s="42">
        <v>0</v>
      </c>
      <c r="P43" s="42">
        <v>0</v>
      </c>
      <c r="Q43" s="44">
        <v>0</v>
      </c>
      <c r="R43" s="42">
        <v>0</v>
      </c>
      <c r="S43" s="42">
        <v>0</v>
      </c>
      <c r="T43" s="42">
        <v>0.40759761962990138</v>
      </c>
      <c r="U43" s="42">
        <v>0</v>
      </c>
      <c r="V43" s="42">
        <v>3.668378576669113</v>
      </c>
      <c r="W43" s="8">
        <v>0</v>
      </c>
      <c r="X43" s="19">
        <v>0</v>
      </c>
      <c r="Y43" s="6">
        <v>0</v>
      </c>
      <c r="Z43" s="19">
        <v>0</v>
      </c>
      <c r="AA43" s="46">
        <v>0</v>
      </c>
      <c r="AB43" s="42">
        <v>0</v>
      </c>
      <c r="AC43" s="47">
        <v>0</v>
      </c>
      <c r="AD43" s="32">
        <v>0</v>
      </c>
      <c r="AE43" s="17">
        <v>0</v>
      </c>
      <c r="AF43" s="17">
        <v>0</v>
      </c>
    </row>
    <row r="44" spans="1:32">
      <c r="A44" s="8" t="s">
        <v>17</v>
      </c>
      <c r="B44" s="22">
        <v>37413</v>
      </c>
      <c r="C44" s="42">
        <v>0</v>
      </c>
      <c r="D44" s="42">
        <v>0</v>
      </c>
      <c r="E44" s="8">
        <v>0</v>
      </c>
      <c r="F44" s="8">
        <v>0</v>
      </c>
      <c r="G44" s="8">
        <v>0</v>
      </c>
      <c r="H44" s="42">
        <v>537.21366267221003</v>
      </c>
      <c r="I44" s="19">
        <v>0</v>
      </c>
      <c r="J44" s="42">
        <v>4108.5840058694057</v>
      </c>
      <c r="K44" s="42">
        <v>0</v>
      </c>
      <c r="L44" s="17">
        <v>0</v>
      </c>
      <c r="M44" s="42">
        <v>7.7443547729681264</v>
      </c>
      <c r="N44" s="42">
        <v>56.248471508926386</v>
      </c>
      <c r="O44" s="42">
        <v>0</v>
      </c>
      <c r="P44" s="42">
        <v>0</v>
      </c>
      <c r="Q44" s="44">
        <v>0</v>
      </c>
      <c r="R44" s="42">
        <v>0</v>
      </c>
      <c r="S44" s="42">
        <v>0</v>
      </c>
      <c r="T44" s="42">
        <v>0</v>
      </c>
      <c r="U44" s="42">
        <v>0</v>
      </c>
      <c r="V44" s="42">
        <v>5.7063666748186197</v>
      </c>
      <c r="W44" s="8">
        <v>0</v>
      </c>
      <c r="X44" s="19">
        <v>0</v>
      </c>
      <c r="Y44" s="6">
        <v>0</v>
      </c>
      <c r="Z44" s="19">
        <v>0</v>
      </c>
      <c r="AA44" s="46">
        <v>0</v>
      </c>
      <c r="AB44" s="42">
        <v>0</v>
      </c>
      <c r="AC44" s="47">
        <v>0</v>
      </c>
      <c r="AD44" s="32">
        <v>0</v>
      </c>
      <c r="AE44" s="17">
        <v>0</v>
      </c>
      <c r="AF44" s="17">
        <v>0</v>
      </c>
    </row>
    <row r="45" spans="1:32">
      <c r="A45" s="8" t="s">
        <v>17</v>
      </c>
      <c r="B45" s="22">
        <v>37414</v>
      </c>
      <c r="C45" s="42">
        <v>0</v>
      </c>
      <c r="D45" s="42">
        <v>0</v>
      </c>
      <c r="E45" s="8">
        <v>0</v>
      </c>
      <c r="F45" s="8">
        <v>0</v>
      </c>
      <c r="G45" s="8">
        <v>0</v>
      </c>
      <c r="H45" s="42">
        <v>235.37601891292891</v>
      </c>
      <c r="I45" s="19">
        <v>0</v>
      </c>
      <c r="J45" s="42">
        <v>1427.1225689722316</v>
      </c>
      <c r="K45" s="42">
        <v>0</v>
      </c>
      <c r="L45" s="17">
        <v>0</v>
      </c>
      <c r="M45" s="42">
        <v>4.4226712934612502</v>
      </c>
      <c r="N45" s="42">
        <v>35.775988741220239</v>
      </c>
      <c r="O45" s="42">
        <v>0</v>
      </c>
      <c r="P45" s="42">
        <v>0</v>
      </c>
      <c r="Q45" s="44">
        <v>0</v>
      </c>
      <c r="R45" s="42">
        <v>0</v>
      </c>
      <c r="S45" s="42">
        <v>0</v>
      </c>
      <c r="T45" s="42">
        <v>0.34020548411240392</v>
      </c>
      <c r="U45" s="42">
        <v>0</v>
      </c>
      <c r="V45" s="42">
        <v>4.07922100282393</v>
      </c>
      <c r="W45" s="8">
        <v>0</v>
      </c>
      <c r="X45" s="19">
        <v>0</v>
      </c>
      <c r="Y45" s="6">
        <v>0</v>
      </c>
      <c r="Z45" s="19">
        <v>0</v>
      </c>
      <c r="AA45" s="46">
        <v>0</v>
      </c>
      <c r="AB45" s="42">
        <v>0</v>
      </c>
      <c r="AC45" s="47">
        <v>0</v>
      </c>
      <c r="AD45" s="32">
        <v>0</v>
      </c>
      <c r="AE45" s="17">
        <v>0</v>
      </c>
      <c r="AF45" s="17">
        <v>0</v>
      </c>
    </row>
    <row r="46" spans="1:32">
      <c r="A46" s="8" t="s">
        <v>17</v>
      </c>
      <c r="B46" s="22">
        <v>37417</v>
      </c>
      <c r="C46" s="42">
        <v>0</v>
      </c>
      <c r="D46" s="42">
        <v>0</v>
      </c>
      <c r="E46" s="8">
        <v>0</v>
      </c>
      <c r="F46" s="8">
        <v>0</v>
      </c>
      <c r="G46" s="8">
        <v>0</v>
      </c>
      <c r="H46" s="42">
        <v>360.53269938799451</v>
      </c>
      <c r="I46" s="19">
        <v>0</v>
      </c>
      <c r="J46" s="42">
        <v>734.16393391557142</v>
      </c>
      <c r="K46" s="42">
        <v>0</v>
      </c>
      <c r="L46" s="17">
        <v>0</v>
      </c>
      <c r="M46" s="42">
        <v>4.7628767775736538</v>
      </c>
      <c r="N46" s="42">
        <v>19.789575794462177</v>
      </c>
      <c r="O46" s="42">
        <v>0</v>
      </c>
      <c r="P46" s="42">
        <v>0</v>
      </c>
      <c r="Q46" s="44">
        <v>0</v>
      </c>
      <c r="R46" s="42">
        <v>0</v>
      </c>
      <c r="S46" s="42">
        <v>0</v>
      </c>
      <c r="T46" s="42">
        <v>0</v>
      </c>
      <c r="U46" s="42">
        <v>0</v>
      </c>
      <c r="V46" s="42">
        <v>16.929902844003031</v>
      </c>
      <c r="W46" s="8">
        <v>0</v>
      </c>
      <c r="X46" s="19">
        <v>0</v>
      </c>
      <c r="Y46" s="6">
        <v>0</v>
      </c>
      <c r="Z46" s="19">
        <v>0</v>
      </c>
      <c r="AA46" s="46">
        <v>0</v>
      </c>
      <c r="AB46" s="42">
        <v>0</v>
      </c>
      <c r="AC46" s="47">
        <v>0</v>
      </c>
      <c r="AD46" s="32">
        <v>0</v>
      </c>
      <c r="AE46" s="17">
        <v>0</v>
      </c>
      <c r="AF46" s="17">
        <v>0</v>
      </c>
    </row>
    <row r="47" spans="1:32">
      <c r="A47" s="8" t="s">
        <v>17</v>
      </c>
      <c r="B47" s="22">
        <v>37418</v>
      </c>
      <c r="C47" s="42">
        <v>0</v>
      </c>
      <c r="D47" s="42">
        <v>0</v>
      </c>
      <c r="E47" s="8">
        <v>0</v>
      </c>
      <c r="F47" s="8">
        <v>0</v>
      </c>
      <c r="G47" s="8">
        <v>0</v>
      </c>
      <c r="H47" s="42">
        <v>289.63517442157951</v>
      </c>
      <c r="I47" s="19">
        <v>0</v>
      </c>
      <c r="J47" s="42">
        <v>451.05755982262593</v>
      </c>
      <c r="K47" s="42">
        <v>0</v>
      </c>
      <c r="L47" s="17">
        <v>0</v>
      </c>
      <c r="M47" s="42">
        <v>3.4020548411240394</v>
      </c>
      <c r="N47" s="42">
        <v>13.733269215956401</v>
      </c>
      <c r="O47" s="42">
        <v>0</v>
      </c>
      <c r="P47" s="42">
        <v>0</v>
      </c>
      <c r="Q47" s="44">
        <v>0</v>
      </c>
      <c r="R47" s="42">
        <v>0</v>
      </c>
      <c r="S47" s="42">
        <v>0</v>
      </c>
      <c r="T47" s="42">
        <v>0</v>
      </c>
      <c r="U47" s="42">
        <v>0</v>
      </c>
      <c r="V47" s="42">
        <v>21.41672146645686</v>
      </c>
      <c r="W47" s="8">
        <v>0</v>
      </c>
      <c r="X47" s="19">
        <v>0</v>
      </c>
      <c r="Y47" s="6">
        <v>0</v>
      </c>
      <c r="Z47" s="19">
        <v>0</v>
      </c>
      <c r="AA47" s="46">
        <v>0</v>
      </c>
      <c r="AB47" s="42">
        <v>0</v>
      </c>
      <c r="AC47" s="47">
        <v>0</v>
      </c>
      <c r="AD47" s="32">
        <v>0</v>
      </c>
      <c r="AE47" s="17">
        <v>0</v>
      </c>
      <c r="AF47" s="17">
        <v>0</v>
      </c>
    </row>
    <row r="48" spans="1:32">
      <c r="A48" s="8" t="s">
        <v>17</v>
      </c>
      <c r="B48" s="22">
        <v>37419</v>
      </c>
      <c r="C48" s="42">
        <v>0</v>
      </c>
      <c r="D48" s="42">
        <v>0</v>
      </c>
      <c r="E48" s="8">
        <v>0</v>
      </c>
      <c r="F48" s="8">
        <v>0</v>
      </c>
      <c r="G48" s="8">
        <v>0</v>
      </c>
      <c r="H48" s="42">
        <v>408.82041248879108</v>
      </c>
      <c r="I48" s="19">
        <v>0</v>
      </c>
      <c r="J48" s="42">
        <v>456.91693160511949</v>
      </c>
      <c r="K48" s="42">
        <v>0</v>
      </c>
      <c r="L48" s="17">
        <v>0</v>
      </c>
      <c r="M48" s="42">
        <v>11.005135730007337</v>
      </c>
      <c r="N48" s="42">
        <v>20.78747860112497</v>
      </c>
      <c r="O48" s="42">
        <v>0</v>
      </c>
      <c r="P48" s="42">
        <v>0</v>
      </c>
      <c r="Q48" s="44">
        <v>0</v>
      </c>
      <c r="R48" s="42">
        <v>0</v>
      </c>
      <c r="S48" s="42">
        <v>0</v>
      </c>
      <c r="T48" s="42">
        <v>0</v>
      </c>
      <c r="U48" s="42">
        <v>0</v>
      </c>
      <c r="V48" s="42">
        <v>22.825466699274475</v>
      </c>
      <c r="W48" s="8">
        <v>0</v>
      </c>
      <c r="X48" s="19">
        <v>0</v>
      </c>
      <c r="Y48" s="6">
        <v>0</v>
      </c>
      <c r="Z48" s="19">
        <v>0</v>
      </c>
      <c r="AA48" s="46">
        <v>0</v>
      </c>
      <c r="AB48" s="42">
        <v>0</v>
      </c>
      <c r="AC48" s="47">
        <v>0</v>
      </c>
      <c r="AD48" s="32">
        <v>0</v>
      </c>
      <c r="AE48" s="17">
        <v>0</v>
      </c>
      <c r="AF48" s="17">
        <v>0</v>
      </c>
    </row>
    <row r="49" spans="1:32">
      <c r="A49" s="8" t="s">
        <v>17</v>
      </c>
      <c r="B49" s="22">
        <v>37421</v>
      </c>
      <c r="C49" s="42">
        <v>0</v>
      </c>
      <c r="D49" s="42">
        <v>0</v>
      </c>
      <c r="E49" s="8">
        <v>0</v>
      </c>
      <c r="F49" s="8">
        <v>0</v>
      </c>
      <c r="G49" s="8">
        <v>0</v>
      </c>
      <c r="H49" s="42">
        <v>340.75161001059757</v>
      </c>
      <c r="I49" s="19">
        <v>0</v>
      </c>
      <c r="J49" s="42">
        <v>631.7763104263471</v>
      </c>
      <c r="K49" s="42">
        <v>0</v>
      </c>
      <c r="L49" s="17">
        <v>0</v>
      </c>
      <c r="M49" s="42">
        <v>7.3367571533382243</v>
      </c>
      <c r="N49" s="42">
        <v>18.341892883345562</v>
      </c>
      <c r="O49" s="42">
        <v>0</v>
      </c>
      <c r="P49" s="42">
        <v>0.40759761962990138</v>
      </c>
      <c r="Q49" s="44">
        <v>0</v>
      </c>
      <c r="R49" s="42">
        <v>0</v>
      </c>
      <c r="S49" s="42">
        <v>0</v>
      </c>
      <c r="T49" s="42">
        <v>0</v>
      </c>
      <c r="U49" s="42">
        <v>0</v>
      </c>
      <c r="V49" s="42">
        <v>23.233064318904376</v>
      </c>
      <c r="W49" s="8">
        <v>0</v>
      </c>
      <c r="X49" s="19">
        <v>0</v>
      </c>
      <c r="Y49" s="6">
        <v>0</v>
      </c>
      <c r="Z49" s="19">
        <v>0</v>
      </c>
      <c r="AA49" s="46">
        <v>0</v>
      </c>
      <c r="AB49" s="42">
        <v>0</v>
      </c>
      <c r="AC49" s="47">
        <v>0</v>
      </c>
      <c r="AD49" s="32">
        <v>0</v>
      </c>
      <c r="AE49" s="17">
        <v>0</v>
      </c>
      <c r="AF49" s="17">
        <v>0</v>
      </c>
    </row>
    <row r="50" spans="1:32">
      <c r="A50" s="8" t="s">
        <v>17</v>
      </c>
      <c r="B50" s="22">
        <v>37424</v>
      </c>
      <c r="C50" s="42">
        <v>0</v>
      </c>
      <c r="D50" s="42">
        <v>0</v>
      </c>
      <c r="E50" s="8">
        <v>0</v>
      </c>
      <c r="F50" s="8">
        <v>0</v>
      </c>
      <c r="G50" s="8">
        <v>0</v>
      </c>
      <c r="H50" s="42">
        <v>213.58115268606832</v>
      </c>
      <c r="I50" s="19">
        <v>0</v>
      </c>
      <c r="J50" s="42">
        <v>288.98671231760011</v>
      </c>
      <c r="K50" s="42">
        <v>0</v>
      </c>
      <c r="L50" s="17">
        <v>0</v>
      </c>
      <c r="M50" s="42">
        <v>4.4835738159289145</v>
      </c>
      <c r="N50" s="42">
        <v>3.260780957039211</v>
      </c>
      <c r="O50" s="42">
        <v>0</v>
      </c>
      <c r="P50" s="42">
        <v>0</v>
      </c>
      <c r="Q50" s="44">
        <v>0</v>
      </c>
      <c r="R50" s="42">
        <v>0</v>
      </c>
      <c r="S50" s="42">
        <v>0</v>
      </c>
      <c r="T50" s="42">
        <v>0.40759761962990138</v>
      </c>
      <c r="U50" s="42">
        <v>0</v>
      </c>
      <c r="V50" s="42">
        <v>18.341892883345562</v>
      </c>
      <c r="W50" s="8">
        <v>0</v>
      </c>
      <c r="X50" s="19">
        <v>0</v>
      </c>
      <c r="Y50" s="6">
        <v>0</v>
      </c>
      <c r="Z50" s="19">
        <v>0</v>
      </c>
      <c r="AA50" s="46">
        <v>0</v>
      </c>
      <c r="AB50" s="42">
        <v>0</v>
      </c>
      <c r="AC50" s="47">
        <v>0</v>
      </c>
      <c r="AD50" s="32">
        <v>0</v>
      </c>
      <c r="AE50" s="17">
        <v>0</v>
      </c>
      <c r="AF50" s="17">
        <v>0</v>
      </c>
    </row>
    <row r="51" spans="1:32">
      <c r="A51" s="8" t="s">
        <v>17</v>
      </c>
      <c r="B51" s="22">
        <v>37426</v>
      </c>
      <c r="C51" s="42">
        <v>0</v>
      </c>
      <c r="D51" s="42">
        <v>0</v>
      </c>
      <c r="E51" s="8">
        <v>0</v>
      </c>
      <c r="F51" s="8">
        <v>0</v>
      </c>
      <c r="G51" s="8">
        <v>0</v>
      </c>
      <c r="H51" s="42">
        <v>187.90250264938456</v>
      </c>
      <c r="I51" s="19">
        <v>0</v>
      </c>
      <c r="J51" s="42">
        <v>349.71875764245539</v>
      </c>
      <c r="K51" s="42">
        <v>0</v>
      </c>
      <c r="L51" s="17">
        <v>0</v>
      </c>
      <c r="M51" s="42">
        <v>2.8531833374093098</v>
      </c>
      <c r="N51" s="42">
        <v>2.8531833374093094</v>
      </c>
      <c r="O51" s="42">
        <v>0</v>
      </c>
      <c r="P51" s="42">
        <v>0</v>
      </c>
      <c r="Q51" s="44">
        <v>0</v>
      </c>
      <c r="R51" s="42">
        <v>0</v>
      </c>
      <c r="S51" s="42">
        <v>0</v>
      </c>
      <c r="T51" s="42">
        <v>0</v>
      </c>
      <c r="U51" s="42">
        <v>0</v>
      </c>
      <c r="V51" s="42">
        <v>20.78747860112497</v>
      </c>
      <c r="W51" s="8">
        <v>0</v>
      </c>
      <c r="X51" s="19">
        <v>0</v>
      </c>
      <c r="Y51" s="6">
        <v>0</v>
      </c>
      <c r="Z51" s="19">
        <v>0</v>
      </c>
      <c r="AA51" s="46">
        <v>0</v>
      </c>
      <c r="AB51" s="42">
        <v>0</v>
      </c>
      <c r="AC51" s="47">
        <v>0</v>
      </c>
      <c r="AD51" s="32">
        <v>0</v>
      </c>
      <c r="AE51" s="17">
        <v>0</v>
      </c>
      <c r="AF51" s="17">
        <v>0</v>
      </c>
    </row>
    <row r="52" spans="1:32">
      <c r="A52" s="8" t="s">
        <v>17</v>
      </c>
      <c r="B52" s="22">
        <v>37428</v>
      </c>
      <c r="C52" s="42">
        <v>0</v>
      </c>
      <c r="D52" s="42">
        <v>0</v>
      </c>
      <c r="E52" s="8">
        <v>0</v>
      </c>
      <c r="F52" s="8">
        <v>0</v>
      </c>
      <c r="G52" s="8">
        <v>0</v>
      </c>
      <c r="H52" s="42">
        <v>123.90967636749001</v>
      </c>
      <c r="I52" s="19">
        <v>0</v>
      </c>
      <c r="J52" s="42">
        <v>180.97334311567619</v>
      </c>
      <c r="K52" s="42">
        <v>0</v>
      </c>
      <c r="L52" s="17">
        <v>0</v>
      </c>
      <c r="M52" s="42">
        <v>9.782342871117633</v>
      </c>
      <c r="N52" s="42">
        <v>1.2227928588897041</v>
      </c>
      <c r="O52" s="42">
        <v>0</v>
      </c>
      <c r="P52" s="42">
        <v>1.2227928588897041</v>
      </c>
      <c r="Q52" s="44">
        <v>0</v>
      </c>
      <c r="R52" s="42">
        <v>0</v>
      </c>
      <c r="S52" s="42">
        <v>0.40759761962990138</v>
      </c>
      <c r="T52" s="42">
        <v>3.6683785766691126</v>
      </c>
      <c r="U52" s="42">
        <v>0</v>
      </c>
      <c r="V52" s="42">
        <v>11.005135730007337</v>
      </c>
      <c r="W52" s="8">
        <v>0</v>
      </c>
      <c r="X52" s="19">
        <v>0</v>
      </c>
      <c r="Y52" s="6">
        <v>0</v>
      </c>
      <c r="Z52" s="19">
        <v>0</v>
      </c>
      <c r="AA52" s="46">
        <v>0</v>
      </c>
      <c r="AB52" s="42">
        <v>0</v>
      </c>
      <c r="AC52" s="47">
        <v>0</v>
      </c>
      <c r="AD52" s="32">
        <v>0</v>
      </c>
      <c r="AE52" s="17">
        <v>0</v>
      </c>
      <c r="AF52" s="17">
        <v>0</v>
      </c>
    </row>
    <row r="53" spans="1:32">
      <c r="A53" s="8" t="s">
        <v>17</v>
      </c>
      <c r="B53" s="22">
        <v>37431</v>
      </c>
      <c r="C53" s="42">
        <v>0</v>
      </c>
      <c r="D53" s="42">
        <v>0</v>
      </c>
      <c r="E53" s="8">
        <v>0</v>
      </c>
      <c r="F53" s="8">
        <v>0</v>
      </c>
      <c r="G53" s="8">
        <v>0</v>
      </c>
      <c r="H53" s="42">
        <v>66.438411999673917</v>
      </c>
      <c r="I53" s="19">
        <v>0</v>
      </c>
      <c r="J53" s="42">
        <v>504.19825548218796</v>
      </c>
      <c r="K53" s="42">
        <v>0</v>
      </c>
      <c r="L53" s="17">
        <v>0</v>
      </c>
      <c r="M53" s="42">
        <v>12.227928588897042</v>
      </c>
      <c r="N53" s="42">
        <v>0.81519523925980275</v>
      </c>
      <c r="O53" s="42">
        <v>0</v>
      </c>
      <c r="P53" s="42">
        <v>0</v>
      </c>
      <c r="Q53" s="44">
        <v>0</v>
      </c>
      <c r="R53" s="42">
        <v>0</v>
      </c>
      <c r="S53" s="42">
        <v>0.40759761962990138</v>
      </c>
      <c r="T53" s="42">
        <v>0.81519523925980275</v>
      </c>
      <c r="U53" s="42">
        <v>0</v>
      </c>
      <c r="V53" s="42">
        <v>10.189940490747535</v>
      </c>
      <c r="W53" s="8">
        <v>0</v>
      </c>
      <c r="X53" s="19">
        <v>0</v>
      </c>
      <c r="Y53" s="6">
        <v>0</v>
      </c>
      <c r="Z53" s="19">
        <v>0</v>
      </c>
      <c r="AA53" s="46">
        <v>0</v>
      </c>
      <c r="AB53" s="42">
        <v>0</v>
      </c>
      <c r="AC53" s="47">
        <v>0</v>
      </c>
      <c r="AD53" s="32">
        <v>0</v>
      </c>
      <c r="AE53" s="17">
        <v>0</v>
      </c>
      <c r="AF53" s="17">
        <v>0</v>
      </c>
    </row>
    <row r="54" spans="1:32">
      <c r="A54" s="8" t="s">
        <v>17</v>
      </c>
      <c r="B54" s="22">
        <v>37433</v>
      </c>
      <c r="C54" s="42">
        <v>0</v>
      </c>
      <c r="D54" s="42">
        <v>0</v>
      </c>
      <c r="E54" s="8">
        <v>0</v>
      </c>
      <c r="F54" s="8">
        <v>0</v>
      </c>
      <c r="G54" s="8">
        <v>0</v>
      </c>
      <c r="H54" s="42">
        <v>58.01439505998674</v>
      </c>
      <c r="I54" s="19">
        <v>0</v>
      </c>
      <c r="J54" s="42">
        <v>66.526021775846672</v>
      </c>
      <c r="K54" s="42">
        <v>0</v>
      </c>
      <c r="L54" s="17">
        <v>0</v>
      </c>
      <c r="M54" s="42">
        <v>5.4432877457984628</v>
      </c>
      <c r="N54" s="42">
        <v>1.6303904785196055</v>
      </c>
      <c r="O54" s="42">
        <v>0</v>
      </c>
      <c r="P54" s="42">
        <v>0.34020548411240392</v>
      </c>
      <c r="Q54" s="44">
        <v>0</v>
      </c>
      <c r="R54" s="42">
        <v>0</v>
      </c>
      <c r="S54" s="42">
        <v>0.34020548411240392</v>
      </c>
      <c r="T54" s="42">
        <v>1.428214071967113</v>
      </c>
      <c r="U54" s="42">
        <v>0</v>
      </c>
      <c r="V54" s="42">
        <v>17.135324057080442</v>
      </c>
      <c r="W54" s="8">
        <v>0</v>
      </c>
      <c r="X54" s="19">
        <v>0</v>
      </c>
      <c r="Y54" s="6">
        <v>0</v>
      </c>
      <c r="Z54" s="19">
        <v>0</v>
      </c>
      <c r="AA54" s="46">
        <v>0</v>
      </c>
      <c r="AB54" s="42">
        <v>0</v>
      </c>
      <c r="AC54" s="47">
        <v>0</v>
      </c>
      <c r="AD54" s="32">
        <v>0</v>
      </c>
      <c r="AE54" s="17">
        <v>0</v>
      </c>
      <c r="AF54" s="17">
        <v>0</v>
      </c>
    </row>
    <row r="55" spans="1:32">
      <c r="A55" s="8" t="s">
        <v>17</v>
      </c>
      <c r="B55" s="22">
        <v>37435</v>
      </c>
      <c r="C55" s="42">
        <v>0</v>
      </c>
      <c r="D55" s="42">
        <v>0</v>
      </c>
      <c r="E55" s="8">
        <v>0</v>
      </c>
      <c r="F55" s="8">
        <v>0</v>
      </c>
      <c r="G55" s="8">
        <v>0</v>
      </c>
      <c r="H55" s="42">
        <v>35.156480295463091</v>
      </c>
      <c r="I55" s="19">
        <v>0</v>
      </c>
      <c r="J55" s="42">
        <v>66.39123750481167</v>
      </c>
      <c r="K55" s="42">
        <v>0</v>
      </c>
      <c r="L55" s="17">
        <v>0</v>
      </c>
      <c r="M55" s="42">
        <v>9.8659590392597103</v>
      </c>
      <c r="N55" s="42">
        <v>0</v>
      </c>
      <c r="O55" s="42">
        <v>0</v>
      </c>
      <c r="P55" s="42">
        <v>0.34020548411240392</v>
      </c>
      <c r="Q55" s="44">
        <v>0</v>
      </c>
      <c r="R55" s="42">
        <v>0</v>
      </c>
      <c r="S55" s="42">
        <v>0.34020548411240392</v>
      </c>
      <c r="T55" s="42">
        <v>1.0206164523372117</v>
      </c>
      <c r="U55" s="42">
        <v>0</v>
      </c>
      <c r="V55" s="42">
        <v>7.4780310374230528</v>
      </c>
      <c r="W55" s="8">
        <v>0</v>
      </c>
      <c r="X55" s="19">
        <v>0</v>
      </c>
      <c r="Y55" s="6">
        <v>0</v>
      </c>
      <c r="Z55" s="19">
        <v>0</v>
      </c>
      <c r="AA55" s="46">
        <v>0</v>
      </c>
      <c r="AB55" s="42">
        <v>0</v>
      </c>
      <c r="AC55" s="47">
        <v>0</v>
      </c>
      <c r="AD55" s="32">
        <v>0</v>
      </c>
      <c r="AE55" s="17">
        <v>0</v>
      </c>
      <c r="AF55" s="17">
        <v>0</v>
      </c>
    </row>
    <row r="56" spans="1:32">
      <c r="A56" s="8" t="s">
        <v>17</v>
      </c>
      <c r="B56" s="22">
        <v>37438</v>
      </c>
      <c r="C56" s="42">
        <v>0</v>
      </c>
      <c r="D56" s="42">
        <v>0</v>
      </c>
      <c r="E56" s="8">
        <v>0</v>
      </c>
      <c r="F56" s="8">
        <v>0</v>
      </c>
      <c r="G56" s="8">
        <v>0</v>
      </c>
      <c r="H56" s="42">
        <v>46.058531018178854</v>
      </c>
      <c r="I56" s="19">
        <v>0</v>
      </c>
      <c r="J56" s="42">
        <v>61.13964294448521</v>
      </c>
      <c r="K56" s="42">
        <v>0</v>
      </c>
      <c r="L56" s="17">
        <v>0</v>
      </c>
      <c r="M56" s="42">
        <v>15.488709545936251</v>
      </c>
      <c r="N56" s="42">
        <v>0</v>
      </c>
      <c r="O56" s="42">
        <v>0</v>
      </c>
      <c r="P56" s="42">
        <v>2.4455857177794083</v>
      </c>
      <c r="Q56" s="44">
        <v>0</v>
      </c>
      <c r="R56" s="42">
        <v>0</v>
      </c>
      <c r="S56" s="42">
        <v>2.4455857177794083</v>
      </c>
      <c r="T56" s="42">
        <v>2.4455857177794083</v>
      </c>
      <c r="U56" s="42">
        <v>0</v>
      </c>
      <c r="V56" s="42">
        <v>10.189940490747535</v>
      </c>
      <c r="W56" s="8">
        <v>0</v>
      </c>
      <c r="X56" s="19">
        <v>0</v>
      </c>
      <c r="Y56" s="6">
        <v>0</v>
      </c>
      <c r="Z56" s="19">
        <v>0</v>
      </c>
      <c r="AA56" s="46">
        <v>0</v>
      </c>
      <c r="AB56" s="42">
        <v>0</v>
      </c>
      <c r="AC56" s="47">
        <v>0</v>
      </c>
      <c r="AD56" s="32">
        <v>0</v>
      </c>
      <c r="AE56" s="17">
        <v>0</v>
      </c>
      <c r="AF56" s="17">
        <v>0</v>
      </c>
    </row>
    <row r="57" spans="1:32">
      <c r="A57" s="8" t="s">
        <v>17</v>
      </c>
      <c r="B57" s="22">
        <v>37440</v>
      </c>
      <c r="C57" s="42">
        <v>0</v>
      </c>
      <c r="D57" s="42">
        <v>0</v>
      </c>
      <c r="E57" s="8">
        <v>0</v>
      </c>
      <c r="F57" s="8">
        <v>0</v>
      </c>
      <c r="G57" s="8">
        <v>0</v>
      </c>
      <c r="H57" s="42">
        <v>38.721773864840628</v>
      </c>
      <c r="I57" s="19">
        <v>0</v>
      </c>
      <c r="J57" s="42">
        <v>83.965109643759689</v>
      </c>
      <c r="K57" s="42">
        <v>0</v>
      </c>
      <c r="L57" s="17">
        <v>0</v>
      </c>
      <c r="M57" s="42">
        <v>18.341892883345562</v>
      </c>
      <c r="N57" s="42">
        <v>0</v>
      </c>
      <c r="O57" s="42">
        <v>0</v>
      </c>
      <c r="P57" s="42">
        <v>16.303904785196053</v>
      </c>
      <c r="Q57" s="44">
        <v>0</v>
      </c>
      <c r="R57" s="42">
        <v>0</v>
      </c>
      <c r="S57" s="42">
        <v>1.2227928588897041</v>
      </c>
      <c r="T57" s="42">
        <v>2.0379880981495067</v>
      </c>
      <c r="U57" s="42">
        <v>0</v>
      </c>
      <c r="V57" s="42">
        <v>0</v>
      </c>
      <c r="W57" s="8">
        <v>0</v>
      </c>
      <c r="X57" s="19">
        <v>0</v>
      </c>
      <c r="Y57" s="6">
        <v>0</v>
      </c>
      <c r="Z57" s="19">
        <v>0</v>
      </c>
      <c r="AA57" s="46">
        <v>0</v>
      </c>
      <c r="AB57" s="42">
        <v>0</v>
      </c>
      <c r="AC57" s="47">
        <v>0</v>
      </c>
      <c r="AD57" s="32">
        <v>0</v>
      </c>
      <c r="AE57" s="17">
        <v>0</v>
      </c>
      <c r="AF57" s="17">
        <v>0</v>
      </c>
    </row>
    <row r="58" spans="1:32">
      <c r="A58" s="8" t="s">
        <v>17</v>
      </c>
      <c r="B58" s="22">
        <v>37442</v>
      </c>
      <c r="C58" s="42">
        <v>0</v>
      </c>
      <c r="D58" s="42">
        <v>0</v>
      </c>
      <c r="E58" s="8">
        <v>0</v>
      </c>
      <c r="F58" s="8">
        <v>0</v>
      </c>
      <c r="G58" s="8">
        <v>0</v>
      </c>
      <c r="H58" s="42">
        <v>52.58009293225728</v>
      </c>
      <c r="I58" s="19">
        <v>0</v>
      </c>
      <c r="J58" s="42">
        <v>34.645797668541611</v>
      </c>
      <c r="K58" s="42">
        <v>0</v>
      </c>
      <c r="L58" s="17">
        <v>0</v>
      </c>
      <c r="M58" s="42">
        <v>20.78747860112497</v>
      </c>
      <c r="N58" s="42">
        <v>0</v>
      </c>
      <c r="O58" s="42">
        <v>0</v>
      </c>
      <c r="P58" s="42">
        <v>17.934295263715658</v>
      </c>
      <c r="Q58" s="44">
        <v>0</v>
      </c>
      <c r="R58" s="42">
        <v>0</v>
      </c>
      <c r="S58" s="42">
        <v>0.81519523925980275</v>
      </c>
      <c r="T58" s="42">
        <v>3.260780957039211</v>
      </c>
      <c r="U58" s="42">
        <v>0</v>
      </c>
      <c r="V58" s="42">
        <v>4.8911714355588165</v>
      </c>
      <c r="W58" s="8">
        <v>0</v>
      </c>
      <c r="X58" s="19">
        <v>0</v>
      </c>
      <c r="Y58" s="6">
        <v>0</v>
      </c>
      <c r="Z58" s="19">
        <v>0</v>
      </c>
      <c r="AA58" s="46">
        <v>0</v>
      </c>
      <c r="AB58" s="42">
        <v>0</v>
      </c>
      <c r="AC58" s="47">
        <v>0</v>
      </c>
      <c r="AD58" s="32">
        <v>0</v>
      </c>
      <c r="AE58" s="17">
        <v>0</v>
      </c>
      <c r="AF58" s="17">
        <v>0</v>
      </c>
    </row>
    <row r="59" spans="1:32">
      <c r="A59" s="8" t="s">
        <v>17</v>
      </c>
      <c r="B59" s="22">
        <v>37445</v>
      </c>
      <c r="C59" s="42">
        <v>0</v>
      </c>
      <c r="D59" s="42">
        <v>0</v>
      </c>
      <c r="E59" s="8">
        <v>0</v>
      </c>
      <c r="F59" s="8">
        <v>0</v>
      </c>
      <c r="G59" s="8">
        <v>0</v>
      </c>
      <c r="H59" s="42">
        <v>39.129371484470532</v>
      </c>
      <c r="I59" s="19">
        <v>0</v>
      </c>
      <c r="J59" s="42">
        <v>2.4455857177794083</v>
      </c>
      <c r="K59" s="42">
        <v>0</v>
      </c>
      <c r="L59" s="17">
        <v>0</v>
      </c>
      <c r="M59" s="42">
        <v>29.347028613352901</v>
      </c>
      <c r="N59" s="42">
        <v>0</v>
      </c>
      <c r="O59" s="42">
        <v>0</v>
      </c>
      <c r="P59" s="42">
        <v>15.488709545936251</v>
      </c>
      <c r="Q59" s="44">
        <v>0</v>
      </c>
      <c r="R59" s="42">
        <v>0</v>
      </c>
      <c r="S59" s="42">
        <v>0.40759761962990138</v>
      </c>
      <c r="T59" s="42">
        <v>0.40759761962990138</v>
      </c>
      <c r="U59" s="42">
        <v>0</v>
      </c>
      <c r="V59" s="42">
        <v>2.8531833374093094</v>
      </c>
      <c r="W59" s="8">
        <v>0</v>
      </c>
      <c r="X59" s="19">
        <v>0</v>
      </c>
      <c r="Y59" s="6">
        <v>0</v>
      </c>
      <c r="Z59" s="19">
        <v>0</v>
      </c>
      <c r="AA59" s="46">
        <v>0</v>
      </c>
      <c r="AB59" s="42">
        <v>0</v>
      </c>
      <c r="AC59" s="47">
        <v>0</v>
      </c>
      <c r="AD59" s="32">
        <v>0</v>
      </c>
      <c r="AE59" s="17">
        <v>0</v>
      </c>
      <c r="AF59" s="17">
        <v>0</v>
      </c>
    </row>
    <row r="60" spans="1:32">
      <c r="A60" s="8" t="s">
        <v>17</v>
      </c>
      <c r="B60" s="22">
        <v>37447</v>
      </c>
      <c r="C60" s="42">
        <v>0</v>
      </c>
      <c r="D60" s="42">
        <v>0</v>
      </c>
      <c r="E60" s="8">
        <v>0</v>
      </c>
      <c r="F60" s="8">
        <v>0</v>
      </c>
      <c r="G60" s="8">
        <v>0</v>
      </c>
      <c r="H60" s="42">
        <v>28.008920322577698</v>
      </c>
      <c r="I60" s="19">
        <v>0</v>
      </c>
      <c r="J60" s="42">
        <v>2.1086250401919209</v>
      </c>
      <c r="K60" s="42">
        <v>0</v>
      </c>
      <c r="L60" s="17">
        <v>0</v>
      </c>
      <c r="M60" s="42">
        <v>28.086046877669947</v>
      </c>
      <c r="N60" s="42">
        <v>0</v>
      </c>
      <c r="O60" s="42">
        <v>0</v>
      </c>
      <c r="P60" s="42">
        <v>24.41766830100083</v>
      </c>
      <c r="Q60" s="44">
        <v>0</v>
      </c>
      <c r="R60" s="42">
        <v>0</v>
      </c>
      <c r="S60" s="42">
        <v>0.34020548411240392</v>
      </c>
      <c r="T60" s="42">
        <v>5.9824248299384415</v>
      </c>
      <c r="U60" s="42">
        <v>0</v>
      </c>
      <c r="V60" s="42">
        <v>7.3367571533382252</v>
      </c>
      <c r="W60" s="8">
        <v>0</v>
      </c>
      <c r="X60" s="19">
        <v>0</v>
      </c>
      <c r="Y60" s="6">
        <v>0</v>
      </c>
      <c r="Z60" s="19">
        <v>0</v>
      </c>
      <c r="AA60" s="46">
        <v>0</v>
      </c>
      <c r="AB60" s="42">
        <v>0</v>
      </c>
      <c r="AC60" s="47">
        <v>0</v>
      </c>
      <c r="AD60" s="32">
        <v>0</v>
      </c>
      <c r="AE60" s="17">
        <v>0</v>
      </c>
      <c r="AF60" s="17">
        <v>0</v>
      </c>
    </row>
    <row r="61" spans="1:32">
      <c r="A61" s="8" t="s">
        <v>17</v>
      </c>
      <c r="B61" s="22">
        <v>37449</v>
      </c>
      <c r="C61" s="42">
        <v>0</v>
      </c>
      <c r="D61" s="42">
        <v>0</v>
      </c>
      <c r="E61" s="8">
        <v>0</v>
      </c>
      <c r="F61" s="8">
        <v>0</v>
      </c>
      <c r="G61" s="8">
        <v>0</v>
      </c>
      <c r="H61" s="42">
        <v>85.554815240466866</v>
      </c>
      <c r="I61" s="19">
        <v>0</v>
      </c>
      <c r="J61" s="42">
        <v>0.34020548411240392</v>
      </c>
      <c r="K61" s="42">
        <v>0</v>
      </c>
      <c r="L61" s="17">
        <v>0</v>
      </c>
      <c r="M61" s="42">
        <v>11.152899227141999</v>
      </c>
      <c r="N61" s="42">
        <v>0</v>
      </c>
      <c r="O61" s="42">
        <v>0</v>
      </c>
      <c r="P61" s="42">
        <v>26.933890960822655</v>
      </c>
      <c r="Q61" s="44">
        <v>0</v>
      </c>
      <c r="R61" s="42">
        <v>0</v>
      </c>
      <c r="S61" s="42">
        <v>4.3520343514188369</v>
      </c>
      <c r="T61" s="42">
        <v>10.812693743029595</v>
      </c>
      <c r="U61" s="42">
        <v>0</v>
      </c>
      <c r="V61" s="42">
        <v>10.189940490747535</v>
      </c>
      <c r="W61" s="8">
        <v>0</v>
      </c>
      <c r="X61" s="19">
        <v>0</v>
      </c>
      <c r="Y61" s="6">
        <v>0</v>
      </c>
      <c r="Z61" s="19">
        <v>0</v>
      </c>
      <c r="AA61" s="46">
        <v>0</v>
      </c>
      <c r="AB61" s="42">
        <v>0</v>
      </c>
      <c r="AC61" s="47">
        <v>0</v>
      </c>
      <c r="AD61" s="32">
        <v>0</v>
      </c>
      <c r="AE61" s="17">
        <v>0</v>
      </c>
      <c r="AF61" s="17">
        <v>0</v>
      </c>
    </row>
    <row r="62" spans="1:32">
      <c r="A62" s="8" t="s">
        <v>17</v>
      </c>
      <c r="B62" s="22">
        <v>37455</v>
      </c>
      <c r="C62" s="42">
        <v>0</v>
      </c>
      <c r="D62" s="42">
        <v>0</v>
      </c>
      <c r="E62" s="8">
        <v>0</v>
      </c>
      <c r="F62" s="8">
        <v>0</v>
      </c>
      <c r="G62" s="8">
        <v>0</v>
      </c>
      <c r="H62" s="42">
        <v>21.092740014969038</v>
      </c>
      <c r="I62" s="19">
        <v>0</v>
      </c>
      <c r="J62" s="42">
        <v>0.68041096822480784</v>
      </c>
      <c r="K62" s="42">
        <v>0</v>
      </c>
      <c r="L62" s="17">
        <v>0</v>
      </c>
      <c r="M62" s="42">
        <v>89.474042321562223</v>
      </c>
      <c r="N62" s="42">
        <v>0</v>
      </c>
      <c r="O62" s="42">
        <v>0</v>
      </c>
      <c r="P62" s="42">
        <v>34.360753895352801</v>
      </c>
      <c r="Q62" s="44">
        <v>0</v>
      </c>
      <c r="R62" s="42">
        <v>0</v>
      </c>
      <c r="S62" s="42">
        <v>7.1443151663604816</v>
      </c>
      <c r="T62" s="42">
        <v>4.4226712934612502</v>
      </c>
      <c r="U62" s="42">
        <v>0</v>
      </c>
      <c r="V62" s="42">
        <v>0</v>
      </c>
      <c r="W62" s="8">
        <v>0</v>
      </c>
      <c r="X62" s="19">
        <v>0</v>
      </c>
      <c r="Y62" s="6">
        <v>0</v>
      </c>
      <c r="Z62" s="19">
        <v>0</v>
      </c>
      <c r="AA62" s="46">
        <v>0</v>
      </c>
      <c r="AB62" s="42">
        <v>0</v>
      </c>
      <c r="AC62" s="47">
        <v>0</v>
      </c>
      <c r="AD62" s="32">
        <v>0</v>
      </c>
      <c r="AE62" s="17">
        <v>0</v>
      </c>
      <c r="AF62" s="17">
        <v>0</v>
      </c>
    </row>
    <row r="63" spans="1:32">
      <c r="A63" s="8" t="s">
        <v>17</v>
      </c>
      <c r="B63" s="22">
        <v>37461</v>
      </c>
      <c r="C63" s="42">
        <v>0</v>
      </c>
      <c r="D63" s="42">
        <v>0</v>
      </c>
      <c r="E63" s="8">
        <v>0</v>
      </c>
      <c r="F63" s="8">
        <v>0</v>
      </c>
      <c r="G63" s="8">
        <v>0</v>
      </c>
      <c r="H63" s="42">
        <v>67.915298169514784</v>
      </c>
      <c r="I63" s="19">
        <v>0</v>
      </c>
      <c r="J63" s="42">
        <v>3.260780957039211</v>
      </c>
      <c r="K63" s="42">
        <v>0</v>
      </c>
      <c r="L63" s="17">
        <v>0</v>
      </c>
      <c r="M63" s="42">
        <v>23.518856893598951</v>
      </c>
      <c r="N63" s="42">
        <v>0</v>
      </c>
      <c r="O63" s="42">
        <v>0</v>
      </c>
      <c r="P63" s="42">
        <v>5.305258668238551</v>
      </c>
      <c r="Q63" s="44">
        <v>0</v>
      </c>
      <c r="R63" s="42">
        <v>0</v>
      </c>
      <c r="S63" s="42">
        <v>16.377786533763384</v>
      </c>
      <c r="T63" s="42">
        <v>16.0408258561759</v>
      </c>
      <c r="U63" s="42">
        <v>0</v>
      </c>
      <c r="V63" s="42">
        <v>0</v>
      </c>
      <c r="W63" s="8">
        <v>0</v>
      </c>
      <c r="X63" s="19">
        <v>0</v>
      </c>
      <c r="Y63" s="6">
        <v>0</v>
      </c>
      <c r="Z63" s="19">
        <v>0</v>
      </c>
      <c r="AA63" s="46">
        <v>0</v>
      </c>
      <c r="AB63" s="42">
        <v>0</v>
      </c>
      <c r="AC63" s="47">
        <v>0</v>
      </c>
      <c r="AD63" s="32">
        <v>0</v>
      </c>
      <c r="AE63" s="17">
        <v>0</v>
      </c>
      <c r="AF63" s="17">
        <v>0</v>
      </c>
    </row>
    <row r="64" spans="1:32">
      <c r="A64" s="8" t="s">
        <v>17</v>
      </c>
      <c r="B64" s="22">
        <v>37469</v>
      </c>
      <c r="C64" s="42">
        <v>0</v>
      </c>
      <c r="D64" s="42">
        <v>0</v>
      </c>
      <c r="E64" s="8">
        <v>0</v>
      </c>
      <c r="F64" s="8">
        <v>0</v>
      </c>
      <c r="G64" s="8">
        <v>0</v>
      </c>
      <c r="H64" s="42">
        <v>463.15245134400141</v>
      </c>
      <c r="I64" s="19">
        <v>0</v>
      </c>
      <c r="J64" s="42">
        <v>1.6303904785196055</v>
      </c>
      <c r="K64" s="42">
        <v>0</v>
      </c>
      <c r="L64" s="17">
        <v>0</v>
      </c>
      <c r="M64" s="42">
        <v>9.0442741869500765</v>
      </c>
      <c r="N64" s="42">
        <v>0</v>
      </c>
      <c r="O64" s="42">
        <v>0</v>
      </c>
      <c r="P64" s="42">
        <v>27.935038574010367</v>
      </c>
      <c r="Q64" s="44">
        <v>0</v>
      </c>
      <c r="R64" s="42">
        <v>0</v>
      </c>
      <c r="S64" s="42">
        <v>11.624644175764479</v>
      </c>
      <c r="T64" s="42">
        <v>10.401851316874776</v>
      </c>
      <c r="U64" s="42">
        <v>0</v>
      </c>
      <c r="V64" s="42">
        <v>0</v>
      </c>
      <c r="W64" s="8">
        <v>0</v>
      </c>
      <c r="X64" s="19">
        <v>0</v>
      </c>
      <c r="Y64" s="6">
        <v>0</v>
      </c>
      <c r="Z64" s="19">
        <v>0</v>
      </c>
      <c r="AA64" s="46">
        <v>0</v>
      </c>
      <c r="AB64" s="42">
        <v>0</v>
      </c>
      <c r="AC64" s="47">
        <v>0</v>
      </c>
      <c r="AD64" s="32">
        <v>0</v>
      </c>
      <c r="AE64" s="17">
        <v>0</v>
      </c>
      <c r="AF64" s="17">
        <v>0</v>
      </c>
    </row>
    <row r="65" spans="1:32">
      <c r="A65" s="8" t="s">
        <v>17</v>
      </c>
      <c r="B65" s="22">
        <v>37476</v>
      </c>
      <c r="C65" s="42">
        <v>0</v>
      </c>
      <c r="D65" s="42">
        <v>0</v>
      </c>
      <c r="E65" s="8">
        <v>0</v>
      </c>
      <c r="F65" s="8">
        <v>0</v>
      </c>
      <c r="G65" s="8">
        <v>0</v>
      </c>
      <c r="H65" s="42">
        <v>377.02779815765871</v>
      </c>
      <c r="I65" s="19">
        <v>0</v>
      </c>
      <c r="J65" s="42">
        <v>18.749490502975462</v>
      </c>
      <c r="K65" s="42">
        <v>0</v>
      </c>
      <c r="L65" s="17">
        <v>0</v>
      </c>
      <c r="M65" s="42">
        <v>13.043123828156844</v>
      </c>
      <c r="N65" s="42">
        <v>0</v>
      </c>
      <c r="O65" s="42">
        <v>0</v>
      </c>
      <c r="P65" s="42">
        <v>19.157088122605366</v>
      </c>
      <c r="Q65" s="44">
        <v>0</v>
      </c>
      <c r="R65" s="42">
        <v>0</v>
      </c>
      <c r="S65" s="42">
        <v>17.934295263715658</v>
      </c>
      <c r="T65" s="42">
        <v>47.281323877068566</v>
      </c>
      <c r="U65" s="42">
        <v>0</v>
      </c>
      <c r="V65" s="42">
        <v>0</v>
      </c>
      <c r="W65" s="8">
        <v>0</v>
      </c>
      <c r="X65" s="19">
        <v>0</v>
      </c>
      <c r="Y65" s="6">
        <v>0</v>
      </c>
      <c r="Z65" s="19">
        <v>0</v>
      </c>
      <c r="AA65" s="46">
        <v>0</v>
      </c>
      <c r="AB65" s="42">
        <v>0</v>
      </c>
      <c r="AC65" s="47">
        <v>0</v>
      </c>
      <c r="AD65" s="32">
        <v>0</v>
      </c>
      <c r="AE65" s="17">
        <v>0</v>
      </c>
      <c r="AF65" s="17">
        <v>0</v>
      </c>
    </row>
    <row r="66" spans="1:32">
      <c r="A66" s="8" t="s">
        <v>17</v>
      </c>
      <c r="B66" s="22">
        <v>37482</v>
      </c>
      <c r="C66" s="42">
        <v>0</v>
      </c>
      <c r="D66" s="42">
        <v>0</v>
      </c>
      <c r="E66" s="8">
        <v>0</v>
      </c>
      <c r="F66" s="8">
        <v>0</v>
      </c>
      <c r="G66" s="8">
        <v>0</v>
      </c>
      <c r="H66" s="42">
        <v>336.80342927127981</v>
      </c>
      <c r="I66" s="19">
        <v>0</v>
      </c>
      <c r="J66" s="42">
        <v>65.999863917806366</v>
      </c>
      <c r="K66" s="42">
        <v>0</v>
      </c>
      <c r="L66" s="17">
        <v>0</v>
      </c>
      <c r="M66" s="42">
        <v>30.61849357011635</v>
      </c>
      <c r="N66" s="42">
        <v>0</v>
      </c>
      <c r="O66" s="42">
        <v>0</v>
      </c>
      <c r="P66" s="42">
        <v>16.670068721507789</v>
      </c>
      <c r="Q66" s="44">
        <v>0</v>
      </c>
      <c r="R66" s="42">
        <v>0</v>
      </c>
      <c r="S66" s="42">
        <v>6.1236987140232699</v>
      </c>
      <c r="T66" s="42">
        <v>3.7422603252364426</v>
      </c>
      <c r="U66" s="42">
        <v>0</v>
      </c>
      <c r="V66" s="42">
        <v>0</v>
      </c>
      <c r="W66" s="8">
        <v>0</v>
      </c>
      <c r="X66" s="19">
        <v>0</v>
      </c>
      <c r="Y66" s="6">
        <v>0</v>
      </c>
      <c r="Z66" s="19">
        <v>0</v>
      </c>
      <c r="AA66" s="46">
        <v>0</v>
      </c>
      <c r="AB66" s="42">
        <v>0</v>
      </c>
      <c r="AC66" s="47">
        <v>0</v>
      </c>
      <c r="AD66" s="32">
        <v>0</v>
      </c>
      <c r="AE66" s="17">
        <v>0</v>
      </c>
      <c r="AF66" s="17">
        <v>0</v>
      </c>
    </row>
    <row r="67" spans="1:32">
      <c r="A67" s="8" t="s">
        <v>17</v>
      </c>
      <c r="B67" s="22">
        <v>37487</v>
      </c>
      <c r="C67" s="42">
        <v>0</v>
      </c>
      <c r="D67" s="42">
        <v>0</v>
      </c>
      <c r="E67" s="8">
        <v>0</v>
      </c>
      <c r="F67" s="8">
        <v>0</v>
      </c>
      <c r="G67" s="8">
        <v>0</v>
      </c>
      <c r="H67" s="42">
        <v>37.762808736476835</v>
      </c>
      <c r="I67" s="19">
        <v>0</v>
      </c>
      <c r="J67" s="42">
        <v>12.247397428046542</v>
      </c>
      <c r="K67" s="42">
        <v>0</v>
      </c>
      <c r="L67" s="17">
        <v>0</v>
      </c>
      <c r="M67" s="42">
        <v>7.4845206504728852</v>
      </c>
      <c r="N67" s="42">
        <v>0</v>
      </c>
      <c r="O67" s="42">
        <v>0</v>
      </c>
      <c r="P67" s="42">
        <v>1.7010274205620193</v>
      </c>
      <c r="Q67" s="44">
        <v>0</v>
      </c>
      <c r="R67" s="42">
        <v>0</v>
      </c>
      <c r="S67" s="42">
        <v>12.247397428046542</v>
      </c>
      <c r="T67" s="42">
        <v>8.5051371028100959</v>
      </c>
      <c r="U67" s="42">
        <v>0</v>
      </c>
      <c r="V67" s="42">
        <v>0</v>
      </c>
      <c r="W67" s="8">
        <v>0</v>
      </c>
      <c r="X67" s="19">
        <v>0</v>
      </c>
      <c r="Y67" s="6">
        <v>0</v>
      </c>
      <c r="Z67" s="19">
        <v>0</v>
      </c>
      <c r="AA67" s="46">
        <v>0</v>
      </c>
      <c r="AB67" s="42">
        <v>0</v>
      </c>
      <c r="AC67" s="47">
        <v>0</v>
      </c>
      <c r="AD67" s="32">
        <v>0</v>
      </c>
      <c r="AE67" s="17">
        <v>0</v>
      </c>
      <c r="AF67" s="17">
        <v>0</v>
      </c>
    </row>
    <row r="68" spans="1:32">
      <c r="A68" s="8" t="s">
        <v>17</v>
      </c>
      <c r="B68" s="22">
        <v>37489</v>
      </c>
      <c r="C68" s="42">
        <v>0</v>
      </c>
      <c r="D68" s="42">
        <v>0</v>
      </c>
      <c r="E68" s="8">
        <v>0</v>
      </c>
      <c r="F68" s="8">
        <v>0</v>
      </c>
      <c r="G68" s="8">
        <v>0</v>
      </c>
      <c r="H68" s="42">
        <v>95.257535551473097</v>
      </c>
      <c r="I68" s="19">
        <v>0</v>
      </c>
      <c r="J68" s="42">
        <v>23.814383887868274</v>
      </c>
      <c r="K68" s="42">
        <v>0</v>
      </c>
      <c r="L68" s="17">
        <v>0</v>
      </c>
      <c r="M68" s="42">
        <v>30.278288086003947</v>
      </c>
      <c r="N68" s="42">
        <v>0</v>
      </c>
      <c r="O68" s="42">
        <v>0</v>
      </c>
      <c r="P68" s="42">
        <v>6.8041096822480789</v>
      </c>
      <c r="Q68" s="44">
        <v>0</v>
      </c>
      <c r="R68" s="42">
        <v>0</v>
      </c>
      <c r="S68" s="42">
        <v>3.061849357011635</v>
      </c>
      <c r="T68" s="42">
        <v>3.4020548411240394</v>
      </c>
      <c r="U68" s="42">
        <v>0</v>
      </c>
      <c r="V68" s="42">
        <v>0</v>
      </c>
      <c r="W68" s="8">
        <v>0</v>
      </c>
      <c r="X68" s="19">
        <v>0</v>
      </c>
      <c r="Y68" s="6">
        <v>0</v>
      </c>
      <c r="Z68" s="19">
        <v>0</v>
      </c>
      <c r="AA68" s="46">
        <v>0</v>
      </c>
      <c r="AB68" s="42">
        <v>0</v>
      </c>
      <c r="AC68" s="47">
        <v>0</v>
      </c>
      <c r="AD68" s="32">
        <v>0</v>
      </c>
      <c r="AE68" s="17">
        <v>0</v>
      </c>
      <c r="AF68" s="17">
        <v>0</v>
      </c>
    </row>
    <row r="69" spans="1:32">
      <c r="A69" s="8" t="s">
        <v>17</v>
      </c>
      <c r="B69" s="22">
        <v>37527</v>
      </c>
      <c r="C69" s="42">
        <v>0</v>
      </c>
      <c r="D69" s="42">
        <v>0</v>
      </c>
      <c r="E69" s="8">
        <v>0</v>
      </c>
      <c r="F69" s="8">
        <v>0</v>
      </c>
      <c r="G69" s="8">
        <v>0</v>
      </c>
      <c r="H69" s="42">
        <v>70.921985815602838</v>
      </c>
      <c r="I69" s="19">
        <v>0</v>
      </c>
      <c r="J69" s="42">
        <v>1.2227928588897041</v>
      </c>
      <c r="K69" s="42">
        <v>0</v>
      </c>
      <c r="L69" s="17">
        <v>0</v>
      </c>
      <c r="M69" s="42">
        <v>32.20021195076221</v>
      </c>
      <c r="N69" s="42">
        <v>0</v>
      </c>
      <c r="O69" s="42">
        <v>0</v>
      </c>
      <c r="P69" s="42">
        <v>3.6683785766691126</v>
      </c>
      <c r="Q69" s="44">
        <v>0</v>
      </c>
      <c r="R69" s="42">
        <v>0</v>
      </c>
      <c r="S69" s="42">
        <v>0</v>
      </c>
      <c r="T69" s="42">
        <v>3.260780957039211</v>
      </c>
      <c r="U69" s="42">
        <v>0</v>
      </c>
      <c r="V69" s="42">
        <v>0</v>
      </c>
      <c r="W69" s="8">
        <v>0</v>
      </c>
      <c r="X69" s="19">
        <v>0</v>
      </c>
      <c r="Y69" s="6">
        <v>0</v>
      </c>
      <c r="Z69" s="19">
        <v>0</v>
      </c>
      <c r="AA69" s="46">
        <v>0</v>
      </c>
      <c r="AB69" s="42">
        <v>267.7916360968452</v>
      </c>
      <c r="AC69" s="47">
        <v>0</v>
      </c>
      <c r="AD69" s="32">
        <v>0</v>
      </c>
      <c r="AE69" s="17">
        <v>0</v>
      </c>
      <c r="AF69" s="17">
        <v>0</v>
      </c>
    </row>
    <row r="70" spans="1:32">
      <c r="A70" s="8" t="s">
        <v>17</v>
      </c>
      <c r="B70" s="21">
        <v>37768</v>
      </c>
      <c r="C70" s="42">
        <v>0</v>
      </c>
      <c r="D70" s="42">
        <v>0</v>
      </c>
      <c r="E70" s="8">
        <v>0</v>
      </c>
      <c r="F70" s="8">
        <v>0</v>
      </c>
      <c r="G70" s="8">
        <v>0</v>
      </c>
      <c r="H70" s="17">
        <v>293.03333333333336</v>
      </c>
      <c r="I70" s="19">
        <v>0</v>
      </c>
      <c r="J70" s="17">
        <v>469.37777777777774</v>
      </c>
      <c r="K70" s="42">
        <v>0</v>
      </c>
      <c r="L70" s="17">
        <v>0</v>
      </c>
      <c r="M70" s="17">
        <v>2.6222222222222222</v>
      </c>
      <c r="N70" s="17">
        <v>0</v>
      </c>
      <c r="O70" s="42">
        <v>0</v>
      </c>
      <c r="P70" s="17">
        <v>4.261111111111112</v>
      </c>
      <c r="Q70" s="44">
        <v>0</v>
      </c>
      <c r="R70" s="17">
        <v>3.9333333333333336</v>
      </c>
      <c r="S70" s="17">
        <v>0</v>
      </c>
      <c r="T70" s="17">
        <v>0.32777777777777778</v>
      </c>
      <c r="U70" s="17">
        <v>109.80555555555556</v>
      </c>
      <c r="V70" s="17">
        <v>0.32777777777777778</v>
      </c>
      <c r="W70" s="17">
        <v>4.261111111111112</v>
      </c>
      <c r="X70" s="19">
        <v>0</v>
      </c>
      <c r="Y70" s="6">
        <v>0</v>
      </c>
      <c r="Z70" s="17">
        <v>0.98333333333333328</v>
      </c>
      <c r="AA70" s="46">
        <v>0</v>
      </c>
      <c r="AB70" s="17">
        <v>1.9666666666666668</v>
      </c>
      <c r="AC70" s="47">
        <v>0</v>
      </c>
      <c r="AD70" s="32">
        <v>0</v>
      </c>
      <c r="AE70" s="17">
        <v>0</v>
      </c>
      <c r="AF70" s="17">
        <v>0</v>
      </c>
    </row>
    <row r="71" spans="1:32">
      <c r="A71" s="8" t="s">
        <v>17</v>
      </c>
      <c r="B71" s="21">
        <v>37773</v>
      </c>
      <c r="C71" s="42">
        <v>0</v>
      </c>
      <c r="D71" s="42">
        <v>0</v>
      </c>
      <c r="E71" s="8">
        <v>0</v>
      </c>
      <c r="F71" s="8">
        <v>0</v>
      </c>
      <c r="G71" s="8">
        <v>0</v>
      </c>
      <c r="H71" s="17">
        <v>130.01234567901236</v>
      </c>
      <c r="I71" s="19">
        <v>0</v>
      </c>
      <c r="J71" s="17">
        <v>465.4666666666667</v>
      </c>
      <c r="K71" s="42">
        <v>0</v>
      </c>
      <c r="L71" s="17">
        <v>0</v>
      </c>
      <c r="M71" s="17">
        <v>5.317901234567902</v>
      </c>
      <c r="N71" s="17">
        <v>0</v>
      </c>
      <c r="O71" s="42">
        <v>0</v>
      </c>
      <c r="P71" s="17">
        <v>10.97037037037037</v>
      </c>
      <c r="Q71" s="44">
        <v>0</v>
      </c>
      <c r="R71" s="17">
        <v>1.4716049382716048</v>
      </c>
      <c r="S71" s="17">
        <v>0</v>
      </c>
      <c r="T71" s="17">
        <v>0.32777777777777778</v>
      </c>
      <c r="U71" s="17">
        <v>105.1283950617284</v>
      </c>
      <c r="V71" s="17">
        <v>0</v>
      </c>
      <c r="W71" s="17">
        <v>1.0635802469135802</v>
      </c>
      <c r="X71" s="19">
        <v>0</v>
      </c>
      <c r="Y71" s="6">
        <v>0</v>
      </c>
      <c r="Z71" s="17">
        <v>2.3746913580246916</v>
      </c>
      <c r="AA71" s="46">
        <v>0</v>
      </c>
      <c r="AB71" s="17">
        <v>4.4216049382716056</v>
      </c>
      <c r="AC71" s="47">
        <v>0</v>
      </c>
      <c r="AD71" s="32">
        <v>0</v>
      </c>
      <c r="AE71" s="17">
        <v>0</v>
      </c>
      <c r="AF71" s="17">
        <v>0</v>
      </c>
    </row>
    <row r="72" spans="1:32">
      <c r="A72" s="8" t="s">
        <v>17</v>
      </c>
      <c r="B72" s="21">
        <v>37780</v>
      </c>
      <c r="C72" s="42">
        <v>0</v>
      </c>
      <c r="D72" s="42">
        <v>0</v>
      </c>
      <c r="E72" s="8">
        <v>0</v>
      </c>
      <c r="F72" s="8">
        <v>0</v>
      </c>
      <c r="G72" s="8">
        <v>0</v>
      </c>
      <c r="H72" s="17">
        <v>201.36481481481482</v>
      </c>
      <c r="I72" s="19">
        <v>0</v>
      </c>
      <c r="J72" s="17">
        <v>494.59999999999997</v>
      </c>
      <c r="K72" s="42">
        <v>0</v>
      </c>
      <c r="L72" s="17">
        <v>0</v>
      </c>
      <c r="M72" s="17">
        <v>10.314814814814815</v>
      </c>
      <c r="N72" s="17">
        <v>0</v>
      </c>
      <c r="O72" s="42">
        <v>0</v>
      </c>
      <c r="P72" s="17">
        <v>46.556790123456786</v>
      </c>
      <c r="Q72" s="44">
        <v>0</v>
      </c>
      <c r="R72" s="17">
        <v>0</v>
      </c>
      <c r="S72" s="17">
        <v>0</v>
      </c>
      <c r="T72" s="17">
        <v>0</v>
      </c>
      <c r="U72" s="17">
        <v>161.29691358024692</v>
      </c>
      <c r="V72" s="17">
        <v>0</v>
      </c>
      <c r="W72" s="17">
        <v>0</v>
      </c>
      <c r="X72" s="19">
        <v>0</v>
      </c>
      <c r="Y72" s="6">
        <v>0</v>
      </c>
      <c r="Z72" s="17">
        <v>1.3913580246913579</v>
      </c>
      <c r="AA72" s="46">
        <v>0</v>
      </c>
      <c r="AB72" s="17">
        <v>17.746296296296297</v>
      </c>
      <c r="AC72" s="47">
        <v>0</v>
      </c>
      <c r="AD72" s="32">
        <v>0</v>
      </c>
      <c r="AE72" s="17">
        <v>0</v>
      </c>
      <c r="AF72" s="17">
        <v>0</v>
      </c>
    </row>
    <row r="73" spans="1:32">
      <c r="A73" s="8" t="s">
        <v>17</v>
      </c>
      <c r="B73" s="21">
        <v>37787</v>
      </c>
      <c r="C73" s="42">
        <v>0</v>
      </c>
      <c r="D73" s="42">
        <v>0</v>
      </c>
      <c r="E73" s="8">
        <v>0</v>
      </c>
      <c r="F73" s="8">
        <v>0</v>
      </c>
      <c r="G73" s="8">
        <v>0</v>
      </c>
      <c r="H73" s="17">
        <v>154.64135802469136</v>
      </c>
      <c r="I73" s="19">
        <v>0</v>
      </c>
      <c r="J73" s="17">
        <v>1254.2679012345679</v>
      </c>
      <c r="K73" s="42">
        <v>0</v>
      </c>
      <c r="L73" s="17">
        <v>0</v>
      </c>
      <c r="M73" s="17">
        <v>19.177160493827159</v>
      </c>
      <c r="N73" s="17">
        <v>0</v>
      </c>
      <c r="O73" s="42">
        <v>0</v>
      </c>
      <c r="P73" s="17">
        <v>47.330864197530865</v>
      </c>
      <c r="Q73" s="44">
        <v>0</v>
      </c>
      <c r="R73" s="17">
        <v>11.832716049382716</v>
      </c>
      <c r="S73" s="17">
        <v>0</v>
      </c>
      <c r="T73" s="17">
        <v>1.6320987654320989</v>
      </c>
      <c r="U73" s="17">
        <v>192.58765432098767</v>
      </c>
      <c r="V73" s="17">
        <v>0</v>
      </c>
      <c r="W73" s="17">
        <v>0</v>
      </c>
      <c r="X73" s="19">
        <v>0</v>
      </c>
      <c r="Y73" s="6">
        <v>0</v>
      </c>
      <c r="Z73" s="17">
        <v>0.40802469135802472</v>
      </c>
      <c r="AA73" s="46">
        <v>0</v>
      </c>
      <c r="AB73" s="17">
        <v>25.705555555555559</v>
      </c>
      <c r="AC73" s="47">
        <v>0</v>
      </c>
      <c r="AD73" s="32">
        <v>0</v>
      </c>
      <c r="AE73" s="17">
        <v>0</v>
      </c>
      <c r="AF73" s="17">
        <v>0</v>
      </c>
    </row>
    <row r="74" spans="1:32">
      <c r="A74" s="8" t="s">
        <v>17</v>
      </c>
      <c r="B74" s="21">
        <v>37794</v>
      </c>
      <c r="C74" s="42">
        <v>0</v>
      </c>
      <c r="D74" s="42">
        <v>0</v>
      </c>
      <c r="E74" s="8">
        <v>0</v>
      </c>
      <c r="F74" s="8">
        <v>0</v>
      </c>
      <c r="G74" s="8">
        <v>0</v>
      </c>
      <c r="H74" s="17">
        <v>71.783333333333346</v>
      </c>
      <c r="I74" s="19">
        <v>0</v>
      </c>
      <c r="J74" s="17">
        <v>2242.6555555555556</v>
      </c>
      <c r="K74" s="42">
        <v>0</v>
      </c>
      <c r="L74" s="17">
        <v>0</v>
      </c>
      <c r="M74" s="17">
        <v>45.888888888888886</v>
      </c>
      <c r="N74" s="17">
        <v>0</v>
      </c>
      <c r="O74" s="42">
        <v>0</v>
      </c>
      <c r="P74" s="17">
        <v>11.144444444444446</v>
      </c>
      <c r="Q74" s="44">
        <v>0</v>
      </c>
      <c r="R74" s="17">
        <v>41.955555555555556</v>
      </c>
      <c r="S74" s="17">
        <v>0.65555555555555556</v>
      </c>
      <c r="T74" s="17">
        <v>2.6222222222222222</v>
      </c>
      <c r="U74" s="17">
        <v>64.244444444444454</v>
      </c>
      <c r="V74" s="17">
        <v>1.9666666666666668</v>
      </c>
      <c r="W74" s="17">
        <v>0</v>
      </c>
      <c r="X74" s="19">
        <v>0</v>
      </c>
      <c r="Y74" s="6">
        <v>0</v>
      </c>
      <c r="Z74" s="17">
        <v>1.6388888888888891</v>
      </c>
      <c r="AA74" s="46">
        <v>0</v>
      </c>
      <c r="AB74" s="17">
        <v>74.405555555555551</v>
      </c>
      <c r="AC74" s="47">
        <v>0</v>
      </c>
      <c r="AD74" s="32">
        <v>0</v>
      </c>
      <c r="AE74" s="17">
        <v>0</v>
      </c>
      <c r="AF74" s="17">
        <v>0</v>
      </c>
    </row>
    <row r="75" spans="1:32">
      <c r="A75" s="8" t="s">
        <v>17</v>
      </c>
      <c r="B75" s="21">
        <v>37801</v>
      </c>
      <c r="C75" s="42">
        <v>0</v>
      </c>
      <c r="D75" s="42">
        <v>0</v>
      </c>
      <c r="E75" s="8">
        <v>0</v>
      </c>
      <c r="F75" s="8">
        <v>0</v>
      </c>
      <c r="G75" s="8">
        <v>0</v>
      </c>
      <c r="H75" s="17">
        <v>31.417901234567903</v>
      </c>
      <c r="I75" s="19">
        <v>0</v>
      </c>
      <c r="J75" s="17">
        <v>13.464814814814815</v>
      </c>
      <c r="K75" s="42">
        <v>0</v>
      </c>
      <c r="L75" s="17">
        <v>0</v>
      </c>
      <c r="M75" s="17">
        <v>21.625308641975312</v>
      </c>
      <c r="N75" s="17">
        <v>0</v>
      </c>
      <c r="O75" s="42">
        <v>0</v>
      </c>
      <c r="P75" s="17">
        <v>4.488271604938272</v>
      </c>
      <c r="Q75" s="44">
        <v>0</v>
      </c>
      <c r="R75" s="17">
        <v>37.130246913580251</v>
      </c>
      <c r="S75" s="17">
        <v>2.8561728395061734</v>
      </c>
      <c r="T75" s="17">
        <v>7.3444444444444441</v>
      </c>
      <c r="U75" s="17">
        <v>22.441358024691358</v>
      </c>
      <c r="V75" s="17">
        <v>0</v>
      </c>
      <c r="W75" s="17">
        <v>0</v>
      </c>
      <c r="X75" s="19">
        <v>0</v>
      </c>
      <c r="Y75" s="6">
        <v>0</v>
      </c>
      <c r="Z75" s="17">
        <v>2.0401234567901234</v>
      </c>
      <c r="AA75" s="46">
        <v>0</v>
      </c>
      <c r="AB75" s="17">
        <v>139.13641975308641</v>
      </c>
      <c r="AC75" s="47">
        <v>0</v>
      </c>
      <c r="AD75" s="32">
        <v>0</v>
      </c>
      <c r="AE75" s="17">
        <v>0</v>
      </c>
      <c r="AF75" s="17">
        <v>0</v>
      </c>
    </row>
    <row r="76" spans="1:32">
      <c r="A76" s="8" t="s">
        <v>17</v>
      </c>
      <c r="B76" s="21">
        <v>37808</v>
      </c>
      <c r="C76" s="42">
        <v>0</v>
      </c>
      <c r="D76" s="42">
        <v>0</v>
      </c>
      <c r="E76" s="8">
        <v>0</v>
      </c>
      <c r="F76" s="8">
        <v>0</v>
      </c>
      <c r="G76" s="8">
        <v>0</v>
      </c>
      <c r="H76" s="17">
        <v>39.333333333333336</v>
      </c>
      <c r="I76" s="19">
        <v>0</v>
      </c>
      <c r="J76" s="17">
        <v>0</v>
      </c>
      <c r="K76" s="42">
        <v>0</v>
      </c>
      <c r="L76" s="17">
        <v>0</v>
      </c>
      <c r="M76" s="17">
        <v>16.388888888888889</v>
      </c>
      <c r="N76" s="17">
        <v>0</v>
      </c>
      <c r="O76" s="42">
        <v>0</v>
      </c>
      <c r="P76" s="17">
        <v>0.98333333333333339</v>
      </c>
      <c r="Q76" s="44">
        <v>0</v>
      </c>
      <c r="R76" s="17">
        <v>31.466666666666669</v>
      </c>
      <c r="S76" s="17">
        <v>6.2277777777777779</v>
      </c>
      <c r="T76" s="17">
        <v>12.455555555555556</v>
      </c>
      <c r="U76" s="17">
        <v>2.2944444444444447</v>
      </c>
      <c r="V76" s="17">
        <v>0</v>
      </c>
      <c r="W76" s="17">
        <v>0</v>
      </c>
      <c r="X76" s="19">
        <v>0</v>
      </c>
      <c r="Y76" s="6">
        <v>0</v>
      </c>
      <c r="Z76" s="17">
        <v>1.9666666666666668</v>
      </c>
      <c r="AA76" s="46">
        <v>0</v>
      </c>
      <c r="AB76" s="17">
        <v>66.211111111111123</v>
      </c>
      <c r="AC76" s="47">
        <v>0</v>
      </c>
      <c r="AD76" s="32">
        <v>0</v>
      </c>
      <c r="AE76" s="17">
        <v>0</v>
      </c>
      <c r="AF76" s="17">
        <v>0</v>
      </c>
    </row>
    <row r="77" spans="1:32">
      <c r="A77" s="8" t="s">
        <v>17</v>
      </c>
      <c r="B77" s="21">
        <v>37815</v>
      </c>
      <c r="C77" s="42">
        <v>0</v>
      </c>
      <c r="D77" s="42">
        <v>0</v>
      </c>
      <c r="E77" s="8">
        <v>0</v>
      </c>
      <c r="F77" s="8">
        <v>0</v>
      </c>
      <c r="G77" s="8">
        <v>0</v>
      </c>
      <c r="H77" s="17">
        <v>51.411111111111119</v>
      </c>
      <c r="I77" s="19">
        <v>0</v>
      </c>
      <c r="J77" s="17">
        <v>110.16666666666664</v>
      </c>
      <c r="K77" s="42">
        <v>0</v>
      </c>
      <c r="L77" s="17">
        <v>0</v>
      </c>
      <c r="M77" s="17">
        <v>12.240740740740742</v>
      </c>
      <c r="N77" s="17">
        <v>0</v>
      </c>
      <c r="O77" s="42">
        <v>0</v>
      </c>
      <c r="P77" s="17">
        <v>0</v>
      </c>
      <c r="Q77" s="44">
        <v>0</v>
      </c>
      <c r="R77" s="17">
        <v>85.685185185185176</v>
      </c>
      <c r="S77" s="17">
        <v>11.424691358024694</v>
      </c>
      <c r="T77" s="17">
        <v>14.68888888888889</v>
      </c>
      <c r="U77" s="17">
        <v>8.568518518518518</v>
      </c>
      <c r="V77" s="17">
        <v>0.81604938271604943</v>
      </c>
      <c r="W77" s="17">
        <v>0</v>
      </c>
      <c r="X77" s="19">
        <v>0</v>
      </c>
      <c r="Y77" s="6">
        <v>0</v>
      </c>
      <c r="Z77" s="17">
        <v>0.40802469135802472</v>
      </c>
      <c r="AA77" s="46">
        <v>0</v>
      </c>
      <c r="AB77" s="17">
        <v>87.725308641975303</v>
      </c>
      <c r="AC77" s="47">
        <v>0</v>
      </c>
      <c r="AD77" s="32">
        <v>0</v>
      </c>
      <c r="AE77" s="17">
        <v>0</v>
      </c>
      <c r="AF77" s="17">
        <v>0</v>
      </c>
    </row>
    <row r="78" spans="1:32">
      <c r="A78" s="8" t="s">
        <v>17</v>
      </c>
      <c r="B78" s="21">
        <v>37822</v>
      </c>
      <c r="C78" s="42">
        <v>0</v>
      </c>
      <c r="D78" s="42">
        <v>0</v>
      </c>
      <c r="E78" s="8">
        <v>0</v>
      </c>
      <c r="F78" s="8">
        <v>0</v>
      </c>
      <c r="G78" s="8">
        <v>0</v>
      </c>
      <c r="H78" s="17">
        <v>66.261728395061724</v>
      </c>
      <c r="I78" s="19">
        <v>0</v>
      </c>
      <c r="J78" s="17">
        <v>334.07530864197531</v>
      </c>
      <c r="K78" s="42">
        <v>0</v>
      </c>
      <c r="L78" s="17">
        <v>0</v>
      </c>
      <c r="M78" s="17">
        <v>5.0635802469135802</v>
      </c>
      <c r="N78" s="17">
        <v>0</v>
      </c>
      <c r="O78" s="42">
        <v>0</v>
      </c>
      <c r="P78" s="17">
        <v>1.6320987654320989</v>
      </c>
      <c r="Q78" s="44">
        <v>0</v>
      </c>
      <c r="R78" s="17">
        <v>60.295061728395069</v>
      </c>
      <c r="S78" s="17">
        <v>8.8160493827160504</v>
      </c>
      <c r="T78" s="17">
        <v>7.7592592592592595</v>
      </c>
      <c r="U78" s="17">
        <v>17.404938271604937</v>
      </c>
      <c r="V78" s="17">
        <v>0.32777777777777778</v>
      </c>
      <c r="W78" s="17">
        <v>0</v>
      </c>
      <c r="X78" s="19">
        <v>0</v>
      </c>
      <c r="Y78" s="6">
        <v>0</v>
      </c>
      <c r="Z78" s="17">
        <v>0</v>
      </c>
      <c r="AA78" s="46">
        <v>0</v>
      </c>
      <c r="AB78" s="17">
        <v>86.362345679012336</v>
      </c>
      <c r="AC78" s="47">
        <v>0</v>
      </c>
      <c r="AD78" s="32">
        <v>0</v>
      </c>
      <c r="AE78" s="17">
        <v>0</v>
      </c>
      <c r="AF78" s="17">
        <v>0</v>
      </c>
    </row>
    <row r="79" spans="1:32">
      <c r="A79" s="8" t="s">
        <v>17</v>
      </c>
      <c r="B79" s="21">
        <v>37829</v>
      </c>
      <c r="C79" s="42">
        <v>0</v>
      </c>
      <c r="D79" s="42">
        <v>0</v>
      </c>
      <c r="E79" s="8">
        <v>0</v>
      </c>
      <c r="F79" s="8">
        <v>0</v>
      </c>
      <c r="G79" s="8">
        <v>0</v>
      </c>
      <c r="H79" s="17">
        <v>58.670987654320989</v>
      </c>
      <c r="I79" s="19">
        <v>0</v>
      </c>
      <c r="J79" s="17">
        <v>0</v>
      </c>
      <c r="K79" s="42">
        <v>0</v>
      </c>
      <c r="L79" s="17">
        <v>0</v>
      </c>
      <c r="M79" s="17">
        <v>5.8129629629629633</v>
      </c>
      <c r="N79" s="17">
        <v>0</v>
      </c>
      <c r="O79" s="42">
        <v>0</v>
      </c>
      <c r="P79" s="17">
        <v>20.288271604938274</v>
      </c>
      <c r="Q79" s="44">
        <v>0</v>
      </c>
      <c r="R79" s="17">
        <v>60.383333333333326</v>
      </c>
      <c r="S79" s="17">
        <v>6.1407407407407417</v>
      </c>
      <c r="T79" s="17">
        <v>9.9870370370370392</v>
      </c>
      <c r="U79" s="17">
        <v>4.0938271604938272</v>
      </c>
      <c r="V79" s="17">
        <v>0.65555555555555556</v>
      </c>
      <c r="W79" s="17">
        <v>0</v>
      </c>
      <c r="X79" s="19">
        <v>0</v>
      </c>
      <c r="Y79" s="6">
        <v>0</v>
      </c>
      <c r="Z79" s="17">
        <v>1.1438271604938273</v>
      </c>
      <c r="AA79" s="46">
        <v>0</v>
      </c>
      <c r="AB79" s="17">
        <v>22.341975308641977</v>
      </c>
      <c r="AC79" s="47">
        <v>0</v>
      </c>
      <c r="AD79" s="32">
        <v>0</v>
      </c>
      <c r="AE79" s="17">
        <v>0</v>
      </c>
      <c r="AF79" s="17">
        <v>0</v>
      </c>
    </row>
    <row r="80" spans="1:32">
      <c r="A80" s="8" t="s">
        <v>17</v>
      </c>
      <c r="B80" s="21">
        <v>37836</v>
      </c>
      <c r="C80" s="42">
        <v>0</v>
      </c>
      <c r="D80" s="42">
        <v>0</v>
      </c>
      <c r="E80" s="8">
        <v>0</v>
      </c>
      <c r="F80" s="8">
        <v>0</v>
      </c>
      <c r="G80" s="8">
        <v>0</v>
      </c>
      <c r="H80" s="17">
        <v>64.572222222222237</v>
      </c>
      <c r="I80" s="19">
        <v>0</v>
      </c>
      <c r="J80" s="17">
        <v>5.8999999999999995</v>
      </c>
      <c r="K80" s="42">
        <v>0</v>
      </c>
      <c r="L80" s="17">
        <v>0</v>
      </c>
      <c r="M80" s="17">
        <v>3.6055555555555556</v>
      </c>
      <c r="N80" s="17">
        <v>0</v>
      </c>
      <c r="O80" s="42">
        <v>0</v>
      </c>
      <c r="P80" s="17">
        <v>35.07222222222223</v>
      </c>
      <c r="Q80" s="44">
        <v>0</v>
      </c>
      <c r="R80" s="17">
        <v>10.488888888888889</v>
      </c>
      <c r="S80" s="17">
        <v>21.305555555555557</v>
      </c>
      <c r="T80" s="17">
        <v>19.994444444444444</v>
      </c>
      <c r="U80" s="17">
        <v>10.488888888888889</v>
      </c>
      <c r="V80" s="17">
        <v>0.98333333333333328</v>
      </c>
      <c r="W80" s="17">
        <v>0</v>
      </c>
      <c r="X80" s="19">
        <v>0</v>
      </c>
      <c r="Y80" s="6">
        <v>0</v>
      </c>
      <c r="Z80" s="17">
        <v>0.32777777777777778</v>
      </c>
      <c r="AA80" s="46">
        <v>0</v>
      </c>
      <c r="AB80" s="17">
        <v>27.533333333333335</v>
      </c>
      <c r="AC80" s="47">
        <v>0</v>
      </c>
      <c r="AD80" s="32">
        <v>0</v>
      </c>
      <c r="AE80" s="17">
        <v>0</v>
      </c>
      <c r="AF80" s="17">
        <v>0</v>
      </c>
    </row>
    <row r="81" spans="1:32">
      <c r="A81" s="8" t="s">
        <v>17</v>
      </c>
      <c r="B81" s="21">
        <v>37843</v>
      </c>
      <c r="C81" s="42">
        <v>0</v>
      </c>
      <c r="D81" s="42">
        <v>0</v>
      </c>
      <c r="E81" s="8">
        <v>0</v>
      </c>
      <c r="F81" s="8">
        <v>0</v>
      </c>
      <c r="G81" s="8">
        <v>0</v>
      </c>
      <c r="H81" s="17">
        <v>59.327777777777783</v>
      </c>
      <c r="I81" s="19">
        <v>0</v>
      </c>
      <c r="J81" s="17">
        <v>135.70000000000002</v>
      </c>
      <c r="K81" s="42">
        <v>0</v>
      </c>
      <c r="L81" s="17">
        <v>0</v>
      </c>
      <c r="M81" s="17">
        <v>1.9666666666666666</v>
      </c>
      <c r="N81" s="17">
        <v>0</v>
      </c>
      <c r="O81" s="42">
        <v>0</v>
      </c>
      <c r="P81" s="17">
        <v>79.977777777777774</v>
      </c>
      <c r="Q81" s="44">
        <v>0</v>
      </c>
      <c r="R81" s="17">
        <v>21.961111111111109</v>
      </c>
      <c r="S81" s="17">
        <v>9.8333333333333339</v>
      </c>
      <c r="T81" s="17">
        <v>10.488888888888889</v>
      </c>
      <c r="U81" s="17">
        <v>27.205555555555559</v>
      </c>
      <c r="V81" s="17">
        <v>3.6055555555555556</v>
      </c>
      <c r="W81" s="17">
        <v>0</v>
      </c>
      <c r="X81" s="19">
        <v>0</v>
      </c>
      <c r="Y81" s="6">
        <v>0</v>
      </c>
      <c r="Z81" s="17">
        <v>1.6388888888888886</v>
      </c>
      <c r="AA81" s="46">
        <v>0</v>
      </c>
      <c r="AB81" s="17">
        <v>17.044444444444444</v>
      </c>
      <c r="AC81" s="47">
        <v>0</v>
      </c>
      <c r="AD81" s="32">
        <v>0</v>
      </c>
      <c r="AE81" s="17">
        <v>0</v>
      </c>
      <c r="AF81" s="17">
        <v>0</v>
      </c>
    </row>
    <row r="82" spans="1:32">
      <c r="A82" s="8" t="s">
        <v>17</v>
      </c>
      <c r="B82" s="21">
        <v>37850</v>
      </c>
      <c r="C82" s="42">
        <v>0</v>
      </c>
      <c r="D82" s="42">
        <v>0</v>
      </c>
      <c r="E82" s="8">
        <v>0</v>
      </c>
      <c r="F82" s="8">
        <v>0</v>
      </c>
      <c r="G82" s="8">
        <v>0</v>
      </c>
      <c r="H82" s="17">
        <v>61.867283950617292</v>
      </c>
      <c r="I82" s="19">
        <v>0</v>
      </c>
      <c r="J82" s="17">
        <v>3.1037037037037032</v>
      </c>
      <c r="K82" s="42">
        <v>0</v>
      </c>
      <c r="L82" s="17">
        <v>0</v>
      </c>
      <c r="M82" s="17">
        <v>6.1339506172839506</v>
      </c>
      <c r="N82" s="17">
        <v>0</v>
      </c>
      <c r="O82" s="42">
        <v>0</v>
      </c>
      <c r="P82" s="17">
        <v>104.7506172839506</v>
      </c>
      <c r="Q82" s="44">
        <v>0</v>
      </c>
      <c r="R82" s="17">
        <v>18.220987654320989</v>
      </c>
      <c r="S82" s="17">
        <v>10.950000000000001</v>
      </c>
      <c r="T82" s="17">
        <v>11.364814814814816</v>
      </c>
      <c r="U82" s="17">
        <v>38.642592592592592</v>
      </c>
      <c r="V82" s="17">
        <v>5.3981481481481488</v>
      </c>
      <c r="W82" s="17">
        <v>0</v>
      </c>
      <c r="X82" s="19">
        <v>0</v>
      </c>
      <c r="Y82" s="6">
        <v>0</v>
      </c>
      <c r="Z82" s="17">
        <v>6.5351851851851857</v>
      </c>
      <c r="AA82" s="46">
        <v>0</v>
      </c>
      <c r="AB82" s="17">
        <v>16.990123456790123</v>
      </c>
      <c r="AC82" s="47">
        <v>0</v>
      </c>
      <c r="AD82" s="32">
        <v>0</v>
      </c>
      <c r="AE82" s="17">
        <v>0</v>
      </c>
      <c r="AF82" s="17">
        <v>0</v>
      </c>
    </row>
    <row r="83" spans="1:32">
      <c r="A83" s="8" t="s">
        <v>17</v>
      </c>
      <c r="B83" s="20">
        <v>38490</v>
      </c>
      <c r="C83" s="42">
        <v>0</v>
      </c>
      <c r="D83" s="42">
        <v>0</v>
      </c>
      <c r="E83" s="8">
        <v>0</v>
      </c>
      <c r="F83" s="8">
        <v>0</v>
      </c>
      <c r="G83" s="8">
        <v>0</v>
      </c>
      <c r="H83" s="19">
        <v>57.525000000000006</v>
      </c>
      <c r="I83" s="19">
        <v>0</v>
      </c>
      <c r="J83" s="19">
        <v>4.916666666666667</v>
      </c>
      <c r="K83" s="19">
        <v>0.49166666666666664</v>
      </c>
      <c r="L83" s="17">
        <v>0</v>
      </c>
      <c r="M83" s="19">
        <v>2.4583333333333335</v>
      </c>
      <c r="N83" s="17">
        <v>0</v>
      </c>
      <c r="O83" s="19">
        <v>6.3916666666666666</v>
      </c>
      <c r="P83" s="19">
        <v>0.59000000000000008</v>
      </c>
      <c r="Q83" s="44">
        <v>0</v>
      </c>
      <c r="R83" s="42">
        <v>0</v>
      </c>
      <c r="S83" s="45">
        <v>0</v>
      </c>
      <c r="T83" s="45">
        <v>0</v>
      </c>
      <c r="U83" s="19">
        <v>32.941666666666663</v>
      </c>
      <c r="V83" s="8">
        <v>0</v>
      </c>
      <c r="W83" s="8">
        <v>0</v>
      </c>
      <c r="X83" s="19">
        <v>0</v>
      </c>
      <c r="Y83" s="19">
        <v>0.49166666666666664</v>
      </c>
      <c r="Z83" s="19">
        <v>0</v>
      </c>
      <c r="AA83" s="19">
        <v>0.49166666666666664</v>
      </c>
      <c r="AB83" s="19">
        <v>0</v>
      </c>
      <c r="AC83" s="47">
        <v>0</v>
      </c>
      <c r="AD83" s="32">
        <v>0</v>
      </c>
      <c r="AE83" s="17">
        <v>0</v>
      </c>
      <c r="AF83" s="17">
        <v>0</v>
      </c>
    </row>
    <row r="84" spans="1:32">
      <c r="A84" s="8" t="s">
        <v>17</v>
      </c>
      <c r="B84" s="20">
        <v>38504</v>
      </c>
      <c r="C84" s="42">
        <v>0</v>
      </c>
      <c r="D84" s="42">
        <v>0</v>
      </c>
      <c r="E84" s="8">
        <v>0</v>
      </c>
      <c r="F84" s="8">
        <v>0</v>
      </c>
      <c r="G84" s="8">
        <v>0</v>
      </c>
      <c r="H84" s="19">
        <v>27.533333333333335</v>
      </c>
      <c r="I84" s="19">
        <v>0</v>
      </c>
      <c r="J84" s="19">
        <v>297.95</v>
      </c>
      <c r="K84" s="42">
        <v>0</v>
      </c>
      <c r="L84" s="19">
        <v>1.4750000000000001</v>
      </c>
      <c r="M84" s="19">
        <v>4.4249999999999998</v>
      </c>
      <c r="N84" s="17">
        <v>0</v>
      </c>
      <c r="O84" s="19">
        <v>6.3916666666666666</v>
      </c>
      <c r="P84" s="19">
        <v>2.4583333333333335</v>
      </c>
      <c r="Q84" s="44">
        <v>0</v>
      </c>
      <c r="R84" s="42">
        <v>0</v>
      </c>
      <c r="S84" s="45">
        <v>0</v>
      </c>
      <c r="T84" s="19">
        <v>5.4083333333333332</v>
      </c>
      <c r="U84" s="19">
        <v>38.841666666666669</v>
      </c>
      <c r="V84" s="8">
        <v>0</v>
      </c>
      <c r="W84" s="8">
        <v>0</v>
      </c>
      <c r="X84" s="19">
        <v>0.49166666666666664</v>
      </c>
      <c r="Y84" s="6">
        <v>0</v>
      </c>
      <c r="Z84" s="19">
        <v>0</v>
      </c>
      <c r="AA84" s="19">
        <v>0.49166666666666664</v>
      </c>
      <c r="AB84" s="19">
        <v>0</v>
      </c>
      <c r="AC84" s="47">
        <v>0</v>
      </c>
      <c r="AD84" s="32">
        <v>0</v>
      </c>
      <c r="AE84" s="17">
        <v>0</v>
      </c>
      <c r="AF84" s="17">
        <v>0</v>
      </c>
    </row>
    <row r="85" spans="1:32">
      <c r="A85" s="8" t="s">
        <v>17</v>
      </c>
      <c r="B85" s="20">
        <v>38511</v>
      </c>
      <c r="C85" s="42">
        <v>0</v>
      </c>
      <c r="D85" s="42">
        <v>0</v>
      </c>
      <c r="E85" s="8">
        <v>0</v>
      </c>
      <c r="F85" s="8">
        <v>0</v>
      </c>
      <c r="G85" s="8">
        <v>0</v>
      </c>
      <c r="H85" s="19">
        <v>38.841666666666669</v>
      </c>
      <c r="I85" s="19">
        <v>0</v>
      </c>
      <c r="J85" s="19">
        <v>206.5</v>
      </c>
      <c r="K85" s="42">
        <v>0</v>
      </c>
      <c r="L85" s="17">
        <v>0</v>
      </c>
      <c r="M85" s="19">
        <v>7.8666666666666663</v>
      </c>
      <c r="N85" s="17">
        <v>0</v>
      </c>
      <c r="O85" s="19">
        <v>26.058333333333337</v>
      </c>
      <c r="P85" s="19">
        <v>4.916666666666667</v>
      </c>
      <c r="Q85" s="44">
        <v>0</v>
      </c>
      <c r="R85" s="19">
        <v>0.49166666666666664</v>
      </c>
      <c r="S85" s="45">
        <v>0</v>
      </c>
      <c r="T85" s="19">
        <v>10.816666666666666</v>
      </c>
      <c r="U85" s="19">
        <v>10.325000000000001</v>
      </c>
      <c r="V85" s="8">
        <v>0</v>
      </c>
      <c r="W85" s="8">
        <v>0</v>
      </c>
      <c r="X85" s="19">
        <v>0.49166666666666664</v>
      </c>
      <c r="Y85" s="19">
        <v>0.98333333333333328</v>
      </c>
      <c r="Z85" s="19">
        <v>0</v>
      </c>
      <c r="AA85" s="19">
        <v>0.49166666666666664</v>
      </c>
      <c r="AB85" s="19">
        <v>0</v>
      </c>
      <c r="AC85" s="47">
        <v>0</v>
      </c>
      <c r="AD85" s="32">
        <v>0</v>
      </c>
      <c r="AE85" s="17">
        <v>0</v>
      </c>
      <c r="AF85" s="17">
        <v>0</v>
      </c>
    </row>
    <row r="86" spans="1:32">
      <c r="A86" s="8" t="s">
        <v>17</v>
      </c>
      <c r="B86" s="20">
        <v>38518</v>
      </c>
      <c r="C86" s="42">
        <v>0</v>
      </c>
      <c r="D86" s="42">
        <v>0</v>
      </c>
      <c r="E86" s="8">
        <v>0</v>
      </c>
      <c r="F86" s="8">
        <v>0</v>
      </c>
      <c r="G86" s="8">
        <v>0</v>
      </c>
      <c r="H86" s="19">
        <v>15.241666666666669</v>
      </c>
      <c r="I86" s="19">
        <v>0</v>
      </c>
      <c r="J86" s="19">
        <v>337.77500000000003</v>
      </c>
      <c r="K86" s="19">
        <v>0.49166666666666664</v>
      </c>
      <c r="L86" s="17">
        <v>0</v>
      </c>
      <c r="M86" s="19">
        <v>9.3416666666666668</v>
      </c>
      <c r="N86" s="17">
        <v>0</v>
      </c>
      <c r="O86" s="19">
        <v>21.141666666666669</v>
      </c>
      <c r="P86" s="19">
        <v>3.9333333333333331</v>
      </c>
      <c r="Q86" s="19">
        <v>1.4750000000000001</v>
      </c>
      <c r="R86" s="19">
        <v>2.4583333333333335</v>
      </c>
      <c r="S86" s="45">
        <v>0</v>
      </c>
      <c r="T86" s="19">
        <v>6.3916666666666666</v>
      </c>
      <c r="U86" s="19">
        <v>1.9666666666666666</v>
      </c>
      <c r="V86" s="8">
        <v>0</v>
      </c>
      <c r="W86" s="8">
        <v>0</v>
      </c>
      <c r="X86" s="19">
        <v>0</v>
      </c>
      <c r="Y86" s="6">
        <v>0</v>
      </c>
      <c r="Z86" s="19">
        <v>0</v>
      </c>
      <c r="AA86" s="46">
        <v>0</v>
      </c>
      <c r="AB86" s="19">
        <v>0</v>
      </c>
      <c r="AC86" s="47">
        <v>0</v>
      </c>
      <c r="AD86" s="32">
        <v>0</v>
      </c>
      <c r="AE86" s="17">
        <v>0</v>
      </c>
      <c r="AF86" s="17">
        <v>0</v>
      </c>
    </row>
    <row r="87" spans="1:32">
      <c r="A87" s="8" t="s">
        <v>17</v>
      </c>
      <c r="B87" s="20">
        <v>38525</v>
      </c>
      <c r="C87" s="42">
        <v>0</v>
      </c>
      <c r="D87" s="42">
        <v>0</v>
      </c>
      <c r="E87" s="8">
        <v>0</v>
      </c>
      <c r="F87" s="8">
        <v>0</v>
      </c>
      <c r="G87" s="8">
        <v>0</v>
      </c>
      <c r="H87" s="19">
        <v>26.55</v>
      </c>
      <c r="I87" s="19">
        <v>0</v>
      </c>
      <c r="J87" s="19">
        <v>297.95</v>
      </c>
      <c r="K87" s="42">
        <v>0</v>
      </c>
      <c r="L87" s="17">
        <v>0</v>
      </c>
      <c r="M87" s="19">
        <v>13.766666666666667</v>
      </c>
      <c r="N87" s="17">
        <v>0</v>
      </c>
      <c r="O87" s="19">
        <v>11.308333333333334</v>
      </c>
      <c r="P87" s="19">
        <v>9.3416666666666668</v>
      </c>
      <c r="Q87" s="44">
        <v>0</v>
      </c>
      <c r="R87" s="19">
        <v>4.4249999999999998</v>
      </c>
      <c r="S87" s="19">
        <v>1.4750000000000001</v>
      </c>
      <c r="T87" s="19">
        <v>28.516666666666666</v>
      </c>
      <c r="U87" s="42">
        <v>0</v>
      </c>
      <c r="V87" s="8">
        <v>0</v>
      </c>
      <c r="W87" s="8">
        <v>0</v>
      </c>
      <c r="X87" s="19">
        <v>0</v>
      </c>
      <c r="Y87" s="6">
        <v>0</v>
      </c>
      <c r="Z87" s="19">
        <v>0</v>
      </c>
      <c r="AA87" s="46">
        <v>0</v>
      </c>
      <c r="AB87" s="19">
        <v>0.98333333333333328</v>
      </c>
      <c r="AC87" s="47">
        <v>0</v>
      </c>
      <c r="AD87" s="32">
        <v>0</v>
      </c>
      <c r="AE87" s="17">
        <v>0</v>
      </c>
      <c r="AF87" s="17">
        <v>0</v>
      </c>
    </row>
    <row r="88" spans="1:32">
      <c r="A88" s="8" t="s">
        <v>17</v>
      </c>
      <c r="B88" s="20">
        <v>38532</v>
      </c>
      <c r="C88" s="42">
        <v>0</v>
      </c>
      <c r="D88" s="42">
        <v>0</v>
      </c>
      <c r="E88" s="8">
        <v>0</v>
      </c>
      <c r="F88" s="8">
        <v>0</v>
      </c>
      <c r="G88" s="8">
        <v>0</v>
      </c>
      <c r="H88" s="19">
        <v>13.766666666666667</v>
      </c>
      <c r="I88" s="19">
        <v>0</v>
      </c>
      <c r="J88" s="19">
        <v>61.95</v>
      </c>
      <c r="K88" s="42">
        <v>0</v>
      </c>
      <c r="L88" s="17">
        <v>0</v>
      </c>
      <c r="M88" s="19">
        <v>29.008333333333336</v>
      </c>
      <c r="N88" s="17">
        <v>0</v>
      </c>
      <c r="O88" s="19">
        <v>7.375</v>
      </c>
      <c r="P88" s="19">
        <v>2.95</v>
      </c>
      <c r="Q88" s="44">
        <v>0</v>
      </c>
      <c r="R88" s="19">
        <v>0.49166666666666664</v>
      </c>
      <c r="S88" s="19">
        <v>8.85</v>
      </c>
      <c r="T88" s="19">
        <v>21.141666666666669</v>
      </c>
      <c r="U88" s="42">
        <v>0</v>
      </c>
      <c r="V88" s="8">
        <v>0</v>
      </c>
      <c r="W88" s="8">
        <v>0</v>
      </c>
      <c r="X88" s="19">
        <v>0</v>
      </c>
      <c r="Y88" s="6">
        <v>0</v>
      </c>
      <c r="Z88" s="19">
        <v>0</v>
      </c>
      <c r="AA88" s="46">
        <v>0</v>
      </c>
      <c r="AB88" s="19">
        <v>2.95</v>
      </c>
      <c r="AC88" s="47">
        <v>0</v>
      </c>
      <c r="AD88" s="32">
        <v>0</v>
      </c>
      <c r="AE88" s="17">
        <v>0</v>
      </c>
      <c r="AF88" s="17">
        <v>0</v>
      </c>
    </row>
    <row r="89" spans="1:32">
      <c r="A89" s="8" t="s">
        <v>17</v>
      </c>
      <c r="B89" s="20">
        <v>38539</v>
      </c>
      <c r="C89" s="42">
        <v>0</v>
      </c>
      <c r="D89" s="42">
        <v>0</v>
      </c>
      <c r="E89" s="8">
        <v>0</v>
      </c>
      <c r="F89" s="8">
        <v>0</v>
      </c>
      <c r="G89" s="8">
        <v>0</v>
      </c>
      <c r="H89" s="19">
        <v>12.291666666666668</v>
      </c>
      <c r="I89" s="19">
        <v>0</v>
      </c>
      <c r="J89" s="19">
        <v>6.8833333333333337</v>
      </c>
      <c r="K89" s="42">
        <v>0</v>
      </c>
      <c r="L89" s="17">
        <v>0</v>
      </c>
      <c r="M89" s="19">
        <v>9.8333333333333339</v>
      </c>
      <c r="N89" s="17">
        <v>0</v>
      </c>
      <c r="O89" s="19">
        <v>2.95</v>
      </c>
      <c r="P89" s="19">
        <v>21.633333333333333</v>
      </c>
      <c r="Q89" s="44">
        <v>0</v>
      </c>
      <c r="R89" s="19">
        <v>4.916666666666667</v>
      </c>
      <c r="S89" s="19">
        <v>9.8333333333333339</v>
      </c>
      <c r="T89" s="19">
        <v>22.616666666666667</v>
      </c>
      <c r="U89" s="42">
        <v>0</v>
      </c>
      <c r="V89" s="8">
        <v>0</v>
      </c>
      <c r="W89" s="8">
        <v>0</v>
      </c>
      <c r="X89" s="19">
        <v>0</v>
      </c>
      <c r="Y89" s="6">
        <v>0</v>
      </c>
      <c r="Z89" s="19">
        <v>0</v>
      </c>
      <c r="AA89" s="46">
        <v>0</v>
      </c>
      <c r="AB89" s="19">
        <v>8.3583333333333343</v>
      </c>
      <c r="AC89" s="47">
        <v>0</v>
      </c>
      <c r="AD89" s="32">
        <v>0</v>
      </c>
      <c r="AE89" s="17">
        <v>0</v>
      </c>
      <c r="AF89" s="17">
        <v>0</v>
      </c>
    </row>
    <row r="90" spans="1:32">
      <c r="A90" s="8" t="s">
        <v>17</v>
      </c>
      <c r="B90" s="20">
        <v>38546</v>
      </c>
      <c r="C90" s="42">
        <v>0</v>
      </c>
      <c r="D90" s="42">
        <v>0</v>
      </c>
      <c r="E90" s="8">
        <v>0</v>
      </c>
      <c r="F90" s="8">
        <v>0</v>
      </c>
      <c r="G90" s="8">
        <v>0</v>
      </c>
      <c r="H90" s="19">
        <v>394.31666666666666</v>
      </c>
      <c r="I90" s="19">
        <v>0</v>
      </c>
      <c r="J90" s="19">
        <v>1.4750000000000001</v>
      </c>
      <c r="K90" s="19">
        <v>2.4583333333333335</v>
      </c>
      <c r="L90" s="17">
        <v>0</v>
      </c>
      <c r="M90" s="19">
        <v>6.3916666666666666</v>
      </c>
      <c r="N90" s="17">
        <v>0</v>
      </c>
      <c r="O90" s="19">
        <v>0</v>
      </c>
      <c r="P90" s="19">
        <v>0.98333333333333328</v>
      </c>
      <c r="Q90" s="44">
        <v>0</v>
      </c>
      <c r="R90" s="19">
        <v>0.49166666666666664</v>
      </c>
      <c r="S90" s="19">
        <v>0.49166666666666664</v>
      </c>
      <c r="T90" s="19">
        <v>4.916666666666667</v>
      </c>
      <c r="U90" s="19">
        <v>0.98333333333333328</v>
      </c>
      <c r="V90" s="8">
        <v>0</v>
      </c>
      <c r="W90" s="8">
        <v>0</v>
      </c>
      <c r="X90" s="19">
        <v>0</v>
      </c>
      <c r="Y90" s="6">
        <v>0</v>
      </c>
      <c r="Z90" s="19">
        <v>0</v>
      </c>
      <c r="AA90" s="46">
        <v>0</v>
      </c>
      <c r="AB90" s="19">
        <v>14.75</v>
      </c>
      <c r="AC90" s="47">
        <v>0</v>
      </c>
      <c r="AD90" s="32">
        <v>0</v>
      </c>
      <c r="AE90" s="17">
        <v>0</v>
      </c>
      <c r="AF90" s="17">
        <v>0</v>
      </c>
    </row>
    <row r="91" spans="1:32">
      <c r="A91" s="8" t="s">
        <v>17</v>
      </c>
      <c r="B91" s="20">
        <v>38553</v>
      </c>
      <c r="C91" s="42">
        <v>0</v>
      </c>
      <c r="D91" s="42">
        <v>0</v>
      </c>
      <c r="E91" s="8">
        <v>0</v>
      </c>
      <c r="F91" s="8">
        <v>0</v>
      </c>
      <c r="G91" s="8">
        <v>0</v>
      </c>
      <c r="H91" s="19">
        <v>9.3416666666666668</v>
      </c>
      <c r="I91" s="19">
        <v>0</v>
      </c>
      <c r="J91" s="19">
        <v>0</v>
      </c>
      <c r="K91" s="19">
        <v>0.98333333333333328</v>
      </c>
      <c r="L91" s="17">
        <v>0</v>
      </c>
      <c r="M91" s="19">
        <v>5.4083333333333332</v>
      </c>
      <c r="N91" s="17">
        <v>0</v>
      </c>
      <c r="O91" s="19">
        <v>2.95</v>
      </c>
      <c r="P91" s="19">
        <v>0</v>
      </c>
      <c r="Q91" s="44">
        <v>0</v>
      </c>
      <c r="R91" s="19">
        <v>2.4583333333333335</v>
      </c>
      <c r="S91" s="19">
        <v>2.95</v>
      </c>
      <c r="T91" s="19">
        <v>5.9</v>
      </c>
      <c r="U91" s="42">
        <v>0</v>
      </c>
      <c r="V91" s="8">
        <v>0</v>
      </c>
      <c r="W91" s="8">
        <v>0</v>
      </c>
      <c r="X91" s="19">
        <v>0</v>
      </c>
      <c r="Y91" s="6">
        <v>0</v>
      </c>
      <c r="Z91" s="19">
        <v>0</v>
      </c>
      <c r="AA91" s="46">
        <v>0</v>
      </c>
      <c r="AB91" s="19">
        <v>91.941666666666677</v>
      </c>
      <c r="AC91" s="47">
        <v>0</v>
      </c>
      <c r="AD91" s="32">
        <v>0</v>
      </c>
      <c r="AE91" s="17">
        <v>0</v>
      </c>
      <c r="AF91" s="17">
        <v>0</v>
      </c>
    </row>
    <row r="92" spans="1:32">
      <c r="A92" s="8" t="s">
        <v>17</v>
      </c>
      <c r="B92" s="20">
        <v>38560</v>
      </c>
      <c r="C92" s="42">
        <v>0</v>
      </c>
      <c r="D92" s="42">
        <v>0</v>
      </c>
      <c r="E92" s="8">
        <v>0</v>
      </c>
      <c r="F92" s="8">
        <v>0</v>
      </c>
      <c r="G92" s="8">
        <v>0</v>
      </c>
      <c r="H92" s="19">
        <v>21.141666666666669</v>
      </c>
      <c r="I92" s="19">
        <v>0</v>
      </c>
      <c r="J92" s="19">
        <v>0.98333333333333328</v>
      </c>
      <c r="K92" s="42">
        <v>0</v>
      </c>
      <c r="L92" s="17">
        <v>0</v>
      </c>
      <c r="M92" s="19">
        <v>5.9</v>
      </c>
      <c r="N92" s="17">
        <v>0</v>
      </c>
      <c r="O92" s="19">
        <v>0.49166666666666664</v>
      </c>
      <c r="P92" s="19">
        <v>0</v>
      </c>
      <c r="Q92" s="44">
        <v>0</v>
      </c>
      <c r="R92" s="19">
        <v>2.95</v>
      </c>
      <c r="S92" s="19">
        <v>7.8666666666666663</v>
      </c>
      <c r="T92" s="19">
        <v>31.958333333333336</v>
      </c>
      <c r="U92" s="42">
        <v>0</v>
      </c>
      <c r="V92" s="8">
        <v>0</v>
      </c>
      <c r="W92" s="8">
        <v>0</v>
      </c>
      <c r="X92" s="19">
        <v>0</v>
      </c>
      <c r="Y92" s="6">
        <v>0</v>
      </c>
      <c r="Z92" s="19">
        <v>0</v>
      </c>
      <c r="AA92" s="46">
        <v>0</v>
      </c>
      <c r="AB92" s="19">
        <v>22.125</v>
      </c>
      <c r="AC92" s="47">
        <v>0</v>
      </c>
      <c r="AD92" s="32">
        <v>0</v>
      </c>
      <c r="AE92" s="17">
        <v>0</v>
      </c>
      <c r="AF92" s="17">
        <v>0</v>
      </c>
    </row>
    <row r="93" spans="1:32">
      <c r="A93" s="8" t="s">
        <v>17</v>
      </c>
      <c r="B93" s="20">
        <v>39590</v>
      </c>
      <c r="C93" s="42">
        <v>0</v>
      </c>
      <c r="D93" s="19">
        <v>0</v>
      </c>
      <c r="E93" s="8">
        <v>0</v>
      </c>
      <c r="F93" s="8">
        <v>0</v>
      </c>
      <c r="G93" s="19">
        <v>0</v>
      </c>
      <c r="H93" s="19">
        <v>10.325000000000001</v>
      </c>
      <c r="I93" s="19">
        <v>0</v>
      </c>
      <c r="J93" s="19">
        <v>450.85833333333341</v>
      </c>
      <c r="K93" s="19">
        <v>1.4750000000000001</v>
      </c>
      <c r="L93" s="17">
        <v>0</v>
      </c>
      <c r="M93" s="19">
        <v>3.9333333333333331</v>
      </c>
      <c r="N93" s="17">
        <v>0</v>
      </c>
      <c r="O93" s="19">
        <v>28.516666666666666</v>
      </c>
      <c r="P93" s="19">
        <v>0</v>
      </c>
      <c r="Q93" s="44">
        <v>0</v>
      </c>
      <c r="R93" s="42">
        <v>0</v>
      </c>
      <c r="S93" s="45">
        <v>0</v>
      </c>
      <c r="T93" s="45">
        <v>0</v>
      </c>
      <c r="U93" s="19">
        <v>161.75833333333335</v>
      </c>
      <c r="V93" s="8">
        <v>0</v>
      </c>
      <c r="W93" s="8">
        <v>0</v>
      </c>
      <c r="X93" s="19">
        <v>0</v>
      </c>
      <c r="Y93" s="6">
        <v>0</v>
      </c>
      <c r="Z93" s="19">
        <v>0.98333333333333328</v>
      </c>
      <c r="AA93" s="46">
        <v>0</v>
      </c>
      <c r="AB93" s="19">
        <v>0.49166666666666664</v>
      </c>
      <c r="AC93" s="47">
        <v>0</v>
      </c>
      <c r="AD93" s="19">
        <v>27.041666666666668</v>
      </c>
      <c r="AE93" s="17">
        <v>0</v>
      </c>
      <c r="AF93" s="17">
        <v>0</v>
      </c>
    </row>
    <row r="94" spans="1:32">
      <c r="A94" s="8" t="s">
        <v>17</v>
      </c>
      <c r="B94" s="20">
        <v>39597</v>
      </c>
      <c r="C94" s="42">
        <v>0</v>
      </c>
      <c r="D94" s="19">
        <v>0.49166666666666664</v>
      </c>
      <c r="E94" s="8">
        <v>0</v>
      </c>
      <c r="F94" s="8">
        <v>0</v>
      </c>
      <c r="G94" s="19">
        <v>0</v>
      </c>
      <c r="H94" s="19">
        <v>1.4750000000000001</v>
      </c>
      <c r="I94" s="19">
        <v>0</v>
      </c>
      <c r="J94" s="19">
        <v>65.883333333333326</v>
      </c>
      <c r="K94" s="42">
        <v>0</v>
      </c>
      <c r="L94" s="17">
        <v>0</v>
      </c>
      <c r="M94" s="19">
        <v>4.916666666666667</v>
      </c>
      <c r="N94" s="17">
        <v>0</v>
      </c>
      <c r="O94" s="19">
        <v>2.4583333333333335</v>
      </c>
      <c r="P94" s="19">
        <v>0</v>
      </c>
      <c r="Q94" s="44">
        <v>0</v>
      </c>
      <c r="R94" s="42">
        <v>0</v>
      </c>
      <c r="S94" s="45">
        <v>0</v>
      </c>
      <c r="T94" s="45">
        <v>0</v>
      </c>
      <c r="U94" s="19">
        <v>165.20000000000002</v>
      </c>
      <c r="V94" s="8">
        <v>0</v>
      </c>
      <c r="W94" s="8">
        <v>0</v>
      </c>
      <c r="X94" s="19">
        <v>0</v>
      </c>
      <c r="Y94" s="19">
        <v>0.49166666666666664</v>
      </c>
      <c r="Z94" s="19">
        <v>0</v>
      </c>
      <c r="AA94" s="46">
        <v>0</v>
      </c>
      <c r="AB94" s="19">
        <v>0</v>
      </c>
      <c r="AC94" s="47">
        <v>0</v>
      </c>
      <c r="AD94" s="32">
        <v>0</v>
      </c>
      <c r="AE94" s="17">
        <v>0</v>
      </c>
      <c r="AF94" s="17">
        <v>0</v>
      </c>
    </row>
    <row r="95" spans="1:32">
      <c r="A95" s="8" t="s">
        <v>17</v>
      </c>
      <c r="B95" s="20">
        <v>39602</v>
      </c>
      <c r="C95" s="42">
        <v>0</v>
      </c>
      <c r="D95" s="19">
        <v>0</v>
      </c>
      <c r="E95" s="8">
        <v>0</v>
      </c>
      <c r="F95" s="8">
        <v>0</v>
      </c>
      <c r="G95" s="19">
        <v>0</v>
      </c>
      <c r="H95" s="19">
        <v>0</v>
      </c>
      <c r="I95" s="19">
        <v>0</v>
      </c>
      <c r="J95" s="19">
        <v>5.4083333333333332</v>
      </c>
      <c r="K95" s="42">
        <v>0</v>
      </c>
      <c r="L95" s="17">
        <v>0</v>
      </c>
      <c r="M95" s="19">
        <v>17.7</v>
      </c>
      <c r="N95" s="17">
        <v>0</v>
      </c>
      <c r="O95" s="19">
        <v>2.4583333333333335</v>
      </c>
      <c r="P95" s="19">
        <v>0</v>
      </c>
      <c r="Q95" s="44">
        <v>0</v>
      </c>
      <c r="R95" s="42">
        <v>0</v>
      </c>
      <c r="S95" s="45">
        <v>0</v>
      </c>
      <c r="T95" s="19">
        <v>0.98333333333333328</v>
      </c>
      <c r="U95" s="19">
        <v>332.85833333333335</v>
      </c>
      <c r="V95" s="8">
        <v>0</v>
      </c>
      <c r="W95" s="8">
        <v>0</v>
      </c>
      <c r="X95" s="19">
        <v>0</v>
      </c>
      <c r="Y95" s="19">
        <v>0.98333333333333328</v>
      </c>
      <c r="Z95" s="19">
        <v>0</v>
      </c>
      <c r="AA95" s="46">
        <v>0</v>
      </c>
      <c r="AB95" s="19">
        <v>0</v>
      </c>
      <c r="AC95" s="47">
        <v>0</v>
      </c>
      <c r="AD95" s="19">
        <v>6.8833333333333337</v>
      </c>
      <c r="AE95" s="17">
        <v>0</v>
      </c>
      <c r="AF95" s="17">
        <v>0</v>
      </c>
    </row>
    <row r="96" spans="1:32">
      <c r="A96" s="8" t="s">
        <v>17</v>
      </c>
      <c r="B96" s="20">
        <v>39612</v>
      </c>
      <c r="C96" s="42">
        <v>0</v>
      </c>
      <c r="D96" s="19">
        <v>0</v>
      </c>
      <c r="E96" s="8">
        <v>0</v>
      </c>
      <c r="F96" s="8">
        <v>0</v>
      </c>
      <c r="G96" s="19">
        <v>0</v>
      </c>
      <c r="H96" s="19">
        <v>8.85</v>
      </c>
      <c r="I96" s="19">
        <v>0</v>
      </c>
      <c r="J96" s="19">
        <v>3.4416666666666669</v>
      </c>
      <c r="K96" s="42">
        <v>0</v>
      </c>
      <c r="L96" s="17">
        <v>0</v>
      </c>
      <c r="M96" s="19">
        <v>46.708333333333336</v>
      </c>
      <c r="N96" s="17">
        <v>0</v>
      </c>
      <c r="O96" s="19">
        <v>18.19166666666667</v>
      </c>
      <c r="P96" s="19">
        <v>0</v>
      </c>
      <c r="Q96" s="44">
        <v>0</v>
      </c>
      <c r="R96" s="42">
        <v>0</v>
      </c>
      <c r="S96" s="19">
        <v>0.49166666666666664</v>
      </c>
      <c r="T96" s="19">
        <v>4.4249999999999998</v>
      </c>
      <c r="U96" s="19">
        <v>475.44166666666666</v>
      </c>
      <c r="V96" s="8">
        <v>0</v>
      </c>
      <c r="W96" s="8">
        <v>0</v>
      </c>
      <c r="X96" s="19">
        <v>0</v>
      </c>
      <c r="Y96" s="6">
        <v>0</v>
      </c>
      <c r="Z96" s="19">
        <v>0</v>
      </c>
      <c r="AA96" s="46">
        <v>0</v>
      </c>
      <c r="AB96" s="19">
        <v>0</v>
      </c>
      <c r="AC96" s="47">
        <v>0</v>
      </c>
      <c r="AD96" s="32">
        <v>0</v>
      </c>
      <c r="AE96" s="17">
        <v>0</v>
      </c>
      <c r="AF96" s="17">
        <v>0</v>
      </c>
    </row>
    <row r="97" spans="1:32">
      <c r="A97" s="8" t="s">
        <v>17</v>
      </c>
      <c r="B97" s="20">
        <v>39623</v>
      </c>
      <c r="C97" s="42">
        <v>0</v>
      </c>
      <c r="D97" s="19">
        <v>2.4583333333333335</v>
      </c>
      <c r="E97" s="8">
        <v>0</v>
      </c>
      <c r="F97" s="8">
        <v>0</v>
      </c>
      <c r="G97" s="19">
        <v>0</v>
      </c>
      <c r="H97" s="19">
        <v>24.583333333333336</v>
      </c>
      <c r="I97" s="19">
        <v>0</v>
      </c>
      <c r="J97" s="19">
        <v>32.941666666666663</v>
      </c>
      <c r="K97" s="42">
        <v>0</v>
      </c>
      <c r="L97" s="17">
        <v>0</v>
      </c>
      <c r="M97" s="19">
        <v>29.991666666666667</v>
      </c>
      <c r="N97" s="17">
        <v>0</v>
      </c>
      <c r="O97" s="19">
        <v>13.275</v>
      </c>
      <c r="P97" s="19">
        <v>0.49166666666666664</v>
      </c>
      <c r="Q97" s="19">
        <v>0.49166666666666664</v>
      </c>
      <c r="R97" s="42">
        <v>0</v>
      </c>
      <c r="S97" s="45">
        <v>0</v>
      </c>
      <c r="T97" s="45">
        <v>0</v>
      </c>
      <c r="U97" s="19">
        <v>279.26666666666671</v>
      </c>
      <c r="V97" s="8">
        <v>0</v>
      </c>
      <c r="W97" s="8">
        <v>0</v>
      </c>
      <c r="X97" s="19">
        <v>0</v>
      </c>
      <c r="Y97" s="19">
        <v>0.98333333333333328</v>
      </c>
      <c r="Z97" s="19">
        <v>0</v>
      </c>
      <c r="AA97" s="46">
        <v>0</v>
      </c>
      <c r="AB97" s="19">
        <v>0</v>
      </c>
      <c r="AC97" s="47">
        <v>0</v>
      </c>
      <c r="AD97" s="32">
        <v>0</v>
      </c>
      <c r="AE97" s="17">
        <v>0</v>
      </c>
      <c r="AF97" s="17">
        <v>0</v>
      </c>
    </row>
    <row r="98" spans="1:32">
      <c r="A98" s="8" t="s">
        <v>17</v>
      </c>
      <c r="B98" s="20">
        <v>39637</v>
      </c>
      <c r="C98" s="42">
        <v>0</v>
      </c>
      <c r="D98" s="19">
        <v>0</v>
      </c>
      <c r="E98" s="8">
        <v>0</v>
      </c>
      <c r="F98" s="8">
        <v>0</v>
      </c>
      <c r="G98" s="19">
        <v>0</v>
      </c>
      <c r="H98" s="19">
        <v>17.208333333333332</v>
      </c>
      <c r="I98" s="19">
        <v>0</v>
      </c>
      <c r="J98" s="19">
        <v>76.208333333333329</v>
      </c>
      <c r="K98" s="19">
        <v>0.49166666666666664</v>
      </c>
      <c r="L98" s="17">
        <v>0</v>
      </c>
      <c r="M98" s="19">
        <v>32.941666666666663</v>
      </c>
      <c r="N98" s="17">
        <v>0</v>
      </c>
      <c r="O98" s="19">
        <v>16.225000000000001</v>
      </c>
      <c r="P98" s="19">
        <v>2.4583333333333335</v>
      </c>
      <c r="Q98" s="44">
        <v>0</v>
      </c>
      <c r="R98" s="19">
        <v>1.4750000000000001</v>
      </c>
      <c r="S98" s="45">
        <v>0</v>
      </c>
      <c r="T98" s="45">
        <v>0</v>
      </c>
      <c r="U98" s="19">
        <v>62.44166666666667</v>
      </c>
      <c r="V98" s="8">
        <v>0</v>
      </c>
      <c r="W98" s="8">
        <v>0</v>
      </c>
      <c r="X98" s="19">
        <v>0</v>
      </c>
      <c r="Y98" s="19">
        <v>3.4416666666666669</v>
      </c>
      <c r="Z98" s="19">
        <v>0</v>
      </c>
      <c r="AA98" s="46">
        <v>0</v>
      </c>
      <c r="AB98" s="19">
        <v>0</v>
      </c>
      <c r="AC98" s="47">
        <v>0</v>
      </c>
      <c r="AD98" s="32">
        <v>0</v>
      </c>
      <c r="AE98" s="17">
        <v>0</v>
      </c>
      <c r="AF98" s="17">
        <v>0</v>
      </c>
    </row>
    <row r="99" spans="1:32">
      <c r="A99" s="8" t="s">
        <v>17</v>
      </c>
      <c r="B99" s="20">
        <v>39644</v>
      </c>
      <c r="C99" s="42">
        <v>0</v>
      </c>
      <c r="D99" s="19">
        <v>0</v>
      </c>
      <c r="E99" s="8">
        <v>0</v>
      </c>
      <c r="F99" s="8">
        <v>0</v>
      </c>
      <c r="G99" s="19">
        <v>0</v>
      </c>
      <c r="H99" s="19">
        <v>17.7</v>
      </c>
      <c r="I99" s="19">
        <v>0</v>
      </c>
      <c r="J99" s="19">
        <v>68.833333333333329</v>
      </c>
      <c r="K99" s="42">
        <v>0</v>
      </c>
      <c r="L99" s="17">
        <v>0</v>
      </c>
      <c r="M99" s="19">
        <v>23.108333333333334</v>
      </c>
      <c r="N99" s="17">
        <v>0</v>
      </c>
      <c r="O99" s="19">
        <v>58.508333333333333</v>
      </c>
      <c r="P99" s="19">
        <v>9.8333333333333339</v>
      </c>
      <c r="Q99" s="19">
        <v>17.208333333333332</v>
      </c>
      <c r="R99" s="19">
        <v>8.85</v>
      </c>
      <c r="S99" s="45">
        <v>0</v>
      </c>
      <c r="T99" s="19">
        <v>0.49166666666666664</v>
      </c>
      <c r="U99" s="42">
        <v>0</v>
      </c>
      <c r="V99" s="8">
        <v>0</v>
      </c>
      <c r="W99" s="8">
        <v>0</v>
      </c>
      <c r="X99" s="19">
        <v>0</v>
      </c>
      <c r="Y99" s="19">
        <v>23.6</v>
      </c>
      <c r="Z99" s="19">
        <v>0</v>
      </c>
      <c r="AA99" s="46">
        <v>0</v>
      </c>
      <c r="AB99" s="19">
        <v>0</v>
      </c>
      <c r="AC99" s="47">
        <v>0</v>
      </c>
      <c r="AD99" s="32">
        <v>0</v>
      </c>
      <c r="AE99" s="17">
        <v>0</v>
      </c>
      <c r="AF99" s="17">
        <v>0</v>
      </c>
    </row>
    <row r="100" spans="1:32">
      <c r="A100" s="8" t="s">
        <v>17</v>
      </c>
      <c r="B100" s="20">
        <v>39651</v>
      </c>
      <c r="C100" s="42">
        <v>0</v>
      </c>
      <c r="D100" s="19">
        <v>0</v>
      </c>
      <c r="E100" s="8">
        <v>0</v>
      </c>
      <c r="F100" s="8">
        <v>0</v>
      </c>
      <c r="G100" s="19">
        <v>133.73333333333335</v>
      </c>
      <c r="H100" s="19">
        <v>10.816666666666666</v>
      </c>
      <c r="I100" s="19">
        <v>0</v>
      </c>
      <c r="J100" s="19">
        <v>63.425000000000004</v>
      </c>
      <c r="K100" s="19">
        <v>5.4083333333333332</v>
      </c>
      <c r="L100" s="17">
        <v>0</v>
      </c>
      <c r="M100" s="19">
        <v>16.225000000000001</v>
      </c>
      <c r="N100" s="17">
        <v>0</v>
      </c>
      <c r="O100" s="19">
        <v>103.74166666666666</v>
      </c>
      <c r="P100" s="19">
        <v>15.733333333333333</v>
      </c>
      <c r="Q100" s="44">
        <v>0</v>
      </c>
      <c r="R100" s="19">
        <v>15.733333333333333</v>
      </c>
      <c r="S100" s="45">
        <v>0</v>
      </c>
      <c r="T100" s="19">
        <v>1.4750000000000001</v>
      </c>
      <c r="U100" s="42">
        <v>0</v>
      </c>
      <c r="V100" s="8">
        <v>0</v>
      </c>
      <c r="W100" s="8">
        <v>0</v>
      </c>
      <c r="X100" s="19">
        <v>0</v>
      </c>
      <c r="Y100" s="19">
        <v>101.77500000000001</v>
      </c>
      <c r="Z100" s="19">
        <v>0</v>
      </c>
      <c r="AA100" s="46">
        <v>0</v>
      </c>
      <c r="AB100" s="19">
        <v>0.49166666666666664</v>
      </c>
      <c r="AC100" s="47">
        <v>0</v>
      </c>
      <c r="AD100" s="32">
        <v>0</v>
      </c>
      <c r="AE100" s="17">
        <v>0</v>
      </c>
      <c r="AF100" s="17">
        <v>0</v>
      </c>
    </row>
    <row r="101" spans="1:32">
      <c r="A101" s="8" t="s">
        <v>17</v>
      </c>
      <c r="B101" s="20">
        <v>39658</v>
      </c>
      <c r="C101" s="42">
        <v>0</v>
      </c>
      <c r="D101" s="19">
        <v>0</v>
      </c>
      <c r="E101" s="8">
        <v>0</v>
      </c>
      <c r="F101" s="8">
        <v>0</v>
      </c>
      <c r="G101" s="19">
        <v>805.35</v>
      </c>
      <c r="H101" s="19">
        <v>26.058333333333337</v>
      </c>
      <c r="I101" s="19">
        <v>0</v>
      </c>
      <c r="J101" s="19">
        <v>29.991666666666667</v>
      </c>
      <c r="K101" s="19">
        <v>3.9333333333333331</v>
      </c>
      <c r="L101" s="17">
        <v>0</v>
      </c>
      <c r="M101" s="19">
        <v>28.516666666666666</v>
      </c>
      <c r="N101" s="17">
        <v>0</v>
      </c>
      <c r="O101" s="19">
        <v>67.358333333333334</v>
      </c>
      <c r="P101" s="19">
        <v>4.4249999999999998</v>
      </c>
      <c r="Q101" s="19">
        <v>2.4583333333333335</v>
      </c>
      <c r="R101" s="19">
        <v>2.4583333333333335</v>
      </c>
      <c r="S101" s="45">
        <v>0</v>
      </c>
      <c r="T101" s="19">
        <v>1.9666666666666666</v>
      </c>
      <c r="U101" s="42">
        <v>0</v>
      </c>
      <c r="V101" s="8">
        <v>0</v>
      </c>
      <c r="W101" s="8">
        <v>0</v>
      </c>
      <c r="X101" s="19">
        <v>0</v>
      </c>
      <c r="Y101" s="19">
        <v>150.94166666666666</v>
      </c>
      <c r="Z101" s="19">
        <v>0</v>
      </c>
      <c r="AA101" s="46">
        <v>0</v>
      </c>
      <c r="AB101" s="19">
        <v>4.916666666666667</v>
      </c>
      <c r="AC101" s="47">
        <v>0</v>
      </c>
      <c r="AD101" s="32">
        <v>0</v>
      </c>
      <c r="AE101" s="17">
        <v>0</v>
      </c>
      <c r="AF101" s="17">
        <v>0</v>
      </c>
    </row>
    <row r="102" spans="1:32">
      <c r="A102" s="8" t="s">
        <v>17</v>
      </c>
      <c r="B102" s="20">
        <v>39665</v>
      </c>
      <c r="C102" s="42">
        <v>0</v>
      </c>
      <c r="D102" s="19">
        <v>5.4083333333333332</v>
      </c>
      <c r="E102" s="8">
        <v>0</v>
      </c>
      <c r="F102" s="8">
        <v>0</v>
      </c>
      <c r="G102" s="19">
        <v>1277.3500000000001</v>
      </c>
      <c r="H102" s="19">
        <v>24.583333333333336</v>
      </c>
      <c r="I102" s="19">
        <v>0</v>
      </c>
      <c r="J102" s="19">
        <v>12.291666666666668</v>
      </c>
      <c r="K102" s="19">
        <v>3.4416666666666669</v>
      </c>
      <c r="L102" s="17">
        <v>0</v>
      </c>
      <c r="M102" s="19">
        <v>14.75</v>
      </c>
      <c r="N102" s="17">
        <v>0</v>
      </c>
      <c r="O102" s="19">
        <v>159.79166666666666</v>
      </c>
      <c r="P102" s="19">
        <v>1.4750000000000001</v>
      </c>
      <c r="Q102" s="44">
        <v>0</v>
      </c>
      <c r="R102" s="19">
        <v>0.98333333333333328</v>
      </c>
      <c r="S102" s="45">
        <v>0</v>
      </c>
      <c r="T102" s="45">
        <v>0</v>
      </c>
      <c r="U102" s="42">
        <v>0</v>
      </c>
      <c r="V102" s="8">
        <v>0</v>
      </c>
      <c r="W102" s="8">
        <v>0</v>
      </c>
      <c r="X102" s="19">
        <v>0</v>
      </c>
      <c r="Y102" s="19">
        <v>2.95</v>
      </c>
      <c r="Z102" s="19">
        <v>0</v>
      </c>
      <c r="AA102" s="46">
        <v>0</v>
      </c>
      <c r="AB102" s="19">
        <v>0.49166666666666664</v>
      </c>
      <c r="AC102" s="47">
        <v>0</v>
      </c>
      <c r="AD102" s="32">
        <v>0</v>
      </c>
      <c r="AE102" s="17">
        <v>0</v>
      </c>
      <c r="AF102" s="17">
        <v>0</v>
      </c>
    </row>
    <row r="103" spans="1:32">
      <c r="A103" s="8" t="s">
        <v>17</v>
      </c>
      <c r="B103" s="20">
        <v>39672</v>
      </c>
      <c r="C103" s="42">
        <v>0</v>
      </c>
      <c r="D103" s="19">
        <v>0</v>
      </c>
      <c r="E103" s="8">
        <v>0</v>
      </c>
      <c r="F103" s="8">
        <v>0</v>
      </c>
      <c r="G103" s="19">
        <v>231.08333333333334</v>
      </c>
      <c r="H103" s="19">
        <v>9.3416666666666668</v>
      </c>
      <c r="I103" s="19">
        <v>0</v>
      </c>
      <c r="J103" s="19">
        <v>24.583333333333336</v>
      </c>
      <c r="K103" s="19">
        <v>0.49166666666666664</v>
      </c>
      <c r="L103" s="17">
        <v>0</v>
      </c>
      <c r="M103" s="19">
        <v>4.916666666666667</v>
      </c>
      <c r="N103" s="17">
        <v>0</v>
      </c>
      <c r="O103" s="19">
        <v>26.55</v>
      </c>
      <c r="P103" s="19">
        <v>0</v>
      </c>
      <c r="Q103" s="44">
        <v>0</v>
      </c>
      <c r="R103" s="19">
        <v>1.4750000000000001</v>
      </c>
      <c r="S103" s="45">
        <v>0</v>
      </c>
      <c r="T103" s="19">
        <v>0.98333333333333328</v>
      </c>
      <c r="U103" s="42">
        <v>0</v>
      </c>
      <c r="V103" s="8">
        <v>0</v>
      </c>
      <c r="W103" s="8">
        <v>0</v>
      </c>
      <c r="X103" s="19">
        <v>0</v>
      </c>
      <c r="Y103" s="19">
        <v>7.375</v>
      </c>
      <c r="Z103" s="19">
        <v>0</v>
      </c>
      <c r="AA103" s="46">
        <v>0</v>
      </c>
      <c r="AB103" s="19">
        <v>10.816666666666666</v>
      </c>
      <c r="AC103" s="47">
        <v>0</v>
      </c>
      <c r="AD103" s="32">
        <v>0</v>
      </c>
      <c r="AE103" s="17">
        <v>0</v>
      </c>
      <c r="AF103" s="17">
        <v>0</v>
      </c>
    </row>
    <row r="104" spans="1:32">
      <c r="A104" s="8" t="s">
        <v>17</v>
      </c>
      <c r="B104" s="20">
        <v>39679</v>
      </c>
      <c r="C104" s="42">
        <v>0</v>
      </c>
      <c r="D104" s="19">
        <v>0</v>
      </c>
      <c r="E104" s="8">
        <v>0</v>
      </c>
      <c r="F104" s="8">
        <v>0</v>
      </c>
      <c r="G104" s="19">
        <v>163.23333333333335</v>
      </c>
      <c r="H104" s="19">
        <v>14.258333333333333</v>
      </c>
      <c r="I104" s="19">
        <v>0</v>
      </c>
      <c r="J104" s="19">
        <v>70.308333333333337</v>
      </c>
      <c r="K104" s="19">
        <v>0.98333333333333328</v>
      </c>
      <c r="L104" s="17">
        <v>0</v>
      </c>
      <c r="M104" s="19">
        <v>4.916666666666667</v>
      </c>
      <c r="N104" s="17">
        <v>0</v>
      </c>
      <c r="O104" s="19">
        <v>9.8333333333333339</v>
      </c>
      <c r="P104" s="19">
        <v>0</v>
      </c>
      <c r="Q104" s="44">
        <v>0</v>
      </c>
      <c r="R104" s="19">
        <v>2.95</v>
      </c>
      <c r="S104" s="19">
        <v>1.4750000000000001</v>
      </c>
      <c r="T104" s="19">
        <v>0.49166666666666664</v>
      </c>
      <c r="U104" s="42">
        <v>0</v>
      </c>
      <c r="V104" s="8">
        <v>0</v>
      </c>
      <c r="W104" s="8">
        <v>0</v>
      </c>
      <c r="X104" s="19">
        <v>0</v>
      </c>
      <c r="Y104" s="19">
        <v>0.49166666666666664</v>
      </c>
      <c r="Z104" s="19">
        <v>0</v>
      </c>
      <c r="AA104" s="46">
        <v>0</v>
      </c>
      <c r="AB104" s="19">
        <v>9.8333333333333339</v>
      </c>
      <c r="AC104" s="47">
        <v>0</v>
      </c>
      <c r="AD104" s="32">
        <v>0</v>
      </c>
      <c r="AE104" s="17">
        <v>0</v>
      </c>
      <c r="AF104" s="17">
        <v>0</v>
      </c>
    </row>
    <row r="105" spans="1:32">
      <c r="A105" s="8" t="s">
        <v>17</v>
      </c>
      <c r="B105" s="20">
        <v>39685</v>
      </c>
      <c r="C105" s="42">
        <v>0</v>
      </c>
      <c r="D105" s="19">
        <v>0</v>
      </c>
      <c r="E105" s="8">
        <v>0</v>
      </c>
      <c r="F105" s="8">
        <v>0</v>
      </c>
      <c r="G105" s="19">
        <v>0</v>
      </c>
      <c r="H105" s="19">
        <v>20.158333333333335</v>
      </c>
      <c r="I105" s="19">
        <v>0</v>
      </c>
      <c r="J105" s="19">
        <v>112.10000000000001</v>
      </c>
      <c r="K105" s="19">
        <v>3.4416666666666669</v>
      </c>
      <c r="L105" s="17">
        <v>0</v>
      </c>
      <c r="M105" s="19">
        <v>9.8333333333333339</v>
      </c>
      <c r="N105" s="17">
        <v>0</v>
      </c>
      <c r="O105" s="19">
        <v>7.8666666666666663</v>
      </c>
      <c r="P105" s="19">
        <v>0</v>
      </c>
      <c r="Q105" s="44">
        <v>0</v>
      </c>
      <c r="R105" s="19">
        <v>1.9666666666666666</v>
      </c>
      <c r="S105" s="19">
        <v>1.4750000000000001</v>
      </c>
      <c r="T105" s="19">
        <v>2.4583333333333335</v>
      </c>
      <c r="U105" s="42">
        <v>0</v>
      </c>
      <c r="V105" s="8">
        <v>0</v>
      </c>
      <c r="W105" s="8">
        <v>0</v>
      </c>
      <c r="X105" s="19">
        <v>0</v>
      </c>
      <c r="Y105" s="6">
        <v>0</v>
      </c>
      <c r="Z105" s="19">
        <v>0</v>
      </c>
      <c r="AA105" s="46">
        <v>0</v>
      </c>
      <c r="AB105" s="19">
        <v>16.716666666666669</v>
      </c>
      <c r="AC105" s="47">
        <v>0</v>
      </c>
      <c r="AD105" s="32">
        <v>0</v>
      </c>
      <c r="AE105" s="17">
        <v>0</v>
      </c>
      <c r="AF105" s="17">
        <v>0</v>
      </c>
    </row>
    <row r="106" spans="1:32">
      <c r="A106" s="8" t="s">
        <v>17</v>
      </c>
      <c r="B106" s="20">
        <v>39691</v>
      </c>
      <c r="C106" s="42">
        <v>0</v>
      </c>
      <c r="D106" s="19">
        <v>2.95</v>
      </c>
      <c r="E106" s="8">
        <v>0</v>
      </c>
      <c r="F106" s="8">
        <v>0</v>
      </c>
      <c r="G106" s="19">
        <v>0</v>
      </c>
      <c r="H106" s="19">
        <v>43.75833333333334</v>
      </c>
      <c r="I106" s="19">
        <v>0</v>
      </c>
      <c r="J106" s="19">
        <v>23.108333333333334</v>
      </c>
      <c r="K106" s="19">
        <v>3.9333333333333331</v>
      </c>
      <c r="L106" s="17">
        <v>0</v>
      </c>
      <c r="M106" s="19">
        <v>10.816666666666666</v>
      </c>
      <c r="N106" s="17">
        <v>0</v>
      </c>
      <c r="O106" s="19">
        <v>11.8</v>
      </c>
      <c r="P106" s="19">
        <v>0</v>
      </c>
      <c r="Q106" s="44">
        <v>0</v>
      </c>
      <c r="R106" s="19">
        <v>0.98333333333333328</v>
      </c>
      <c r="S106" s="45">
        <v>0</v>
      </c>
      <c r="T106" s="19">
        <v>2.4583333333333335</v>
      </c>
      <c r="U106" s="42">
        <v>0</v>
      </c>
      <c r="V106" s="8">
        <v>0</v>
      </c>
      <c r="W106" s="8">
        <v>0</v>
      </c>
      <c r="X106" s="19">
        <v>0</v>
      </c>
      <c r="Y106" s="19">
        <v>2.4583333333333335</v>
      </c>
      <c r="Z106" s="19">
        <v>0</v>
      </c>
      <c r="AA106" s="46">
        <v>0</v>
      </c>
      <c r="AB106" s="19">
        <v>64.900000000000006</v>
      </c>
      <c r="AC106" s="47">
        <v>0</v>
      </c>
      <c r="AD106" s="32">
        <v>0</v>
      </c>
      <c r="AE106" s="17">
        <v>0</v>
      </c>
      <c r="AF106" s="17">
        <v>0</v>
      </c>
    </row>
    <row r="107" spans="1:32">
      <c r="A107" s="8" t="s">
        <v>17</v>
      </c>
      <c r="B107" s="20">
        <v>39700</v>
      </c>
      <c r="C107" s="42">
        <v>0</v>
      </c>
      <c r="D107" s="19">
        <v>0</v>
      </c>
      <c r="E107" s="8">
        <v>0</v>
      </c>
      <c r="F107" s="8">
        <v>0</v>
      </c>
      <c r="G107" s="19">
        <v>0</v>
      </c>
      <c r="H107" s="19">
        <v>52.116666666666674</v>
      </c>
      <c r="I107" s="19">
        <v>0</v>
      </c>
      <c r="J107" s="19">
        <v>4.916666666666667</v>
      </c>
      <c r="K107" s="19">
        <v>3.4416666666666669</v>
      </c>
      <c r="L107" s="17">
        <v>0</v>
      </c>
      <c r="M107" s="19">
        <v>5.4083333333333332</v>
      </c>
      <c r="N107" s="17">
        <v>0</v>
      </c>
      <c r="O107" s="19">
        <v>0.98333333333333328</v>
      </c>
      <c r="P107" s="19">
        <v>0.98333333333333328</v>
      </c>
      <c r="Q107" s="44">
        <v>0</v>
      </c>
      <c r="R107" s="42">
        <v>0</v>
      </c>
      <c r="S107" s="45">
        <v>0</v>
      </c>
      <c r="T107" s="19">
        <v>0.98333333333333328</v>
      </c>
      <c r="U107" s="42">
        <v>0</v>
      </c>
      <c r="V107" s="8">
        <v>0</v>
      </c>
      <c r="W107" s="8">
        <v>0</v>
      </c>
      <c r="X107" s="19">
        <v>0</v>
      </c>
      <c r="Y107" s="6">
        <v>0</v>
      </c>
      <c r="Z107" s="19">
        <v>0</v>
      </c>
      <c r="AA107" s="46">
        <v>0</v>
      </c>
      <c r="AB107" s="19">
        <v>69.325000000000003</v>
      </c>
      <c r="AC107" s="47">
        <v>0</v>
      </c>
      <c r="AD107" s="32">
        <v>0</v>
      </c>
      <c r="AE107" s="17">
        <v>0</v>
      </c>
      <c r="AF107" s="17">
        <v>0</v>
      </c>
    </row>
    <row r="108" spans="1:32">
      <c r="A108" s="8" t="s">
        <v>17</v>
      </c>
      <c r="B108" s="20">
        <v>39711</v>
      </c>
      <c r="C108" s="42">
        <v>0</v>
      </c>
      <c r="D108" s="19">
        <v>0</v>
      </c>
      <c r="E108" s="8">
        <v>0</v>
      </c>
      <c r="F108" s="8">
        <v>0</v>
      </c>
      <c r="G108" s="19">
        <v>0</v>
      </c>
      <c r="H108" s="19">
        <v>32.450000000000003</v>
      </c>
      <c r="I108" s="19">
        <v>0</v>
      </c>
      <c r="J108" s="19">
        <v>5.4083333333333332</v>
      </c>
      <c r="K108" s="42">
        <v>0</v>
      </c>
      <c r="L108" s="17">
        <v>0</v>
      </c>
      <c r="M108" s="19">
        <v>41.300000000000004</v>
      </c>
      <c r="N108" s="17">
        <v>0</v>
      </c>
      <c r="O108" s="19">
        <v>0</v>
      </c>
      <c r="P108" s="19">
        <v>0</v>
      </c>
      <c r="Q108" s="44">
        <v>0</v>
      </c>
      <c r="R108" s="19">
        <v>0.49166666666666664</v>
      </c>
      <c r="S108" s="45">
        <v>0</v>
      </c>
      <c r="T108" s="19">
        <v>7.375</v>
      </c>
      <c r="U108" s="42">
        <v>0</v>
      </c>
      <c r="V108" s="8">
        <v>0</v>
      </c>
      <c r="W108" s="8">
        <v>0</v>
      </c>
      <c r="X108" s="19">
        <v>0</v>
      </c>
      <c r="Y108" s="6">
        <v>0</v>
      </c>
      <c r="Z108" s="19">
        <v>0</v>
      </c>
      <c r="AA108" s="46">
        <v>0</v>
      </c>
      <c r="AB108" s="19">
        <v>40.808333333333337</v>
      </c>
      <c r="AC108" s="47">
        <v>0</v>
      </c>
      <c r="AD108" s="32">
        <v>0</v>
      </c>
      <c r="AE108" s="17">
        <v>0</v>
      </c>
      <c r="AF108" s="17">
        <v>0</v>
      </c>
    </row>
    <row r="109" spans="1:32">
      <c r="A109" s="8" t="s">
        <v>17</v>
      </c>
      <c r="B109" s="20">
        <v>39719</v>
      </c>
      <c r="C109" s="42">
        <v>0</v>
      </c>
      <c r="D109" s="19">
        <v>0</v>
      </c>
      <c r="E109" s="8">
        <v>0</v>
      </c>
      <c r="F109" s="8">
        <v>0</v>
      </c>
      <c r="G109" s="19">
        <v>0</v>
      </c>
      <c r="H109" s="19">
        <v>7.8666666666666663</v>
      </c>
      <c r="I109" s="19">
        <v>0</v>
      </c>
      <c r="J109" s="19">
        <v>0</v>
      </c>
      <c r="K109" s="19">
        <v>1.4750000000000001</v>
      </c>
      <c r="L109" s="17">
        <v>0</v>
      </c>
      <c r="M109" s="19">
        <v>13.766666666666667</v>
      </c>
      <c r="N109" s="17">
        <v>0</v>
      </c>
      <c r="O109" s="19">
        <v>0</v>
      </c>
      <c r="P109" s="19">
        <v>0</v>
      </c>
      <c r="Q109" s="44">
        <v>0</v>
      </c>
      <c r="R109" s="19">
        <v>0.49166666666666664</v>
      </c>
      <c r="S109" s="45">
        <v>0</v>
      </c>
      <c r="T109" s="45">
        <v>0</v>
      </c>
      <c r="U109" s="42">
        <v>0</v>
      </c>
      <c r="V109" s="8">
        <v>0</v>
      </c>
      <c r="W109" s="8">
        <v>0</v>
      </c>
      <c r="X109" s="19">
        <v>0</v>
      </c>
      <c r="Y109" s="6">
        <v>0</v>
      </c>
      <c r="Z109" s="19">
        <v>0</v>
      </c>
      <c r="AA109" s="46">
        <v>0</v>
      </c>
      <c r="AB109" s="19">
        <v>19.175000000000001</v>
      </c>
      <c r="AC109" s="47">
        <v>0</v>
      </c>
      <c r="AD109" s="32">
        <v>0</v>
      </c>
      <c r="AE109" s="17">
        <v>0</v>
      </c>
      <c r="AF109" s="17">
        <v>0</v>
      </c>
    </row>
    <row r="110" spans="1:32">
      <c r="A110" s="6" t="s">
        <v>58</v>
      </c>
      <c r="B110" s="21">
        <v>37769</v>
      </c>
      <c r="C110" s="17">
        <v>0</v>
      </c>
      <c r="D110" s="17">
        <v>0</v>
      </c>
      <c r="E110" s="8">
        <v>0</v>
      </c>
      <c r="F110" s="17">
        <v>146.84444444444443</v>
      </c>
      <c r="G110" s="19">
        <v>0</v>
      </c>
      <c r="H110" s="17">
        <v>45.56111111111111</v>
      </c>
      <c r="I110" s="17">
        <v>0</v>
      </c>
      <c r="J110" s="17">
        <v>212.72777777777779</v>
      </c>
      <c r="K110" s="17">
        <v>0</v>
      </c>
      <c r="L110" s="17">
        <v>0</v>
      </c>
      <c r="M110" s="17">
        <v>0.98333333333333328</v>
      </c>
      <c r="N110" s="17">
        <v>0</v>
      </c>
      <c r="O110" s="42">
        <v>0</v>
      </c>
      <c r="P110" s="17">
        <v>0</v>
      </c>
      <c r="Q110" s="44">
        <v>0</v>
      </c>
      <c r="R110" s="17">
        <v>1.9666666666666668</v>
      </c>
      <c r="S110" s="17">
        <v>0.32777777777777778</v>
      </c>
      <c r="T110" s="17">
        <v>0.65555555555555556</v>
      </c>
      <c r="U110" s="17">
        <v>97.350000000000009</v>
      </c>
      <c r="V110" s="17">
        <v>10.488888888888889</v>
      </c>
      <c r="W110" s="17">
        <v>0</v>
      </c>
      <c r="X110" s="19">
        <v>0</v>
      </c>
      <c r="Y110" s="6">
        <v>0</v>
      </c>
      <c r="Z110" s="19">
        <v>0</v>
      </c>
      <c r="AA110" s="46">
        <v>0</v>
      </c>
      <c r="AB110" s="17">
        <v>0.65555555555555556</v>
      </c>
      <c r="AC110" s="47">
        <v>0</v>
      </c>
      <c r="AD110" s="32">
        <v>0</v>
      </c>
      <c r="AE110" s="17">
        <v>0.32777777777777778</v>
      </c>
      <c r="AF110" s="17">
        <v>0</v>
      </c>
    </row>
    <row r="111" spans="1:32">
      <c r="A111" s="6" t="s">
        <v>58</v>
      </c>
      <c r="B111" s="21">
        <v>37774</v>
      </c>
      <c r="C111" s="17">
        <v>0</v>
      </c>
      <c r="D111" s="17">
        <v>0</v>
      </c>
      <c r="E111" s="8">
        <v>0</v>
      </c>
      <c r="F111" s="17">
        <v>101.93888888888891</v>
      </c>
      <c r="G111" s="19">
        <v>0</v>
      </c>
      <c r="H111" s="17">
        <v>22.288888888888891</v>
      </c>
      <c r="I111" s="17">
        <v>0</v>
      </c>
      <c r="J111" s="17">
        <v>105.87222222222222</v>
      </c>
      <c r="K111" s="17">
        <v>0</v>
      </c>
      <c r="L111" s="17">
        <v>0</v>
      </c>
      <c r="M111" s="17">
        <v>1.9666666666666668</v>
      </c>
      <c r="N111" s="17">
        <v>0</v>
      </c>
      <c r="O111" s="42">
        <v>0</v>
      </c>
      <c r="P111" s="17">
        <v>0</v>
      </c>
      <c r="Q111" s="44">
        <v>0</v>
      </c>
      <c r="R111" s="17">
        <v>0</v>
      </c>
      <c r="S111" s="17">
        <v>0.32777777777777778</v>
      </c>
      <c r="T111" s="17">
        <v>0.32777777777777778</v>
      </c>
      <c r="U111" s="17">
        <v>130.78333333333333</v>
      </c>
      <c r="V111" s="17">
        <v>48.183333333333344</v>
      </c>
      <c r="W111" s="17">
        <v>0</v>
      </c>
      <c r="X111" s="19">
        <v>0</v>
      </c>
      <c r="Y111" s="6">
        <v>0</v>
      </c>
      <c r="Z111" s="19">
        <v>0</v>
      </c>
      <c r="AA111" s="46">
        <v>0</v>
      </c>
      <c r="AB111" s="17">
        <v>0</v>
      </c>
      <c r="AC111" s="47">
        <v>0</v>
      </c>
      <c r="AD111" s="32">
        <v>0</v>
      </c>
      <c r="AE111" s="17">
        <v>0.32777777777777778</v>
      </c>
      <c r="AF111" s="17">
        <v>0</v>
      </c>
    </row>
    <row r="112" spans="1:32">
      <c r="A112" s="6" t="s">
        <v>58</v>
      </c>
      <c r="B112" s="21">
        <v>37781</v>
      </c>
      <c r="C112" s="17">
        <v>0</v>
      </c>
      <c r="D112" s="17">
        <v>0</v>
      </c>
      <c r="E112" s="8">
        <v>0</v>
      </c>
      <c r="F112" s="17">
        <v>25.894444444444446</v>
      </c>
      <c r="G112" s="19">
        <v>0</v>
      </c>
      <c r="H112" s="17">
        <v>87.516666666666666</v>
      </c>
      <c r="I112" s="17">
        <v>0</v>
      </c>
      <c r="J112" s="17">
        <v>19.011111111111109</v>
      </c>
      <c r="K112" s="17">
        <v>0</v>
      </c>
      <c r="L112" s="17">
        <v>0</v>
      </c>
      <c r="M112" s="17">
        <v>4.916666666666667</v>
      </c>
      <c r="N112" s="17">
        <v>0</v>
      </c>
      <c r="O112" s="42">
        <v>0</v>
      </c>
      <c r="P112" s="17">
        <v>2.9499999999999997</v>
      </c>
      <c r="Q112" s="44">
        <v>0</v>
      </c>
      <c r="R112" s="17">
        <v>0</v>
      </c>
      <c r="S112" s="17">
        <v>2.6222222222222222</v>
      </c>
      <c r="T112" s="17">
        <v>1.6388888888888891</v>
      </c>
      <c r="U112" s="17">
        <v>307.12777777777779</v>
      </c>
      <c r="V112" s="17">
        <v>59.655555555555559</v>
      </c>
      <c r="W112" s="17">
        <v>0.65555555555555556</v>
      </c>
      <c r="X112" s="19">
        <v>0</v>
      </c>
      <c r="Y112" s="6">
        <v>0</v>
      </c>
      <c r="Z112" s="19">
        <v>0</v>
      </c>
      <c r="AA112" s="46">
        <v>0</v>
      </c>
      <c r="AB112" s="17">
        <v>0.65555555555555556</v>
      </c>
      <c r="AC112" s="47">
        <v>0</v>
      </c>
      <c r="AD112" s="32">
        <v>0</v>
      </c>
      <c r="AE112" s="17">
        <v>0.98333333333333328</v>
      </c>
      <c r="AF112" s="17">
        <v>0</v>
      </c>
    </row>
    <row r="113" spans="1:32">
      <c r="A113" s="6" t="s">
        <v>58</v>
      </c>
      <c r="B113" s="21">
        <v>37788</v>
      </c>
      <c r="C113" s="17">
        <v>0</v>
      </c>
      <c r="D113" s="17">
        <v>0</v>
      </c>
      <c r="E113" s="8">
        <v>0</v>
      </c>
      <c r="F113" s="17">
        <v>27.745679012345679</v>
      </c>
      <c r="G113" s="19">
        <v>0</v>
      </c>
      <c r="H113" s="17">
        <v>27.337654320987657</v>
      </c>
      <c r="I113" s="17">
        <v>0</v>
      </c>
      <c r="J113" s="17">
        <v>9.7925925925925927</v>
      </c>
      <c r="K113" s="17">
        <v>0</v>
      </c>
      <c r="L113" s="17">
        <v>0</v>
      </c>
      <c r="M113" s="17">
        <v>11.832716049382716</v>
      </c>
      <c r="N113" s="17">
        <v>0</v>
      </c>
      <c r="O113" s="42">
        <v>0</v>
      </c>
      <c r="P113" s="17">
        <v>18.769135802469137</v>
      </c>
      <c r="Q113" s="44">
        <v>0</v>
      </c>
      <c r="R113" s="17">
        <v>0</v>
      </c>
      <c r="S113" s="17">
        <v>4.8962962962962964</v>
      </c>
      <c r="T113" s="17">
        <v>0.81604938271604943</v>
      </c>
      <c r="U113" s="17">
        <v>299.8981481481481</v>
      </c>
      <c r="V113" s="17">
        <v>35.498148148148147</v>
      </c>
      <c r="W113" s="17">
        <v>1.2240740740740741</v>
      </c>
      <c r="X113" s="19">
        <v>0</v>
      </c>
      <c r="Y113" s="6">
        <v>0</v>
      </c>
      <c r="Z113" s="19">
        <v>0</v>
      </c>
      <c r="AA113" s="46">
        <v>0</v>
      </c>
      <c r="AB113" s="17">
        <v>4.0802469135802468</v>
      </c>
      <c r="AC113" s="47">
        <v>0</v>
      </c>
      <c r="AD113" s="32">
        <v>0</v>
      </c>
      <c r="AE113" s="17">
        <v>3.6722222222222229</v>
      </c>
      <c r="AF113" s="17">
        <v>0</v>
      </c>
    </row>
    <row r="114" spans="1:32">
      <c r="A114" s="6" t="s">
        <v>58</v>
      </c>
      <c r="B114" s="21">
        <v>37795</v>
      </c>
      <c r="C114" s="17">
        <v>0</v>
      </c>
      <c r="D114" s="17">
        <v>0</v>
      </c>
      <c r="E114" s="8">
        <v>0</v>
      </c>
      <c r="F114" s="17">
        <v>2.2944444444444447</v>
      </c>
      <c r="G114" s="19">
        <v>0</v>
      </c>
      <c r="H114" s="17">
        <v>84.238888888888894</v>
      </c>
      <c r="I114" s="17">
        <v>0</v>
      </c>
      <c r="J114" s="17">
        <v>1.9666666666666668</v>
      </c>
      <c r="K114" s="17">
        <v>0</v>
      </c>
      <c r="L114" s="17">
        <v>0</v>
      </c>
      <c r="M114" s="17">
        <v>23.272222222222222</v>
      </c>
      <c r="N114" s="17">
        <v>0</v>
      </c>
      <c r="O114" s="42">
        <v>0</v>
      </c>
      <c r="P114" s="17">
        <v>102.59444444444443</v>
      </c>
      <c r="Q114" s="44">
        <v>0</v>
      </c>
      <c r="R114" s="17">
        <v>0</v>
      </c>
      <c r="S114" s="17">
        <v>8.85</v>
      </c>
      <c r="T114" s="17">
        <v>2.2944444444444443</v>
      </c>
      <c r="U114" s="17">
        <v>161.92222222222222</v>
      </c>
      <c r="V114" s="17">
        <v>29.172222222222228</v>
      </c>
      <c r="W114" s="17">
        <v>4.261111111111112</v>
      </c>
      <c r="X114" s="19">
        <v>0</v>
      </c>
      <c r="Y114" s="6">
        <v>0</v>
      </c>
      <c r="Z114" s="19">
        <v>0</v>
      </c>
      <c r="AA114" s="46">
        <v>0</v>
      </c>
      <c r="AB114" s="17">
        <v>16.716666666666669</v>
      </c>
      <c r="AC114" s="47">
        <v>0</v>
      </c>
      <c r="AD114" s="32">
        <v>0</v>
      </c>
      <c r="AE114" s="17">
        <v>3.9333333333333336</v>
      </c>
      <c r="AF114" s="17">
        <v>0</v>
      </c>
    </row>
    <row r="115" spans="1:32">
      <c r="A115" s="6" t="s">
        <v>58</v>
      </c>
      <c r="B115" s="21">
        <v>37802</v>
      </c>
      <c r="C115" s="17">
        <v>9.5055555555555546</v>
      </c>
      <c r="D115" s="17">
        <v>0</v>
      </c>
      <c r="E115" s="8">
        <v>0</v>
      </c>
      <c r="F115" s="17">
        <v>3.6055555555555556</v>
      </c>
      <c r="G115" s="19">
        <v>0</v>
      </c>
      <c r="H115" s="17">
        <v>136.68333333333334</v>
      </c>
      <c r="I115" s="17">
        <v>0</v>
      </c>
      <c r="J115" s="17">
        <v>2.2944444444444443</v>
      </c>
      <c r="K115" s="17">
        <v>11.472222222222221</v>
      </c>
      <c r="L115" s="17">
        <v>0</v>
      </c>
      <c r="M115" s="17">
        <v>16.716666666666669</v>
      </c>
      <c r="N115" s="17">
        <v>0</v>
      </c>
      <c r="O115" s="42">
        <v>0</v>
      </c>
      <c r="P115" s="17">
        <v>109.14999999999999</v>
      </c>
      <c r="Q115" s="44">
        <v>0</v>
      </c>
      <c r="R115" s="17">
        <v>0</v>
      </c>
      <c r="S115" s="17">
        <v>8.85</v>
      </c>
      <c r="T115" s="17">
        <v>1.3111111111111111</v>
      </c>
      <c r="U115" s="17">
        <v>139.96111111111111</v>
      </c>
      <c r="V115" s="17">
        <v>17.044444444444444</v>
      </c>
      <c r="W115" s="17">
        <v>4.261111111111112</v>
      </c>
      <c r="X115" s="19">
        <v>0</v>
      </c>
      <c r="Y115" s="6">
        <v>0</v>
      </c>
      <c r="Z115" s="19">
        <v>0</v>
      </c>
      <c r="AA115" s="46">
        <v>0</v>
      </c>
      <c r="AB115" s="17">
        <v>4.5888888888888886</v>
      </c>
      <c r="AC115" s="47">
        <v>0</v>
      </c>
      <c r="AD115" s="32">
        <v>0</v>
      </c>
      <c r="AE115" s="17">
        <v>7.8666666666666671</v>
      </c>
      <c r="AF115" s="17">
        <v>0</v>
      </c>
    </row>
    <row r="116" spans="1:32">
      <c r="A116" s="6" t="s">
        <v>58</v>
      </c>
      <c r="B116" s="21">
        <v>37809</v>
      </c>
      <c r="C116" s="17">
        <v>42.434567901234573</v>
      </c>
      <c r="D116" s="17">
        <v>0</v>
      </c>
      <c r="E116" s="8">
        <v>0</v>
      </c>
      <c r="F116" s="17">
        <v>8.1604938271604937</v>
      </c>
      <c r="G116" s="19">
        <v>0</v>
      </c>
      <c r="H116" s="17">
        <v>113.83888888888889</v>
      </c>
      <c r="I116" s="17">
        <v>1.2240740740740741</v>
      </c>
      <c r="J116" s="17">
        <v>18.361111111111111</v>
      </c>
      <c r="K116" s="17">
        <v>8.568518518518518</v>
      </c>
      <c r="L116" s="17">
        <v>0</v>
      </c>
      <c r="M116" s="17">
        <v>42.026543209876543</v>
      </c>
      <c r="N116" s="17">
        <v>0</v>
      </c>
      <c r="O116" s="42">
        <v>0</v>
      </c>
      <c r="P116" s="17">
        <v>212.98888888888891</v>
      </c>
      <c r="Q116" s="44">
        <v>0</v>
      </c>
      <c r="R116" s="17">
        <v>16.320987654320987</v>
      </c>
      <c r="S116" s="17">
        <v>13.056790123456791</v>
      </c>
      <c r="T116" s="17">
        <v>0.81604938271604943</v>
      </c>
      <c r="U116" s="17">
        <v>170.1462962962963</v>
      </c>
      <c r="V116" s="17">
        <v>14.280864197530866</v>
      </c>
      <c r="W116" s="17">
        <v>15.504938271604937</v>
      </c>
      <c r="X116" s="19">
        <v>0</v>
      </c>
      <c r="Y116" s="6">
        <v>0</v>
      </c>
      <c r="Z116" s="19">
        <v>0</v>
      </c>
      <c r="AA116" s="46">
        <v>0</v>
      </c>
      <c r="AB116" s="17">
        <v>0.40802469135802472</v>
      </c>
      <c r="AC116" s="47">
        <v>0</v>
      </c>
      <c r="AD116" s="32">
        <v>0</v>
      </c>
      <c r="AE116" s="17">
        <v>9.3845679012345684</v>
      </c>
      <c r="AF116" s="17">
        <v>0</v>
      </c>
    </row>
    <row r="117" spans="1:32">
      <c r="A117" s="6" t="s">
        <v>58</v>
      </c>
      <c r="B117" s="21">
        <v>37816</v>
      </c>
      <c r="C117" s="17">
        <v>102.59444444444445</v>
      </c>
      <c r="D117" s="17">
        <v>0</v>
      </c>
      <c r="E117" s="8">
        <v>0</v>
      </c>
      <c r="F117" s="17">
        <v>3.9333333333333336</v>
      </c>
      <c r="G117" s="19">
        <v>0</v>
      </c>
      <c r="H117" s="17">
        <v>37.038888888888891</v>
      </c>
      <c r="I117" s="17">
        <v>0</v>
      </c>
      <c r="J117" s="17">
        <v>52.772222222222219</v>
      </c>
      <c r="K117" s="17">
        <v>16.061111111111114</v>
      </c>
      <c r="L117" s="17">
        <v>0</v>
      </c>
      <c r="M117" s="17">
        <v>14.094444444444443</v>
      </c>
      <c r="N117" s="17">
        <v>0</v>
      </c>
      <c r="O117" s="42">
        <v>0</v>
      </c>
      <c r="P117" s="17">
        <v>441.84444444444443</v>
      </c>
      <c r="Q117" s="44">
        <v>0</v>
      </c>
      <c r="R117" s="17">
        <v>64.900000000000006</v>
      </c>
      <c r="S117" s="17">
        <v>23.927777777777777</v>
      </c>
      <c r="T117" s="17">
        <v>0.98333333333333328</v>
      </c>
      <c r="U117" s="17">
        <v>28.188888888888886</v>
      </c>
      <c r="V117" s="17">
        <v>5.572222222222222</v>
      </c>
      <c r="W117" s="17">
        <v>15.405555555555557</v>
      </c>
      <c r="X117" s="19">
        <v>0</v>
      </c>
      <c r="Y117" s="6">
        <v>0</v>
      </c>
      <c r="Z117" s="19">
        <v>0</v>
      </c>
      <c r="AA117" s="46">
        <v>0</v>
      </c>
      <c r="AB117" s="17">
        <v>6.2277777777777787</v>
      </c>
      <c r="AC117" s="47">
        <v>0</v>
      </c>
      <c r="AD117" s="32">
        <v>0</v>
      </c>
      <c r="AE117" s="17">
        <v>0.65555555555555556</v>
      </c>
      <c r="AF117" s="17">
        <v>0</v>
      </c>
    </row>
    <row r="118" spans="1:32">
      <c r="A118" s="6" t="s">
        <v>58</v>
      </c>
      <c r="B118" s="21">
        <v>37823</v>
      </c>
      <c r="C118" s="17">
        <v>10.161111111111111</v>
      </c>
      <c r="D118" s="17">
        <v>0</v>
      </c>
      <c r="E118" s="8">
        <v>0</v>
      </c>
      <c r="F118" s="17">
        <v>3.6055555555555556</v>
      </c>
      <c r="G118" s="19">
        <v>0</v>
      </c>
      <c r="H118" s="17">
        <v>22.288888888888891</v>
      </c>
      <c r="I118" s="17">
        <v>13.766666666666666</v>
      </c>
      <c r="J118" s="17">
        <v>6.8833333333333329</v>
      </c>
      <c r="K118" s="17">
        <v>10.816666666666668</v>
      </c>
      <c r="L118" s="17">
        <v>0</v>
      </c>
      <c r="M118" s="17">
        <v>6.8833333333333329</v>
      </c>
      <c r="N118" s="17">
        <v>0</v>
      </c>
      <c r="O118" s="42">
        <v>0</v>
      </c>
      <c r="P118" s="17">
        <v>256.65000000000003</v>
      </c>
      <c r="Q118" s="44">
        <v>0</v>
      </c>
      <c r="R118" s="17">
        <v>58.016666666666673</v>
      </c>
      <c r="S118" s="17">
        <v>99.64444444444446</v>
      </c>
      <c r="T118" s="17">
        <v>1.6388888888888886</v>
      </c>
      <c r="U118" s="17">
        <v>39.661111111111111</v>
      </c>
      <c r="V118" s="17">
        <v>14.75</v>
      </c>
      <c r="W118" s="17">
        <v>26.877777777777776</v>
      </c>
      <c r="X118" s="19">
        <v>0</v>
      </c>
      <c r="Y118" s="6">
        <v>0</v>
      </c>
      <c r="Z118" s="19">
        <v>0</v>
      </c>
      <c r="AA118" s="46">
        <v>0</v>
      </c>
      <c r="AB118" s="17">
        <v>2.9499999999999997</v>
      </c>
      <c r="AC118" s="47">
        <v>0</v>
      </c>
      <c r="AD118" s="32">
        <v>0</v>
      </c>
      <c r="AE118" s="17">
        <v>0</v>
      </c>
      <c r="AF118" s="17">
        <v>0</v>
      </c>
    </row>
    <row r="119" spans="1:32">
      <c r="A119" s="6" t="s">
        <v>58</v>
      </c>
      <c r="B119" s="21">
        <v>37830</v>
      </c>
      <c r="C119" s="17">
        <v>0.81604938271604943</v>
      </c>
      <c r="D119" s="17">
        <v>0</v>
      </c>
      <c r="E119" s="8">
        <v>0</v>
      </c>
      <c r="F119" s="17">
        <v>8.9765432098765441</v>
      </c>
      <c r="G119" s="19">
        <v>0</v>
      </c>
      <c r="H119" s="17">
        <v>39.578395061728401</v>
      </c>
      <c r="I119" s="17">
        <v>0</v>
      </c>
      <c r="J119" s="17">
        <v>2.8561728395061734</v>
      </c>
      <c r="K119" s="17">
        <v>88.541358024691363</v>
      </c>
      <c r="L119" s="17">
        <v>0</v>
      </c>
      <c r="M119" s="17">
        <v>7.7524691358024702</v>
      </c>
      <c r="N119" s="17">
        <v>0</v>
      </c>
      <c r="O119" s="42">
        <v>0</v>
      </c>
      <c r="P119" s="17">
        <v>115.47098765432099</v>
      </c>
      <c r="Q119" s="44">
        <v>0</v>
      </c>
      <c r="R119" s="17">
        <v>35.090123456790117</v>
      </c>
      <c r="S119" s="17">
        <v>186.05925925925928</v>
      </c>
      <c r="T119" s="17">
        <v>4.8962962962962964</v>
      </c>
      <c r="U119" s="17">
        <v>84.053086419753086</v>
      </c>
      <c r="V119" s="17">
        <v>17.13703703703704</v>
      </c>
      <c r="W119" s="17">
        <v>52.635185185185186</v>
      </c>
      <c r="X119" s="19">
        <v>0</v>
      </c>
      <c r="Y119" s="6">
        <v>0</v>
      </c>
      <c r="Z119" s="19">
        <v>0</v>
      </c>
      <c r="AA119" s="46">
        <v>0</v>
      </c>
      <c r="AB119" s="17">
        <v>8.9765432098765441</v>
      </c>
      <c r="AC119" s="47">
        <v>0</v>
      </c>
      <c r="AD119" s="32">
        <v>0</v>
      </c>
      <c r="AE119" s="17">
        <v>0.40802469135802472</v>
      </c>
      <c r="AF119" s="17">
        <v>0</v>
      </c>
    </row>
    <row r="120" spans="1:32">
      <c r="A120" s="6" t="s">
        <v>58</v>
      </c>
      <c r="B120" s="21">
        <v>37837</v>
      </c>
      <c r="C120" s="17">
        <v>0.98333333333333339</v>
      </c>
      <c r="D120" s="17">
        <v>0</v>
      </c>
      <c r="E120" s="8">
        <v>0</v>
      </c>
      <c r="F120" s="17">
        <v>4.0067901234567911</v>
      </c>
      <c r="G120" s="19">
        <v>0</v>
      </c>
      <c r="H120" s="17">
        <v>37.498765432098772</v>
      </c>
      <c r="I120" s="17">
        <v>0</v>
      </c>
      <c r="J120" s="17">
        <v>0</v>
      </c>
      <c r="K120" s="17">
        <v>52.609259259259261</v>
      </c>
      <c r="L120" s="17">
        <v>0</v>
      </c>
      <c r="M120" s="17">
        <v>12.093827160493825</v>
      </c>
      <c r="N120" s="17">
        <v>0</v>
      </c>
      <c r="O120" s="42">
        <v>0</v>
      </c>
      <c r="P120" s="17">
        <v>37.753086419753089</v>
      </c>
      <c r="Q120" s="44">
        <v>0</v>
      </c>
      <c r="R120" s="17">
        <v>4.0067901234567902</v>
      </c>
      <c r="S120" s="17">
        <v>192.39691358024695</v>
      </c>
      <c r="T120" s="17">
        <v>17.398148148148149</v>
      </c>
      <c r="U120" s="17">
        <v>211.55493827160493</v>
      </c>
      <c r="V120" s="17">
        <v>60.375308641975316</v>
      </c>
      <c r="W120" s="17">
        <v>47.171604938271606</v>
      </c>
      <c r="X120" s="19">
        <v>0</v>
      </c>
      <c r="Y120" s="6">
        <v>0</v>
      </c>
      <c r="Z120" s="19">
        <v>0</v>
      </c>
      <c r="AA120" s="46">
        <v>0</v>
      </c>
      <c r="AB120" s="17">
        <v>5.8796296296296298</v>
      </c>
      <c r="AC120" s="47">
        <v>0</v>
      </c>
      <c r="AD120" s="32">
        <v>0</v>
      </c>
      <c r="AE120" s="17">
        <v>0</v>
      </c>
      <c r="AF120" s="17">
        <v>0</v>
      </c>
    </row>
    <row r="121" spans="1:32">
      <c r="A121" s="6" t="s">
        <v>58</v>
      </c>
      <c r="B121" s="21">
        <v>37844</v>
      </c>
      <c r="C121" s="17">
        <v>1.9666666666666666</v>
      </c>
      <c r="D121" s="17">
        <v>0</v>
      </c>
      <c r="E121" s="8">
        <v>0</v>
      </c>
      <c r="F121" s="17">
        <v>10.488888888888889</v>
      </c>
      <c r="G121" s="19">
        <v>0</v>
      </c>
      <c r="H121" s="17">
        <v>40.31666666666667</v>
      </c>
      <c r="I121" s="17">
        <v>0</v>
      </c>
      <c r="J121" s="17">
        <v>2.6222222222222222</v>
      </c>
      <c r="K121" s="17">
        <v>54.738888888888901</v>
      </c>
      <c r="L121" s="17">
        <v>0</v>
      </c>
      <c r="M121" s="17">
        <v>21.305555555555557</v>
      </c>
      <c r="N121" s="17">
        <v>0</v>
      </c>
      <c r="O121" s="42">
        <v>0</v>
      </c>
      <c r="P121" s="17">
        <v>98.988888888888894</v>
      </c>
      <c r="Q121" s="44">
        <v>0</v>
      </c>
      <c r="R121" s="17">
        <v>7.2111111111111112</v>
      </c>
      <c r="S121" s="17">
        <v>138.32222222222222</v>
      </c>
      <c r="T121" s="17">
        <v>25.566666666666666</v>
      </c>
      <c r="U121" s="17">
        <v>238.29444444444448</v>
      </c>
      <c r="V121" s="17">
        <v>36.711111111111116</v>
      </c>
      <c r="W121" s="17">
        <v>37.366666666666667</v>
      </c>
      <c r="X121" s="19">
        <v>0</v>
      </c>
      <c r="Y121" s="6">
        <v>0</v>
      </c>
      <c r="Z121" s="19">
        <v>0</v>
      </c>
      <c r="AA121" s="46">
        <v>0</v>
      </c>
      <c r="AB121" s="17">
        <v>7.5388888888888888</v>
      </c>
      <c r="AC121" s="47">
        <v>0</v>
      </c>
      <c r="AD121" s="32">
        <v>0</v>
      </c>
      <c r="AE121" s="17">
        <v>0</v>
      </c>
      <c r="AF121" s="17">
        <v>0</v>
      </c>
    </row>
    <row r="122" spans="1:32">
      <c r="A122" s="6" t="s">
        <v>58</v>
      </c>
      <c r="B122" s="21">
        <v>37851</v>
      </c>
      <c r="C122" s="17">
        <v>2.2944444444444443</v>
      </c>
      <c r="D122" s="17">
        <v>0</v>
      </c>
      <c r="E122" s="8">
        <v>0</v>
      </c>
      <c r="F122" s="17">
        <v>9.1777777777777789</v>
      </c>
      <c r="G122" s="19">
        <v>0</v>
      </c>
      <c r="H122" s="17">
        <v>47.20000000000001</v>
      </c>
      <c r="I122" s="17">
        <v>0</v>
      </c>
      <c r="J122" s="17">
        <v>1.9666666666666666</v>
      </c>
      <c r="K122" s="17">
        <v>22.944444444444443</v>
      </c>
      <c r="L122" s="17">
        <v>0</v>
      </c>
      <c r="M122" s="17">
        <v>16.061111111111114</v>
      </c>
      <c r="N122" s="17">
        <v>0</v>
      </c>
      <c r="O122" s="42">
        <v>0</v>
      </c>
      <c r="P122" s="17">
        <v>93.416666666666671</v>
      </c>
      <c r="Q122" s="44">
        <v>0</v>
      </c>
      <c r="R122" s="17">
        <v>2.6222222222222222</v>
      </c>
      <c r="S122" s="17">
        <v>15.077777777777778</v>
      </c>
      <c r="T122" s="17">
        <v>6.2277777777777779</v>
      </c>
      <c r="U122" s="17">
        <v>140.28888888888889</v>
      </c>
      <c r="V122" s="17">
        <v>29.172222222222221</v>
      </c>
      <c r="W122" s="17">
        <v>25.566666666666666</v>
      </c>
      <c r="X122" s="19">
        <v>0</v>
      </c>
      <c r="Y122" s="6">
        <v>0</v>
      </c>
      <c r="Z122" s="19">
        <v>0</v>
      </c>
      <c r="AA122" s="46">
        <v>0</v>
      </c>
      <c r="AB122" s="17">
        <v>29.5</v>
      </c>
      <c r="AC122" s="47">
        <v>0</v>
      </c>
      <c r="AD122" s="32">
        <v>0</v>
      </c>
      <c r="AE122" s="17">
        <v>0</v>
      </c>
      <c r="AF122" s="17">
        <v>0</v>
      </c>
    </row>
    <row r="123" spans="1:32">
      <c r="A123" s="6" t="s">
        <v>95</v>
      </c>
      <c r="B123" s="25">
        <v>39590</v>
      </c>
      <c r="C123" s="42">
        <v>0</v>
      </c>
      <c r="D123" s="48">
        <v>0</v>
      </c>
      <c r="E123" s="8">
        <v>0</v>
      </c>
      <c r="F123" s="8">
        <v>0</v>
      </c>
      <c r="G123" s="19">
        <v>0</v>
      </c>
      <c r="H123" s="48">
        <v>48.675000000000004</v>
      </c>
      <c r="I123" s="19">
        <v>0</v>
      </c>
      <c r="J123" s="48">
        <v>243.8666666666667</v>
      </c>
      <c r="K123" s="48">
        <v>6.3916666666666666</v>
      </c>
      <c r="L123" s="48">
        <v>6.3916666666666666</v>
      </c>
      <c r="M123" s="45">
        <v>0</v>
      </c>
      <c r="N123" s="17">
        <v>0</v>
      </c>
      <c r="O123" s="48">
        <v>20.650000000000002</v>
      </c>
      <c r="P123" s="19">
        <v>0</v>
      </c>
      <c r="Q123" s="44">
        <v>0</v>
      </c>
      <c r="R123" s="48">
        <v>0.49166666666666664</v>
      </c>
      <c r="S123" s="45">
        <v>0</v>
      </c>
      <c r="T123" s="45">
        <v>0</v>
      </c>
      <c r="U123" s="48">
        <v>2.95</v>
      </c>
      <c r="V123" s="8">
        <v>0</v>
      </c>
      <c r="W123" s="8">
        <v>0</v>
      </c>
      <c r="X123" s="19">
        <v>0</v>
      </c>
      <c r="Y123" s="48">
        <v>6.8833333333333337</v>
      </c>
      <c r="Z123" s="19">
        <v>0</v>
      </c>
      <c r="AA123" s="48">
        <v>118.49166666666666</v>
      </c>
      <c r="AB123" s="47">
        <v>0</v>
      </c>
      <c r="AC123" s="47">
        <v>0</v>
      </c>
      <c r="AD123" s="32">
        <v>0</v>
      </c>
      <c r="AE123" s="17">
        <v>0</v>
      </c>
      <c r="AF123" s="17">
        <v>0</v>
      </c>
    </row>
    <row r="124" spans="1:32">
      <c r="A124" s="6" t="s">
        <v>95</v>
      </c>
      <c r="B124" s="25">
        <v>39597</v>
      </c>
      <c r="C124" s="42">
        <v>0</v>
      </c>
      <c r="D124" s="48">
        <v>0</v>
      </c>
      <c r="E124" s="8">
        <v>0</v>
      </c>
      <c r="F124" s="8">
        <v>0</v>
      </c>
      <c r="G124" s="19">
        <v>0</v>
      </c>
      <c r="H124" s="48">
        <v>40.808333333333337</v>
      </c>
      <c r="I124" s="19">
        <v>0</v>
      </c>
      <c r="J124" s="48">
        <v>253.20833333333334</v>
      </c>
      <c r="K124" s="42">
        <v>0</v>
      </c>
      <c r="L124" s="48">
        <v>9.8333333333333339</v>
      </c>
      <c r="M124" s="48">
        <v>0.49166666666666664</v>
      </c>
      <c r="N124" s="17">
        <v>0</v>
      </c>
      <c r="O124" s="48">
        <v>5.9</v>
      </c>
      <c r="P124" s="19">
        <v>0</v>
      </c>
      <c r="Q124" s="44">
        <v>0</v>
      </c>
      <c r="R124" s="42">
        <v>0</v>
      </c>
      <c r="S124" s="45">
        <v>0</v>
      </c>
      <c r="T124" s="45">
        <v>0</v>
      </c>
      <c r="U124" s="42">
        <v>0</v>
      </c>
      <c r="V124" s="8">
        <v>0</v>
      </c>
      <c r="W124" s="8">
        <v>0</v>
      </c>
      <c r="X124" s="19">
        <v>0</v>
      </c>
      <c r="Y124" s="48">
        <v>1.4750000000000001</v>
      </c>
      <c r="Z124" s="19">
        <v>0</v>
      </c>
      <c r="AA124" s="48">
        <v>104.72500000000001</v>
      </c>
      <c r="AB124" s="48">
        <v>0.98333333333333328</v>
      </c>
      <c r="AC124" s="47">
        <v>0</v>
      </c>
      <c r="AD124" s="32">
        <v>0</v>
      </c>
      <c r="AE124" s="17">
        <v>0</v>
      </c>
      <c r="AF124" s="17">
        <v>0</v>
      </c>
    </row>
    <row r="125" spans="1:32">
      <c r="A125" s="6" t="s">
        <v>95</v>
      </c>
      <c r="B125" s="25">
        <v>39605</v>
      </c>
      <c r="C125" s="42">
        <v>0</v>
      </c>
      <c r="D125" s="48">
        <v>0</v>
      </c>
      <c r="E125" s="8">
        <v>0</v>
      </c>
      <c r="F125" s="8">
        <v>0</v>
      </c>
      <c r="G125" s="19">
        <v>0</v>
      </c>
      <c r="H125" s="48">
        <v>41.791666666666664</v>
      </c>
      <c r="I125" s="19">
        <v>0</v>
      </c>
      <c r="J125" s="48">
        <v>621.4666666666667</v>
      </c>
      <c r="K125" s="48">
        <v>0.98333333333333328</v>
      </c>
      <c r="L125" s="48">
        <v>7.8666666666666663</v>
      </c>
      <c r="M125" s="48">
        <v>2.95</v>
      </c>
      <c r="N125" s="17">
        <v>0</v>
      </c>
      <c r="O125" s="48">
        <v>7.8666666666666663</v>
      </c>
      <c r="P125" s="19">
        <v>0</v>
      </c>
      <c r="Q125" s="44">
        <v>0</v>
      </c>
      <c r="R125" s="42">
        <v>0</v>
      </c>
      <c r="S125" s="45">
        <v>0</v>
      </c>
      <c r="T125" s="48">
        <v>1.4750000000000001</v>
      </c>
      <c r="U125" s="42">
        <v>0</v>
      </c>
      <c r="V125" s="8">
        <v>0</v>
      </c>
      <c r="W125" s="8">
        <v>0</v>
      </c>
      <c r="X125" s="19">
        <v>0</v>
      </c>
      <c r="Y125" s="6">
        <v>0</v>
      </c>
      <c r="Z125" s="19">
        <v>0</v>
      </c>
      <c r="AA125" s="48">
        <v>17.208333333333332</v>
      </c>
      <c r="AB125" s="47">
        <v>0</v>
      </c>
      <c r="AC125" s="47">
        <v>0</v>
      </c>
      <c r="AD125" s="32">
        <v>0</v>
      </c>
      <c r="AE125" s="17">
        <v>0</v>
      </c>
      <c r="AF125" s="17">
        <v>0</v>
      </c>
    </row>
    <row r="126" spans="1:32">
      <c r="A126" s="6" t="s">
        <v>95</v>
      </c>
      <c r="B126" s="25">
        <v>39612</v>
      </c>
      <c r="C126" s="42">
        <v>0</v>
      </c>
      <c r="D126" s="48">
        <v>0</v>
      </c>
      <c r="E126" s="8">
        <v>0</v>
      </c>
      <c r="F126" s="8">
        <v>0</v>
      </c>
      <c r="G126" s="19">
        <v>0</v>
      </c>
      <c r="H126" s="48">
        <v>42.283333333333339</v>
      </c>
      <c r="I126" s="19">
        <v>0</v>
      </c>
      <c r="J126" s="48">
        <v>647.03333333333342</v>
      </c>
      <c r="K126" s="48">
        <v>0.98333333333333328</v>
      </c>
      <c r="L126" s="48">
        <v>3.9333333333333331</v>
      </c>
      <c r="M126" s="48">
        <v>0.49166666666666664</v>
      </c>
      <c r="N126" s="17">
        <v>0</v>
      </c>
      <c r="O126" s="48">
        <v>2.4583333333333335</v>
      </c>
      <c r="P126" s="19">
        <v>0</v>
      </c>
      <c r="Q126" s="44">
        <v>0</v>
      </c>
      <c r="R126" s="42">
        <v>0</v>
      </c>
      <c r="S126" s="45">
        <v>0</v>
      </c>
      <c r="T126" s="48">
        <v>0.49166666666666664</v>
      </c>
      <c r="U126" s="42">
        <v>0</v>
      </c>
      <c r="V126" s="8">
        <v>0</v>
      </c>
      <c r="W126" s="8">
        <v>0</v>
      </c>
      <c r="X126" s="19">
        <v>0</v>
      </c>
      <c r="Y126" s="48">
        <v>1.9666666666666666</v>
      </c>
      <c r="Z126" s="19">
        <v>0</v>
      </c>
      <c r="AA126" s="48">
        <v>55.06666666666667</v>
      </c>
      <c r="AB126" s="47">
        <v>0</v>
      </c>
      <c r="AC126" s="47">
        <v>0</v>
      </c>
      <c r="AD126" s="32">
        <v>0</v>
      </c>
      <c r="AE126" s="17">
        <v>0</v>
      </c>
      <c r="AF126" s="17">
        <v>0</v>
      </c>
    </row>
    <row r="127" spans="1:32">
      <c r="A127" s="6" t="s">
        <v>95</v>
      </c>
      <c r="B127" s="25">
        <v>39623</v>
      </c>
      <c r="C127" s="42">
        <v>0</v>
      </c>
      <c r="D127" s="48">
        <v>0</v>
      </c>
      <c r="E127" s="8">
        <v>0</v>
      </c>
      <c r="F127" s="8">
        <v>0</v>
      </c>
      <c r="G127" s="19">
        <v>0</v>
      </c>
      <c r="H127" s="48">
        <v>13.766666666666667</v>
      </c>
      <c r="I127" s="19">
        <v>0</v>
      </c>
      <c r="J127" s="48">
        <v>558.04166666666663</v>
      </c>
      <c r="K127" s="48">
        <v>0.98333333333333328</v>
      </c>
      <c r="L127" s="48">
        <v>1.4750000000000001</v>
      </c>
      <c r="M127" s="48">
        <v>0.98333333333333328</v>
      </c>
      <c r="N127" s="17">
        <v>0</v>
      </c>
      <c r="O127" s="48">
        <v>4.916666666666667</v>
      </c>
      <c r="P127" s="19">
        <v>0</v>
      </c>
      <c r="Q127" s="44">
        <v>0</v>
      </c>
      <c r="R127" s="42">
        <v>0</v>
      </c>
      <c r="S127" s="45">
        <v>0</v>
      </c>
      <c r="T127" s="45">
        <v>0</v>
      </c>
      <c r="U127" s="42">
        <v>0</v>
      </c>
      <c r="V127" s="8">
        <v>0</v>
      </c>
      <c r="W127" s="8">
        <v>0</v>
      </c>
      <c r="X127" s="19">
        <v>0</v>
      </c>
      <c r="Y127" s="48">
        <v>3.4416666666666669</v>
      </c>
      <c r="Z127" s="19">
        <v>0</v>
      </c>
      <c r="AA127" s="48">
        <v>185.35833333333335</v>
      </c>
      <c r="AB127" s="47">
        <v>0</v>
      </c>
      <c r="AC127" s="47">
        <v>0</v>
      </c>
      <c r="AD127" s="32">
        <v>0</v>
      </c>
      <c r="AE127" s="17">
        <v>0</v>
      </c>
      <c r="AF127" s="17">
        <v>0</v>
      </c>
    </row>
    <row r="128" spans="1:32">
      <c r="A128" s="6" t="s">
        <v>95</v>
      </c>
      <c r="B128" s="25">
        <v>39633</v>
      </c>
      <c r="C128" s="42">
        <v>0</v>
      </c>
      <c r="D128" s="48">
        <v>0</v>
      </c>
      <c r="E128" s="8">
        <v>0</v>
      </c>
      <c r="F128" s="8">
        <v>0</v>
      </c>
      <c r="G128" s="19">
        <v>0</v>
      </c>
      <c r="H128" s="48">
        <v>9.3416666666666668</v>
      </c>
      <c r="I128" s="19">
        <v>0</v>
      </c>
      <c r="J128" s="48">
        <v>93.908333333333331</v>
      </c>
      <c r="K128" s="48">
        <v>1.4750000000000001</v>
      </c>
      <c r="L128" s="17">
        <v>0</v>
      </c>
      <c r="M128" s="48">
        <v>3.4416666666666669</v>
      </c>
      <c r="N128" s="17">
        <v>0</v>
      </c>
      <c r="O128" s="48">
        <v>1.4750000000000001</v>
      </c>
      <c r="P128" s="48">
        <v>6.3916666666666666</v>
      </c>
      <c r="Q128" s="44">
        <v>0</v>
      </c>
      <c r="R128" s="42">
        <v>0</v>
      </c>
      <c r="S128" s="48">
        <v>0.49166666666666664</v>
      </c>
      <c r="T128" s="45">
        <v>0</v>
      </c>
      <c r="U128" s="42">
        <v>0</v>
      </c>
      <c r="V128" s="8">
        <v>0</v>
      </c>
      <c r="W128" s="8">
        <v>0</v>
      </c>
      <c r="X128" s="19">
        <v>0</v>
      </c>
      <c r="Y128" s="48">
        <v>3.9333333333333331</v>
      </c>
      <c r="Z128" s="19">
        <v>0</v>
      </c>
      <c r="AA128" s="48">
        <v>87.025000000000006</v>
      </c>
      <c r="AB128" s="47">
        <v>0</v>
      </c>
      <c r="AC128" s="47">
        <v>0</v>
      </c>
      <c r="AD128" s="32">
        <v>0</v>
      </c>
      <c r="AE128" s="17">
        <v>0</v>
      </c>
      <c r="AF128" s="17">
        <v>0</v>
      </c>
    </row>
    <row r="129" spans="1:32">
      <c r="A129" s="6" t="s">
        <v>95</v>
      </c>
      <c r="B129" s="25">
        <v>39637</v>
      </c>
      <c r="C129" s="42">
        <v>0</v>
      </c>
      <c r="D129" s="48">
        <v>0</v>
      </c>
      <c r="E129" s="8">
        <v>0</v>
      </c>
      <c r="F129" s="8">
        <v>0</v>
      </c>
      <c r="G129" s="19">
        <v>0</v>
      </c>
      <c r="H129" s="48">
        <v>12.291666666666668</v>
      </c>
      <c r="I129" s="19">
        <v>0</v>
      </c>
      <c r="J129" s="48">
        <v>121.44166666666666</v>
      </c>
      <c r="K129" s="42">
        <v>0</v>
      </c>
      <c r="L129" s="17">
        <v>0</v>
      </c>
      <c r="M129" s="48">
        <v>4.4249999999999998</v>
      </c>
      <c r="N129" s="17">
        <v>0</v>
      </c>
      <c r="O129" s="48">
        <v>2.95</v>
      </c>
      <c r="P129" s="48">
        <v>275.82499999999999</v>
      </c>
      <c r="Q129" s="44">
        <v>0</v>
      </c>
      <c r="R129" s="42">
        <v>0</v>
      </c>
      <c r="S129" s="48">
        <v>0.98333333333333328</v>
      </c>
      <c r="T129" s="45">
        <v>0</v>
      </c>
      <c r="U129" s="42">
        <v>0</v>
      </c>
      <c r="V129" s="8">
        <v>0</v>
      </c>
      <c r="W129" s="8">
        <v>0</v>
      </c>
      <c r="X129" s="19">
        <v>0</v>
      </c>
      <c r="Y129" s="6">
        <v>0</v>
      </c>
      <c r="Z129" s="19">
        <v>0</v>
      </c>
      <c r="AA129" s="48">
        <v>13.766666666666667</v>
      </c>
      <c r="AB129" s="48">
        <v>2.95</v>
      </c>
      <c r="AC129" s="47">
        <v>0</v>
      </c>
      <c r="AD129" s="32">
        <v>0</v>
      </c>
      <c r="AE129" s="17">
        <v>0</v>
      </c>
      <c r="AF129" s="17">
        <v>0</v>
      </c>
    </row>
    <row r="130" spans="1:32">
      <c r="A130" s="6" t="s">
        <v>95</v>
      </c>
      <c r="B130" s="25">
        <v>39644</v>
      </c>
      <c r="C130" s="42">
        <v>0</v>
      </c>
      <c r="D130" s="48">
        <v>0</v>
      </c>
      <c r="E130" s="8">
        <v>0</v>
      </c>
      <c r="F130" s="8">
        <v>0</v>
      </c>
      <c r="G130" s="19">
        <v>0</v>
      </c>
      <c r="H130" s="48">
        <v>36.875</v>
      </c>
      <c r="I130" s="19">
        <v>0</v>
      </c>
      <c r="J130" s="48">
        <v>288.11666666666667</v>
      </c>
      <c r="K130" s="48">
        <v>1.9666666666666666</v>
      </c>
      <c r="L130" s="17">
        <v>0</v>
      </c>
      <c r="M130" s="48">
        <v>1.9666666666666666</v>
      </c>
      <c r="N130" s="17">
        <v>0</v>
      </c>
      <c r="O130" s="48">
        <v>3.9333333333333331</v>
      </c>
      <c r="P130" s="48">
        <v>36.38333333333334</v>
      </c>
      <c r="Q130" s="44">
        <v>0</v>
      </c>
      <c r="R130" s="42">
        <v>0</v>
      </c>
      <c r="S130" s="48">
        <v>1.4750000000000001</v>
      </c>
      <c r="T130" s="45">
        <v>0</v>
      </c>
      <c r="U130" s="42">
        <v>0</v>
      </c>
      <c r="V130" s="8">
        <v>0</v>
      </c>
      <c r="W130" s="8">
        <v>0</v>
      </c>
      <c r="X130" s="19">
        <v>0</v>
      </c>
      <c r="Y130" s="6">
        <v>0</v>
      </c>
      <c r="Z130" s="19">
        <v>0</v>
      </c>
      <c r="AA130" s="48">
        <v>2.4583333333333335</v>
      </c>
      <c r="AB130" s="48">
        <v>3.4416666666666669</v>
      </c>
      <c r="AC130" s="47">
        <v>0</v>
      </c>
      <c r="AD130" s="32">
        <v>0</v>
      </c>
      <c r="AE130" s="17">
        <v>0</v>
      </c>
      <c r="AF130" s="17">
        <v>0</v>
      </c>
    </row>
    <row r="131" spans="1:32">
      <c r="A131" s="6" t="s">
        <v>95</v>
      </c>
      <c r="B131" s="24">
        <v>39649</v>
      </c>
      <c r="C131" s="42">
        <v>0</v>
      </c>
      <c r="D131" s="48">
        <v>0</v>
      </c>
      <c r="E131" s="8">
        <v>0</v>
      </c>
      <c r="F131" s="8">
        <v>0</v>
      </c>
      <c r="G131" s="19">
        <v>0</v>
      </c>
      <c r="H131" s="48">
        <v>59.983333333333334</v>
      </c>
      <c r="I131" s="19">
        <v>0</v>
      </c>
      <c r="J131" s="48">
        <v>250.25833333333333</v>
      </c>
      <c r="K131" s="48">
        <v>5.4083333333333332</v>
      </c>
      <c r="L131" s="17">
        <v>0</v>
      </c>
      <c r="M131" s="48">
        <v>5.4083333333333332</v>
      </c>
      <c r="N131" s="17">
        <v>0</v>
      </c>
      <c r="O131" s="48">
        <v>10.325000000000001</v>
      </c>
      <c r="P131" s="48">
        <v>29.991666666666667</v>
      </c>
      <c r="Q131" s="44">
        <v>0</v>
      </c>
      <c r="R131" s="42">
        <v>0</v>
      </c>
      <c r="S131" s="48">
        <v>5.9</v>
      </c>
      <c r="T131" s="45">
        <v>0</v>
      </c>
      <c r="U131" s="42">
        <v>0</v>
      </c>
      <c r="V131" s="8">
        <v>0</v>
      </c>
      <c r="W131" s="8">
        <v>0</v>
      </c>
      <c r="X131" s="19">
        <v>0</v>
      </c>
      <c r="Y131" s="48">
        <v>1.9666666666666666</v>
      </c>
      <c r="Z131" s="19">
        <v>0</v>
      </c>
      <c r="AA131" s="48">
        <v>3.9333333333333331</v>
      </c>
      <c r="AB131" s="47">
        <v>0</v>
      </c>
      <c r="AC131" s="47">
        <v>0</v>
      </c>
      <c r="AD131" s="32">
        <v>0</v>
      </c>
      <c r="AE131" s="17">
        <v>0</v>
      </c>
      <c r="AF131" s="17">
        <v>0</v>
      </c>
    </row>
    <row r="132" spans="1:32">
      <c r="A132" s="6" t="s">
        <v>95</v>
      </c>
      <c r="B132" s="25">
        <v>39651</v>
      </c>
      <c r="C132" s="42">
        <v>0</v>
      </c>
      <c r="D132" s="48">
        <v>0</v>
      </c>
      <c r="E132" s="8">
        <v>0</v>
      </c>
      <c r="F132" s="8">
        <v>0</v>
      </c>
      <c r="G132" s="19">
        <v>0</v>
      </c>
      <c r="H132" s="48">
        <v>9.3416666666666668</v>
      </c>
      <c r="I132" s="19">
        <v>0</v>
      </c>
      <c r="J132" s="48">
        <v>167.16666666666666</v>
      </c>
      <c r="K132" s="48">
        <v>5.4083333333333332</v>
      </c>
      <c r="L132" s="17">
        <v>0</v>
      </c>
      <c r="M132" s="48">
        <v>7.8666666666666663</v>
      </c>
      <c r="N132" s="17">
        <v>0</v>
      </c>
      <c r="O132" s="48">
        <v>7.8666666666666663</v>
      </c>
      <c r="P132" s="48">
        <v>17.208333333333332</v>
      </c>
      <c r="Q132" s="44">
        <v>0</v>
      </c>
      <c r="R132" s="48">
        <v>0.98333333333333328</v>
      </c>
      <c r="S132" s="48">
        <v>1.4750000000000001</v>
      </c>
      <c r="T132" s="45">
        <v>0</v>
      </c>
      <c r="U132" s="42">
        <v>0</v>
      </c>
      <c r="V132" s="8">
        <v>0</v>
      </c>
      <c r="W132" s="8">
        <v>0</v>
      </c>
      <c r="X132" s="19">
        <v>0</v>
      </c>
      <c r="Y132" s="48">
        <v>5.9</v>
      </c>
      <c r="Z132" s="19">
        <v>0</v>
      </c>
      <c r="AA132" s="48">
        <v>68.341666666666669</v>
      </c>
      <c r="AB132" s="48">
        <v>2.4583333333333335</v>
      </c>
      <c r="AC132" s="47">
        <v>0</v>
      </c>
      <c r="AD132" s="32">
        <v>0</v>
      </c>
      <c r="AE132" s="17">
        <v>0</v>
      </c>
      <c r="AF132" s="17">
        <v>0</v>
      </c>
    </row>
    <row r="133" spans="1:32">
      <c r="A133" s="6" t="s">
        <v>95</v>
      </c>
      <c r="B133" s="25">
        <v>39665</v>
      </c>
      <c r="C133" s="42">
        <v>0</v>
      </c>
      <c r="D133" s="48">
        <v>0</v>
      </c>
      <c r="E133" s="8">
        <v>0</v>
      </c>
      <c r="F133" s="8">
        <v>0</v>
      </c>
      <c r="G133" s="19">
        <v>0</v>
      </c>
      <c r="H133" s="48">
        <v>78.666666666666671</v>
      </c>
      <c r="I133" s="19">
        <v>0</v>
      </c>
      <c r="J133" s="48">
        <v>153.89166666666668</v>
      </c>
      <c r="K133" s="48">
        <v>0.49166666666666664</v>
      </c>
      <c r="L133" s="17">
        <v>0</v>
      </c>
      <c r="M133" s="48">
        <v>6.8833333333333337</v>
      </c>
      <c r="N133" s="17">
        <v>0</v>
      </c>
      <c r="O133" s="48">
        <v>2.95</v>
      </c>
      <c r="P133" s="48">
        <v>169.13333333333335</v>
      </c>
      <c r="Q133" s="44">
        <v>0</v>
      </c>
      <c r="R133" s="42">
        <v>0</v>
      </c>
      <c r="S133" s="48">
        <v>10.816666666666666</v>
      </c>
      <c r="T133" s="45">
        <v>0</v>
      </c>
      <c r="U133" s="42">
        <v>0</v>
      </c>
      <c r="V133" s="8">
        <v>0</v>
      </c>
      <c r="W133" s="8">
        <v>0</v>
      </c>
      <c r="X133" s="19">
        <v>0</v>
      </c>
      <c r="Y133" s="6">
        <v>0</v>
      </c>
      <c r="Z133" s="19">
        <v>0</v>
      </c>
      <c r="AA133" s="46">
        <v>0</v>
      </c>
      <c r="AB133" s="47">
        <v>0</v>
      </c>
      <c r="AC133" s="47">
        <v>0</v>
      </c>
      <c r="AD133" s="32">
        <v>0</v>
      </c>
      <c r="AE133" s="17">
        <v>0</v>
      </c>
      <c r="AF133" s="17">
        <v>0</v>
      </c>
    </row>
    <row r="134" spans="1:32">
      <c r="A134" s="6" t="s">
        <v>95</v>
      </c>
      <c r="B134" s="25">
        <v>39672</v>
      </c>
      <c r="C134" s="42">
        <v>0</v>
      </c>
      <c r="D134" s="48">
        <v>0</v>
      </c>
      <c r="E134" s="8">
        <v>0</v>
      </c>
      <c r="F134" s="8">
        <v>0</v>
      </c>
      <c r="G134" s="19">
        <v>0</v>
      </c>
      <c r="H134" s="48">
        <v>98.333333333333343</v>
      </c>
      <c r="I134" s="19">
        <v>0</v>
      </c>
      <c r="J134" s="48">
        <v>16.225000000000001</v>
      </c>
      <c r="K134" s="48">
        <v>1.9666666666666666</v>
      </c>
      <c r="L134" s="17">
        <v>0</v>
      </c>
      <c r="M134" s="48">
        <v>3.4416666666666669</v>
      </c>
      <c r="N134" s="17">
        <v>0</v>
      </c>
      <c r="O134" s="48">
        <v>2.4583333333333335</v>
      </c>
      <c r="P134" s="48">
        <v>105.21666666666667</v>
      </c>
      <c r="Q134" s="44">
        <v>0</v>
      </c>
      <c r="R134" s="42">
        <v>0</v>
      </c>
      <c r="S134" s="48">
        <v>1.9666666666666666</v>
      </c>
      <c r="T134" s="45">
        <v>0</v>
      </c>
      <c r="U134" s="42">
        <v>0</v>
      </c>
      <c r="V134" s="8">
        <v>0</v>
      </c>
      <c r="W134" s="8">
        <v>0</v>
      </c>
      <c r="X134" s="19">
        <v>0</v>
      </c>
      <c r="Y134" s="6">
        <v>0</v>
      </c>
      <c r="Z134" s="19">
        <v>0</v>
      </c>
      <c r="AA134" s="46">
        <v>0</v>
      </c>
      <c r="AB134" s="48">
        <v>0.49166666666666664</v>
      </c>
      <c r="AC134" s="47">
        <v>0</v>
      </c>
      <c r="AD134" s="32">
        <v>0</v>
      </c>
      <c r="AE134" s="17">
        <v>0</v>
      </c>
      <c r="AF134" s="17">
        <v>0</v>
      </c>
    </row>
    <row r="135" spans="1:32">
      <c r="A135" s="6" t="s">
        <v>95</v>
      </c>
      <c r="B135" s="25">
        <v>39679</v>
      </c>
      <c r="C135" s="42">
        <v>0</v>
      </c>
      <c r="D135" s="48">
        <v>0</v>
      </c>
      <c r="E135" s="8">
        <v>0</v>
      </c>
      <c r="F135" s="8">
        <v>0</v>
      </c>
      <c r="G135" s="19">
        <v>0</v>
      </c>
      <c r="H135" s="48">
        <v>72.275000000000006</v>
      </c>
      <c r="I135" s="19">
        <v>0</v>
      </c>
      <c r="J135" s="48">
        <v>1.4750000000000001</v>
      </c>
      <c r="K135" s="48">
        <v>13.275</v>
      </c>
      <c r="L135" s="17">
        <v>0</v>
      </c>
      <c r="M135" s="48">
        <v>3.9333333333333331</v>
      </c>
      <c r="N135" s="17">
        <v>0</v>
      </c>
      <c r="O135" s="48">
        <v>10.325000000000001</v>
      </c>
      <c r="P135" s="48">
        <v>12.783333333333333</v>
      </c>
      <c r="Q135" s="44">
        <v>0</v>
      </c>
      <c r="R135" s="42">
        <v>0</v>
      </c>
      <c r="S135" s="48">
        <v>3.9333333333333331</v>
      </c>
      <c r="T135" s="45">
        <v>0</v>
      </c>
      <c r="U135" s="42">
        <v>0</v>
      </c>
      <c r="V135" s="8">
        <v>0</v>
      </c>
      <c r="W135" s="8">
        <v>0</v>
      </c>
      <c r="X135" s="19">
        <v>0</v>
      </c>
      <c r="Y135" s="48">
        <v>6.3916666666666666</v>
      </c>
      <c r="Z135" s="19">
        <v>0</v>
      </c>
      <c r="AA135" s="46">
        <v>0</v>
      </c>
      <c r="AB135" s="47">
        <v>0</v>
      </c>
      <c r="AC135" s="47">
        <v>0</v>
      </c>
      <c r="AD135" s="32">
        <v>0</v>
      </c>
      <c r="AE135" s="17">
        <v>0</v>
      </c>
      <c r="AF135" s="17">
        <v>0</v>
      </c>
    </row>
    <row r="136" spans="1:32">
      <c r="A136" s="6" t="s">
        <v>95</v>
      </c>
      <c r="B136" s="25">
        <v>39685</v>
      </c>
      <c r="C136" s="42">
        <v>0</v>
      </c>
      <c r="D136" s="48">
        <v>0</v>
      </c>
      <c r="E136" s="8">
        <v>0</v>
      </c>
      <c r="F136" s="8">
        <v>0</v>
      </c>
      <c r="G136" s="19">
        <v>0</v>
      </c>
      <c r="H136" s="48">
        <v>47.2</v>
      </c>
      <c r="I136" s="19">
        <v>0</v>
      </c>
      <c r="J136" s="48">
        <v>0</v>
      </c>
      <c r="K136" s="48">
        <v>7.375</v>
      </c>
      <c r="L136" s="17">
        <v>0</v>
      </c>
      <c r="M136" s="48">
        <v>1.9666666666666666</v>
      </c>
      <c r="N136" s="17">
        <v>0</v>
      </c>
      <c r="O136" s="48">
        <v>8.85</v>
      </c>
      <c r="P136" s="48">
        <v>24.091666666666665</v>
      </c>
      <c r="Q136" s="44">
        <v>0</v>
      </c>
      <c r="R136" s="42">
        <v>0</v>
      </c>
      <c r="S136" s="48">
        <v>0.49166666666666664</v>
      </c>
      <c r="T136" s="45">
        <v>0</v>
      </c>
      <c r="U136" s="42">
        <v>0</v>
      </c>
      <c r="V136" s="8">
        <v>0</v>
      </c>
      <c r="W136" s="8">
        <v>0</v>
      </c>
      <c r="X136" s="19">
        <v>0</v>
      </c>
      <c r="Y136" s="48">
        <v>2.95</v>
      </c>
      <c r="Z136" s="19">
        <v>0</v>
      </c>
      <c r="AA136" s="46">
        <v>0</v>
      </c>
      <c r="AB136" s="47">
        <v>0</v>
      </c>
      <c r="AC136" s="47">
        <v>0</v>
      </c>
      <c r="AD136" s="32">
        <v>0</v>
      </c>
      <c r="AE136" s="17">
        <v>0</v>
      </c>
      <c r="AF136" s="17">
        <v>0</v>
      </c>
    </row>
    <row r="137" spans="1:32">
      <c r="A137" s="6" t="s">
        <v>95</v>
      </c>
      <c r="B137" s="24">
        <v>39699</v>
      </c>
      <c r="C137" s="42">
        <v>0</v>
      </c>
      <c r="D137" s="48">
        <v>0</v>
      </c>
      <c r="E137" s="8">
        <v>0</v>
      </c>
      <c r="F137" s="8">
        <v>0</v>
      </c>
      <c r="G137" s="19">
        <v>0</v>
      </c>
      <c r="H137" s="48">
        <v>21.141666666666669</v>
      </c>
      <c r="I137" s="19">
        <v>0</v>
      </c>
      <c r="J137" s="48">
        <v>1.9666666666666666</v>
      </c>
      <c r="K137" s="48">
        <v>11.308333333333334</v>
      </c>
      <c r="L137" s="17">
        <v>0</v>
      </c>
      <c r="M137" s="48">
        <v>0.98333333333333328</v>
      </c>
      <c r="N137" s="17">
        <v>0</v>
      </c>
      <c r="O137" s="48">
        <v>6.3916666666666666</v>
      </c>
      <c r="P137" s="48">
        <v>2.4583333333333335</v>
      </c>
      <c r="Q137" s="44">
        <v>0</v>
      </c>
      <c r="R137" s="42">
        <v>0</v>
      </c>
      <c r="S137" s="45">
        <v>0</v>
      </c>
      <c r="T137" s="45">
        <v>0</v>
      </c>
      <c r="U137" s="42">
        <v>0</v>
      </c>
      <c r="V137" s="8">
        <v>0</v>
      </c>
      <c r="W137" s="8">
        <v>0</v>
      </c>
      <c r="X137" s="19">
        <v>0</v>
      </c>
      <c r="Y137" s="48">
        <v>1.4750000000000001</v>
      </c>
      <c r="Z137" s="19">
        <v>0</v>
      </c>
      <c r="AA137" s="48">
        <v>2.95</v>
      </c>
      <c r="AB137" s="48">
        <v>0.98333333333333328</v>
      </c>
      <c r="AC137" s="47">
        <v>0</v>
      </c>
      <c r="AD137" s="32">
        <v>0</v>
      </c>
      <c r="AE137" s="17">
        <v>0</v>
      </c>
      <c r="AF137" s="17">
        <v>0</v>
      </c>
    </row>
    <row r="138" spans="1:32">
      <c r="A138" s="6" t="s">
        <v>95</v>
      </c>
      <c r="B138" s="24">
        <v>39702</v>
      </c>
      <c r="C138" s="42">
        <v>0</v>
      </c>
      <c r="D138" s="48">
        <v>0.49166666666666664</v>
      </c>
      <c r="E138" s="8">
        <v>0</v>
      </c>
      <c r="F138" s="8">
        <v>0</v>
      </c>
      <c r="G138" s="19">
        <v>0</v>
      </c>
      <c r="H138" s="48">
        <v>22.125</v>
      </c>
      <c r="I138" s="19">
        <v>0</v>
      </c>
      <c r="J138" s="48">
        <v>3.9333333333333331</v>
      </c>
      <c r="K138" s="48">
        <v>5.9</v>
      </c>
      <c r="L138" s="17">
        <v>0</v>
      </c>
      <c r="M138" s="45">
        <v>0</v>
      </c>
      <c r="N138" s="17">
        <v>0</v>
      </c>
      <c r="O138" s="48">
        <v>20.158333333333335</v>
      </c>
      <c r="P138" s="48">
        <v>10.325000000000001</v>
      </c>
      <c r="Q138" s="44">
        <v>0</v>
      </c>
      <c r="R138" s="42">
        <v>0</v>
      </c>
      <c r="S138" s="48">
        <v>1.4750000000000001</v>
      </c>
      <c r="T138" s="45">
        <v>0</v>
      </c>
      <c r="U138" s="48">
        <v>4.916666666666667</v>
      </c>
      <c r="V138" s="8">
        <v>0</v>
      </c>
      <c r="W138" s="8">
        <v>0</v>
      </c>
      <c r="X138" s="19">
        <v>0</v>
      </c>
      <c r="Y138" s="6">
        <v>0</v>
      </c>
      <c r="Z138" s="19">
        <v>0</v>
      </c>
      <c r="AA138" s="46">
        <v>0</v>
      </c>
      <c r="AB138" s="47">
        <v>0</v>
      </c>
      <c r="AC138" s="47">
        <v>0</v>
      </c>
      <c r="AD138" s="32">
        <v>0</v>
      </c>
      <c r="AE138" s="17">
        <v>0</v>
      </c>
      <c r="AF138" s="17">
        <v>0</v>
      </c>
    </row>
    <row r="139" spans="1:32">
      <c r="A139" s="6" t="s">
        <v>95</v>
      </c>
      <c r="B139" s="24">
        <v>39711</v>
      </c>
      <c r="C139" s="42">
        <v>0</v>
      </c>
      <c r="D139" s="48">
        <v>0</v>
      </c>
      <c r="E139" s="8">
        <v>0</v>
      </c>
      <c r="F139" s="8">
        <v>0</v>
      </c>
      <c r="G139" s="19">
        <v>0</v>
      </c>
      <c r="H139" s="48">
        <v>12.783333333333333</v>
      </c>
      <c r="I139" s="19">
        <v>0</v>
      </c>
      <c r="J139" s="48">
        <v>0</v>
      </c>
      <c r="K139" s="48">
        <v>6.8833333333333337</v>
      </c>
      <c r="L139" s="17">
        <v>0</v>
      </c>
      <c r="M139" s="48">
        <v>3.4416666666666669</v>
      </c>
      <c r="N139" s="17">
        <v>0</v>
      </c>
      <c r="O139" s="48">
        <v>14.258333333333333</v>
      </c>
      <c r="P139" s="48">
        <v>2.95</v>
      </c>
      <c r="Q139" s="44">
        <v>0</v>
      </c>
      <c r="R139" s="42">
        <v>0</v>
      </c>
      <c r="S139" s="45">
        <v>0</v>
      </c>
      <c r="T139" s="45">
        <v>0</v>
      </c>
      <c r="U139" s="48">
        <v>0.49166666666666664</v>
      </c>
      <c r="V139" s="8">
        <v>0</v>
      </c>
      <c r="W139" s="8">
        <v>0</v>
      </c>
      <c r="X139" s="19">
        <v>0</v>
      </c>
      <c r="Y139" s="48">
        <v>0.49166666666666664</v>
      </c>
      <c r="Z139" s="19">
        <v>0</v>
      </c>
      <c r="AA139" s="48">
        <v>0.98333333333333328</v>
      </c>
      <c r="AB139" s="48">
        <v>13.766666666666667</v>
      </c>
      <c r="AC139" s="47">
        <v>0</v>
      </c>
      <c r="AD139" s="32">
        <v>0</v>
      </c>
      <c r="AE139" s="17">
        <v>0</v>
      </c>
      <c r="AF139" s="17">
        <v>0</v>
      </c>
    </row>
    <row r="140" spans="1:32">
      <c r="A140" s="6" t="s">
        <v>40</v>
      </c>
      <c r="B140" s="21">
        <v>37769</v>
      </c>
      <c r="C140" s="42">
        <v>0</v>
      </c>
      <c r="D140" s="17">
        <v>0</v>
      </c>
      <c r="E140" s="8">
        <v>0</v>
      </c>
      <c r="F140" s="17">
        <v>0</v>
      </c>
      <c r="G140" s="19">
        <v>0</v>
      </c>
      <c r="H140" s="17">
        <v>1537.437037037037</v>
      </c>
      <c r="I140" s="17">
        <v>0</v>
      </c>
      <c r="J140" s="17">
        <v>13.056790123456791</v>
      </c>
      <c r="K140" s="17">
        <v>2.0401234567901234</v>
      </c>
      <c r="L140" s="17">
        <v>0</v>
      </c>
      <c r="M140" s="17">
        <v>6.1203703703703711</v>
      </c>
      <c r="N140" s="17">
        <v>0</v>
      </c>
      <c r="O140" s="42">
        <v>0</v>
      </c>
      <c r="P140" s="17">
        <v>1.2240740740740741</v>
      </c>
      <c r="Q140" s="44">
        <v>0</v>
      </c>
      <c r="R140" s="17">
        <v>0.40802469135802472</v>
      </c>
      <c r="S140" s="17">
        <v>0</v>
      </c>
      <c r="T140" s="17">
        <v>1.6320987654320989</v>
      </c>
      <c r="U140" s="17">
        <v>0</v>
      </c>
      <c r="V140" s="17">
        <v>19.177160493827163</v>
      </c>
      <c r="W140" s="8">
        <v>0</v>
      </c>
      <c r="X140" s="19">
        <v>0</v>
      </c>
      <c r="Y140" s="6">
        <v>0</v>
      </c>
      <c r="Z140" s="19">
        <v>0</v>
      </c>
      <c r="AA140" s="46">
        <v>0</v>
      </c>
      <c r="AB140" s="17">
        <v>0</v>
      </c>
      <c r="AC140" s="47">
        <v>0</v>
      </c>
      <c r="AD140" s="32">
        <v>0</v>
      </c>
      <c r="AE140" s="17">
        <v>0</v>
      </c>
      <c r="AF140" s="17">
        <v>0</v>
      </c>
    </row>
    <row r="141" spans="1:32">
      <c r="A141" s="6" t="s">
        <v>40</v>
      </c>
      <c r="B141" s="21">
        <v>37774</v>
      </c>
      <c r="C141" s="42">
        <v>0</v>
      </c>
      <c r="D141" s="17">
        <v>0</v>
      </c>
      <c r="E141" s="8">
        <v>0</v>
      </c>
      <c r="F141" s="17">
        <v>0</v>
      </c>
      <c r="G141" s="19">
        <v>0</v>
      </c>
      <c r="H141" s="17">
        <v>1442.7753086419755</v>
      </c>
      <c r="I141" s="17">
        <v>0</v>
      </c>
      <c r="J141" s="17">
        <v>1.2240740740740741</v>
      </c>
      <c r="K141" s="17">
        <v>0</v>
      </c>
      <c r="L141" s="17">
        <v>0</v>
      </c>
      <c r="M141" s="17">
        <v>16.320987654320991</v>
      </c>
      <c r="N141" s="17">
        <v>0</v>
      </c>
      <c r="O141" s="42">
        <v>0</v>
      </c>
      <c r="P141" s="17">
        <v>0.81604938271604943</v>
      </c>
      <c r="Q141" s="44">
        <v>0</v>
      </c>
      <c r="R141" s="17">
        <v>0</v>
      </c>
      <c r="S141" s="17">
        <v>0</v>
      </c>
      <c r="T141" s="17">
        <v>1.6320987654320989</v>
      </c>
      <c r="U141" s="17">
        <v>0</v>
      </c>
      <c r="V141" s="17">
        <v>9.3845679012345684</v>
      </c>
      <c r="W141" s="8">
        <v>0</v>
      </c>
      <c r="X141" s="19">
        <v>0</v>
      </c>
      <c r="Y141" s="6">
        <v>0</v>
      </c>
      <c r="Z141" s="19">
        <v>0</v>
      </c>
      <c r="AA141" s="46">
        <v>0</v>
      </c>
      <c r="AB141" s="17">
        <v>0</v>
      </c>
      <c r="AC141" s="47">
        <v>0</v>
      </c>
      <c r="AD141" s="32">
        <v>0</v>
      </c>
      <c r="AE141" s="17">
        <v>0</v>
      </c>
      <c r="AF141" s="17">
        <v>0</v>
      </c>
    </row>
    <row r="142" spans="1:32">
      <c r="A142" s="6" t="s">
        <v>40</v>
      </c>
      <c r="B142" s="21">
        <v>37781</v>
      </c>
      <c r="C142" s="42">
        <v>0</v>
      </c>
      <c r="D142" s="17">
        <v>0</v>
      </c>
      <c r="E142" s="8">
        <v>0</v>
      </c>
      <c r="F142" s="17">
        <v>0</v>
      </c>
      <c r="G142" s="19">
        <v>0</v>
      </c>
      <c r="H142" s="17">
        <v>491.66975308641969</v>
      </c>
      <c r="I142" s="17">
        <v>0</v>
      </c>
      <c r="J142" s="17">
        <v>0</v>
      </c>
      <c r="K142" s="17">
        <v>0</v>
      </c>
      <c r="L142" s="17">
        <v>0</v>
      </c>
      <c r="M142" s="17">
        <v>27.745679012345679</v>
      </c>
      <c r="N142" s="17">
        <v>0</v>
      </c>
      <c r="O142" s="42">
        <v>0</v>
      </c>
      <c r="P142" s="17">
        <v>8.9765432098765441</v>
      </c>
      <c r="Q142" s="44">
        <v>0</v>
      </c>
      <c r="R142" s="17">
        <v>0</v>
      </c>
      <c r="S142" s="17">
        <v>0</v>
      </c>
      <c r="T142" s="17">
        <v>2.4481481481481482</v>
      </c>
      <c r="U142" s="17">
        <v>0</v>
      </c>
      <c r="V142" s="17">
        <v>4.488271604938272</v>
      </c>
      <c r="W142" s="8">
        <v>0</v>
      </c>
      <c r="X142" s="19">
        <v>0</v>
      </c>
      <c r="Y142" s="6">
        <v>0</v>
      </c>
      <c r="Z142" s="19">
        <v>0</v>
      </c>
      <c r="AA142" s="46">
        <v>0</v>
      </c>
      <c r="AB142" s="17">
        <v>0</v>
      </c>
      <c r="AC142" s="47">
        <v>0</v>
      </c>
      <c r="AD142" s="32">
        <v>0</v>
      </c>
      <c r="AE142" s="17">
        <v>0</v>
      </c>
      <c r="AF142" s="17">
        <v>0</v>
      </c>
    </row>
    <row r="143" spans="1:32">
      <c r="A143" s="6" t="s">
        <v>40</v>
      </c>
      <c r="B143" s="21">
        <v>37788</v>
      </c>
      <c r="C143" s="42">
        <v>0</v>
      </c>
      <c r="D143" s="17">
        <v>0</v>
      </c>
      <c r="E143" s="8">
        <v>0</v>
      </c>
      <c r="F143" s="17">
        <v>0</v>
      </c>
      <c r="G143" s="19">
        <v>0</v>
      </c>
      <c r="H143" s="17">
        <v>753.62160493827162</v>
      </c>
      <c r="I143" s="17">
        <v>0</v>
      </c>
      <c r="J143" s="17">
        <v>0</v>
      </c>
      <c r="K143" s="17">
        <v>0</v>
      </c>
      <c r="L143" s="17">
        <v>0</v>
      </c>
      <c r="M143" s="17">
        <v>73.444444444444443</v>
      </c>
      <c r="N143" s="17">
        <v>0</v>
      </c>
      <c r="O143" s="42">
        <v>0</v>
      </c>
      <c r="P143" s="17">
        <v>1.2240740740740741</v>
      </c>
      <c r="Q143" s="44">
        <v>0</v>
      </c>
      <c r="R143" s="17">
        <v>1.6320987654320989</v>
      </c>
      <c r="S143" s="17">
        <v>1.2240740740740741</v>
      </c>
      <c r="T143" s="17">
        <v>2.8561728395061734</v>
      </c>
      <c r="U143" s="17">
        <v>0</v>
      </c>
      <c r="V143" s="17">
        <v>2.8561728395061734</v>
      </c>
      <c r="W143" s="8">
        <v>0</v>
      </c>
      <c r="X143" s="19">
        <v>0</v>
      </c>
      <c r="Y143" s="6">
        <v>0</v>
      </c>
      <c r="Z143" s="19">
        <v>0</v>
      </c>
      <c r="AA143" s="46">
        <v>0</v>
      </c>
      <c r="AB143" s="17">
        <v>0.40802469135802472</v>
      </c>
      <c r="AC143" s="47">
        <v>0</v>
      </c>
      <c r="AD143" s="32">
        <v>0</v>
      </c>
      <c r="AE143" s="17">
        <v>0</v>
      </c>
      <c r="AF143" s="17">
        <v>0</v>
      </c>
    </row>
    <row r="144" spans="1:32">
      <c r="A144" s="6" t="s">
        <v>40</v>
      </c>
      <c r="B144" s="21">
        <v>37795</v>
      </c>
      <c r="C144" s="42">
        <v>0</v>
      </c>
      <c r="D144" s="17">
        <v>0</v>
      </c>
      <c r="E144" s="8">
        <v>0</v>
      </c>
      <c r="F144" s="17">
        <v>0</v>
      </c>
      <c r="G144" s="19">
        <v>0</v>
      </c>
      <c r="H144" s="17">
        <v>86.501234567901236</v>
      </c>
      <c r="I144" s="17">
        <v>15.912962962962963</v>
      </c>
      <c r="J144" s="17">
        <v>0</v>
      </c>
      <c r="K144" s="17">
        <v>0</v>
      </c>
      <c r="L144" s="17">
        <v>0</v>
      </c>
      <c r="M144" s="17">
        <v>75.076543209876547</v>
      </c>
      <c r="N144" s="17">
        <v>0</v>
      </c>
      <c r="O144" s="42">
        <v>0</v>
      </c>
      <c r="P144" s="17">
        <v>2.0401234567901234</v>
      </c>
      <c r="Q144" s="44">
        <v>0</v>
      </c>
      <c r="R144" s="17">
        <v>17.953086419753088</v>
      </c>
      <c r="S144" s="17">
        <v>3.6722222222222225</v>
      </c>
      <c r="T144" s="17">
        <v>11.016666666666666</v>
      </c>
      <c r="U144" s="17">
        <v>0</v>
      </c>
      <c r="V144" s="17">
        <v>1.6320987654320989</v>
      </c>
      <c r="W144" s="8">
        <v>0</v>
      </c>
      <c r="X144" s="19">
        <v>0</v>
      </c>
      <c r="Y144" s="6">
        <v>0</v>
      </c>
      <c r="Z144" s="19">
        <v>0</v>
      </c>
      <c r="AA144" s="46">
        <v>0</v>
      </c>
      <c r="AB144" s="17">
        <v>0</v>
      </c>
      <c r="AC144" s="47">
        <v>0</v>
      </c>
      <c r="AD144" s="32">
        <v>0</v>
      </c>
      <c r="AE144" s="17">
        <v>0</v>
      </c>
      <c r="AF144" s="17">
        <v>0</v>
      </c>
    </row>
    <row r="145" spans="1:32">
      <c r="A145" s="6" t="s">
        <v>40</v>
      </c>
      <c r="B145" s="21">
        <v>37802</v>
      </c>
      <c r="C145" s="42">
        <v>0</v>
      </c>
      <c r="D145" s="17">
        <v>0</v>
      </c>
      <c r="E145" s="8">
        <v>0</v>
      </c>
      <c r="F145" s="17">
        <v>0</v>
      </c>
      <c r="G145" s="19">
        <v>0</v>
      </c>
      <c r="H145" s="17">
        <v>78.340740740740742</v>
      </c>
      <c r="I145" s="17">
        <v>44.066666666666663</v>
      </c>
      <c r="J145" s="17">
        <v>0</v>
      </c>
      <c r="K145" s="17">
        <v>0</v>
      </c>
      <c r="L145" s="17">
        <v>0</v>
      </c>
      <c r="M145" s="17">
        <v>31.009876543209881</v>
      </c>
      <c r="N145" s="17">
        <v>0</v>
      </c>
      <c r="O145" s="42">
        <v>0</v>
      </c>
      <c r="P145" s="17">
        <v>0.40802469135802472</v>
      </c>
      <c r="Q145" s="44">
        <v>0</v>
      </c>
      <c r="R145" s="17">
        <v>363.95802469135805</v>
      </c>
      <c r="S145" s="17">
        <v>0.81604938271604943</v>
      </c>
      <c r="T145" s="17">
        <v>11.016666666666667</v>
      </c>
      <c r="U145" s="17">
        <v>0</v>
      </c>
      <c r="V145" s="17">
        <v>1.2240740740740741</v>
      </c>
      <c r="W145" s="8">
        <v>0</v>
      </c>
      <c r="X145" s="19">
        <v>0</v>
      </c>
      <c r="Y145" s="6">
        <v>0</v>
      </c>
      <c r="Z145" s="19">
        <v>0</v>
      </c>
      <c r="AA145" s="46">
        <v>0</v>
      </c>
      <c r="AB145" s="17">
        <v>0.81604938271604943</v>
      </c>
      <c r="AC145" s="47">
        <v>0</v>
      </c>
      <c r="AD145" s="32">
        <v>0</v>
      </c>
      <c r="AE145" s="17">
        <v>0</v>
      </c>
      <c r="AF145" s="17">
        <v>0</v>
      </c>
    </row>
    <row r="146" spans="1:32">
      <c r="A146" s="6" t="s">
        <v>40</v>
      </c>
      <c r="B146" s="21">
        <v>37809</v>
      </c>
      <c r="C146" s="42">
        <v>0</v>
      </c>
      <c r="D146" s="17">
        <v>0</v>
      </c>
      <c r="E146" s="8">
        <v>0</v>
      </c>
      <c r="F146" s="17">
        <v>0</v>
      </c>
      <c r="G146" s="19">
        <v>0</v>
      </c>
      <c r="H146" s="17">
        <v>78.748765432098764</v>
      </c>
      <c r="I146" s="17">
        <v>0</v>
      </c>
      <c r="J146" s="17">
        <v>3.2641975308641977</v>
      </c>
      <c r="K146" s="17">
        <v>0</v>
      </c>
      <c r="L146" s="17">
        <v>0</v>
      </c>
      <c r="M146" s="17">
        <v>6.5283950617283955</v>
      </c>
      <c r="N146" s="17">
        <v>0</v>
      </c>
      <c r="O146" s="42">
        <v>0</v>
      </c>
      <c r="P146" s="17">
        <v>0</v>
      </c>
      <c r="Q146" s="44">
        <v>0</v>
      </c>
      <c r="R146" s="17">
        <v>58.75555555555556</v>
      </c>
      <c r="S146" s="17">
        <v>24.073456790123458</v>
      </c>
      <c r="T146" s="17">
        <v>6.5283950617283955</v>
      </c>
      <c r="U146" s="17">
        <v>0</v>
      </c>
      <c r="V146" s="17">
        <v>6.1203703703703711</v>
      </c>
      <c r="W146" s="8">
        <v>0</v>
      </c>
      <c r="X146" s="19">
        <v>0</v>
      </c>
      <c r="Y146" s="6">
        <v>0</v>
      </c>
      <c r="Z146" s="19">
        <v>0</v>
      </c>
      <c r="AA146" s="46">
        <v>0</v>
      </c>
      <c r="AB146" s="17">
        <v>0</v>
      </c>
      <c r="AC146" s="47">
        <v>0</v>
      </c>
      <c r="AD146" s="32">
        <v>0</v>
      </c>
      <c r="AE146" s="17">
        <v>0</v>
      </c>
      <c r="AF146" s="17">
        <v>0</v>
      </c>
    </row>
    <row r="147" spans="1:32">
      <c r="A147" s="6" t="s">
        <v>40</v>
      </c>
      <c r="B147" s="21">
        <v>37816</v>
      </c>
      <c r="C147" s="42">
        <v>0</v>
      </c>
      <c r="D147" s="17">
        <v>0</v>
      </c>
      <c r="E147" s="8">
        <v>0</v>
      </c>
      <c r="F147" s="17">
        <v>0</v>
      </c>
      <c r="G147" s="19">
        <v>0</v>
      </c>
      <c r="H147" s="17">
        <v>16.729012345679013</v>
      </c>
      <c r="I147" s="17">
        <v>14.688888888888888</v>
      </c>
      <c r="J147" s="17">
        <v>130.97592592592594</v>
      </c>
      <c r="K147" s="17">
        <v>0</v>
      </c>
      <c r="L147" s="17">
        <v>0</v>
      </c>
      <c r="M147" s="17">
        <v>2.4481481481481482</v>
      </c>
      <c r="N147" s="17">
        <v>0</v>
      </c>
      <c r="O147" s="42">
        <v>0</v>
      </c>
      <c r="P147" s="17">
        <v>0.40802469135802472</v>
      </c>
      <c r="Q147" s="44">
        <v>0</v>
      </c>
      <c r="R147" s="17">
        <v>25.29753086419753</v>
      </c>
      <c r="S147" s="17">
        <v>25.705555555555559</v>
      </c>
      <c r="T147" s="17">
        <v>3.2641975308641977</v>
      </c>
      <c r="U147" s="17">
        <v>0</v>
      </c>
      <c r="V147" s="17">
        <v>7.7524691358024702</v>
      </c>
      <c r="W147" s="8">
        <v>0</v>
      </c>
      <c r="X147" s="19">
        <v>0</v>
      </c>
      <c r="Y147" s="6">
        <v>0</v>
      </c>
      <c r="Z147" s="19">
        <v>0</v>
      </c>
      <c r="AA147" s="46">
        <v>0</v>
      </c>
      <c r="AB147" s="17">
        <v>0.40802469135802472</v>
      </c>
      <c r="AC147" s="47">
        <v>0</v>
      </c>
      <c r="AD147" s="32">
        <v>0</v>
      </c>
      <c r="AE147" s="17">
        <v>0</v>
      </c>
      <c r="AF147" s="17">
        <v>0</v>
      </c>
    </row>
    <row r="148" spans="1:32">
      <c r="A148" s="6" t="s">
        <v>40</v>
      </c>
      <c r="B148" s="21">
        <v>37823</v>
      </c>
      <c r="C148" s="42">
        <v>0</v>
      </c>
      <c r="D148" s="17">
        <v>0</v>
      </c>
      <c r="E148" s="8">
        <v>0</v>
      </c>
      <c r="F148" s="17">
        <v>0</v>
      </c>
      <c r="G148" s="19">
        <v>0</v>
      </c>
      <c r="H148" s="17">
        <v>33.049999999999997</v>
      </c>
      <c r="I148" s="17">
        <v>40.394444444444446</v>
      </c>
      <c r="J148" s="17">
        <v>8.9765432098765441</v>
      </c>
      <c r="K148" s="17">
        <v>0</v>
      </c>
      <c r="L148" s="17">
        <v>0</v>
      </c>
      <c r="M148" s="17">
        <v>6.5283950617283955</v>
      </c>
      <c r="N148" s="17">
        <v>0</v>
      </c>
      <c r="O148" s="42">
        <v>0</v>
      </c>
      <c r="P148" s="17">
        <v>0.40802469135802472</v>
      </c>
      <c r="Q148" s="44">
        <v>0</v>
      </c>
      <c r="R148" s="17">
        <v>45.290740740740745</v>
      </c>
      <c r="S148" s="17">
        <v>4.0802469135802468</v>
      </c>
      <c r="T148" s="17">
        <v>3.6722222222222225</v>
      </c>
      <c r="U148" s="17">
        <v>0</v>
      </c>
      <c r="V148" s="17">
        <v>1.2240740740740741</v>
      </c>
      <c r="W148" s="8">
        <v>0</v>
      </c>
      <c r="X148" s="19">
        <v>0</v>
      </c>
      <c r="Y148" s="6">
        <v>0</v>
      </c>
      <c r="Z148" s="19">
        <v>0</v>
      </c>
      <c r="AA148" s="46">
        <v>0</v>
      </c>
      <c r="AB148" s="17">
        <v>1.2240740740740741</v>
      </c>
      <c r="AC148" s="47">
        <v>0</v>
      </c>
      <c r="AD148" s="32">
        <v>0</v>
      </c>
      <c r="AE148" s="17">
        <v>0</v>
      </c>
      <c r="AF148" s="17">
        <v>0</v>
      </c>
    </row>
    <row r="149" spans="1:32">
      <c r="A149" s="6" t="s">
        <v>40</v>
      </c>
      <c r="B149" s="21">
        <v>37830</v>
      </c>
      <c r="C149" s="42">
        <v>0</v>
      </c>
      <c r="D149" s="17">
        <v>0</v>
      </c>
      <c r="E149" s="8">
        <v>0</v>
      </c>
      <c r="F149" s="17">
        <v>0</v>
      </c>
      <c r="G149" s="19">
        <v>0</v>
      </c>
      <c r="H149" s="17">
        <v>14.422222222222222</v>
      </c>
      <c r="I149" s="17">
        <v>627.36666666666667</v>
      </c>
      <c r="J149" s="17">
        <v>0</v>
      </c>
      <c r="K149" s="17">
        <v>0</v>
      </c>
      <c r="L149" s="17">
        <v>0</v>
      </c>
      <c r="M149" s="17">
        <v>13.766666666666667</v>
      </c>
      <c r="N149" s="17">
        <v>0</v>
      </c>
      <c r="O149" s="42">
        <v>0</v>
      </c>
      <c r="P149" s="17">
        <v>11.144444444444446</v>
      </c>
      <c r="Q149" s="44">
        <v>0</v>
      </c>
      <c r="R149" s="17">
        <v>92.76111111111112</v>
      </c>
      <c r="S149" s="17">
        <v>8.1944444444444446</v>
      </c>
      <c r="T149" s="17">
        <v>3.6055555555555556</v>
      </c>
      <c r="U149" s="17">
        <v>0.65555555555555556</v>
      </c>
      <c r="V149" s="17">
        <v>0</v>
      </c>
      <c r="W149" s="8">
        <v>0</v>
      </c>
      <c r="X149" s="19">
        <v>0</v>
      </c>
      <c r="Y149" s="6">
        <v>0</v>
      </c>
      <c r="Z149" s="19">
        <v>0</v>
      </c>
      <c r="AA149" s="46">
        <v>0</v>
      </c>
      <c r="AB149" s="17">
        <v>0.32777777777777778</v>
      </c>
      <c r="AC149" s="47">
        <v>0</v>
      </c>
      <c r="AD149" s="32">
        <v>0</v>
      </c>
      <c r="AE149" s="17">
        <v>0</v>
      </c>
      <c r="AF149" s="17">
        <v>0</v>
      </c>
    </row>
    <row r="150" spans="1:32">
      <c r="A150" s="6" t="s">
        <v>40</v>
      </c>
      <c r="B150" s="21">
        <v>37837</v>
      </c>
      <c r="C150" s="42">
        <v>0</v>
      </c>
      <c r="D150" s="17">
        <v>0</v>
      </c>
      <c r="E150" s="8">
        <v>0</v>
      </c>
      <c r="F150" s="17">
        <v>0</v>
      </c>
      <c r="G150" s="19">
        <v>0</v>
      </c>
      <c r="H150" s="17">
        <v>10.488888888888889</v>
      </c>
      <c r="I150" s="17">
        <v>1345.2</v>
      </c>
      <c r="J150" s="17">
        <v>0</v>
      </c>
      <c r="K150" s="17">
        <v>0</v>
      </c>
      <c r="L150" s="17">
        <v>0</v>
      </c>
      <c r="M150" s="17">
        <v>8.85</v>
      </c>
      <c r="N150" s="17">
        <v>0</v>
      </c>
      <c r="O150" s="42">
        <v>0</v>
      </c>
      <c r="P150" s="17">
        <v>8.1944444444444446</v>
      </c>
      <c r="Q150" s="44">
        <v>0</v>
      </c>
      <c r="R150" s="17">
        <v>96.694444444444457</v>
      </c>
      <c r="S150" s="17">
        <v>4.916666666666667</v>
      </c>
      <c r="T150" s="17">
        <v>1.3111111111111111</v>
      </c>
      <c r="U150" s="17">
        <v>1.9666666666666668</v>
      </c>
      <c r="V150" s="17">
        <v>0.65555555555555556</v>
      </c>
      <c r="W150" s="8">
        <v>0</v>
      </c>
      <c r="X150" s="19">
        <v>0</v>
      </c>
      <c r="Y150" s="6">
        <v>0</v>
      </c>
      <c r="Z150" s="19">
        <v>0</v>
      </c>
      <c r="AA150" s="46">
        <v>0</v>
      </c>
      <c r="AB150" s="17">
        <v>0</v>
      </c>
      <c r="AC150" s="47">
        <v>0</v>
      </c>
      <c r="AD150" s="32">
        <v>0</v>
      </c>
      <c r="AE150" s="17">
        <v>0</v>
      </c>
      <c r="AF150" s="17">
        <v>0</v>
      </c>
    </row>
    <row r="151" spans="1:32">
      <c r="A151" s="6" t="s">
        <v>40</v>
      </c>
      <c r="B151" s="21">
        <v>37844</v>
      </c>
      <c r="C151" s="42">
        <v>0</v>
      </c>
      <c r="D151" s="17">
        <v>0</v>
      </c>
      <c r="E151" s="8">
        <v>0</v>
      </c>
      <c r="F151" s="17">
        <v>0</v>
      </c>
      <c r="G151" s="19">
        <v>0</v>
      </c>
      <c r="H151" s="17">
        <v>98.333333333333329</v>
      </c>
      <c r="I151" s="17">
        <v>1210.1555555555558</v>
      </c>
      <c r="J151" s="17">
        <v>2.2944444444444447</v>
      </c>
      <c r="K151" s="17">
        <v>0</v>
      </c>
      <c r="L151" s="17">
        <v>0</v>
      </c>
      <c r="M151" s="17">
        <v>28.188888888888886</v>
      </c>
      <c r="N151" s="17">
        <v>0</v>
      </c>
      <c r="O151" s="42">
        <v>0</v>
      </c>
      <c r="P151" s="17">
        <v>39.333333333333336</v>
      </c>
      <c r="Q151" s="44">
        <v>0</v>
      </c>
      <c r="R151" s="17">
        <v>127.83333333333333</v>
      </c>
      <c r="S151" s="17">
        <v>3.2777777777777772</v>
      </c>
      <c r="T151" s="17">
        <v>1.6388888888888886</v>
      </c>
      <c r="U151" s="17">
        <v>0.32777777777777778</v>
      </c>
      <c r="V151" s="17">
        <v>0</v>
      </c>
      <c r="W151" s="8">
        <v>0</v>
      </c>
      <c r="X151" s="19">
        <v>0</v>
      </c>
      <c r="Y151" s="6">
        <v>0</v>
      </c>
      <c r="Z151" s="19">
        <v>0</v>
      </c>
      <c r="AA151" s="46">
        <v>0</v>
      </c>
      <c r="AB151" s="17">
        <v>0</v>
      </c>
      <c r="AC151" s="47">
        <v>0</v>
      </c>
      <c r="AD151" s="32">
        <v>0</v>
      </c>
      <c r="AE151" s="17">
        <v>0</v>
      </c>
      <c r="AF151" s="17">
        <v>0</v>
      </c>
    </row>
    <row r="152" spans="1:32">
      <c r="A152" s="6" t="s">
        <v>40</v>
      </c>
      <c r="B152" s="21">
        <v>37851</v>
      </c>
      <c r="C152" s="42">
        <v>0</v>
      </c>
      <c r="D152" s="17">
        <v>0</v>
      </c>
      <c r="E152" s="8">
        <v>0</v>
      </c>
      <c r="F152" s="17">
        <v>0</v>
      </c>
      <c r="G152" s="19">
        <v>0</v>
      </c>
      <c r="H152" s="17">
        <v>62.933333333333337</v>
      </c>
      <c r="I152" s="17">
        <v>21.633333333333336</v>
      </c>
      <c r="J152" s="17">
        <v>61.294444444444444</v>
      </c>
      <c r="K152" s="17">
        <v>0</v>
      </c>
      <c r="L152" s="17">
        <v>0</v>
      </c>
      <c r="M152" s="17">
        <v>36.055555555555564</v>
      </c>
      <c r="N152" s="17">
        <v>0</v>
      </c>
      <c r="O152" s="42">
        <v>0</v>
      </c>
      <c r="P152" s="17">
        <v>41.300000000000004</v>
      </c>
      <c r="Q152" s="44">
        <v>0</v>
      </c>
      <c r="R152" s="17">
        <v>140.61666666666667</v>
      </c>
      <c r="S152" s="17">
        <v>12.783333333333333</v>
      </c>
      <c r="T152" s="17">
        <v>3.9333333333333331</v>
      </c>
      <c r="U152" s="17">
        <v>7.8666666666666671</v>
      </c>
      <c r="V152" s="17">
        <v>2.9499999999999997</v>
      </c>
      <c r="W152" s="8">
        <v>0</v>
      </c>
      <c r="X152" s="19">
        <v>0</v>
      </c>
      <c r="Y152" s="6">
        <v>0</v>
      </c>
      <c r="Z152" s="19">
        <v>0</v>
      </c>
      <c r="AA152" s="46">
        <v>0</v>
      </c>
      <c r="AB152" s="17">
        <v>0.32777777777777778</v>
      </c>
      <c r="AC152" s="47">
        <v>0</v>
      </c>
      <c r="AD152" s="32">
        <v>0</v>
      </c>
      <c r="AE152" s="17">
        <v>0</v>
      </c>
      <c r="AF152" s="17">
        <v>0</v>
      </c>
    </row>
    <row r="153" spans="1:32">
      <c r="A153" s="6" t="s">
        <v>40</v>
      </c>
      <c r="B153" s="26">
        <v>39591</v>
      </c>
      <c r="C153" s="42">
        <v>0</v>
      </c>
      <c r="D153" s="44">
        <v>0</v>
      </c>
      <c r="E153" s="44">
        <v>0</v>
      </c>
      <c r="F153" s="8">
        <v>0</v>
      </c>
      <c r="G153" s="8">
        <v>0</v>
      </c>
      <c r="H153" s="44">
        <v>0</v>
      </c>
      <c r="I153" s="19">
        <v>0</v>
      </c>
      <c r="J153" s="44">
        <v>33.433333333333337</v>
      </c>
      <c r="K153" s="44">
        <v>0.49166666666666664</v>
      </c>
      <c r="L153" s="17">
        <v>0</v>
      </c>
      <c r="M153" s="44">
        <v>4.916666666666667</v>
      </c>
      <c r="N153" s="17">
        <v>0</v>
      </c>
      <c r="O153" s="44">
        <v>0.98333333333333328</v>
      </c>
      <c r="P153" s="44">
        <v>6.3916666666666666</v>
      </c>
      <c r="Q153" s="44">
        <v>0</v>
      </c>
      <c r="R153" s="44">
        <v>0</v>
      </c>
      <c r="S153" s="44">
        <v>0</v>
      </c>
      <c r="T153" s="44">
        <v>0</v>
      </c>
      <c r="U153" s="44">
        <v>22.125</v>
      </c>
      <c r="V153" s="8">
        <v>0</v>
      </c>
      <c r="W153" s="8">
        <v>0</v>
      </c>
      <c r="X153" s="44">
        <v>0</v>
      </c>
      <c r="Y153" s="44">
        <v>0</v>
      </c>
      <c r="Z153" s="44">
        <v>0</v>
      </c>
      <c r="AA153" s="46">
        <v>0</v>
      </c>
      <c r="AB153" s="44">
        <v>0</v>
      </c>
      <c r="AC153" s="47">
        <v>0</v>
      </c>
      <c r="AD153" s="32">
        <v>0</v>
      </c>
      <c r="AE153" s="17">
        <v>0</v>
      </c>
      <c r="AF153" s="17">
        <v>0</v>
      </c>
    </row>
    <row r="154" spans="1:32">
      <c r="A154" s="6" t="s">
        <v>40</v>
      </c>
      <c r="B154" s="26">
        <v>39598</v>
      </c>
      <c r="C154" s="42">
        <v>0</v>
      </c>
      <c r="D154" s="44">
        <v>0</v>
      </c>
      <c r="E154" s="44">
        <v>0</v>
      </c>
      <c r="F154" s="8">
        <v>0</v>
      </c>
      <c r="G154" s="8">
        <v>0</v>
      </c>
      <c r="H154" s="44">
        <v>57.525000000000006</v>
      </c>
      <c r="I154" s="19">
        <v>0</v>
      </c>
      <c r="J154" s="44">
        <v>62.93333333333333</v>
      </c>
      <c r="K154" s="44">
        <v>0.49166666666666664</v>
      </c>
      <c r="L154" s="17">
        <v>0</v>
      </c>
      <c r="M154" s="44">
        <v>10.816666666666666</v>
      </c>
      <c r="N154" s="17">
        <v>0</v>
      </c>
      <c r="O154" s="44">
        <v>7.8666666666666663</v>
      </c>
      <c r="P154" s="44">
        <v>18.683333333333334</v>
      </c>
      <c r="Q154" s="44">
        <v>0</v>
      </c>
      <c r="R154" s="44">
        <v>0</v>
      </c>
      <c r="S154" s="44">
        <v>0</v>
      </c>
      <c r="T154" s="44">
        <v>0</v>
      </c>
      <c r="U154" s="44">
        <v>0.98333333333333328</v>
      </c>
      <c r="V154" s="8">
        <v>0</v>
      </c>
      <c r="W154" s="8">
        <v>0</v>
      </c>
      <c r="X154" s="44">
        <v>0</v>
      </c>
      <c r="Y154" s="44">
        <v>0</v>
      </c>
      <c r="Z154" s="44">
        <v>0</v>
      </c>
      <c r="AA154" s="46">
        <v>0</v>
      </c>
      <c r="AB154" s="44">
        <v>0</v>
      </c>
      <c r="AC154" s="47">
        <v>0</v>
      </c>
      <c r="AD154" s="32">
        <v>0</v>
      </c>
      <c r="AE154" s="17">
        <v>0</v>
      </c>
      <c r="AF154" s="17">
        <v>0</v>
      </c>
    </row>
    <row r="155" spans="1:32">
      <c r="A155" s="6" t="s">
        <v>40</v>
      </c>
      <c r="B155" s="26">
        <v>39601</v>
      </c>
      <c r="C155" s="42">
        <v>0</v>
      </c>
      <c r="D155" s="44">
        <v>0</v>
      </c>
      <c r="E155" s="44">
        <v>0</v>
      </c>
      <c r="F155" s="8">
        <v>0</v>
      </c>
      <c r="G155" s="8">
        <v>0</v>
      </c>
      <c r="H155" s="44">
        <v>53.591666666666676</v>
      </c>
      <c r="I155" s="19">
        <v>0</v>
      </c>
      <c r="J155" s="44">
        <v>38.35</v>
      </c>
      <c r="K155" s="44">
        <v>0</v>
      </c>
      <c r="L155" s="17">
        <v>0</v>
      </c>
      <c r="M155" s="44">
        <v>3.4416666666666669</v>
      </c>
      <c r="N155" s="17">
        <v>0</v>
      </c>
      <c r="O155" s="44">
        <v>5.4083333333333332</v>
      </c>
      <c r="P155" s="44">
        <v>5.9</v>
      </c>
      <c r="Q155" s="44">
        <v>0</v>
      </c>
      <c r="R155" s="44">
        <v>0</v>
      </c>
      <c r="S155" s="44">
        <v>0</v>
      </c>
      <c r="T155" s="44">
        <v>0</v>
      </c>
      <c r="U155" s="44">
        <v>12.783333333333333</v>
      </c>
      <c r="V155" s="8">
        <v>0</v>
      </c>
      <c r="W155" s="8">
        <v>0</v>
      </c>
      <c r="X155" s="44">
        <v>0</v>
      </c>
      <c r="Y155" s="44">
        <v>0</v>
      </c>
      <c r="Z155" s="44">
        <v>0</v>
      </c>
      <c r="AA155" s="46">
        <v>0</v>
      </c>
      <c r="AB155" s="44">
        <v>0</v>
      </c>
      <c r="AC155" s="47">
        <v>0</v>
      </c>
      <c r="AD155" s="32">
        <v>0</v>
      </c>
      <c r="AE155" s="17">
        <v>0</v>
      </c>
      <c r="AF155" s="17">
        <v>0</v>
      </c>
    </row>
    <row r="156" spans="1:32">
      <c r="A156" s="6" t="s">
        <v>40</v>
      </c>
      <c r="B156" s="26">
        <v>39608</v>
      </c>
      <c r="C156" s="42">
        <v>0</v>
      </c>
      <c r="D156" s="44">
        <v>0</v>
      </c>
      <c r="E156" s="44">
        <v>0</v>
      </c>
      <c r="F156" s="8">
        <v>0</v>
      </c>
      <c r="G156" s="8">
        <v>0</v>
      </c>
      <c r="H156" s="44">
        <v>44.25</v>
      </c>
      <c r="I156" s="19">
        <v>0</v>
      </c>
      <c r="J156" s="44">
        <v>1.9666666666666666</v>
      </c>
      <c r="K156" s="44">
        <v>1.4750000000000001</v>
      </c>
      <c r="L156" s="17">
        <v>0</v>
      </c>
      <c r="M156" s="44">
        <v>8.85</v>
      </c>
      <c r="N156" s="17">
        <v>0</v>
      </c>
      <c r="O156" s="44">
        <v>1.4750000000000001</v>
      </c>
      <c r="P156" s="44">
        <v>2.95</v>
      </c>
      <c r="Q156" s="44">
        <v>0</v>
      </c>
      <c r="R156" s="44">
        <v>0.98333333333333328</v>
      </c>
      <c r="S156" s="44">
        <v>0</v>
      </c>
      <c r="T156" s="44">
        <v>0</v>
      </c>
      <c r="U156" s="44">
        <v>4.916666666666667</v>
      </c>
      <c r="V156" s="8">
        <v>0</v>
      </c>
      <c r="W156" s="8">
        <v>0</v>
      </c>
      <c r="X156" s="44">
        <v>0</v>
      </c>
      <c r="Y156" s="44">
        <v>0</v>
      </c>
      <c r="Z156" s="44">
        <v>0</v>
      </c>
      <c r="AA156" s="46">
        <v>0</v>
      </c>
      <c r="AB156" s="44">
        <v>1.4750000000000001</v>
      </c>
      <c r="AC156" s="47">
        <v>0</v>
      </c>
      <c r="AD156" s="32">
        <v>0</v>
      </c>
      <c r="AE156" s="17">
        <v>0</v>
      </c>
      <c r="AF156" s="17">
        <v>0</v>
      </c>
    </row>
    <row r="157" spans="1:32">
      <c r="A157" s="6" t="s">
        <v>40</v>
      </c>
      <c r="B157" s="26">
        <v>39616</v>
      </c>
      <c r="C157" s="42">
        <v>0</v>
      </c>
      <c r="D157" s="44">
        <v>0</v>
      </c>
      <c r="E157" s="44">
        <v>0</v>
      </c>
      <c r="F157" s="8">
        <v>0</v>
      </c>
      <c r="G157" s="8">
        <v>0</v>
      </c>
      <c r="H157" s="44">
        <v>27.533333333333335</v>
      </c>
      <c r="I157" s="19">
        <v>0</v>
      </c>
      <c r="J157" s="44">
        <v>1.4750000000000001</v>
      </c>
      <c r="K157" s="44">
        <v>0</v>
      </c>
      <c r="L157" s="17">
        <v>0</v>
      </c>
      <c r="M157" s="44">
        <v>6.3916666666666666</v>
      </c>
      <c r="N157" s="17">
        <v>0</v>
      </c>
      <c r="O157" s="44">
        <v>14.258333333333333</v>
      </c>
      <c r="P157" s="44">
        <v>1.4750000000000001</v>
      </c>
      <c r="Q157" s="44">
        <v>0</v>
      </c>
      <c r="R157" s="44">
        <v>10.325000000000001</v>
      </c>
      <c r="S157" s="44">
        <v>0.49166666666666664</v>
      </c>
      <c r="T157" s="44">
        <v>0.49166666666666664</v>
      </c>
      <c r="U157" s="44">
        <v>0.98333333333333295</v>
      </c>
      <c r="V157" s="8">
        <v>0</v>
      </c>
      <c r="W157" s="8">
        <v>0</v>
      </c>
      <c r="X157" s="44">
        <v>0</v>
      </c>
      <c r="Y157" s="44">
        <v>0</v>
      </c>
      <c r="Z157" s="44">
        <v>0.49166666666666664</v>
      </c>
      <c r="AA157" s="46">
        <v>0</v>
      </c>
      <c r="AB157" s="44">
        <v>15.733333333333333</v>
      </c>
      <c r="AC157" s="47">
        <v>0</v>
      </c>
      <c r="AD157" s="32">
        <v>0</v>
      </c>
      <c r="AE157" s="17">
        <v>0</v>
      </c>
      <c r="AF157" s="17">
        <v>0</v>
      </c>
    </row>
    <row r="158" spans="1:32">
      <c r="A158" s="6" t="s">
        <v>40</v>
      </c>
      <c r="B158" s="26">
        <v>39622</v>
      </c>
      <c r="C158" s="42">
        <v>0</v>
      </c>
      <c r="D158" s="44">
        <v>0</v>
      </c>
      <c r="E158" s="44">
        <v>0</v>
      </c>
      <c r="F158" s="8">
        <v>0</v>
      </c>
      <c r="G158" s="8">
        <v>0</v>
      </c>
      <c r="H158" s="44">
        <v>8.3583333333333343</v>
      </c>
      <c r="I158" s="19">
        <v>0</v>
      </c>
      <c r="J158" s="44">
        <v>0</v>
      </c>
      <c r="K158" s="44">
        <v>0</v>
      </c>
      <c r="L158" s="17">
        <v>0</v>
      </c>
      <c r="M158" s="44">
        <v>8.3583333333333343</v>
      </c>
      <c r="N158" s="17">
        <v>0</v>
      </c>
      <c r="O158" s="44">
        <v>76.208333333333329</v>
      </c>
      <c r="P158" s="44">
        <v>3.4416666666666669</v>
      </c>
      <c r="Q158" s="44">
        <v>0</v>
      </c>
      <c r="R158" s="44">
        <v>14.258333333333333</v>
      </c>
      <c r="S158" s="44">
        <v>3.4416666666666669</v>
      </c>
      <c r="T158" s="44">
        <v>0</v>
      </c>
      <c r="U158" s="44">
        <v>0</v>
      </c>
      <c r="V158" s="8">
        <v>0</v>
      </c>
      <c r="W158" s="8">
        <v>0</v>
      </c>
      <c r="X158" s="44">
        <v>0</v>
      </c>
      <c r="Y158" s="44">
        <v>0</v>
      </c>
      <c r="Z158" s="44">
        <v>0</v>
      </c>
      <c r="AA158" s="46">
        <v>0</v>
      </c>
      <c r="AB158" s="44">
        <v>19.175000000000001</v>
      </c>
      <c r="AC158" s="47">
        <v>0</v>
      </c>
      <c r="AD158" s="32">
        <v>0</v>
      </c>
      <c r="AE158" s="17">
        <v>0</v>
      </c>
      <c r="AF158" s="17">
        <v>0</v>
      </c>
    </row>
    <row r="159" spans="1:32">
      <c r="A159" s="6" t="s">
        <v>40</v>
      </c>
      <c r="B159" s="26">
        <v>39632</v>
      </c>
      <c r="C159" s="42">
        <v>0</v>
      </c>
      <c r="D159" s="44">
        <v>0</v>
      </c>
      <c r="E159" s="44">
        <v>0</v>
      </c>
      <c r="F159" s="8">
        <v>0</v>
      </c>
      <c r="G159" s="8">
        <v>0</v>
      </c>
      <c r="H159" s="44">
        <v>28.025000000000002</v>
      </c>
      <c r="I159" s="19">
        <v>0</v>
      </c>
      <c r="J159" s="44">
        <v>3.9333333333333331</v>
      </c>
      <c r="K159" s="44">
        <v>0.98333333333333328</v>
      </c>
      <c r="L159" s="17">
        <v>0</v>
      </c>
      <c r="M159" s="44">
        <v>3.9333333333333331</v>
      </c>
      <c r="N159" s="17">
        <v>0</v>
      </c>
      <c r="O159" s="44">
        <v>82.600000000000009</v>
      </c>
      <c r="P159" s="44">
        <v>14.258333333333333</v>
      </c>
      <c r="Q159" s="44">
        <v>0</v>
      </c>
      <c r="R159" s="44">
        <v>16.225000000000001</v>
      </c>
      <c r="S159" s="44">
        <v>3.9333333333333331</v>
      </c>
      <c r="T159" s="44">
        <v>0</v>
      </c>
      <c r="U159" s="44">
        <v>0</v>
      </c>
      <c r="V159" s="8">
        <v>0</v>
      </c>
      <c r="W159" s="8">
        <v>0</v>
      </c>
      <c r="X159" s="44">
        <v>3.4416666666666669</v>
      </c>
      <c r="Y159" s="44">
        <v>0</v>
      </c>
      <c r="Z159" s="44">
        <v>0</v>
      </c>
      <c r="AA159" s="46">
        <v>0</v>
      </c>
      <c r="AB159" s="44">
        <v>1.4750000000000001</v>
      </c>
      <c r="AC159" s="47">
        <v>0</v>
      </c>
      <c r="AD159" s="32">
        <v>0</v>
      </c>
      <c r="AE159" s="17">
        <v>0</v>
      </c>
      <c r="AF159" s="17">
        <v>0</v>
      </c>
    </row>
    <row r="160" spans="1:32">
      <c r="A160" s="6" t="s">
        <v>40</v>
      </c>
      <c r="B160" s="26">
        <v>39636</v>
      </c>
      <c r="C160" s="42">
        <v>0</v>
      </c>
      <c r="D160" s="44">
        <v>0</v>
      </c>
      <c r="E160" s="44">
        <v>0</v>
      </c>
      <c r="F160" s="8">
        <v>0</v>
      </c>
      <c r="G160" s="8">
        <v>0</v>
      </c>
      <c r="H160" s="44">
        <v>100.79166666666666</v>
      </c>
      <c r="I160" s="19">
        <v>0</v>
      </c>
      <c r="J160" s="44">
        <v>17.7</v>
      </c>
      <c r="K160" s="44">
        <v>0</v>
      </c>
      <c r="L160" s="17">
        <v>0</v>
      </c>
      <c r="M160" s="44">
        <v>11.8</v>
      </c>
      <c r="N160" s="17">
        <v>0</v>
      </c>
      <c r="O160" s="44">
        <v>54.575000000000003</v>
      </c>
      <c r="P160" s="44">
        <v>7.375</v>
      </c>
      <c r="Q160" s="44">
        <v>0</v>
      </c>
      <c r="R160" s="44">
        <v>9.8333333333333339</v>
      </c>
      <c r="S160" s="44">
        <v>0.98333333333333328</v>
      </c>
      <c r="T160" s="44">
        <v>0</v>
      </c>
      <c r="U160" s="44">
        <v>0.49166666666666664</v>
      </c>
      <c r="V160" s="8">
        <v>0</v>
      </c>
      <c r="W160" s="8">
        <v>0</v>
      </c>
      <c r="X160" s="44">
        <v>1.4750000000000001</v>
      </c>
      <c r="Y160" s="44">
        <v>0</v>
      </c>
      <c r="Z160" s="44">
        <v>0</v>
      </c>
      <c r="AA160" s="46">
        <v>0</v>
      </c>
      <c r="AB160" s="44">
        <v>1.4750000000000001</v>
      </c>
      <c r="AC160" s="47">
        <v>0</v>
      </c>
      <c r="AD160" s="32">
        <v>0</v>
      </c>
      <c r="AE160" s="17">
        <v>0</v>
      </c>
      <c r="AF160" s="17">
        <v>0</v>
      </c>
    </row>
    <row r="161" spans="1:37">
      <c r="A161" s="6" t="s">
        <v>40</v>
      </c>
      <c r="B161" s="26">
        <v>39639</v>
      </c>
      <c r="C161" s="42">
        <v>0</v>
      </c>
      <c r="D161" s="44">
        <v>0</v>
      </c>
      <c r="E161" s="44">
        <v>0</v>
      </c>
      <c r="F161" s="8">
        <v>0</v>
      </c>
      <c r="G161" s="8">
        <v>0</v>
      </c>
      <c r="H161" s="44">
        <v>147.00833333333335</v>
      </c>
      <c r="I161" s="19">
        <v>0</v>
      </c>
      <c r="J161" s="44">
        <v>27.533333333333335</v>
      </c>
      <c r="K161" s="44">
        <v>0</v>
      </c>
      <c r="L161" s="17">
        <v>0</v>
      </c>
      <c r="M161" s="44">
        <v>9.8333333333333339</v>
      </c>
      <c r="N161" s="17">
        <v>0</v>
      </c>
      <c r="O161" s="44">
        <v>15.241666666666669</v>
      </c>
      <c r="P161" s="44">
        <v>32.941666666666663</v>
      </c>
      <c r="Q161" s="44">
        <v>0</v>
      </c>
      <c r="R161" s="44">
        <v>7.375</v>
      </c>
      <c r="S161" s="44">
        <v>0</v>
      </c>
      <c r="T161" s="44">
        <v>1.9666666666666666</v>
      </c>
      <c r="U161" s="44">
        <v>0</v>
      </c>
      <c r="V161" s="8">
        <v>0</v>
      </c>
      <c r="W161" s="8">
        <v>0</v>
      </c>
      <c r="X161" s="44">
        <v>1.9666666666666666</v>
      </c>
      <c r="Y161" s="44">
        <v>0</v>
      </c>
      <c r="Z161" s="44">
        <v>0</v>
      </c>
      <c r="AA161" s="46">
        <v>0</v>
      </c>
      <c r="AB161" s="44">
        <v>0</v>
      </c>
      <c r="AC161" s="47">
        <v>0</v>
      </c>
      <c r="AD161" s="32">
        <v>0</v>
      </c>
      <c r="AE161" s="17">
        <v>0</v>
      </c>
      <c r="AF161" s="17">
        <v>0</v>
      </c>
    </row>
    <row r="162" spans="1:37">
      <c r="A162" s="6" t="s">
        <v>40</v>
      </c>
      <c r="B162" s="26">
        <v>39647</v>
      </c>
      <c r="C162" s="42">
        <v>0</v>
      </c>
      <c r="D162" s="44">
        <v>0</v>
      </c>
      <c r="E162" s="44">
        <v>0</v>
      </c>
      <c r="F162" s="8">
        <v>0</v>
      </c>
      <c r="G162" s="8">
        <v>0</v>
      </c>
      <c r="H162" s="44">
        <v>31.466666666666665</v>
      </c>
      <c r="I162" s="19">
        <v>0</v>
      </c>
      <c r="J162" s="44">
        <v>79.650000000000006</v>
      </c>
      <c r="K162" s="44">
        <v>0</v>
      </c>
      <c r="L162" s="17">
        <v>0</v>
      </c>
      <c r="M162" s="44">
        <v>42.774999999999999</v>
      </c>
      <c r="N162" s="17">
        <v>0</v>
      </c>
      <c r="O162" s="44">
        <v>78.174999999999997</v>
      </c>
      <c r="P162" s="44">
        <v>9.8333333333333339</v>
      </c>
      <c r="Q162" s="44">
        <v>0</v>
      </c>
      <c r="R162" s="44">
        <v>12.783333333333333</v>
      </c>
      <c r="S162" s="44">
        <v>11.308333333333334</v>
      </c>
      <c r="T162" s="44">
        <v>0.98333333333333328</v>
      </c>
      <c r="U162" s="44">
        <v>3.4416666666666669</v>
      </c>
      <c r="V162" s="8">
        <v>0</v>
      </c>
      <c r="W162" s="8">
        <v>0</v>
      </c>
      <c r="X162" s="44">
        <v>0</v>
      </c>
      <c r="Y162" s="44">
        <v>0</v>
      </c>
      <c r="Z162" s="44">
        <v>0</v>
      </c>
      <c r="AA162" s="46">
        <v>0</v>
      </c>
      <c r="AB162" s="44">
        <v>1.9666666666666666</v>
      </c>
      <c r="AC162" s="47">
        <v>0</v>
      </c>
      <c r="AD162" s="32">
        <v>0</v>
      </c>
      <c r="AE162" s="17">
        <v>0</v>
      </c>
      <c r="AF162" s="17">
        <v>0</v>
      </c>
    </row>
    <row r="163" spans="1:37">
      <c r="A163" s="6" t="s">
        <v>40</v>
      </c>
      <c r="B163" s="26">
        <v>39650</v>
      </c>
      <c r="C163" s="42">
        <v>0</v>
      </c>
      <c r="D163" s="44">
        <v>0</v>
      </c>
      <c r="E163" s="44">
        <v>0</v>
      </c>
      <c r="F163" s="8">
        <v>0</v>
      </c>
      <c r="G163" s="8">
        <v>0</v>
      </c>
      <c r="H163" s="44">
        <v>41.300000000000004</v>
      </c>
      <c r="I163" s="19">
        <v>0</v>
      </c>
      <c r="J163" s="44">
        <v>4.916666666666667</v>
      </c>
      <c r="K163" s="44">
        <v>0</v>
      </c>
      <c r="L163" s="17">
        <v>0</v>
      </c>
      <c r="M163" s="44">
        <v>9.8333333333333339</v>
      </c>
      <c r="N163" s="17">
        <v>0</v>
      </c>
      <c r="O163" s="44">
        <v>425.29166666666669</v>
      </c>
      <c r="P163" s="44">
        <v>2.95</v>
      </c>
      <c r="Q163" s="44">
        <v>0</v>
      </c>
      <c r="R163" s="44">
        <v>11.308333333333334</v>
      </c>
      <c r="S163" s="44">
        <v>0.49166666666666664</v>
      </c>
      <c r="T163" s="44">
        <v>0.49166666666666664</v>
      </c>
      <c r="U163" s="44">
        <v>0</v>
      </c>
      <c r="V163" s="8">
        <v>0</v>
      </c>
      <c r="W163" s="8">
        <v>0</v>
      </c>
      <c r="X163" s="44">
        <v>0</v>
      </c>
      <c r="Y163" s="44">
        <v>0</v>
      </c>
      <c r="Z163" s="44">
        <v>0</v>
      </c>
      <c r="AA163" s="46">
        <v>0</v>
      </c>
      <c r="AB163" s="44">
        <v>0</v>
      </c>
      <c r="AC163" s="47">
        <v>0</v>
      </c>
      <c r="AD163" s="32">
        <v>0</v>
      </c>
      <c r="AE163" s="17">
        <v>0</v>
      </c>
      <c r="AF163" s="17">
        <v>0</v>
      </c>
    </row>
    <row r="164" spans="1:37">
      <c r="A164" s="6" t="s">
        <v>40</v>
      </c>
      <c r="B164" s="26">
        <v>39651</v>
      </c>
      <c r="C164" s="42">
        <v>0</v>
      </c>
      <c r="D164" s="44">
        <v>0</v>
      </c>
      <c r="E164" s="44">
        <v>0</v>
      </c>
      <c r="F164" s="8">
        <v>0</v>
      </c>
      <c r="G164" s="8">
        <v>0</v>
      </c>
      <c r="H164" s="44">
        <v>119.96666666666667</v>
      </c>
      <c r="I164" s="19">
        <v>0</v>
      </c>
      <c r="J164" s="44">
        <v>11.8</v>
      </c>
      <c r="K164" s="44">
        <v>2.95</v>
      </c>
      <c r="L164" s="17">
        <v>0</v>
      </c>
      <c r="M164" s="44">
        <v>20.650000000000002</v>
      </c>
      <c r="N164" s="17">
        <v>0</v>
      </c>
      <c r="O164" s="44">
        <v>307.78333333333336</v>
      </c>
      <c r="P164" s="44">
        <v>2.95</v>
      </c>
      <c r="Q164" s="44">
        <v>0</v>
      </c>
      <c r="R164" s="44">
        <v>13.766666666666667</v>
      </c>
      <c r="S164" s="44">
        <v>13.766666666666667</v>
      </c>
      <c r="T164" s="44">
        <v>4.916666666666667</v>
      </c>
      <c r="U164" s="44">
        <v>0.49166666666666664</v>
      </c>
      <c r="V164" s="8">
        <v>0</v>
      </c>
      <c r="W164" s="8">
        <v>0</v>
      </c>
      <c r="X164" s="44">
        <v>0</v>
      </c>
      <c r="Y164" s="44">
        <v>0</v>
      </c>
      <c r="Z164" s="44">
        <v>0</v>
      </c>
      <c r="AA164" s="46">
        <v>0</v>
      </c>
      <c r="AB164" s="44">
        <v>2.95</v>
      </c>
      <c r="AC164" s="47">
        <v>0</v>
      </c>
      <c r="AD164" s="32">
        <v>0</v>
      </c>
      <c r="AE164" s="17">
        <v>0</v>
      </c>
      <c r="AF164" s="17">
        <v>0</v>
      </c>
    </row>
    <row r="165" spans="1:37">
      <c r="A165" s="6" t="s">
        <v>40</v>
      </c>
      <c r="B165" s="26">
        <v>39657</v>
      </c>
      <c r="C165" s="42">
        <v>0</v>
      </c>
      <c r="D165" s="44">
        <v>0</v>
      </c>
      <c r="E165" s="44">
        <v>0.98333333333333328</v>
      </c>
      <c r="F165" s="8">
        <v>0</v>
      </c>
      <c r="G165" s="8">
        <v>0</v>
      </c>
      <c r="H165" s="44">
        <v>169.13333333333335</v>
      </c>
      <c r="I165" s="19">
        <v>0</v>
      </c>
      <c r="J165" s="44">
        <v>49.166666666666671</v>
      </c>
      <c r="K165" s="44">
        <v>0.49166666666666664</v>
      </c>
      <c r="L165" s="17">
        <v>0</v>
      </c>
      <c r="M165" s="44">
        <v>3.9333333333333331</v>
      </c>
      <c r="N165" s="17">
        <v>0</v>
      </c>
      <c r="O165" s="44">
        <v>113.575</v>
      </c>
      <c r="P165" s="44">
        <v>4.4249999999999998</v>
      </c>
      <c r="Q165" s="44">
        <v>0</v>
      </c>
      <c r="R165" s="44">
        <v>13.275</v>
      </c>
      <c r="S165" s="44">
        <v>6.8833333333333337</v>
      </c>
      <c r="T165" s="44">
        <v>0.98333333333333328</v>
      </c>
      <c r="U165" s="44">
        <v>0</v>
      </c>
      <c r="V165" s="8">
        <v>0</v>
      </c>
      <c r="W165" s="8">
        <v>0</v>
      </c>
      <c r="X165" s="44">
        <v>0</v>
      </c>
      <c r="Y165" s="44">
        <v>0</v>
      </c>
      <c r="Z165" s="44">
        <v>0</v>
      </c>
      <c r="AA165" s="46">
        <v>0</v>
      </c>
      <c r="AB165" s="44">
        <v>4.916666666666667</v>
      </c>
      <c r="AC165" s="47">
        <v>0</v>
      </c>
      <c r="AD165" s="32">
        <v>0</v>
      </c>
      <c r="AE165" s="17">
        <v>0</v>
      </c>
      <c r="AF165" s="17">
        <v>0</v>
      </c>
    </row>
    <row r="166" spans="1:37">
      <c r="A166" s="6" t="s">
        <v>40</v>
      </c>
      <c r="B166" s="26">
        <v>39664</v>
      </c>
      <c r="C166" s="42">
        <v>0</v>
      </c>
      <c r="D166" s="44">
        <v>0</v>
      </c>
      <c r="E166" s="44">
        <v>0</v>
      </c>
      <c r="F166" s="8">
        <v>0</v>
      </c>
      <c r="G166" s="8">
        <v>0</v>
      </c>
      <c r="H166" s="44">
        <v>137.17500000000001</v>
      </c>
      <c r="I166" s="19">
        <v>0</v>
      </c>
      <c r="J166" s="44">
        <v>150.45000000000002</v>
      </c>
      <c r="K166" s="44">
        <v>0.98333333333333328</v>
      </c>
      <c r="L166" s="17">
        <v>0</v>
      </c>
      <c r="M166" s="44">
        <v>14.75</v>
      </c>
      <c r="N166" s="17">
        <v>0</v>
      </c>
      <c r="O166" s="44">
        <v>109.64166666666667</v>
      </c>
      <c r="P166" s="44">
        <v>6.3916666666666666</v>
      </c>
      <c r="Q166" s="44">
        <v>0</v>
      </c>
      <c r="R166" s="44">
        <v>5.4083333333333332</v>
      </c>
      <c r="S166" s="44">
        <v>21.633333333333333</v>
      </c>
      <c r="T166" s="44">
        <v>5.9</v>
      </c>
      <c r="U166" s="44">
        <v>0</v>
      </c>
      <c r="V166" s="8">
        <v>0</v>
      </c>
      <c r="W166" s="8">
        <v>0</v>
      </c>
      <c r="X166" s="44">
        <v>0</v>
      </c>
      <c r="Y166" s="44">
        <v>0</v>
      </c>
      <c r="Z166" s="44">
        <v>0</v>
      </c>
      <c r="AA166" s="46">
        <v>0</v>
      </c>
      <c r="AB166" s="44">
        <v>1.9666666666666666</v>
      </c>
      <c r="AC166" s="47">
        <v>0</v>
      </c>
      <c r="AD166" s="32">
        <v>0</v>
      </c>
      <c r="AE166" s="17">
        <v>0</v>
      </c>
      <c r="AF166" s="17">
        <v>0</v>
      </c>
    </row>
    <row r="167" spans="1:37">
      <c r="A167" s="6" t="s">
        <v>40</v>
      </c>
      <c r="B167" s="26">
        <v>39678</v>
      </c>
      <c r="C167" s="42">
        <v>0</v>
      </c>
      <c r="D167" s="44">
        <v>0</v>
      </c>
      <c r="E167" s="44">
        <v>0</v>
      </c>
      <c r="F167" s="8">
        <v>0</v>
      </c>
      <c r="G167" s="8">
        <v>0</v>
      </c>
      <c r="H167" s="44">
        <v>28.516666666666666</v>
      </c>
      <c r="I167" s="19">
        <v>0</v>
      </c>
      <c r="J167" s="44">
        <v>0.49166666666666664</v>
      </c>
      <c r="K167" s="44">
        <v>0</v>
      </c>
      <c r="L167" s="17">
        <v>0</v>
      </c>
      <c r="M167" s="44">
        <v>5.4083333333333332</v>
      </c>
      <c r="N167" s="17">
        <v>0</v>
      </c>
      <c r="O167" s="44">
        <v>405.625</v>
      </c>
      <c r="P167" s="44">
        <v>0.98333333333333328</v>
      </c>
      <c r="Q167" s="44">
        <v>0</v>
      </c>
      <c r="R167" s="44">
        <v>2.4583333333333335</v>
      </c>
      <c r="S167" s="44">
        <v>11.8</v>
      </c>
      <c r="T167" s="44">
        <v>0.98333333333333328</v>
      </c>
      <c r="U167" s="44">
        <v>0.49166666666666697</v>
      </c>
      <c r="V167" s="8">
        <v>0</v>
      </c>
      <c r="W167" s="8">
        <v>0</v>
      </c>
      <c r="X167" s="44">
        <v>0</v>
      </c>
      <c r="Y167" s="44">
        <v>0</v>
      </c>
      <c r="Z167" s="44">
        <v>0</v>
      </c>
      <c r="AA167" s="46">
        <v>0</v>
      </c>
      <c r="AB167" s="44">
        <v>0.49166666666666664</v>
      </c>
      <c r="AC167" s="47">
        <v>0</v>
      </c>
      <c r="AD167" s="32">
        <v>0</v>
      </c>
      <c r="AE167" s="17">
        <v>0</v>
      </c>
      <c r="AF167" s="17">
        <v>0</v>
      </c>
    </row>
    <row r="168" spans="1:37">
      <c r="A168" s="6" t="s">
        <v>40</v>
      </c>
      <c r="B168" s="26">
        <v>39691</v>
      </c>
      <c r="C168" s="42">
        <v>0</v>
      </c>
      <c r="D168" s="44">
        <v>0</v>
      </c>
      <c r="E168" s="44">
        <v>0</v>
      </c>
      <c r="F168" s="8">
        <v>0</v>
      </c>
      <c r="G168" s="8">
        <v>0</v>
      </c>
      <c r="H168" s="44">
        <v>5.4083333333333332</v>
      </c>
      <c r="I168" s="19">
        <v>0</v>
      </c>
      <c r="J168" s="44">
        <v>5.4083333333333332</v>
      </c>
      <c r="K168" s="44">
        <v>0</v>
      </c>
      <c r="L168" s="17">
        <v>0</v>
      </c>
      <c r="M168" s="44">
        <v>101.77500000000001</v>
      </c>
      <c r="N168" s="17">
        <v>0</v>
      </c>
      <c r="O168" s="44">
        <v>484.29166666666669</v>
      </c>
      <c r="P168" s="44">
        <v>0.49166666666666664</v>
      </c>
      <c r="Q168" s="44">
        <v>0</v>
      </c>
      <c r="R168" s="44">
        <v>0</v>
      </c>
      <c r="S168" s="44">
        <v>0.49166666666666664</v>
      </c>
      <c r="T168" s="44">
        <v>3.9333333333333331</v>
      </c>
      <c r="U168" s="44">
        <v>0</v>
      </c>
      <c r="V168" s="8">
        <v>0</v>
      </c>
      <c r="W168" s="8">
        <v>0</v>
      </c>
      <c r="X168" s="44">
        <v>0</v>
      </c>
      <c r="Y168" s="44">
        <v>0</v>
      </c>
      <c r="Z168" s="44">
        <v>0</v>
      </c>
      <c r="AA168" s="46">
        <v>0</v>
      </c>
      <c r="AB168" s="44">
        <v>0.49166666666666664</v>
      </c>
      <c r="AC168" s="47">
        <v>0</v>
      </c>
      <c r="AD168" s="32">
        <v>0</v>
      </c>
      <c r="AE168" s="17">
        <v>0</v>
      </c>
      <c r="AF168" s="17">
        <v>0</v>
      </c>
    </row>
    <row r="169" spans="1:37">
      <c r="A169" s="6" t="s">
        <v>40</v>
      </c>
      <c r="B169" s="26">
        <v>39712</v>
      </c>
      <c r="C169" s="42">
        <v>0</v>
      </c>
      <c r="D169" s="44">
        <v>0.49166666666666664</v>
      </c>
      <c r="E169" s="44">
        <v>0</v>
      </c>
      <c r="F169" s="8">
        <v>0</v>
      </c>
      <c r="G169" s="8">
        <v>0</v>
      </c>
      <c r="H169" s="44">
        <v>1.9666666666666666</v>
      </c>
      <c r="I169" s="19">
        <v>0</v>
      </c>
      <c r="J169" s="44">
        <v>7.8666666666666663</v>
      </c>
      <c r="K169" s="44">
        <v>0</v>
      </c>
      <c r="L169" s="17">
        <v>0</v>
      </c>
      <c r="M169" s="44">
        <v>1.4750000000000001</v>
      </c>
      <c r="N169" s="17">
        <v>0</v>
      </c>
      <c r="O169" s="44">
        <v>411.52500000000003</v>
      </c>
      <c r="P169" s="44">
        <v>1.4750000000000001</v>
      </c>
      <c r="Q169" s="44">
        <v>0</v>
      </c>
      <c r="R169" s="44">
        <v>2.95</v>
      </c>
      <c r="S169" s="44">
        <v>0</v>
      </c>
      <c r="T169" s="44">
        <v>0</v>
      </c>
      <c r="U169" s="44">
        <v>0</v>
      </c>
      <c r="V169" s="8">
        <v>0</v>
      </c>
      <c r="W169" s="8">
        <v>0</v>
      </c>
      <c r="X169" s="44">
        <v>0</v>
      </c>
      <c r="Y169" s="44">
        <v>3.4416666666666669</v>
      </c>
      <c r="Z169" s="44">
        <v>0</v>
      </c>
      <c r="AA169" s="46">
        <v>0</v>
      </c>
      <c r="AB169" s="44">
        <v>0</v>
      </c>
      <c r="AC169" s="47">
        <v>0</v>
      </c>
      <c r="AD169" s="32">
        <v>0</v>
      </c>
      <c r="AE169" s="17">
        <v>0</v>
      </c>
      <c r="AF169" s="17">
        <v>0</v>
      </c>
    </row>
    <row r="170" spans="1:37">
      <c r="A170" s="6" t="s">
        <v>41</v>
      </c>
      <c r="B170" s="21">
        <v>37769</v>
      </c>
      <c r="C170" s="42">
        <v>0</v>
      </c>
      <c r="D170" s="17">
        <v>0</v>
      </c>
      <c r="E170" s="8">
        <v>0</v>
      </c>
      <c r="F170" s="17">
        <v>0</v>
      </c>
      <c r="G170" s="19">
        <v>0</v>
      </c>
      <c r="H170" s="17">
        <v>82.829012345679018</v>
      </c>
      <c r="I170" s="19">
        <v>0</v>
      </c>
      <c r="J170" s="17">
        <v>148.52098765432098</v>
      </c>
      <c r="K170" s="17">
        <v>0</v>
      </c>
      <c r="L170" s="17">
        <v>0</v>
      </c>
      <c r="M170" s="17">
        <v>2.8561728395061734</v>
      </c>
      <c r="N170" s="17">
        <v>0</v>
      </c>
      <c r="O170" s="42">
        <v>0</v>
      </c>
      <c r="P170" s="17">
        <v>230.12592592592591</v>
      </c>
      <c r="Q170" s="44">
        <v>0</v>
      </c>
      <c r="R170" s="17">
        <v>5.7123456790123468</v>
      </c>
      <c r="S170" s="17">
        <v>0</v>
      </c>
      <c r="T170" s="17">
        <v>0</v>
      </c>
      <c r="U170" s="17">
        <v>0</v>
      </c>
      <c r="V170" s="17">
        <v>2.8561728395061734</v>
      </c>
      <c r="W170" s="8">
        <v>0</v>
      </c>
      <c r="X170" s="19">
        <v>0</v>
      </c>
      <c r="Y170" s="6">
        <v>0</v>
      </c>
      <c r="Z170" s="19">
        <v>0</v>
      </c>
      <c r="AA170" s="46">
        <v>0</v>
      </c>
      <c r="AB170" s="17">
        <v>0</v>
      </c>
      <c r="AC170" s="47">
        <v>0</v>
      </c>
      <c r="AD170" s="32">
        <v>0</v>
      </c>
      <c r="AE170" s="17">
        <v>0</v>
      </c>
      <c r="AF170" s="17">
        <v>0</v>
      </c>
      <c r="AG170" s="8"/>
      <c r="AH170" s="8"/>
      <c r="AI170" s="8"/>
      <c r="AJ170" s="8"/>
      <c r="AK170" s="8"/>
    </row>
    <row r="171" spans="1:37">
      <c r="A171" s="6" t="s">
        <v>41</v>
      </c>
      <c r="B171" s="21">
        <v>37774</v>
      </c>
      <c r="C171" s="42">
        <v>0</v>
      </c>
      <c r="D171" s="17">
        <v>0</v>
      </c>
      <c r="E171" s="8">
        <v>0</v>
      </c>
      <c r="F171" s="17">
        <v>0</v>
      </c>
      <c r="G171" s="19">
        <v>0</v>
      </c>
      <c r="H171" s="17">
        <v>206.46049382716049</v>
      </c>
      <c r="I171" s="19">
        <v>0</v>
      </c>
      <c r="J171" s="17">
        <v>225.22962962962961</v>
      </c>
      <c r="K171" s="17">
        <v>2.4481481481481482</v>
      </c>
      <c r="L171" s="17">
        <v>0</v>
      </c>
      <c r="M171" s="17">
        <v>22.849382716049387</v>
      </c>
      <c r="N171" s="17">
        <v>0</v>
      </c>
      <c r="O171" s="42">
        <v>0</v>
      </c>
      <c r="P171" s="17">
        <v>452.90740740740739</v>
      </c>
      <c r="Q171" s="44">
        <v>0</v>
      </c>
      <c r="R171" s="17">
        <v>25.29753086419753</v>
      </c>
      <c r="S171" s="17">
        <v>2.0401234567901234</v>
      </c>
      <c r="T171" s="17">
        <v>0.40802469135802472</v>
      </c>
      <c r="U171" s="17">
        <v>0</v>
      </c>
      <c r="V171" s="17">
        <v>5.7123456790123468</v>
      </c>
      <c r="W171" s="8">
        <v>0</v>
      </c>
      <c r="X171" s="19">
        <v>0</v>
      </c>
      <c r="Y171" s="6">
        <v>0</v>
      </c>
      <c r="Z171" s="19">
        <v>0</v>
      </c>
      <c r="AA171" s="46">
        <v>0</v>
      </c>
      <c r="AB171" s="17">
        <v>0.40802469135802472</v>
      </c>
      <c r="AC171" s="47">
        <v>0</v>
      </c>
      <c r="AD171" s="32">
        <v>0</v>
      </c>
      <c r="AE171" s="17">
        <v>0</v>
      </c>
      <c r="AF171" s="17">
        <v>0</v>
      </c>
      <c r="AG171" s="8"/>
      <c r="AH171" s="8"/>
      <c r="AI171" s="8"/>
      <c r="AJ171" s="8"/>
      <c r="AK171" s="8"/>
    </row>
    <row r="172" spans="1:37">
      <c r="A172" s="6" t="s">
        <v>41</v>
      </c>
      <c r="B172" s="21">
        <v>37781</v>
      </c>
      <c r="C172" s="42">
        <v>0</v>
      </c>
      <c r="D172" s="17">
        <v>0</v>
      </c>
      <c r="E172" s="8">
        <v>0</v>
      </c>
      <c r="F172" s="17">
        <v>0</v>
      </c>
      <c r="G172" s="19">
        <v>0</v>
      </c>
      <c r="H172" s="17">
        <v>233.79814814814816</v>
      </c>
      <c r="I172" s="19">
        <v>0</v>
      </c>
      <c r="J172" s="17">
        <v>149.74506172839506</v>
      </c>
      <c r="K172" s="17">
        <v>0</v>
      </c>
      <c r="L172" s="17">
        <v>0</v>
      </c>
      <c r="M172" s="17">
        <v>9.7925925925925927</v>
      </c>
      <c r="N172" s="17">
        <v>0</v>
      </c>
      <c r="O172" s="42">
        <v>0</v>
      </c>
      <c r="P172" s="17">
        <v>976.81111111111113</v>
      </c>
      <c r="Q172" s="44">
        <v>0</v>
      </c>
      <c r="R172" s="17">
        <v>48.962962962962962</v>
      </c>
      <c r="S172" s="17">
        <v>0.40802469135802472</v>
      </c>
      <c r="T172" s="17">
        <v>0</v>
      </c>
      <c r="U172" s="17">
        <v>0</v>
      </c>
      <c r="V172" s="17">
        <v>12.24074074074074</v>
      </c>
      <c r="W172" s="8">
        <v>0</v>
      </c>
      <c r="X172" s="19">
        <v>0</v>
      </c>
      <c r="Y172" s="6">
        <v>0</v>
      </c>
      <c r="Z172" s="19">
        <v>0</v>
      </c>
      <c r="AA172" s="46">
        <v>0</v>
      </c>
      <c r="AB172" s="17">
        <v>0.40802469135802472</v>
      </c>
      <c r="AC172" s="47">
        <v>0</v>
      </c>
      <c r="AD172" s="32">
        <v>0</v>
      </c>
      <c r="AE172" s="17">
        <v>0</v>
      </c>
      <c r="AF172" s="17">
        <v>0</v>
      </c>
    </row>
    <row r="173" spans="1:37">
      <c r="A173" s="6" t="s">
        <v>41</v>
      </c>
      <c r="B173" s="21">
        <v>37788</v>
      </c>
      <c r="C173" s="42">
        <v>0</v>
      </c>
      <c r="D173" s="17">
        <v>0</v>
      </c>
      <c r="E173" s="8">
        <v>0</v>
      </c>
      <c r="F173" s="17">
        <v>0</v>
      </c>
      <c r="G173" s="19">
        <v>0</v>
      </c>
      <c r="H173" s="17">
        <v>88.133333333333326</v>
      </c>
      <c r="I173" s="19">
        <v>0</v>
      </c>
      <c r="J173" s="17">
        <v>32.641975308641975</v>
      </c>
      <c r="K173" s="17">
        <v>0.81604938271604943</v>
      </c>
      <c r="L173" s="17">
        <v>0</v>
      </c>
      <c r="M173" s="17">
        <v>17.545061728395066</v>
      </c>
      <c r="N173" s="17">
        <v>0</v>
      </c>
      <c r="O173" s="42">
        <v>0</v>
      </c>
      <c r="P173" s="17">
        <v>662.22407407407411</v>
      </c>
      <c r="Q173" s="44">
        <v>0</v>
      </c>
      <c r="R173" s="17">
        <v>28.561728395061731</v>
      </c>
      <c r="S173" s="17">
        <v>1.6320987654320989</v>
      </c>
      <c r="T173" s="17">
        <v>0.81604938271604943</v>
      </c>
      <c r="U173" s="17">
        <v>0</v>
      </c>
      <c r="V173" s="17">
        <v>47.330864197530865</v>
      </c>
      <c r="W173" s="8">
        <v>0</v>
      </c>
      <c r="X173" s="19">
        <v>0</v>
      </c>
      <c r="Y173" s="6">
        <v>0</v>
      </c>
      <c r="Z173" s="19">
        <v>0</v>
      </c>
      <c r="AA173" s="46">
        <v>0</v>
      </c>
      <c r="AB173" s="17">
        <v>0</v>
      </c>
      <c r="AC173" s="47">
        <v>0</v>
      </c>
      <c r="AD173" s="32">
        <v>0</v>
      </c>
      <c r="AE173" s="17">
        <v>0</v>
      </c>
      <c r="AF173" s="17">
        <v>0</v>
      </c>
    </row>
    <row r="174" spans="1:37">
      <c r="A174" s="6" t="s">
        <v>41</v>
      </c>
      <c r="B174" s="21">
        <v>37795</v>
      </c>
      <c r="C174" s="42">
        <v>0</v>
      </c>
      <c r="D174" s="17">
        <v>0</v>
      </c>
      <c r="E174" s="8">
        <v>0</v>
      </c>
      <c r="F174" s="17">
        <v>0</v>
      </c>
      <c r="G174" s="19">
        <v>0</v>
      </c>
      <c r="H174" s="17">
        <v>97.925925925925924</v>
      </c>
      <c r="I174" s="19">
        <v>0</v>
      </c>
      <c r="J174" s="17">
        <v>18.769135802469137</v>
      </c>
      <c r="K174" s="17">
        <v>0</v>
      </c>
      <c r="L174" s="17">
        <v>0</v>
      </c>
      <c r="M174" s="17">
        <v>75.48456790123457</v>
      </c>
      <c r="N174" s="17">
        <v>0</v>
      </c>
      <c r="O174" s="42">
        <v>0</v>
      </c>
      <c r="P174" s="17">
        <v>166.06604938271607</v>
      </c>
      <c r="Q174" s="44">
        <v>0</v>
      </c>
      <c r="R174" s="17">
        <v>15.912962962962965</v>
      </c>
      <c r="S174" s="17">
        <v>0.40802469135802472</v>
      </c>
      <c r="T174" s="17">
        <v>4.0802469135802477</v>
      </c>
      <c r="U174" s="17">
        <v>0</v>
      </c>
      <c r="V174" s="17">
        <v>6.9364197530864198</v>
      </c>
      <c r="W174" s="8">
        <v>0</v>
      </c>
      <c r="X174" s="19">
        <v>0</v>
      </c>
      <c r="Y174" s="6">
        <v>0</v>
      </c>
      <c r="Z174" s="19">
        <v>0</v>
      </c>
      <c r="AA174" s="46">
        <v>0</v>
      </c>
      <c r="AB174" s="17">
        <v>0.40802469135802472</v>
      </c>
      <c r="AC174" s="47">
        <v>0</v>
      </c>
      <c r="AD174" s="32">
        <v>0</v>
      </c>
      <c r="AE174" s="17">
        <v>0</v>
      </c>
      <c r="AF174" s="17">
        <v>0</v>
      </c>
    </row>
    <row r="175" spans="1:37">
      <c r="A175" s="6" t="s">
        <v>41</v>
      </c>
      <c r="B175" s="21">
        <v>37802</v>
      </c>
      <c r="C175" s="42">
        <v>0</v>
      </c>
      <c r="D175" s="17">
        <v>0</v>
      </c>
      <c r="E175" s="8">
        <v>0</v>
      </c>
      <c r="F175" s="17">
        <v>0</v>
      </c>
      <c r="G175" s="19">
        <v>0</v>
      </c>
      <c r="H175" s="17">
        <v>231.35</v>
      </c>
      <c r="I175" s="19">
        <v>0</v>
      </c>
      <c r="J175" s="17">
        <v>7.7524691358024702</v>
      </c>
      <c r="K175" s="17">
        <v>0</v>
      </c>
      <c r="L175" s="17">
        <v>0</v>
      </c>
      <c r="M175" s="17">
        <v>33.050000000000004</v>
      </c>
      <c r="N175" s="17">
        <v>0</v>
      </c>
      <c r="O175" s="42">
        <v>0</v>
      </c>
      <c r="P175" s="17">
        <v>10.200617283950619</v>
      </c>
      <c r="Q175" s="44">
        <v>0</v>
      </c>
      <c r="R175" s="17">
        <v>16.320987654320987</v>
      </c>
      <c r="S175" s="17">
        <v>0.40802469135802472</v>
      </c>
      <c r="T175" s="17">
        <v>4.0802469135802468</v>
      </c>
      <c r="U175" s="17">
        <v>0</v>
      </c>
      <c r="V175" s="17">
        <v>69.772222222222226</v>
      </c>
      <c r="W175" s="8">
        <v>0</v>
      </c>
      <c r="X175" s="19">
        <v>0</v>
      </c>
      <c r="Y175" s="6">
        <v>0</v>
      </c>
      <c r="Z175" s="19">
        <v>0</v>
      </c>
      <c r="AA175" s="46">
        <v>0</v>
      </c>
      <c r="AB175" s="17">
        <v>0</v>
      </c>
      <c r="AC175" s="47">
        <v>0</v>
      </c>
      <c r="AD175" s="32">
        <v>0</v>
      </c>
      <c r="AE175" s="17">
        <v>0</v>
      </c>
      <c r="AF175" s="17">
        <v>0</v>
      </c>
    </row>
    <row r="176" spans="1:37">
      <c r="A176" s="6" t="s">
        <v>41</v>
      </c>
      <c r="B176" s="21">
        <v>37809</v>
      </c>
      <c r="C176" s="42">
        <v>0</v>
      </c>
      <c r="D176" s="17">
        <v>0</v>
      </c>
      <c r="E176" s="8">
        <v>0</v>
      </c>
      <c r="F176" s="17">
        <v>0</v>
      </c>
      <c r="G176" s="19">
        <v>0</v>
      </c>
      <c r="H176" s="17">
        <v>147.17222222222222</v>
      </c>
      <c r="I176" s="19">
        <v>0</v>
      </c>
      <c r="J176" s="17">
        <v>43.922222222222224</v>
      </c>
      <c r="K176" s="17">
        <v>0</v>
      </c>
      <c r="L176" s="17">
        <v>0</v>
      </c>
      <c r="M176" s="17">
        <v>80.305555555555557</v>
      </c>
      <c r="N176" s="17">
        <v>0</v>
      </c>
      <c r="O176" s="42">
        <v>0</v>
      </c>
      <c r="P176" s="17">
        <v>2.2944444444444443</v>
      </c>
      <c r="Q176" s="44">
        <v>0</v>
      </c>
      <c r="R176" s="17">
        <v>3.2777777777777781</v>
      </c>
      <c r="S176" s="17">
        <v>0.32777777777777778</v>
      </c>
      <c r="T176" s="17">
        <v>4.2611111111111102</v>
      </c>
      <c r="U176" s="17">
        <v>0</v>
      </c>
      <c r="V176" s="17">
        <v>39.988888888888894</v>
      </c>
      <c r="W176" s="8">
        <v>0</v>
      </c>
      <c r="X176" s="19">
        <v>0</v>
      </c>
      <c r="Y176" s="6">
        <v>0</v>
      </c>
      <c r="Z176" s="19">
        <v>0</v>
      </c>
      <c r="AA176" s="46">
        <v>0</v>
      </c>
      <c r="AB176" s="17">
        <v>0.32777777777777778</v>
      </c>
      <c r="AC176" s="47">
        <v>0</v>
      </c>
      <c r="AD176" s="32">
        <v>0</v>
      </c>
      <c r="AE176" s="17">
        <v>0</v>
      </c>
      <c r="AF176" s="17">
        <v>0</v>
      </c>
    </row>
    <row r="177" spans="1:32">
      <c r="A177" s="6" t="s">
        <v>41</v>
      </c>
      <c r="B177" s="21">
        <v>37816</v>
      </c>
      <c r="C177" s="42">
        <v>0</v>
      </c>
      <c r="D177" s="17">
        <v>0</v>
      </c>
      <c r="E177" s="8">
        <v>0</v>
      </c>
      <c r="F177" s="17">
        <v>0</v>
      </c>
      <c r="G177" s="19">
        <v>0</v>
      </c>
      <c r="H177" s="17">
        <v>96.694444444444457</v>
      </c>
      <c r="I177" s="19">
        <v>0</v>
      </c>
      <c r="J177" s="17">
        <v>19.338888888888889</v>
      </c>
      <c r="K177" s="17">
        <v>0.32777777777777778</v>
      </c>
      <c r="L177" s="17">
        <v>0</v>
      </c>
      <c r="M177" s="17">
        <v>70.144444444444446</v>
      </c>
      <c r="N177" s="17">
        <v>0</v>
      </c>
      <c r="O177" s="42">
        <v>0</v>
      </c>
      <c r="P177" s="17">
        <v>24.583333333333332</v>
      </c>
      <c r="Q177" s="44">
        <v>0</v>
      </c>
      <c r="R177" s="17">
        <v>9.1777777777777789</v>
      </c>
      <c r="S177" s="17">
        <v>2.9499999999999997</v>
      </c>
      <c r="T177" s="17">
        <v>18.027777777777775</v>
      </c>
      <c r="U177" s="17">
        <v>0</v>
      </c>
      <c r="V177" s="17">
        <v>49.166666666666664</v>
      </c>
      <c r="W177" s="8">
        <v>0</v>
      </c>
      <c r="X177" s="19">
        <v>0</v>
      </c>
      <c r="Y177" s="6">
        <v>0</v>
      </c>
      <c r="Z177" s="19">
        <v>0</v>
      </c>
      <c r="AA177" s="46">
        <v>0</v>
      </c>
      <c r="AB177" s="17">
        <v>2.2944444444444447</v>
      </c>
      <c r="AC177" s="47">
        <v>0</v>
      </c>
      <c r="AD177" s="32">
        <v>0</v>
      </c>
      <c r="AE177" s="17">
        <v>0</v>
      </c>
      <c r="AF177" s="17">
        <v>0</v>
      </c>
    </row>
    <row r="178" spans="1:32">
      <c r="A178" s="6" t="s">
        <v>41</v>
      </c>
      <c r="B178" s="21">
        <v>37823</v>
      </c>
      <c r="C178" s="42">
        <v>0</v>
      </c>
      <c r="D178" s="17">
        <v>0</v>
      </c>
      <c r="E178" s="8">
        <v>0</v>
      </c>
      <c r="F178" s="17">
        <v>0</v>
      </c>
      <c r="G178" s="19">
        <v>0</v>
      </c>
      <c r="H178" s="17">
        <v>234.68888888888887</v>
      </c>
      <c r="I178" s="19">
        <v>0</v>
      </c>
      <c r="J178" s="17">
        <v>5.8999999999999995</v>
      </c>
      <c r="K178" s="17">
        <v>0</v>
      </c>
      <c r="L178" s="17">
        <v>0</v>
      </c>
      <c r="M178" s="17">
        <v>70.8</v>
      </c>
      <c r="N178" s="17">
        <v>0</v>
      </c>
      <c r="O178" s="42">
        <v>0</v>
      </c>
      <c r="P178" s="17">
        <v>13.111111111111112</v>
      </c>
      <c r="Q178" s="44">
        <v>0</v>
      </c>
      <c r="R178" s="17">
        <v>14.094444444444443</v>
      </c>
      <c r="S178" s="17">
        <v>1.9666666666666666</v>
      </c>
      <c r="T178" s="17">
        <v>8.85</v>
      </c>
      <c r="U178" s="17">
        <v>0</v>
      </c>
      <c r="V178" s="17">
        <v>23.927777777777777</v>
      </c>
      <c r="W178" s="8">
        <v>0</v>
      </c>
      <c r="X178" s="19">
        <v>0</v>
      </c>
      <c r="Y178" s="6">
        <v>0</v>
      </c>
      <c r="Z178" s="19">
        <v>0</v>
      </c>
      <c r="AA178" s="46">
        <v>0</v>
      </c>
      <c r="AB178" s="17">
        <v>5.8999999999999995</v>
      </c>
      <c r="AC178" s="47">
        <v>0</v>
      </c>
      <c r="AD178" s="32">
        <v>0</v>
      </c>
      <c r="AE178" s="17">
        <v>0</v>
      </c>
      <c r="AF178" s="17">
        <v>0</v>
      </c>
    </row>
    <row r="179" spans="1:32">
      <c r="A179" s="6" t="s">
        <v>41</v>
      </c>
      <c r="B179" s="21">
        <v>37826</v>
      </c>
      <c r="C179" s="42">
        <v>0</v>
      </c>
      <c r="D179" s="17">
        <v>0</v>
      </c>
      <c r="E179" s="8">
        <v>0</v>
      </c>
      <c r="F179" s="17">
        <v>0</v>
      </c>
      <c r="G179" s="19">
        <v>0</v>
      </c>
      <c r="H179" s="17">
        <v>204.8283950617284</v>
      </c>
      <c r="I179" s="19">
        <v>0</v>
      </c>
      <c r="J179" s="17">
        <v>7.7524691358024702</v>
      </c>
      <c r="K179" s="17">
        <v>0</v>
      </c>
      <c r="L179" s="17">
        <v>0</v>
      </c>
      <c r="M179" s="17">
        <v>35.498148148148147</v>
      </c>
      <c r="N179" s="17">
        <v>0</v>
      </c>
      <c r="O179" s="42">
        <v>0</v>
      </c>
      <c r="P179" s="17">
        <v>28.561728395061731</v>
      </c>
      <c r="Q179" s="44">
        <v>0</v>
      </c>
      <c r="R179" s="17">
        <v>30.601851851851848</v>
      </c>
      <c r="S179" s="17">
        <v>0.81604938271604943</v>
      </c>
      <c r="T179" s="17">
        <v>5.7123456790123468</v>
      </c>
      <c r="U179" s="17">
        <v>12.24074074074074</v>
      </c>
      <c r="V179" s="17">
        <v>3.6722222222222221</v>
      </c>
      <c r="W179" s="8">
        <v>0</v>
      </c>
      <c r="X179" s="19">
        <v>0</v>
      </c>
      <c r="Y179" s="6">
        <v>0</v>
      </c>
      <c r="Z179" s="19">
        <v>0</v>
      </c>
      <c r="AA179" s="46">
        <v>0</v>
      </c>
      <c r="AB179" s="17">
        <v>31.825925925925926</v>
      </c>
      <c r="AC179" s="47">
        <v>0</v>
      </c>
      <c r="AD179" s="32">
        <v>0</v>
      </c>
      <c r="AE179" s="17">
        <v>0</v>
      </c>
      <c r="AF179" s="17">
        <v>0</v>
      </c>
    </row>
    <row r="180" spans="1:32">
      <c r="A180" s="6" t="s">
        <v>41</v>
      </c>
      <c r="B180" s="21">
        <v>37837</v>
      </c>
      <c r="C180" s="42">
        <v>0</v>
      </c>
      <c r="D180" s="17">
        <v>0</v>
      </c>
      <c r="E180" s="8">
        <v>0</v>
      </c>
      <c r="F180" s="17">
        <v>0</v>
      </c>
      <c r="G180" s="19">
        <v>0</v>
      </c>
      <c r="H180" s="17">
        <v>27.745679012345679</v>
      </c>
      <c r="I180" s="19">
        <v>0</v>
      </c>
      <c r="J180" s="17">
        <v>6.9364197530864198</v>
      </c>
      <c r="K180" s="17">
        <v>0.40802469135802472</v>
      </c>
      <c r="L180" s="17">
        <v>0</v>
      </c>
      <c r="M180" s="17">
        <v>16.729012345679013</v>
      </c>
      <c r="N180" s="17">
        <v>0</v>
      </c>
      <c r="O180" s="42">
        <v>0</v>
      </c>
      <c r="P180" s="17">
        <v>7.7524691358024702</v>
      </c>
      <c r="Q180" s="44">
        <v>0</v>
      </c>
      <c r="R180" s="17">
        <v>95.069753086419766</v>
      </c>
      <c r="S180" s="17">
        <v>0.40802469135802472</v>
      </c>
      <c r="T180" s="17">
        <v>11.424691358024694</v>
      </c>
      <c r="U180" s="17">
        <v>1.6320987654320989</v>
      </c>
      <c r="V180" s="17">
        <v>0.81604938271604943</v>
      </c>
      <c r="W180" s="8">
        <v>0</v>
      </c>
      <c r="X180" s="19">
        <v>0</v>
      </c>
      <c r="Y180" s="6">
        <v>0</v>
      </c>
      <c r="Z180" s="19">
        <v>0</v>
      </c>
      <c r="AA180" s="46">
        <v>0</v>
      </c>
      <c r="AB180" s="17">
        <v>38.354320987654319</v>
      </c>
      <c r="AC180" s="47">
        <v>0</v>
      </c>
      <c r="AD180" s="32">
        <v>0</v>
      </c>
      <c r="AE180" s="17">
        <v>0</v>
      </c>
      <c r="AF180" s="17">
        <v>0</v>
      </c>
    </row>
    <row r="181" spans="1:32">
      <c r="A181" s="6" t="s">
        <v>41</v>
      </c>
      <c r="B181" s="21">
        <v>37844</v>
      </c>
      <c r="C181" s="42">
        <v>0</v>
      </c>
      <c r="D181" s="17">
        <v>0</v>
      </c>
      <c r="E181" s="8">
        <v>0</v>
      </c>
      <c r="F181" s="17">
        <v>0</v>
      </c>
      <c r="G181" s="19">
        <v>0</v>
      </c>
      <c r="H181" s="17">
        <v>57.688888888888897</v>
      </c>
      <c r="I181" s="19">
        <v>0</v>
      </c>
      <c r="J181" s="17">
        <v>7.2111111111111112</v>
      </c>
      <c r="K181" s="17">
        <v>0</v>
      </c>
      <c r="L181" s="17">
        <v>0</v>
      </c>
      <c r="M181" s="17">
        <v>0.98333333333333328</v>
      </c>
      <c r="N181" s="17">
        <v>0</v>
      </c>
      <c r="O181" s="42">
        <v>0</v>
      </c>
      <c r="P181" s="17">
        <v>9.8333333333333339</v>
      </c>
      <c r="Q181" s="44">
        <v>0</v>
      </c>
      <c r="R181" s="17">
        <v>139.96111111111111</v>
      </c>
      <c r="S181" s="17">
        <v>0.65555555555555556</v>
      </c>
      <c r="T181" s="17">
        <v>5.8999999999999995</v>
      </c>
      <c r="U181" s="17">
        <v>0</v>
      </c>
      <c r="V181" s="17">
        <v>0.32777777777777778</v>
      </c>
      <c r="W181" s="8">
        <v>0</v>
      </c>
      <c r="X181" s="19">
        <v>0</v>
      </c>
      <c r="Y181" s="6">
        <v>0</v>
      </c>
      <c r="Z181" s="19">
        <v>0</v>
      </c>
      <c r="AA181" s="46">
        <v>0</v>
      </c>
      <c r="AB181" s="17">
        <v>12.455555555555556</v>
      </c>
      <c r="AC181" s="47">
        <v>0</v>
      </c>
      <c r="AD181" s="32">
        <v>0</v>
      </c>
      <c r="AE181" s="17">
        <v>0</v>
      </c>
      <c r="AF181" s="17">
        <v>0</v>
      </c>
    </row>
    <row r="182" spans="1:32">
      <c r="A182" s="6" t="s">
        <v>41</v>
      </c>
      <c r="B182" s="21">
        <v>37851</v>
      </c>
      <c r="C182" s="42">
        <v>0</v>
      </c>
      <c r="D182" s="17">
        <v>0</v>
      </c>
      <c r="E182" s="8">
        <v>0</v>
      </c>
      <c r="F182" s="17">
        <v>0</v>
      </c>
      <c r="G182" s="19">
        <v>0</v>
      </c>
      <c r="H182" s="17">
        <v>35.498148148148154</v>
      </c>
      <c r="I182" s="19">
        <v>0</v>
      </c>
      <c r="J182" s="17">
        <v>15.096913580246914</v>
      </c>
      <c r="K182" s="17">
        <v>0</v>
      </c>
      <c r="L182" s="17">
        <v>0</v>
      </c>
      <c r="M182" s="17">
        <v>9.3845679012345684</v>
      </c>
      <c r="N182" s="17">
        <v>0</v>
      </c>
      <c r="O182" s="42">
        <v>0</v>
      </c>
      <c r="P182" s="17">
        <v>3.6722222222222225</v>
      </c>
      <c r="Q182" s="44">
        <v>0</v>
      </c>
      <c r="R182" s="17">
        <v>186.87530864197529</v>
      </c>
      <c r="S182" s="17">
        <v>3.2641975308641977</v>
      </c>
      <c r="T182" s="17">
        <v>14.280864197530866</v>
      </c>
      <c r="U182" s="17">
        <v>1.6320987654320989</v>
      </c>
      <c r="V182" s="17">
        <v>2.8561728395061734</v>
      </c>
      <c r="W182" s="8">
        <v>0</v>
      </c>
      <c r="X182" s="19">
        <v>0</v>
      </c>
      <c r="Y182" s="6">
        <v>0</v>
      </c>
      <c r="Z182" s="19">
        <v>0</v>
      </c>
      <c r="AA182" s="46">
        <v>0</v>
      </c>
      <c r="AB182" s="17">
        <v>10.200617283950619</v>
      </c>
      <c r="AC182" s="47">
        <v>0</v>
      </c>
      <c r="AD182" s="32">
        <v>0</v>
      </c>
      <c r="AE182" s="17">
        <v>0</v>
      </c>
      <c r="AF182" s="17">
        <v>0</v>
      </c>
    </row>
    <row r="183" spans="1:32">
      <c r="A183" s="6" t="s">
        <v>41</v>
      </c>
      <c r="B183" s="28">
        <v>39591</v>
      </c>
      <c r="C183" s="42">
        <v>0</v>
      </c>
      <c r="D183" s="46">
        <v>2.4583333333333335</v>
      </c>
      <c r="E183" s="8">
        <v>0</v>
      </c>
      <c r="F183" s="8">
        <v>0</v>
      </c>
      <c r="G183" s="19">
        <v>0</v>
      </c>
      <c r="H183" s="46">
        <v>7.8666666666666663</v>
      </c>
      <c r="I183" s="19">
        <v>0</v>
      </c>
      <c r="J183" s="46">
        <v>217.31666666666669</v>
      </c>
      <c r="K183" s="46">
        <v>40.808333333333337</v>
      </c>
      <c r="L183" s="17">
        <v>0</v>
      </c>
      <c r="M183" s="46">
        <v>16.225000000000001</v>
      </c>
      <c r="N183" s="17">
        <v>0</v>
      </c>
      <c r="O183" s="46">
        <v>36.875</v>
      </c>
      <c r="P183" s="46">
        <v>0</v>
      </c>
      <c r="Q183" s="44">
        <v>0</v>
      </c>
      <c r="R183" s="42">
        <v>0</v>
      </c>
      <c r="S183" s="46">
        <v>0</v>
      </c>
      <c r="T183" s="46">
        <v>0.49166666666666664</v>
      </c>
      <c r="U183" s="46">
        <v>11.8</v>
      </c>
      <c r="V183" s="8">
        <v>0</v>
      </c>
      <c r="W183" s="8">
        <v>0</v>
      </c>
      <c r="X183" s="19">
        <v>0</v>
      </c>
      <c r="Y183" s="6">
        <v>0</v>
      </c>
      <c r="Z183" s="19">
        <v>0</v>
      </c>
      <c r="AA183" s="46">
        <v>0</v>
      </c>
      <c r="AB183" s="46">
        <v>0</v>
      </c>
      <c r="AC183" s="47">
        <v>0</v>
      </c>
      <c r="AD183" s="32">
        <v>0</v>
      </c>
      <c r="AE183" s="17">
        <v>0</v>
      </c>
      <c r="AF183" s="17">
        <v>0</v>
      </c>
    </row>
    <row r="184" spans="1:32">
      <c r="A184" s="6" t="s">
        <v>41</v>
      </c>
      <c r="B184" s="28">
        <v>39596</v>
      </c>
      <c r="C184" s="42">
        <v>0</v>
      </c>
      <c r="D184" s="46">
        <v>0.49166666666666664</v>
      </c>
      <c r="E184" s="8">
        <v>0</v>
      </c>
      <c r="F184" s="8">
        <v>0</v>
      </c>
      <c r="G184" s="19">
        <v>0</v>
      </c>
      <c r="H184" s="46">
        <v>9.8333333333333339</v>
      </c>
      <c r="I184" s="19">
        <v>0</v>
      </c>
      <c r="J184" s="46">
        <v>206.00833333333333</v>
      </c>
      <c r="K184" s="46">
        <v>24.583333333333336</v>
      </c>
      <c r="L184" s="17">
        <v>0</v>
      </c>
      <c r="M184" s="46">
        <v>15.733333333333333</v>
      </c>
      <c r="N184" s="17">
        <v>0</v>
      </c>
      <c r="O184" s="46">
        <v>59.983333333333334</v>
      </c>
      <c r="P184" s="46">
        <v>0</v>
      </c>
      <c r="Q184" s="44">
        <v>0</v>
      </c>
      <c r="R184" s="46">
        <v>1.9666666666666666</v>
      </c>
      <c r="S184" s="46">
        <v>0</v>
      </c>
      <c r="T184" s="46">
        <v>0</v>
      </c>
      <c r="U184" s="46">
        <v>0</v>
      </c>
      <c r="V184" s="8">
        <v>0</v>
      </c>
      <c r="W184" s="8">
        <v>0</v>
      </c>
      <c r="X184" s="19">
        <v>0</v>
      </c>
      <c r="Y184" s="6">
        <v>0</v>
      </c>
      <c r="Z184" s="19">
        <v>0</v>
      </c>
      <c r="AA184" s="46">
        <v>0</v>
      </c>
      <c r="AB184" s="46">
        <v>0</v>
      </c>
      <c r="AC184" s="47">
        <v>0</v>
      </c>
      <c r="AD184" s="46">
        <v>174.05</v>
      </c>
      <c r="AE184" s="17">
        <v>0</v>
      </c>
      <c r="AF184" s="17">
        <v>0</v>
      </c>
    </row>
    <row r="185" spans="1:32">
      <c r="A185" s="6" t="s">
        <v>41</v>
      </c>
      <c r="B185" s="28">
        <v>39601</v>
      </c>
      <c r="C185" s="42">
        <v>0</v>
      </c>
      <c r="D185" s="46">
        <v>4.916666666666667</v>
      </c>
      <c r="E185" s="8">
        <v>0</v>
      </c>
      <c r="F185" s="8">
        <v>0</v>
      </c>
      <c r="G185" s="19">
        <v>0</v>
      </c>
      <c r="H185" s="46">
        <v>5.9</v>
      </c>
      <c r="I185" s="19">
        <v>0</v>
      </c>
      <c r="J185" s="46">
        <v>159.79166666666666</v>
      </c>
      <c r="K185" s="46">
        <v>5.4083333333333332</v>
      </c>
      <c r="L185" s="17">
        <v>0</v>
      </c>
      <c r="M185" s="46">
        <v>8.85</v>
      </c>
      <c r="N185" s="17">
        <v>0</v>
      </c>
      <c r="O185" s="46">
        <v>35.891666666666666</v>
      </c>
      <c r="P185" s="46">
        <v>0</v>
      </c>
      <c r="Q185" s="44">
        <v>0</v>
      </c>
      <c r="R185" s="46">
        <v>4.4249999999999998</v>
      </c>
      <c r="S185" s="46">
        <v>1.4750000000000001</v>
      </c>
      <c r="T185" s="46">
        <v>0</v>
      </c>
      <c r="U185" s="46">
        <v>0</v>
      </c>
      <c r="V185" s="8">
        <v>0</v>
      </c>
      <c r="W185" s="8">
        <v>0</v>
      </c>
      <c r="X185" s="19">
        <v>0</v>
      </c>
      <c r="Y185" s="46">
        <v>0.98333333333333328</v>
      </c>
      <c r="Z185" s="19">
        <v>0</v>
      </c>
      <c r="AA185" s="46">
        <v>0</v>
      </c>
      <c r="AB185" s="46">
        <v>0</v>
      </c>
      <c r="AC185" s="47">
        <v>0</v>
      </c>
      <c r="AD185" s="32">
        <v>0</v>
      </c>
      <c r="AE185" s="17">
        <v>0</v>
      </c>
      <c r="AF185" s="17">
        <v>0</v>
      </c>
    </row>
    <row r="186" spans="1:32">
      <c r="A186" s="6" t="s">
        <v>41</v>
      </c>
      <c r="B186" s="28">
        <v>39608</v>
      </c>
      <c r="C186" s="42">
        <v>0</v>
      </c>
      <c r="D186" s="46">
        <v>16.225000000000001</v>
      </c>
      <c r="E186" s="8">
        <v>0</v>
      </c>
      <c r="F186" s="8">
        <v>0</v>
      </c>
      <c r="G186" s="19">
        <v>0</v>
      </c>
      <c r="H186" s="46">
        <v>19.666666666666668</v>
      </c>
      <c r="I186" s="19">
        <v>0</v>
      </c>
      <c r="J186" s="46">
        <v>193.7166666666667</v>
      </c>
      <c r="K186" s="46">
        <v>0.98333333333333328</v>
      </c>
      <c r="L186" s="17">
        <v>0</v>
      </c>
      <c r="M186" s="46">
        <v>9.3416666666666668</v>
      </c>
      <c r="N186" s="17">
        <v>0</v>
      </c>
      <c r="O186" s="46">
        <v>19.175000000000001</v>
      </c>
      <c r="P186" s="46">
        <v>2.95</v>
      </c>
      <c r="Q186" s="44">
        <v>0</v>
      </c>
      <c r="R186" s="46">
        <v>0.49166666666666664</v>
      </c>
      <c r="S186" s="46">
        <v>0</v>
      </c>
      <c r="T186" s="46">
        <v>0.98333333333333328</v>
      </c>
      <c r="U186" s="46">
        <v>0</v>
      </c>
      <c r="V186" s="8">
        <v>0</v>
      </c>
      <c r="W186" s="8">
        <v>0</v>
      </c>
      <c r="X186" s="19">
        <v>0</v>
      </c>
      <c r="Y186" s="46">
        <v>0.49166666666666664</v>
      </c>
      <c r="Z186" s="19">
        <v>0</v>
      </c>
      <c r="AA186" s="46">
        <v>0</v>
      </c>
      <c r="AB186" s="46">
        <v>0</v>
      </c>
      <c r="AC186" s="47">
        <v>0</v>
      </c>
      <c r="AD186" s="46">
        <v>3.4416666666666669</v>
      </c>
      <c r="AE186" s="17">
        <v>0</v>
      </c>
      <c r="AF186" s="17">
        <v>0</v>
      </c>
    </row>
    <row r="187" spans="1:32">
      <c r="A187" s="6" t="s">
        <v>41</v>
      </c>
      <c r="B187" s="28">
        <v>39616</v>
      </c>
      <c r="C187" s="42">
        <v>0</v>
      </c>
      <c r="D187" s="46">
        <v>11.8</v>
      </c>
      <c r="E187" s="8">
        <v>0</v>
      </c>
      <c r="F187" s="8">
        <v>0</v>
      </c>
      <c r="G187" s="19">
        <v>0</v>
      </c>
      <c r="H187" s="46">
        <v>8.3583333333333343</v>
      </c>
      <c r="I187" s="19">
        <v>0</v>
      </c>
      <c r="J187" s="46">
        <v>116.52500000000001</v>
      </c>
      <c r="K187" s="46">
        <v>0.49166666666666664</v>
      </c>
      <c r="L187" s="46">
        <v>1.9666666666666666</v>
      </c>
      <c r="M187" s="46">
        <v>33.433333333333337</v>
      </c>
      <c r="N187" s="17">
        <v>0</v>
      </c>
      <c r="O187" s="46">
        <v>32.941666666666663</v>
      </c>
      <c r="P187" s="46">
        <v>0</v>
      </c>
      <c r="Q187" s="44">
        <v>0</v>
      </c>
      <c r="R187" s="42">
        <v>0</v>
      </c>
      <c r="S187" s="46">
        <v>0.49166666666666664</v>
      </c>
      <c r="T187" s="46">
        <v>3.4416666666666669</v>
      </c>
      <c r="U187" s="46">
        <v>0.49166666666666664</v>
      </c>
      <c r="V187" s="8">
        <v>0</v>
      </c>
      <c r="W187" s="8">
        <v>0</v>
      </c>
      <c r="X187" s="19">
        <v>0</v>
      </c>
      <c r="Y187" s="6">
        <v>0</v>
      </c>
      <c r="Z187" s="19">
        <v>0</v>
      </c>
      <c r="AA187" s="46">
        <v>0</v>
      </c>
      <c r="AB187" s="46">
        <v>0</v>
      </c>
      <c r="AC187" s="47">
        <v>0</v>
      </c>
      <c r="AD187" s="46">
        <v>420.86666666666667</v>
      </c>
      <c r="AE187" s="17">
        <v>0</v>
      </c>
      <c r="AF187" s="17">
        <v>0</v>
      </c>
    </row>
    <row r="188" spans="1:32">
      <c r="A188" s="6" t="s">
        <v>41</v>
      </c>
      <c r="B188" s="28">
        <v>39622</v>
      </c>
      <c r="C188" s="42">
        <v>0</v>
      </c>
      <c r="D188" s="46">
        <v>6.3916666666666666</v>
      </c>
      <c r="E188" s="8">
        <v>0</v>
      </c>
      <c r="F188" s="8">
        <v>0</v>
      </c>
      <c r="G188" s="19">
        <v>0</v>
      </c>
      <c r="H188" s="46">
        <v>15.733333333333333</v>
      </c>
      <c r="I188" s="19">
        <v>0</v>
      </c>
      <c r="J188" s="46">
        <v>108.16666666666667</v>
      </c>
      <c r="K188" s="42">
        <v>0</v>
      </c>
      <c r="L188" s="17">
        <v>0</v>
      </c>
      <c r="M188" s="46">
        <v>77.191666666666677</v>
      </c>
      <c r="N188" s="17">
        <v>0</v>
      </c>
      <c r="O188" s="46">
        <v>5.4083333333333332</v>
      </c>
      <c r="P188" s="46">
        <v>1.9666666666666666</v>
      </c>
      <c r="Q188" s="44">
        <v>0</v>
      </c>
      <c r="R188" s="46">
        <v>2.4583333333333335</v>
      </c>
      <c r="S188" s="46">
        <v>0</v>
      </c>
      <c r="T188" s="46">
        <v>4.916666666666667</v>
      </c>
      <c r="U188" s="46">
        <v>0</v>
      </c>
      <c r="V188" s="8">
        <v>0</v>
      </c>
      <c r="W188" s="8">
        <v>0</v>
      </c>
      <c r="X188" s="19">
        <v>0</v>
      </c>
      <c r="Y188" s="6">
        <v>0</v>
      </c>
      <c r="Z188" s="19">
        <v>0</v>
      </c>
      <c r="AA188" s="46">
        <v>0</v>
      </c>
      <c r="AB188" s="46">
        <v>0</v>
      </c>
      <c r="AC188" s="47">
        <v>0</v>
      </c>
      <c r="AD188" s="32">
        <v>0</v>
      </c>
      <c r="AE188" s="17">
        <v>0</v>
      </c>
      <c r="AF188" s="17">
        <v>0</v>
      </c>
    </row>
    <row r="189" spans="1:32">
      <c r="A189" s="6" t="s">
        <v>41</v>
      </c>
      <c r="B189" s="27">
        <v>39632</v>
      </c>
      <c r="C189" s="42">
        <v>0</v>
      </c>
      <c r="D189" s="17">
        <v>0</v>
      </c>
      <c r="E189" s="8">
        <v>0</v>
      </c>
      <c r="F189" s="17">
        <v>0</v>
      </c>
      <c r="G189" s="19">
        <v>0</v>
      </c>
      <c r="H189" s="46">
        <v>26.55</v>
      </c>
      <c r="I189" s="19">
        <v>0</v>
      </c>
      <c r="J189" s="46">
        <v>360.88333333333333</v>
      </c>
      <c r="K189" s="42">
        <v>0</v>
      </c>
      <c r="L189" s="17">
        <v>0</v>
      </c>
      <c r="M189" s="46">
        <v>71.291666666666671</v>
      </c>
      <c r="N189" s="17">
        <v>0</v>
      </c>
      <c r="O189" s="46">
        <v>7.375</v>
      </c>
      <c r="P189" s="46">
        <v>0</v>
      </c>
      <c r="Q189" s="44">
        <v>0</v>
      </c>
      <c r="R189" s="46">
        <v>1.4750000000000001</v>
      </c>
      <c r="S189" s="46">
        <v>0.49166666666666664</v>
      </c>
      <c r="T189" s="46">
        <v>9.3416666666666668</v>
      </c>
      <c r="U189" s="46">
        <v>2.4583333333333335</v>
      </c>
      <c r="V189" s="8">
        <v>0</v>
      </c>
      <c r="W189" s="8">
        <v>0</v>
      </c>
      <c r="X189" s="19">
        <v>0</v>
      </c>
      <c r="Y189" s="46">
        <v>0.98333333333333328</v>
      </c>
      <c r="Z189" s="19">
        <v>0</v>
      </c>
      <c r="AA189" s="46">
        <v>0</v>
      </c>
      <c r="AB189" s="46">
        <v>1.4750000000000001</v>
      </c>
      <c r="AC189" s="47">
        <v>0</v>
      </c>
      <c r="AD189" s="32">
        <v>0</v>
      </c>
      <c r="AE189" s="17">
        <v>0</v>
      </c>
      <c r="AF189" s="17">
        <v>0</v>
      </c>
    </row>
    <row r="190" spans="1:32">
      <c r="A190" s="6" t="s">
        <v>41</v>
      </c>
      <c r="B190" s="28">
        <v>39637</v>
      </c>
      <c r="C190" s="42">
        <v>0</v>
      </c>
      <c r="D190" s="17">
        <v>0</v>
      </c>
      <c r="E190" s="8">
        <v>0</v>
      </c>
      <c r="F190" s="17">
        <v>0</v>
      </c>
      <c r="G190" s="19">
        <v>0</v>
      </c>
      <c r="H190" s="46">
        <v>7.375</v>
      </c>
      <c r="I190" s="19">
        <v>0</v>
      </c>
      <c r="J190" s="46">
        <v>112.10000000000001</v>
      </c>
      <c r="K190" s="42">
        <v>0</v>
      </c>
      <c r="L190" s="17">
        <v>0</v>
      </c>
      <c r="M190" s="46">
        <v>54.083333333333336</v>
      </c>
      <c r="N190" s="17">
        <v>0</v>
      </c>
      <c r="O190" s="46">
        <v>4.4249999999999998</v>
      </c>
      <c r="P190" s="46">
        <v>0</v>
      </c>
      <c r="Q190" s="46">
        <v>0.49166666666666664</v>
      </c>
      <c r="R190" s="42">
        <v>0</v>
      </c>
      <c r="S190" s="46">
        <v>0.98333333333333328</v>
      </c>
      <c r="T190" s="46">
        <v>9.3416666666666668</v>
      </c>
      <c r="U190" s="46">
        <v>0.98333333333333328</v>
      </c>
      <c r="V190" s="8">
        <v>0</v>
      </c>
      <c r="W190" s="8">
        <v>0</v>
      </c>
      <c r="X190" s="19">
        <v>0</v>
      </c>
      <c r="Y190" s="6">
        <v>0</v>
      </c>
      <c r="Z190" s="19">
        <v>0</v>
      </c>
      <c r="AA190" s="46">
        <v>0</v>
      </c>
      <c r="AB190" s="46">
        <v>0</v>
      </c>
      <c r="AC190" s="47">
        <v>0</v>
      </c>
      <c r="AD190" s="32">
        <v>0</v>
      </c>
      <c r="AE190" s="17">
        <v>0</v>
      </c>
      <c r="AF190" s="17">
        <v>0</v>
      </c>
    </row>
    <row r="191" spans="1:32">
      <c r="A191" s="6" t="s">
        <v>41</v>
      </c>
      <c r="B191" s="28">
        <v>39647</v>
      </c>
      <c r="C191" s="42">
        <v>0</v>
      </c>
      <c r="D191" s="46">
        <v>1.4750000000000001</v>
      </c>
      <c r="E191" s="8">
        <v>0</v>
      </c>
      <c r="F191" s="8">
        <v>0</v>
      </c>
      <c r="G191" s="19">
        <v>0</v>
      </c>
      <c r="H191" s="46">
        <v>10.816666666666666</v>
      </c>
      <c r="I191" s="19">
        <v>0</v>
      </c>
      <c r="J191" s="46">
        <v>9.8333333333333339</v>
      </c>
      <c r="K191" s="46">
        <v>0.98333333333333328</v>
      </c>
      <c r="L191" s="17">
        <v>0</v>
      </c>
      <c r="M191" s="46">
        <v>71.291666666666671</v>
      </c>
      <c r="N191" s="17">
        <v>0</v>
      </c>
      <c r="O191" s="46">
        <v>0.98333333333333328</v>
      </c>
      <c r="P191" s="46">
        <v>0</v>
      </c>
      <c r="Q191" s="44">
        <v>0</v>
      </c>
      <c r="R191" s="42">
        <v>0</v>
      </c>
      <c r="S191" s="46">
        <v>0</v>
      </c>
      <c r="T191" s="46">
        <v>22.125</v>
      </c>
      <c r="U191" s="46">
        <v>0</v>
      </c>
      <c r="V191" s="8">
        <v>0</v>
      </c>
      <c r="W191" s="8">
        <v>0</v>
      </c>
      <c r="X191" s="19">
        <v>0</v>
      </c>
      <c r="Y191" s="6">
        <v>0</v>
      </c>
      <c r="Z191" s="19">
        <v>0</v>
      </c>
      <c r="AA191" s="46">
        <v>0</v>
      </c>
      <c r="AB191" s="46">
        <v>0</v>
      </c>
      <c r="AC191" s="47">
        <v>0</v>
      </c>
      <c r="AD191" s="32">
        <v>0</v>
      </c>
      <c r="AE191" s="17">
        <v>0</v>
      </c>
      <c r="AF191" s="17">
        <v>0</v>
      </c>
    </row>
    <row r="192" spans="1:32">
      <c r="A192" s="6" t="s">
        <v>41</v>
      </c>
      <c r="B192" s="27">
        <v>39650</v>
      </c>
      <c r="C192" s="42">
        <v>0</v>
      </c>
      <c r="D192" s="17">
        <v>0</v>
      </c>
      <c r="E192" s="8">
        <v>0</v>
      </c>
      <c r="F192" s="17">
        <v>0</v>
      </c>
      <c r="G192" s="19">
        <v>0</v>
      </c>
      <c r="H192" s="46">
        <v>21.141666666666669</v>
      </c>
      <c r="I192" s="19">
        <v>0</v>
      </c>
      <c r="J192" s="46">
        <v>25.566666666666666</v>
      </c>
      <c r="K192" s="42">
        <v>0</v>
      </c>
      <c r="L192" s="17">
        <v>0</v>
      </c>
      <c r="M192" s="46">
        <v>328.43333333333334</v>
      </c>
      <c r="N192" s="17">
        <v>0</v>
      </c>
      <c r="O192" s="46">
        <v>1.9666666666666666</v>
      </c>
      <c r="P192" s="46">
        <v>0</v>
      </c>
      <c r="Q192" s="44">
        <v>0</v>
      </c>
      <c r="R192" s="42">
        <v>0</v>
      </c>
      <c r="S192" s="46">
        <v>0.98333333333333328</v>
      </c>
      <c r="T192" s="46">
        <v>104.23333333333335</v>
      </c>
      <c r="U192" s="46">
        <v>0</v>
      </c>
      <c r="V192" s="8">
        <v>0</v>
      </c>
      <c r="W192" s="8">
        <v>0</v>
      </c>
      <c r="X192" s="19">
        <v>0</v>
      </c>
      <c r="Y192" s="46">
        <v>0.49166666666666664</v>
      </c>
      <c r="Z192" s="19">
        <v>0</v>
      </c>
      <c r="AA192" s="46">
        <v>0</v>
      </c>
      <c r="AB192" s="46">
        <v>3.4416666666666669</v>
      </c>
      <c r="AC192" s="47">
        <v>0</v>
      </c>
      <c r="AD192" s="32">
        <v>0</v>
      </c>
      <c r="AE192" s="17">
        <v>0</v>
      </c>
      <c r="AF192" s="17">
        <v>0</v>
      </c>
    </row>
    <row r="193" spans="1:37">
      <c r="A193" s="6" t="s">
        <v>41</v>
      </c>
      <c r="B193" s="27">
        <v>39657</v>
      </c>
      <c r="C193" s="42">
        <v>0</v>
      </c>
      <c r="D193" s="17">
        <v>0</v>
      </c>
      <c r="E193" s="8">
        <v>0</v>
      </c>
      <c r="F193" s="17">
        <v>0</v>
      </c>
      <c r="G193" s="19">
        <v>0</v>
      </c>
      <c r="H193" s="46">
        <v>30.483333333333338</v>
      </c>
      <c r="I193" s="19">
        <v>0</v>
      </c>
      <c r="J193" s="46">
        <v>111.11666666666666</v>
      </c>
      <c r="K193" s="42">
        <v>0</v>
      </c>
      <c r="L193" s="17">
        <v>0</v>
      </c>
      <c r="M193" s="46">
        <v>47.2</v>
      </c>
      <c r="N193" s="17">
        <v>0</v>
      </c>
      <c r="O193" s="46">
        <v>1.4750000000000001</v>
      </c>
      <c r="P193" s="46">
        <v>0</v>
      </c>
      <c r="Q193" s="44">
        <v>0</v>
      </c>
      <c r="R193" s="46">
        <v>2.4583333333333335</v>
      </c>
      <c r="S193" s="46">
        <v>0.98333333333333328</v>
      </c>
      <c r="T193" s="46">
        <v>6.8833333333333337</v>
      </c>
      <c r="U193" s="46">
        <v>0</v>
      </c>
      <c r="V193" s="8">
        <v>0</v>
      </c>
      <c r="W193" s="8">
        <v>0</v>
      </c>
      <c r="X193" s="19">
        <v>0</v>
      </c>
      <c r="Y193" s="6">
        <v>0</v>
      </c>
      <c r="Z193" s="19">
        <v>0</v>
      </c>
      <c r="AA193" s="46">
        <v>0</v>
      </c>
      <c r="AB193" s="46">
        <v>3.4416666666666669</v>
      </c>
      <c r="AC193" s="47">
        <v>0</v>
      </c>
      <c r="AD193" s="32">
        <v>0</v>
      </c>
      <c r="AE193" s="17">
        <v>0</v>
      </c>
      <c r="AF193" s="17">
        <v>0</v>
      </c>
    </row>
    <row r="194" spans="1:37">
      <c r="A194" s="6" t="s">
        <v>41</v>
      </c>
      <c r="B194" s="28">
        <v>39664</v>
      </c>
      <c r="C194" s="42">
        <v>0</v>
      </c>
      <c r="D194" s="46">
        <v>0.49166666666666664</v>
      </c>
      <c r="E194" s="8">
        <v>0</v>
      </c>
      <c r="F194" s="8">
        <v>0</v>
      </c>
      <c r="G194" s="19">
        <v>0</v>
      </c>
      <c r="H194" s="46">
        <v>16.225000000000001</v>
      </c>
      <c r="I194" s="19">
        <v>0</v>
      </c>
      <c r="J194" s="46">
        <v>71.291666666666671</v>
      </c>
      <c r="K194" s="46">
        <v>0.49166666666666664</v>
      </c>
      <c r="L194" s="17">
        <v>0</v>
      </c>
      <c r="M194" s="46">
        <v>159.30000000000001</v>
      </c>
      <c r="N194" s="17">
        <v>0</v>
      </c>
      <c r="O194" s="42">
        <v>0</v>
      </c>
      <c r="P194" s="46">
        <v>0</v>
      </c>
      <c r="Q194" s="44">
        <v>0</v>
      </c>
      <c r="R194" s="42">
        <v>0</v>
      </c>
      <c r="S194" s="46">
        <v>5.9</v>
      </c>
      <c r="T194" s="46">
        <v>24.091666666666665</v>
      </c>
      <c r="U194" s="46">
        <v>0</v>
      </c>
      <c r="V194" s="8">
        <v>0</v>
      </c>
      <c r="W194" s="8">
        <v>0</v>
      </c>
      <c r="X194" s="19">
        <v>0</v>
      </c>
      <c r="Y194" s="46">
        <v>0.49166666666666664</v>
      </c>
      <c r="Z194" s="19">
        <v>0</v>
      </c>
      <c r="AA194" s="46">
        <v>0</v>
      </c>
      <c r="AB194" s="46">
        <v>6.3916666666666666</v>
      </c>
      <c r="AC194" s="47">
        <v>0</v>
      </c>
      <c r="AD194" s="32">
        <v>0</v>
      </c>
      <c r="AE194" s="17">
        <v>0</v>
      </c>
      <c r="AF194" s="17">
        <v>0</v>
      </c>
    </row>
    <row r="195" spans="1:37">
      <c r="A195" s="6" t="s">
        <v>41</v>
      </c>
      <c r="B195" s="27">
        <v>39674</v>
      </c>
      <c r="C195" s="42">
        <v>0</v>
      </c>
      <c r="D195" s="17">
        <v>0</v>
      </c>
      <c r="E195" s="8">
        <v>0</v>
      </c>
      <c r="F195" s="17">
        <v>0</v>
      </c>
      <c r="G195" s="19">
        <v>0</v>
      </c>
      <c r="H195" s="46">
        <v>44.25</v>
      </c>
      <c r="I195" s="19">
        <v>0</v>
      </c>
      <c r="J195" s="46">
        <v>18.19166666666667</v>
      </c>
      <c r="K195" s="42">
        <v>0</v>
      </c>
      <c r="L195" s="17">
        <v>0</v>
      </c>
      <c r="M195" s="46">
        <v>84.566666666666677</v>
      </c>
      <c r="N195" s="17">
        <v>0</v>
      </c>
      <c r="O195" s="46">
        <v>3.9333333333333331</v>
      </c>
      <c r="P195" s="46">
        <v>0</v>
      </c>
      <c r="Q195" s="44">
        <v>0</v>
      </c>
      <c r="R195" s="42">
        <v>0</v>
      </c>
      <c r="S195" s="46">
        <v>1.4750000000000001</v>
      </c>
      <c r="T195" s="46">
        <v>7.375</v>
      </c>
      <c r="U195" s="46">
        <v>0</v>
      </c>
      <c r="V195" s="8">
        <v>0</v>
      </c>
      <c r="W195" s="8">
        <v>0</v>
      </c>
      <c r="X195" s="19">
        <v>0</v>
      </c>
      <c r="Y195" s="6">
        <v>0</v>
      </c>
      <c r="Z195" s="19">
        <v>0</v>
      </c>
      <c r="AA195" s="46">
        <v>0</v>
      </c>
      <c r="AB195" s="46">
        <v>1.9666666666666666</v>
      </c>
      <c r="AC195" s="47">
        <v>0</v>
      </c>
      <c r="AD195" s="32">
        <v>0</v>
      </c>
      <c r="AE195" s="17">
        <v>0</v>
      </c>
      <c r="AF195" s="17">
        <v>0</v>
      </c>
    </row>
    <row r="196" spans="1:37">
      <c r="A196" s="6" t="s">
        <v>41</v>
      </c>
      <c r="B196" s="27">
        <v>39678</v>
      </c>
      <c r="C196" s="42">
        <v>0</v>
      </c>
      <c r="D196" s="17">
        <v>0</v>
      </c>
      <c r="E196" s="8">
        <v>0</v>
      </c>
      <c r="F196" s="17">
        <v>0</v>
      </c>
      <c r="G196" s="19">
        <v>0</v>
      </c>
      <c r="H196" s="46">
        <v>75.716666666666669</v>
      </c>
      <c r="I196" s="19">
        <v>0</v>
      </c>
      <c r="J196" s="46">
        <v>18.19166666666667</v>
      </c>
      <c r="K196" s="42">
        <v>0</v>
      </c>
      <c r="L196" s="17">
        <v>0</v>
      </c>
      <c r="M196" s="46">
        <v>69.816666666666677</v>
      </c>
      <c r="N196" s="17">
        <v>0</v>
      </c>
      <c r="O196" s="46">
        <v>5.9</v>
      </c>
      <c r="P196" s="46">
        <v>0</v>
      </c>
      <c r="Q196" s="44">
        <v>0</v>
      </c>
      <c r="R196" s="42">
        <v>0</v>
      </c>
      <c r="S196" s="46">
        <v>0</v>
      </c>
      <c r="T196" s="46">
        <v>2.4583333333333335</v>
      </c>
      <c r="U196" s="46">
        <v>0</v>
      </c>
      <c r="V196" s="8">
        <v>0</v>
      </c>
      <c r="W196" s="8">
        <v>0</v>
      </c>
      <c r="X196" s="19">
        <v>0</v>
      </c>
      <c r="Y196" s="6">
        <v>0</v>
      </c>
      <c r="Z196" s="19">
        <v>0</v>
      </c>
      <c r="AA196" s="46">
        <v>0</v>
      </c>
      <c r="AB196" s="46">
        <v>2.4583333333333335</v>
      </c>
      <c r="AC196" s="47">
        <v>0</v>
      </c>
      <c r="AD196" s="32">
        <v>0</v>
      </c>
      <c r="AE196" s="17">
        <v>0</v>
      </c>
      <c r="AF196" s="17">
        <v>0</v>
      </c>
    </row>
    <row r="197" spans="1:37">
      <c r="A197" s="8" t="s">
        <v>19</v>
      </c>
      <c r="B197" s="21">
        <v>37769</v>
      </c>
      <c r="C197" s="42">
        <v>0</v>
      </c>
      <c r="D197" s="17">
        <v>762.5981481481482</v>
      </c>
      <c r="E197" s="8">
        <v>0</v>
      </c>
      <c r="F197" s="8">
        <v>0</v>
      </c>
      <c r="G197" s="19">
        <v>0</v>
      </c>
      <c r="H197" s="17">
        <v>67.732098765432099</v>
      </c>
      <c r="I197" s="17">
        <v>0</v>
      </c>
      <c r="J197" s="17">
        <v>205.23641975308638</v>
      </c>
      <c r="K197" s="42">
        <v>0</v>
      </c>
      <c r="L197" s="17">
        <v>0</v>
      </c>
      <c r="M197" s="17">
        <v>15.096913580246914</v>
      </c>
      <c r="N197" s="17">
        <v>0</v>
      </c>
      <c r="O197" s="42">
        <v>0</v>
      </c>
      <c r="P197" s="17">
        <v>1.6320987654320989</v>
      </c>
      <c r="Q197" s="44">
        <v>0</v>
      </c>
      <c r="R197" s="17">
        <v>0</v>
      </c>
      <c r="S197" s="45">
        <v>0</v>
      </c>
      <c r="T197" s="45">
        <v>0</v>
      </c>
      <c r="U197" s="42">
        <v>0</v>
      </c>
      <c r="V197" s="8">
        <v>0</v>
      </c>
      <c r="W197" s="8">
        <v>0</v>
      </c>
      <c r="X197" s="19">
        <v>0</v>
      </c>
      <c r="Y197" s="6">
        <v>0</v>
      </c>
      <c r="Z197" s="19">
        <v>0</v>
      </c>
      <c r="AA197" s="46">
        <v>0</v>
      </c>
      <c r="AB197" s="17">
        <v>0</v>
      </c>
      <c r="AC197" s="47">
        <v>0</v>
      </c>
      <c r="AD197" s="32">
        <v>0</v>
      </c>
      <c r="AE197" s="17">
        <v>0</v>
      </c>
      <c r="AF197" s="17">
        <v>0</v>
      </c>
      <c r="AG197" s="6"/>
      <c r="AH197" s="21"/>
      <c r="AI197" s="8"/>
      <c r="AJ197" s="6"/>
      <c r="AK197" s="8"/>
    </row>
    <row r="198" spans="1:37">
      <c r="A198" s="8" t="s">
        <v>19</v>
      </c>
      <c r="B198" s="21">
        <v>37774</v>
      </c>
      <c r="C198" s="42">
        <v>0</v>
      </c>
      <c r="D198" s="17">
        <v>508.38333333333338</v>
      </c>
      <c r="E198" s="8">
        <v>0</v>
      </c>
      <c r="F198" s="8">
        <v>0</v>
      </c>
      <c r="G198" s="19">
        <v>0</v>
      </c>
      <c r="H198" s="17">
        <v>19.994444444444444</v>
      </c>
      <c r="I198" s="17">
        <v>2.6222222222222222</v>
      </c>
      <c r="J198" s="17">
        <v>399.23333333333335</v>
      </c>
      <c r="K198" s="42">
        <v>0</v>
      </c>
      <c r="L198" s="17">
        <v>0</v>
      </c>
      <c r="M198" s="17">
        <v>19.994444444444444</v>
      </c>
      <c r="N198" s="17">
        <v>0</v>
      </c>
      <c r="O198" s="42">
        <v>0</v>
      </c>
      <c r="P198" s="17">
        <v>0.98333333333333328</v>
      </c>
      <c r="Q198" s="44">
        <v>0</v>
      </c>
      <c r="R198" s="17">
        <v>3.2777777777777781</v>
      </c>
      <c r="S198" s="45">
        <v>0</v>
      </c>
      <c r="T198" s="45">
        <v>0</v>
      </c>
      <c r="U198" s="42">
        <v>0</v>
      </c>
      <c r="V198" s="8">
        <v>0</v>
      </c>
      <c r="W198" s="8">
        <v>0</v>
      </c>
      <c r="X198" s="19">
        <v>0</v>
      </c>
      <c r="Y198" s="6">
        <v>0</v>
      </c>
      <c r="Z198" s="19">
        <v>0</v>
      </c>
      <c r="AA198" s="46">
        <v>0</v>
      </c>
      <c r="AB198" s="17">
        <v>0</v>
      </c>
      <c r="AC198" s="47">
        <v>0</v>
      </c>
      <c r="AD198" s="32">
        <v>0</v>
      </c>
      <c r="AE198" s="17">
        <v>0</v>
      </c>
      <c r="AF198" s="17">
        <v>0</v>
      </c>
      <c r="AG198" s="6"/>
      <c r="AH198" s="21"/>
      <c r="AI198" s="8"/>
      <c r="AJ198" s="6"/>
      <c r="AK198" s="8"/>
    </row>
    <row r="199" spans="1:37">
      <c r="A199" s="8" t="s">
        <v>19</v>
      </c>
      <c r="B199" s="21">
        <v>37781</v>
      </c>
      <c r="C199" s="42">
        <v>0</v>
      </c>
      <c r="D199" s="17">
        <v>19.011111111111109</v>
      </c>
      <c r="E199" s="8">
        <v>0</v>
      </c>
      <c r="F199" s="8">
        <v>0</v>
      </c>
      <c r="G199" s="19">
        <v>0</v>
      </c>
      <c r="H199" s="17">
        <v>83.911111111111111</v>
      </c>
      <c r="I199" s="17">
        <v>20.650000000000002</v>
      </c>
      <c r="J199" s="17">
        <v>60.966666666666669</v>
      </c>
      <c r="K199" s="42">
        <v>0</v>
      </c>
      <c r="L199" s="17">
        <v>0</v>
      </c>
      <c r="M199" s="17">
        <v>10.488888888888889</v>
      </c>
      <c r="N199" s="17">
        <v>0</v>
      </c>
      <c r="O199" s="42">
        <v>0</v>
      </c>
      <c r="P199" s="17">
        <v>22.616666666666664</v>
      </c>
      <c r="Q199" s="44">
        <v>0</v>
      </c>
      <c r="R199" s="17">
        <v>20.322222222222223</v>
      </c>
      <c r="S199" s="45">
        <v>0</v>
      </c>
      <c r="T199" s="45">
        <v>0</v>
      </c>
      <c r="U199" s="42">
        <v>0</v>
      </c>
      <c r="V199" s="8">
        <v>0</v>
      </c>
      <c r="W199" s="8">
        <v>0</v>
      </c>
      <c r="X199" s="19">
        <v>0</v>
      </c>
      <c r="Y199" s="6">
        <v>0</v>
      </c>
      <c r="Z199" s="19">
        <v>0</v>
      </c>
      <c r="AA199" s="46">
        <v>0</v>
      </c>
      <c r="AB199" s="17">
        <v>0</v>
      </c>
      <c r="AC199" s="47">
        <v>0</v>
      </c>
      <c r="AD199" s="32">
        <v>0</v>
      </c>
      <c r="AE199" s="17">
        <v>0.65555555555555556</v>
      </c>
      <c r="AF199" s="17">
        <v>0</v>
      </c>
      <c r="AG199" s="6"/>
      <c r="AH199" s="21"/>
      <c r="AI199" s="8"/>
      <c r="AJ199" s="6"/>
      <c r="AK199" s="8"/>
    </row>
    <row r="200" spans="1:37">
      <c r="A200" s="8" t="s">
        <v>19</v>
      </c>
      <c r="B200" s="21">
        <v>37788</v>
      </c>
      <c r="C200" s="42">
        <v>0</v>
      </c>
      <c r="D200" s="17">
        <v>46.922839506172842</v>
      </c>
      <c r="E200" s="8">
        <v>0</v>
      </c>
      <c r="F200" s="8">
        <v>0</v>
      </c>
      <c r="G200" s="19">
        <v>0</v>
      </c>
      <c r="H200" s="17">
        <v>54.675308641975313</v>
      </c>
      <c r="I200" s="17">
        <v>135.4641975308642</v>
      </c>
      <c r="J200" s="17">
        <v>8.5685185185185198</v>
      </c>
      <c r="K200" s="42">
        <v>0</v>
      </c>
      <c r="L200" s="17">
        <v>0</v>
      </c>
      <c r="M200" s="17">
        <v>24.481481481481481</v>
      </c>
      <c r="N200" s="17">
        <v>0</v>
      </c>
      <c r="O200" s="42">
        <v>0</v>
      </c>
      <c r="P200" s="17">
        <v>61.203703703703702</v>
      </c>
      <c r="Q200" s="44">
        <v>0</v>
      </c>
      <c r="R200" s="17">
        <v>87.725308641975303</v>
      </c>
      <c r="S200" s="45">
        <v>0</v>
      </c>
      <c r="T200" s="45">
        <v>0</v>
      </c>
      <c r="U200" s="42">
        <v>0</v>
      </c>
      <c r="V200" s="8">
        <v>0</v>
      </c>
      <c r="W200" s="8">
        <v>0</v>
      </c>
      <c r="X200" s="19">
        <v>0</v>
      </c>
      <c r="Y200" s="6">
        <v>0</v>
      </c>
      <c r="Z200" s="19">
        <v>0</v>
      </c>
      <c r="AA200" s="46">
        <v>0</v>
      </c>
      <c r="AB200" s="17">
        <v>0</v>
      </c>
      <c r="AC200" s="47">
        <v>0</v>
      </c>
      <c r="AD200" s="32">
        <v>0</v>
      </c>
      <c r="AE200" s="17">
        <v>10.200617283950617</v>
      </c>
      <c r="AF200" s="17">
        <v>0</v>
      </c>
      <c r="AG200" s="6"/>
      <c r="AH200" s="21"/>
      <c r="AI200" s="8"/>
      <c r="AJ200" s="6"/>
      <c r="AK200" s="8"/>
    </row>
    <row r="201" spans="1:37">
      <c r="A201" s="8" t="s">
        <v>19</v>
      </c>
      <c r="B201" s="21">
        <v>37795</v>
      </c>
      <c r="C201" s="42">
        <v>0</v>
      </c>
      <c r="D201" s="17">
        <v>4.261111111111112</v>
      </c>
      <c r="E201" s="8">
        <v>0</v>
      </c>
      <c r="F201" s="8">
        <v>0</v>
      </c>
      <c r="G201" s="19">
        <v>0</v>
      </c>
      <c r="H201" s="17">
        <v>44.577777777777783</v>
      </c>
      <c r="I201" s="17">
        <v>710.95000000000016</v>
      </c>
      <c r="J201" s="17">
        <v>7.5388888888888888</v>
      </c>
      <c r="K201" s="42">
        <v>0</v>
      </c>
      <c r="L201" s="17">
        <v>0</v>
      </c>
      <c r="M201" s="17">
        <v>34.088888888888896</v>
      </c>
      <c r="N201" s="17">
        <v>0</v>
      </c>
      <c r="O201" s="42">
        <v>0</v>
      </c>
      <c r="P201" s="17">
        <v>93.744444444444454</v>
      </c>
      <c r="Q201" s="44">
        <v>0</v>
      </c>
      <c r="R201" s="17">
        <v>219.61111111111111</v>
      </c>
      <c r="S201" s="45">
        <v>0</v>
      </c>
      <c r="T201" s="45">
        <v>0</v>
      </c>
      <c r="U201" s="42">
        <v>0</v>
      </c>
      <c r="V201" s="8">
        <v>0</v>
      </c>
      <c r="W201" s="8">
        <v>0</v>
      </c>
      <c r="X201" s="19">
        <v>0</v>
      </c>
      <c r="Y201" s="6">
        <v>0</v>
      </c>
      <c r="Z201" s="19">
        <v>0</v>
      </c>
      <c r="AA201" s="46">
        <v>0</v>
      </c>
      <c r="AB201" s="17">
        <v>0</v>
      </c>
      <c r="AC201" s="47">
        <v>0</v>
      </c>
      <c r="AD201" s="32">
        <v>0</v>
      </c>
      <c r="AE201" s="17">
        <v>5.9000000000000012</v>
      </c>
      <c r="AF201" s="17">
        <v>0</v>
      </c>
      <c r="AG201" s="6"/>
      <c r="AH201" s="21"/>
      <c r="AI201" s="8"/>
      <c r="AJ201" s="6"/>
      <c r="AK201" s="8"/>
    </row>
    <row r="202" spans="1:37">
      <c r="A202" s="8" t="s">
        <v>19</v>
      </c>
      <c r="B202" s="21">
        <v>37802</v>
      </c>
      <c r="C202" s="42">
        <v>0</v>
      </c>
      <c r="D202" s="17">
        <v>0.65555555555555556</v>
      </c>
      <c r="E202" s="8">
        <v>0</v>
      </c>
      <c r="F202" s="8">
        <v>0</v>
      </c>
      <c r="G202" s="19">
        <v>0</v>
      </c>
      <c r="H202" s="17">
        <v>13.766666666666666</v>
      </c>
      <c r="I202" s="17">
        <v>1257.0277777777778</v>
      </c>
      <c r="J202" s="17">
        <v>6.8833333333333329</v>
      </c>
      <c r="K202" s="42">
        <v>0</v>
      </c>
      <c r="L202" s="17">
        <v>0</v>
      </c>
      <c r="M202" s="17">
        <v>44.25</v>
      </c>
      <c r="N202" s="17">
        <v>0</v>
      </c>
      <c r="O202" s="42">
        <v>0</v>
      </c>
      <c r="P202" s="17">
        <v>194.70000000000002</v>
      </c>
      <c r="Q202" s="44">
        <v>0</v>
      </c>
      <c r="R202" s="17">
        <v>270.41666666666669</v>
      </c>
      <c r="S202" s="45">
        <v>0</v>
      </c>
      <c r="T202" s="45">
        <v>0</v>
      </c>
      <c r="U202" s="42">
        <v>0</v>
      </c>
      <c r="V202" s="8">
        <v>0</v>
      </c>
      <c r="W202" s="8">
        <v>0</v>
      </c>
      <c r="X202" s="19">
        <v>0</v>
      </c>
      <c r="Y202" s="6">
        <v>0</v>
      </c>
      <c r="Z202" s="19">
        <v>0</v>
      </c>
      <c r="AA202" s="46">
        <v>0</v>
      </c>
      <c r="AB202" s="17">
        <v>0</v>
      </c>
      <c r="AC202" s="47">
        <v>0</v>
      </c>
      <c r="AD202" s="32">
        <v>0</v>
      </c>
      <c r="AE202" s="17">
        <v>126.52222222222224</v>
      </c>
      <c r="AF202" s="17">
        <v>0</v>
      </c>
      <c r="AG202" s="6"/>
      <c r="AH202" s="21"/>
      <c r="AI202" s="8"/>
      <c r="AJ202" s="6"/>
      <c r="AK202" s="8"/>
    </row>
    <row r="203" spans="1:37">
      <c r="A203" s="8" t="s">
        <v>19</v>
      </c>
      <c r="B203" s="21">
        <v>37809</v>
      </c>
      <c r="C203" s="42">
        <v>0</v>
      </c>
      <c r="D203" s="17">
        <v>0.32777777777777778</v>
      </c>
      <c r="E203" s="8">
        <v>0</v>
      </c>
      <c r="F203" s="8">
        <v>0</v>
      </c>
      <c r="G203" s="19">
        <v>0</v>
      </c>
      <c r="H203" s="17">
        <v>65.555555555555557</v>
      </c>
      <c r="I203" s="17">
        <v>1418.95</v>
      </c>
      <c r="J203" s="17">
        <v>6.2277777777777779</v>
      </c>
      <c r="K203" s="42">
        <v>0</v>
      </c>
      <c r="L203" s="17">
        <v>0</v>
      </c>
      <c r="M203" s="17">
        <v>212.07222222222222</v>
      </c>
      <c r="N203" s="17">
        <v>0</v>
      </c>
      <c r="O203" s="42">
        <v>0</v>
      </c>
      <c r="P203" s="17">
        <v>7.5388888888888888</v>
      </c>
      <c r="Q203" s="44">
        <v>0</v>
      </c>
      <c r="R203" s="17">
        <v>93.416666666666671</v>
      </c>
      <c r="S203" s="45">
        <v>0</v>
      </c>
      <c r="T203" s="45">
        <v>0</v>
      </c>
      <c r="U203" s="42">
        <v>0</v>
      </c>
      <c r="V203" s="8">
        <v>0</v>
      </c>
      <c r="W203" s="8">
        <v>0</v>
      </c>
      <c r="X203" s="19">
        <v>0</v>
      </c>
      <c r="Y203" s="6">
        <v>0</v>
      </c>
      <c r="Z203" s="19">
        <v>0</v>
      </c>
      <c r="AA203" s="46">
        <v>0</v>
      </c>
      <c r="AB203" s="17">
        <v>0</v>
      </c>
      <c r="AC203" s="47">
        <v>0</v>
      </c>
      <c r="AD203" s="32">
        <v>0</v>
      </c>
      <c r="AE203" s="17">
        <v>48.18333333333333</v>
      </c>
      <c r="AF203" s="17">
        <v>0</v>
      </c>
      <c r="AG203" s="6"/>
      <c r="AH203" s="21"/>
      <c r="AI203" s="8"/>
      <c r="AJ203" s="6"/>
      <c r="AK203" s="8"/>
    </row>
    <row r="204" spans="1:37">
      <c r="A204" s="8" t="s">
        <v>19</v>
      </c>
      <c r="B204" s="21">
        <v>37816</v>
      </c>
      <c r="C204" s="42">
        <v>0</v>
      </c>
      <c r="D204" s="17">
        <v>0</v>
      </c>
      <c r="E204" s="8">
        <v>0</v>
      </c>
      <c r="F204" s="8">
        <v>0</v>
      </c>
      <c r="G204" s="19">
        <v>0</v>
      </c>
      <c r="H204" s="17">
        <v>70.144444444444446</v>
      </c>
      <c r="I204" s="17">
        <v>504.12222222222226</v>
      </c>
      <c r="J204" s="17">
        <v>1.6388888888888886</v>
      </c>
      <c r="K204" s="42">
        <v>0</v>
      </c>
      <c r="L204" s="17">
        <v>0</v>
      </c>
      <c r="M204" s="17">
        <v>210.10555555555558</v>
      </c>
      <c r="N204" s="17">
        <v>0</v>
      </c>
      <c r="O204" s="42">
        <v>0</v>
      </c>
      <c r="P204" s="17">
        <v>39.00555555555556</v>
      </c>
      <c r="Q204" s="44">
        <v>0</v>
      </c>
      <c r="R204" s="17">
        <v>51.461111111111116</v>
      </c>
      <c r="S204" s="45">
        <v>0</v>
      </c>
      <c r="T204" s="45">
        <v>0</v>
      </c>
      <c r="U204" s="42">
        <v>0</v>
      </c>
      <c r="V204" s="8">
        <v>0</v>
      </c>
      <c r="W204" s="8">
        <v>0</v>
      </c>
      <c r="X204" s="19">
        <v>0</v>
      </c>
      <c r="Y204" s="6">
        <v>0</v>
      </c>
      <c r="Z204" s="19">
        <v>0</v>
      </c>
      <c r="AA204" s="46">
        <v>0</v>
      </c>
      <c r="AB204" s="17">
        <v>0</v>
      </c>
      <c r="AC204" s="47">
        <v>0</v>
      </c>
      <c r="AD204" s="32">
        <v>0</v>
      </c>
      <c r="AE204" s="17">
        <v>5.2444444444444445</v>
      </c>
      <c r="AF204" s="17">
        <v>0</v>
      </c>
      <c r="AG204" s="6"/>
      <c r="AH204" s="21"/>
      <c r="AI204" s="8"/>
      <c r="AJ204" s="6"/>
      <c r="AK204" s="8"/>
    </row>
    <row r="205" spans="1:37">
      <c r="A205" s="8" t="s">
        <v>19</v>
      </c>
      <c r="B205" s="21">
        <v>37823</v>
      </c>
      <c r="C205" s="42">
        <v>0</v>
      </c>
      <c r="D205" s="17">
        <v>0</v>
      </c>
      <c r="E205" s="8">
        <v>0</v>
      </c>
      <c r="F205" s="8">
        <v>0</v>
      </c>
      <c r="G205" s="19">
        <v>0</v>
      </c>
      <c r="H205" s="17">
        <v>144.22222222222223</v>
      </c>
      <c r="I205" s="17">
        <v>78.01111111111112</v>
      </c>
      <c r="J205" s="17">
        <v>0.32777777777777778</v>
      </c>
      <c r="K205" s="42">
        <v>0</v>
      </c>
      <c r="L205" s="17">
        <v>0</v>
      </c>
      <c r="M205" s="17">
        <v>289.09999999999997</v>
      </c>
      <c r="N205" s="17">
        <v>0</v>
      </c>
      <c r="O205" s="42">
        <v>0</v>
      </c>
      <c r="P205" s="17">
        <v>34.416666666666664</v>
      </c>
      <c r="Q205" s="44">
        <v>0</v>
      </c>
      <c r="R205" s="17">
        <v>15.733333333333334</v>
      </c>
      <c r="S205" s="45">
        <v>0</v>
      </c>
      <c r="T205" s="45">
        <v>0</v>
      </c>
      <c r="U205" s="42">
        <v>0</v>
      </c>
      <c r="V205" s="8">
        <v>0</v>
      </c>
      <c r="W205" s="8">
        <v>0</v>
      </c>
      <c r="X205" s="19">
        <v>0</v>
      </c>
      <c r="Y205" s="6">
        <v>0</v>
      </c>
      <c r="Z205" s="19">
        <v>0</v>
      </c>
      <c r="AA205" s="46">
        <v>0</v>
      </c>
      <c r="AB205" s="17">
        <v>0</v>
      </c>
      <c r="AC205" s="47">
        <v>0</v>
      </c>
      <c r="AD205" s="32">
        <v>0</v>
      </c>
      <c r="AE205" s="17">
        <v>7.2111111111111112</v>
      </c>
      <c r="AF205" s="17">
        <v>0</v>
      </c>
      <c r="AG205" s="6"/>
      <c r="AH205" s="21"/>
      <c r="AI205" s="8"/>
      <c r="AJ205" s="6"/>
      <c r="AK205" s="8"/>
    </row>
    <row r="206" spans="1:37">
      <c r="A206" s="8" t="s">
        <v>19</v>
      </c>
      <c r="B206" s="21">
        <v>37830</v>
      </c>
      <c r="C206" s="42">
        <v>0</v>
      </c>
      <c r="D206" s="17">
        <v>0</v>
      </c>
      <c r="E206" s="8">
        <v>0</v>
      </c>
      <c r="F206" s="8">
        <v>0</v>
      </c>
      <c r="G206" s="19">
        <v>0</v>
      </c>
      <c r="H206" s="17">
        <v>91.12222222222222</v>
      </c>
      <c r="I206" s="17">
        <v>34.088888888888889</v>
      </c>
      <c r="J206" s="17">
        <v>0</v>
      </c>
      <c r="K206" s="42">
        <v>0</v>
      </c>
      <c r="L206" s="17">
        <v>0</v>
      </c>
      <c r="M206" s="17">
        <v>14.75</v>
      </c>
      <c r="N206" s="17">
        <v>0</v>
      </c>
      <c r="O206" s="42">
        <v>0</v>
      </c>
      <c r="P206" s="17">
        <v>23.927777777777777</v>
      </c>
      <c r="Q206" s="44">
        <v>0</v>
      </c>
      <c r="R206" s="17">
        <v>13.766666666666666</v>
      </c>
      <c r="S206" s="45">
        <v>0</v>
      </c>
      <c r="T206" s="45">
        <v>0</v>
      </c>
      <c r="U206" s="42">
        <v>0</v>
      </c>
      <c r="V206" s="8">
        <v>0</v>
      </c>
      <c r="W206" s="8">
        <v>0</v>
      </c>
      <c r="X206" s="19">
        <v>0</v>
      </c>
      <c r="Y206" s="6">
        <v>0</v>
      </c>
      <c r="Z206" s="19">
        <v>0</v>
      </c>
      <c r="AA206" s="46">
        <v>0</v>
      </c>
      <c r="AB206" s="17">
        <v>0</v>
      </c>
      <c r="AC206" s="47">
        <v>0</v>
      </c>
      <c r="AD206" s="32">
        <v>0</v>
      </c>
      <c r="AE206" s="17">
        <v>0.98333333333333328</v>
      </c>
      <c r="AF206" s="17">
        <v>0</v>
      </c>
      <c r="AG206" s="6"/>
      <c r="AH206" s="21"/>
      <c r="AI206" s="8"/>
      <c r="AJ206" s="6"/>
      <c r="AK206" s="8"/>
    </row>
    <row r="207" spans="1:37">
      <c r="A207" s="8" t="s">
        <v>19</v>
      </c>
      <c r="B207" s="21">
        <v>37837</v>
      </c>
      <c r="C207" s="42">
        <v>0</v>
      </c>
      <c r="D207" s="17">
        <v>0</v>
      </c>
      <c r="E207" s="8">
        <v>0</v>
      </c>
      <c r="F207" s="8">
        <v>0</v>
      </c>
      <c r="G207" s="19">
        <v>0</v>
      </c>
      <c r="H207" s="17">
        <v>159.95555555555555</v>
      </c>
      <c r="I207" s="17">
        <v>39.988888888888887</v>
      </c>
      <c r="J207" s="17">
        <v>0.32777777777777778</v>
      </c>
      <c r="K207" s="42">
        <v>0</v>
      </c>
      <c r="L207" s="17">
        <v>0</v>
      </c>
      <c r="M207" s="17">
        <v>111.44444444444444</v>
      </c>
      <c r="N207" s="17">
        <v>0</v>
      </c>
      <c r="O207" s="42">
        <v>0</v>
      </c>
      <c r="P207" s="17">
        <v>56.705555555555556</v>
      </c>
      <c r="Q207" s="44">
        <v>0</v>
      </c>
      <c r="R207" s="17">
        <v>4.916666666666667</v>
      </c>
      <c r="S207" s="45">
        <v>0</v>
      </c>
      <c r="T207" s="45">
        <v>0</v>
      </c>
      <c r="U207" s="42">
        <v>0</v>
      </c>
      <c r="V207" s="8">
        <v>0</v>
      </c>
      <c r="W207" s="8">
        <v>0</v>
      </c>
      <c r="X207" s="19">
        <v>0</v>
      </c>
      <c r="Y207" s="6">
        <v>0</v>
      </c>
      <c r="Z207" s="19">
        <v>0</v>
      </c>
      <c r="AA207" s="46">
        <v>0</v>
      </c>
      <c r="AB207" s="17">
        <v>0</v>
      </c>
      <c r="AC207" s="47">
        <v>0</v>
      </c>
      <c r="AD207" s="32">
        <v>0</v>
      </c>
      <c r="AE207" s="17">
        <v>0</v>
      </c>
      <c r="AF207" s="17">
        <v>0</v>
      </c>
      <c r="AG207" s="6"/>
      <c r="AH207" s="21"/>
      <c r="AI207" s="6"/>
      <c r="AJ207" s="6"/>
      <c r="AK207" s="8"/>
    </row>
    <row r="208" spans="1:37">
      <c r="A208" s="8" t="s">
        <v>19</v>
      </c>
      <c r="B208" s="21">
        <v>37844</v>
      </c>
      <c r="C208" s="42">
        <v>0</v>
      </c>
      <c r="D208" s="17">
        <v>0</v>
      </c>
      <c r="E208" s="8">
        <v>0</v>
      </c>
      <c r="F208" s="8">
        <v>0</v>
      </c>
      <c r="G208" s="19">
        <v>0</v>
      </c>
      <c r="H208" s="17">
        <v>74.077777777777783</v>
      </c>
      <c r="I208" s="17">
        <v>15.077777777777778</v>
      </c>
      <c r="J208" s="17">
        <v>1.9666666666666666</v>
      </c>
      <c r="K208" s="42">
        <v>0</v>
      </c>
      <c r="L208" s="17">
        <v>0</v>
      </c>
      <c r="M208" s="17">
        <v>43.594444444444441</v>
      </c>
      <c r="N208" s="17">
        <v>0</v>
      </c>
      <c r="O208" s="42">
        <v>0</v>
      </c>
      <c r="P208" s="17">
        <v>30.811111111111114</v>
      </c>
      <c r="Q208" s="44">
        <v>0</v>
      </c>
      <c r="R208" s="17">
        <v>7.8666666666666671</v>
      </c>
      <c r="S208" s="45">
        <v>0</v>
      </c>
      <c r="T208" s="45">
        <v>0</v>
      </c>
      <c r="U208" s="42">
        <v>0</v>
      </c>
      <c r="V208" s="8">
        <v>0</v>
      </c>
      <c r="W208" s="8">
        <v>0</v>
      </c>
      <c r="X208" s="19">
        <v>0</v>
      </c>
      <c r="Y208" s="6">
        <v>0</v>
      </c>
      <c r="Z208" s="19">
        <v>0</v>
      </c>
      <c r="AA208" s="46">
        <v>0</v>
      </c>
      <c r="AB208" s="17">
        <v>0</v>
      </c>
      <c r="AC208" s="47">
        <v>0</v>
      </c>
      <c r="AD208" s="32">
        <v>0</v>
      </c>
      <c r="AE208" s="17">
        <v>0</v>
      </c>
      <c r="AF208" s="17">
        <v>0</v>
      </c>
      <c r="AG208" s="6"/>
      <c r="AH208" s="21"/>
      <c r="AI208" s="6"/>
      <c r="AJ208" s="6"/>
      <c r="AK208" s="8"/>
    </row>
    <row r="209" spans="1:37">
      <c r="A209" s="8" t="s">
        <v>19</v>
      </c>
      <c r="B209" s="21">
        <v>37851</v>
      </c>
      <c r="C209" s="42">
        <v>0</v>
      </c>
      <c r="D209" s="17">
        <v>0</v>
      </c>
      <c r="E209" s="8">
        <v>0</v>
      </c>
      <c r="F209" s="8">
        <v>0</v>
      </c>
      <c r="G209" s="19">
        <v>0</v>
      </c>
      <c r="H209" s="17">
        <v>152.19320987654319</v>
      </c>
      <c r="I209" s="17">
        <v>35.498148148148147</v>
      </c>
      <c r="J209" s="17">
        <v>21.625308641975309</v>
      </c>
      <c r="K209" s="42">
        <v>0</v>
      </c>
      <c r="L209" s="17">
        <v>0</v>
      </c>
      <c r="M209" s="17">
        <v>438.21851851851852</v>
      </c>
      <c r="N209" s="17">
        <v>0</v>
      </c>
      <c r="O209" s="42">
        <v>0</v>
      </c>
      <c r="P209" s="17">
        <v>105.27037037037036</v>
      </c>
      <c r="Q209" s="44">
        <v>0</v>
      </c>
      <c r="R209" s="17">
        <v>13.87283950617284</v>
      </c>
      <c r="S209" s="45">
        <v>0</v>
      </c>
      <c r="T209" s="45">
        <v>0</v>
      </c>
      <c r="U209" s="42">
        <v>0</v>
      </c>
      <c r="V209" s="8">
        <v>0</v>
      </c>
      <c r="W209" s="8">
        <v>0</v>
      </c>
      <c r="X209" s="19">
        <v>0</v>
      </c>
      <c r="Y209" s="6">
        <v>0</v>
      </c>
      <c r="Z209" s="19">
        <v>0</v>
      </c>
      <c r="AA209" s="46">
        <v>0</v>
      </c>
      <c r="AB209" s="17">
        <v>0</v>
      </c>
      <c r="AC209" s="47">
        <v>0</v>
      </c>
      <c r="AD209" s="32">
        <v>0</v>
      </c>
      <c r="AE209" s="17">
        <v>0</v>
      </c>
      <c r="AF209" s="17">
        <v>0</v>
      </c>
      <c r="AG209" s="6"/>
      <c r="AH209" s="21"/>
      <c r="AI209" s="6"/>
      <c r="AJ209" s="6"/>
      <c r="AK209" s="8"/>
    </row>
    <row r="210" spans="1:37">
      <c r="A210" s="8" t="s">
        <v>19</v>
      </c>
      <c r="B210" s="30">
        <v>38511</v>
      </c>
      <c r="C210" s="42">
        <v>0</v>
      </c>
      <c r="D210" s="8">
        <v>24.583333329999999</v>
      </c>
      <c r="E210" s="8">
        <v>0</v>
      </c>
      <c r="F210" s="8">
        <v>0</v>
      </c>
      <c r="G210" s="19">
        <v>0</v>
      </c>
      <c r="H210" s="8">
        <v>199.6166667</v>
      </c>
      <c r="I210" s="19">
        <v>0</v>
      </c>
      <c r="J210" s="8">
        <v>88.991666670000001</v>
      </c>
      <c r="K210" s="42">
        <v>0</v>
      </c>
      <c r="L210" s="17">
        <v>0</v>
      </c>
      <c r="M210" s="8">
        <v>0</v>
      </c>
      <c r="N210" s="17">
        <v>0</v>
      </c>
      <c r="O210" s="8">
        <v>11.8</v>
      </c>
      <c r="P210" s="8">
        <v>0</v>
      </c>
      <c r="Q210" s="44">
        <v>0</v>
      </c>
      <c r="R210" s="8">
        <v>0</v>
      </c>
      <c r="S210" s="45">
        <v>0</v>
      </c>
      <c r="T210" s="45">
        <v>0</v>
      </c>
      <c r="U210" s="42">
        <v>0</v>
      </c>
      <c r="V210" s="8">
        <v>0</v>
      </c>
      <c r="W210" s="8">
        <v>0</v>
      </c>
      <c r="X210" s="19">
        <v>0</v>
      </c>
      <c r="Y210" s="6">
        <v>0</v>
      </c>
      <c r="Z210" s="19">
        <v>0</v>
      </c>
      <c r="AA210" s="46">
        <v>0</v>
      </c>
      <c r="AB210" s="47">
        <v>0</v>
      </c>
      <c r="AC210" s="47">
        <v>0</v>
      </c>
      <c r="AD210" s="8">
        <v>2.95</v>
      </c>
      <c r="AE210" s="17">
        <v>0</v>
      </c>
      <c r="AF210" s="17">
        <v>0</v>
      </c>
      <c r="AG210" s="8"/>
      <c r="AH210" s="30"/>
      <c r="AI210" s="8"/>
      <c r="AJ210" s="8"/>
      <c r="AK210" s="8"/>
    </row>
    <row r="211" spans="1:37">
      <c r="A211" s="8" t="s">
        <v>19</v>
      </c>
      <c r="B211" s="30">
        <v>38518</v>
      </c>
      <c r="C211" s="42">
        <v>0</v>
      </c>
      <c r="D211" s="8">
        <v>24.091666669999999</v>
      </c>
      <c r="E211" s="8">
        <v>0</v>
      </c>
      <c r="F211" s="8">
        <v>0</v>
      </c>
      <c r="G211" s="19">
        <v>0</v>
      </c>
      <c r="H211" s="8">
        <v>148.4833333</v>
      </c>
      <c r="I211" s="19">
        <v>0</v>
      </c>
      <c r="J211" s="8">
        <v>21.633333329999999</v>
      </c>
      <c r="K211" s="42">
        <v>0</v>
      </c>
      <c r="L211" s="17">
        <v>0</v>
      </c>
      <c r="M211" s="8">
        <v>0</v>
      </c>
      <c r="N211" s="17">
        <v>0</v>
      </c>
      <c r="O211" s="8">
        <v>114.0666667</v>
      </c>
      <c r="P211" s="8">
        <v>0</v>
      </c>
      <c r="Q211" s="44">
        <v>0</v>
      </c>
      <c r="R211" s="8">
        <v>7.375</v>
      </c>
      <c r="S211" s="45">
        <v>0</v>
      </c>
      <c r="T211" s="45">
        <v>0</v>
      </c>
      <c r="U211" s="42">
        <v>0</v>
      </c>
      <c r="V211" s="8">
        <v>0</v>
      </c>
      <c r="W211" s="8">
        <v>0</v>
      </c>
      <c r="X211" s="19">
        <v>0</v>
      </c>
      <c r="Y211" s="6">
        <v>0</v>
      </c>
      <c r="Z211" s="19">
        <v>0</v>
      </c>
      <c r="AA211" s="46">
        <v>0</v>
      </c>
      <c r="AB211" s="47">
        <v>0</v>
      </c>
      <c r="AC211" s="47">
        <v>0</v>
      </c>
      <c r="AD211" s="8">
        <v>9.3416666670000001</v>
      </c>
      <c r="AE211" s="17">
        <v>0</v>
      </c>
      <c r="AF211" s="17">
        <v>0</v>
      </c>
      <c r="AG211" s="8"/>
      <c r="AH211" s="30"/>
      <c r="AI211" s="8"/>
      <c r="AJ211" s="8"/>
      <c r="AK211" s="8"/>
    </row>
    <row r="212" spans="1:37">
      <c r="A212" s="8" t="s">
        <v>19</v>
      </c>
      <c r="B212" s="30">
        <v>38525</v>
      </c>
      <c r="C212" s="42">
        <v>0</v>
      </c>
      <c r="D212" s="8">
        <v>3.4416666669999998</v>
      </c>
      <c r="E212" s="8">
        <v>0</v>
      </c>
      <c r="F212" s="8">
        <v>0</v>
      </c>
      <c r="G212" s="19">
        <v>0</v>
      </c>
      <c r="H212" s="8">
        <v>38.35</v>
      </c>
      <c r="I212" s="19">
        <v>0</v>
      </c>
      <c r="J212" s="8">
        <v>3.4416666669999998</v>
      </c>
      <c r="K212" s="42">
        <v>0</v>
      </c>
      <c r="L212" s="17">
        <v>0</v>
      </c>
      <c r="M212" s="8">
        <v>0</v>
      </c>
      <c r="N212" s="17">
        <v>0</v>
      </c>
      <c r="O212" s="8">
        <v>559.51666669999997</v>
      </c>
      <c r="P212" s="8">
        <v>0</v>
      </c>
      <c r="Q212" s="44">
        <v>0</v>
      </c>
      <c r="R212" s="8">
        <v>4.4249999999999998</v>
      </c>
      <c r="S212" s="45">
        <v>0</v>
      </c>
      <c r="T212" s="45">
        <v>0</v>
      </c>
      <c r="U212" s="42">
        <v>0</v>
      </c>
      <c r="V212" s="8">
        <v>0</v>
      </c>
      <c r="W212" s="8">
        <v>0</v>
      </c>
      <c r="X212" s="19">
        <v>0</v>
      </c>
      <c r="Y212" s="6">
        <v>0</v>
      </c>
      <c r="Z212" s="19">
        <v>0</v>
      </c>
      <c r="AA212" s="46">
        <v>0</v>
      </c>
      <c r="AB212" s="47">
        <v>0</v>
      </c>
      <c r="AC212" s="47">
        <v>0</v>
      </c>
      <c r="AD212" s="32">
        <v>0</v>
      </c>
      <c r="AE212" s="17">
        <v>0</v>
      </c>
      <c r="AF212" s="17">
        <v>0</v>
      </c>
      <c r="AG212" s="8"/>
      <c r="AH212" s="30"/>
      <c r="AI212" s="8"/>
      <c r="AJ212" s="8"/>
      <c r="AK212" s="8"/>
    </row>
    <row r="213" spans="1:37">
      <c r="A213" s="8" t="s">
        <v>19</v>
      </c>
      <c r="B213" s="30">
        <v>38532</v>
      </c>
      <c r="C213" s="42">
        <v>0</v>
      </c>
      <c r="D213" s="8">
        <v>5.4083333329999999</v>
      </c>
      <c r="E213" s="8">
        <v>0</v>
      </c>
      <c r="F213" s="8">
        <v>0</v>
      </c>
      <c r="G213" s="19">
        <v>0</v>
      </c>
      <c r="H213" s="8">
        <v>52.608333330000001</v>
      </c>
      <c r="I213" s="19">
        <v>0</v>
      </c>
      <c r="J213" s="8">
        <v>23.108333330000001</v>
      </c>
      <c r="K213" s="42">
        <v>0</v>
      </c>
      <c r="L213" s="17">
        <v>0</v>
      </c>
      <c r="M213" s="8">
        <v>0</v>
      </c>
      <c r="N213" s="17">
        <v>0</v>
      </c>
      <c r="O213" s="8">
        <v>618.02499999999998</v>
      </c>
      <c r="P213" s="8">
        <v>0</v>
      </c>
      <c r="Q213" s="44">
        <v>0</v>
      </c>
      <c r="R213" s="8">
        <v>6.391666667</v>
      </c>
      <c r="S213" s="45">
        <v>0</v>
      </c>
      <c r="T213" s="45">
        <v>0</v>
      </c>
      <c r="U213" s="42">
        <v>0</v>
      </c>
      <c r="V213" s="8">
        <v>0</v>
      </c>
      <c r="W213" s="8">
        <v>0</v>
      </c>
      <c r="X213" s="19">
        <v>0</v>
      </c>
      <c r="Y213" s="6">
        <v>0</v>
      </c>
      <c r="Z213" s="19">
        <v>0</v>
      </c>
      <c r="AA213" s="46">
        <v>0</v>
      </c>
      <c r="AB213" s="8">
        <v>0.491666667</v>
      </c>
      <c r="AC213" s="47">
        <v>0</v>
      </c>
      <c r="AD213" s="8">
        <v>0.491666667</v>
      </c>
      <c r="AE213" s="17">
        <v>0</v>
      </c>
      <c r="AF213" s="17">
        <v>0</v>
      </c>
      <c r="AG213" s="8"/>
      <c r="AH213" s="30"/>
      <c r="AI213" s="8"/>
      <c r="AJ213" s="8"/>
      <c r="AK213" s="8"/>
    </row>
    <row r="214" spans="1:37">
      <c r="A214" s="8" t="s">
        <v>19</v>
      </c>
      <c r="B214" s="30">
        <v>38539</v>
      </c>
      <c r="C214" s="42">
        <v>0</v>
      </c>
      <c r="D214" s="8">
        <v>2.95</v>
      </c>
      <c r="E214" s="8">
        <v>0</v>
      </c>
      <c r="F214" s="8">
        <v>0</v>
      </c>
      <c r="G214" s="19">
        <v>0</v>
      </c>
      <c r="H214" s="8">
        <v>55.558333330000004</v>
      </c>
      <c r="I214" s="19">
        <v>0</v>
      </c>
      <c r="J214" s="8">
        <v>283.2</v>
      </c>
      <c r="K214" s="42">
        <v>0</v>
      </c>
      <c r="L214" s="17">
        <v>0</v>
      </c>
      <c r="M214" s="8">
        <v>0.491666667</v>
      </c>
      <c r="N214" s="17">
        <v>0</v>
      </c>
      <c r="O214" s="8">
        <v>458.23333330000003</v>
      </c>
      <c r="P214" s="8">
        <v>0</v>
      </c>
      <c r="Q214" s="44">
        <v>0</v>
      </c>
      <c r="R214" s="8">
        <v>14.258333329999999</v>
      </c>
      <c r="S214" s="45">
        <v>0</v>
      </c>
      <c r="T214" s="45">
        <v>0</v>
      </c>
      <c r="U214" s="42">
        <v>0</v>
      </c>
      <c r="V214" s="8">
        <v>0</v>
      </c>
      <c r="W214" s="8">
        <v>0</v>
      </c>
      <c r="X214" s="19">
        <v>0</v>
      </c>
      <c r="Y214" s="6">
        <v>0</v>
      </c>
      <c r="Z214" s="19">
        <v>0</v>
      </c>
      <c r="AA214" s="46">
        <v>0</v>
      </c>
      <c r="AB214" s="47">
        <v>0</v>
      </c>
      <c r="AC214" s="47">
        <v>0</v>
      </c>
      <c r="AD214" s="32">
        <v>0</v>
      </c>
      <c r="AE214" s="17">
        <v>0</v>
      </c>
      <c r="AF214" s="17">
        <v>0</v>
      </c>
      <c r="AG214" s="8"/>
      <c r="AH214" s="30"/>
      <c r="AI214" s="8"/>
      <c r="AJ214" s="8"/>
      <c r="AK214" s="8"/>
    </row>
    <row r="215" spans="1:37">
      <c r="A215" s="8" t="s">
        <v>19</v>
      </c>
      <c r="B215" s="30">
        <v>38546</v>
      </c>
      <c r="C215" s="42">
        <v>0</v>
      </c>
      <c r="D215" s="8">
        <v>0</v>
      </c>
      <c r="E215" s="8">
        <v>0</v>
      </c>
      <c r="F215" s="8">
        <v>0</v>
      </c>
      <c r="G215" s="19">
        <v>0</v>
      </c>
      <c r="H215" s="8">
        <v>22.616666670000001</v>
      </c>
      <c r="I215" s="19">
        <v>0</v>
      </c>
      <c r="J215" s="8">
        <v>294.5083333</v>
      </c>
      <c r="K215" s="42">
        <v>0</v>
      </c>
      <c r="L215" s="17">
        <v>0</v>
      </c>
      <c r="M215" s="8">
        <v>0</v>
      </c>
      <c r="N215" s="17">
        <v>0</v>
      </c>
      <c r="O215" s="8">
        <v>98.333333330000002</v>
      </c>
      <c r="P215" s="8">
        <v>0</v>
      </c>
      <c r="Q215" s="44">
        <v>0</v>
      </c>
      <c r="R215" s="8">
        <v>3.4416666669999998</v>
      </c>
      <c r="S215" s="45">
        <v>0</v>
      </c>
      <c r="T215" s="45">
        <v>0</v>
      </c>
      <c r="U215" s="42">
        <v>0</v>
      </c>
      <c r="V215" s="8">
        <v>0</v>
      </c>
      <c r="W215" s="8">
        <v>0</v>
      </c>
      <c r="X215" s="19">
        <v>0</v>
      </c>
      <c r="Y215" s="6">
        <v>0</v>
      </c>
      <c r="Z215" s="19">
        <v>0</v>
      </c>
      <c r="AA215" s="46">
        <v>0</v>
      </c>
      <c r="AB215" s="47">
        <v>0</v>
      </c>
      <c r="AC215" s="47">
        <v>0</v>
      </c>
      <c r="AD215" s="32">
        <v>0</v>
      </c>
      <c r="AE215" s="17">
        <v>0</v>
      </c>
      <c r="AF215" s="17">
        <v>0</v>
      </c>
      <c r="AG215" s="8"/>
      <c r="AH215" s="30"/>
      <c r="AI215" s="8"/>
      <c r="AJ215" s="8"/>
      <c r="AK215" s="8"/>
    </row>
    <row r="216" spans="1:37">
      <c r="A216" s="8" t="s">
        <v>19</v>
      </c>
      <c r="B216" s="30">
        <v>38553</v>
      </c>
      <c r="C216" s="42">
        <v>0</v>
      </c>
      <c r="D216" s="8">
        <v>5.9</v>
      </c>
      <c r="E216" s="8">
        <v>0</v>
      </c>
      <c r="F216" s="8">
        <v>0</v>
      </c>
      <c r="G216" s="19">
        <v>0</v>
      </c>
      <c r="H216" s="8">
        <v>118.9833333</v>
      </c>
      <c r="I216" s="19">
        <v>0</v>
      </c>
      <c r="J216" s="8">
        <v>85.058333329999996</v>
      </c>
      <c r="K216" s="42">
        <v>0</v>
      </c>
      <c r="L216" s="17">
        <v>0</v>
      </c>
      <c r="M216" s="8">
        <v>0.491666667</v>
      </c>
      <c r="N216" s="17">
        <v>0</v>
      </c>
      <c r="O216" s="8">
        <v>33.433333330000004</v>
      </c>
      <c r="P216" s="8">
        <v>0</v>
      </c>
      <c r="Q216" s="44">
        <v>0</v>
      </c>
      <c r="R216" s="8">
        <v>1.4750000000000001</v>
      </c>
      <c r="S216" s="45">
        <v>0</v>
      </c>
      <c r="T216" s="45">
        <v>0</v>
      </c>
      <c r="U216" s="42">
        <v>0</v>
      </c>
      <c r="V216" s="8">
        <v>0</v>
      </c>
      <c r="W216" s="8">
        <v>0</v>
      </c>
      <c r="X216" s="19">
        <v>0</v>
      </c>
      <c r="Y216" s="6">
        <v>0</v>
      </c>
      <c r="Z216" s="19">
        <v>0</v>
      </c>
      <c r="AA216" s="46">
        <v>0</v>
      </c>
      <c r="AB216" s="47">
        <v>0</v>
      </c>
      <c r="AC216" s="47">
        <v>0</v>
      </c>
      <c r="AD216" s="8">
        <v>0.491666667</v>
      </c>
      <c r="AE216" s="17">
        <v>0</v>
      </c>
      <c r="AF216" s="17">
        <v>0</v>
      </c>
      <c r="AG216" s="8"/>
      <c r="AH216" s="30"/>
      <c r="AI216" s="8"/>
      <c r="AJ216" s="8"/>
      <c r="AK216" s="8"/>
    </row>
    <row r="217" spans="1:37">
      <c r="A217" s="8" t="s">
        <v>19</v>
      </c>
      <c r="B217" s="29">
        <v>39590</v>
      </c>
      <c r="C217" s="42">
        <v>0</v>
      </c>
      <c r="D217" s="47">
        <v>35.891666666666666</v>
      </c>
      <c r="E217" s="8">
        <v>0</v>
      </c>
      <c r="F217" s="8">
        <v>0</v>
      </c>
      <c r="G217" s="19">
        <v>0</v>
      </c>
      <c r="H217" s="47">
        <v>17.208333333333332</v>
      </c>
      <c r="I217" s="19">
        <v>0</v>
      </c>
      <c r="J217" s="47">
        <v>0</v>
      </c>
      <c r="K217" s="42">
        <v>0</v>
      </c>
      <c r="L217" s="47">
        <v>0.49166666666666664</v>
      </c>
      <c r="M217" s="47">
        <v>0</v>
      </c>
      <c r="N217" s="17">
        <v>0</v>
      </c>
      <c r="O217" s="47">
        <v>331.875</v>
      </c>
      <c r="P217" s="47">
        <v>0</v>
      </c>
      <c r="Q217" s="44">
        <v>0</v>
      </c>
      <c r="R217" s="47">
        <v>0</v>
      </c>
      <c r="S217" s="47">
        <v>0.49166666666666664</v>
      </c>
      <c r="T217" s="45">
        <v>0</v>
      </c>
      <c r="U217" s="47">
        <v>10.816666666666666</v>
      </c>
      <c r="V217" s="8">
        <v>0</v>
      </c>
      <c r="W217" s="8">
        <v>0</v>
      </c>
      <c r="X217" s="19">
        <v>0</v>
      </c>
      <c r="Y217" s="6">
        <v>0</v>
      </c>
      <c r="Z217" s="19">
        <v>0</v>
      </c>
      <c r="AA217" s="46">
        <v>0</v>
      </c>
      <c r="AB217" s="47">
        <v>0</v>
      </c>
      <c r="AC217" s="47">
        <v>0</v>
      </c>
      <c r="AD217" s="47">
        <v>1.4750000000000001</v>
      </c>
      <c r="AE217" s="17">
        <v>0</v>
      </c>
      <c r="AF217" s="17">
        <v>0</v>
      </c>
      <c r="AG217" s="6"/>
      <c r="AH217" s="29"/>
      <c r="AI217" s="6"/>
      <c r="AJ217" s="6"/>
      <c r="AK217" s="8"/>
    </row>
    <row r="218" spans="1:37">
      <c r="A218" s="8" t="s">
        <v>19</v>
      </c>
      <c r="B218" s="29">
        <v>39597</v>
      </c>
      <c r="C218" s="42">
        <v>0</v>
      </c>
      <c r="D218" s="47">
        <v>30.975000000000001</v>
      </c>
      <c r="E218" s="8">
        <v>0</v>
      </c>
      <c r="F218" s="8">
        <v>0</v>
      </c>
      <c r="G218" s="19">
        <v>0</v>
      </c>
      <c r="H218" s="47">
        <v>8.3583333333333343</v>
      </c>
      <c r="I218" s="19">
        <v>0</v>
      </c>
      <c r="J218" s="47">
        <v>5.9</v>
      </c>
      <c r="K218" s="47">
        <v>0.49166666666666664</v>
      </c>
      <c r="L218" s="47">
        <v>0.98333333333333328</v>
      </c>
      <c r="M218" s="47">
        <v>0</v>
      </c>
      <c r="N218" s="17">
        <v>0</v>
      </c>
      <c r="O218" s="47">
        <v>47.2</v>
      </c>
      <c r="P218" s="47">
        <v>0</v>
      </c>
      <c r="Q218" s="44">
        <v>0</v>
      </c>
      <c r="R218" s="47">
        <v>0</v>
      </c>
      <c r="S218" s="45">
        <v>0</v>
      </c>
      <c r="T218" s="45">
        <v>0</v>
      </c>
      <c r="U218" s="47">
        <v>2.4583333333333335</v>
      </c>
      <c r="V218" s="8">
        <v>0</v>
      </c>
      <c r="W218" s="8">
        <v>0</v>
      </c>
      <c r="X218" s="19">
        <v>0</v>
      </c>
      <c r="Y218" s="6">
        <v>0</v>
      </c>
      <c r="Z218" s="19">
        <v>0</v>
      </c>
      <c r="AA218" s="46">
        <v>0</v>
      </c>
      <c r="AB218" s="47">
        <v>0</v>
      </c>
      <c r="AC218" s="47">
        <v>4.4249999999999998</v>
      </c>
      <c r="AD218" s="32">
        <v>0</v>
      </c>
      <c r="AE218" s="17">
        <v>0</v>
      </c>
      <c r="AF218" s="17">
        <v>0</v>
      </c>
      <c r="AG218" s="6"/>
      <c r="AH218" s="29"/>
      <c r="AI218" s="8"/>
      <c r="AJ218" s="6"/>
      <c r="AK218" s="8"/>
    </row>
    <row r="219" spans="1:37">
      <c r="A219" s="8" t="s">
        <v>19</v>
      </c>
      <c r="B219" s="29">
        <v>39602</v>
      </c>
      <c r="C219" s="42">
        <v>0</v>
      </c>
      <c r="D219" s="47">
        <v>14.258333333333333</v>
      </c>
      <c r="E219" s="8">
        <v>0</v>
      </c>
      <c r="F219" s="8">
        <v>0</v>
      </c>
      <c r="G219" s="19">
        <v>0</v>
      </c>
      <c r="H219" s="47">
        <v>10.816666666666666</v>
      </c>
      <c r="I219" s="19">
        <v>0</v>
      </c>
      <c r="J219" s="47">
        <v>0</v>
      </c>
      <c r="K219" s="42">
        <v>0</v>
      </c>
      <c r="L219" s="47">
        <v>0.98333333333333328</v>
      </c>
      <c r="M219" s="47">
        <v>1.4750000000000001</v>
      </c>
      <c r="N219" s="17">
        <v>0</v>
      </c>
      <c r="O219" s="47">
        <v>33.433333333333337</v>
      </c>
      <c r="P219" s="47">
        <v>1.4750000000000001</v>
      </c>
      <c r="Q219" s="44">
        <v>0</v>
      </c>
      <c r="R219" s="47">
        <v>0</v>
      </c>
      <c r="S219" s="45">
        <v>0</v>
      </c>
      <c r="T219" s="45">
        <v>0</v>
      </c>
      <c r="U219" s="47">
        <v>0.98333333333333328</v>
      </c>
      <c r="V219" s="8">
        <v>0</v>
      </c>
      <c r="W219" s="8">
        <v>0</v>
      </c>
      <c r="X219" s="19">
        <v>0</v>
      </c>
      <c r="Y219" s="6">
        <v>0</v>
      </c>
      <c r="Z219" s="19">
        <v>0</v>
      </c>
      <c r="AA219" s="46">
        <v>0</v>
      </c>
      <c r="AB219" s="47">
        <v>0</v>
      </c>
      <c r="AC219" s="47">
        <v>1.9666666666666666</v>
      </c>
      <c r="AD219" s="32">
        <v>0</v>
      </c>
      <c r="AE219" s="17">
        <v>0</v>
      </c>
      <c r="AF219" s="17">
        <v>0</v>
      </c>
      <c r="AG219" s="6"/>
      <c r="AH219" s="29"/>
      <c r="AI219" s="8"/>
      <c r="AJ219" s="6"/>
      <c r="AK219" s="8"/>
    </row>
    <row r="220" spans="1:37">
      <c r="A220" s="8" t="s">
        <v>19</v>
      </c>
      <c r="B220" s="29">
        <v>39612</v>
      </c>
      <c r="C220" s="42">
        <v>0</v>
      </c>
      <c r="D220" s="47">
        <v>0.49166666666666664</v>
      </c>
      <c r="E220" s="8">
        <v>0</v>
      </c>
      <c r="F220" s="8">
        <v>0</v>
      </c>
      <c r="G220" s="19">
        <v>0</v>
      </c>
      <c r="H220" s="47">
        <v>89.483333333333334</v>
      </c>
      <c r="I220" s="19">
        <v>0</v>
      </c>
      <c r="J220" s="47">
        <v>2.4583333333333335</v>
      </c>
      <c r="K220" s="42">
        <v>0</v>
      </c>
      <c r="L220" s="17">
        <v>0</v>
      </c>
      <c r="M220" s="47">
        <v>0.49166666666666664</v>
      </c>
      <c r="N220" s="17">
        <v>0</v>
      </c>
      <c r="O220" s="47">
        <v>27.533333333333335</v>
      </c>
      <c r="P220" s="47">
        <v>2.4583333333333335</v>
      </c>
      <c r="Q220" s="44">
        <v>0</v>
      </c>
      <c r="R220" s="47">
        <v>0.49166666666666664</v>
      </c>
      <c r="S220" s="45">
        <v>0</v>
      </c>
      <c r="T220" s="45">
        <v>0</v>
      </c>
      <c r="U220" s="47">
        <v>0.98333333333333328</v>
      </c>
      <c r="V220" s="8">
        <v>0</v>
      </c>
      <c r="W220" s="8">
        <v>0</v>
      </c>
      <c r="X220" s="19">
        <v>0</v>
      </c>
      <c r="Y220" s="6">
        <v>0</v>
      </c>
      <c r="Z220" s="19">
        <v>0</v>
      </c>
      <c r="AA220" s="46">
        <v>0</v>
      </c>
      <c r="AB220" s="47">
        <v>0</v>
      </c>
      <c r="AC220" s="47">
        <v>0</v>
      </c>
      <c r="AD220" s="47">
        <v>2.4583333333333335</v>
      </c>
      <c r="AE220" s="17">
        <v>0</v>
      </c>
      <c r="AF220" s="17">
        <v>0</v>
      </c>
      <c r="AG220" s="6"/>
      <c r="AH220" s="29"/>
      <c r="AI220" s="8"/>
      <c r="AJ220" s="6"/>
      <c r="AK220" s="8"/>
    </row>
    <row r="221" spans="1:37">
      <c r="A221" s="8" t="s">
        <v>19</v>
      </c>
      <c r="B221" s="29">
        <v>39623</v>
      </c>
      <c r="C221" s="42">
        <v>0</v>
      </c>
      <c r="D221" s="47">
        <v>3.4416666666666669</v>
      </c>
      <c r="E221" s="8">
        <v>0</v>
      </c>
      <c r="F221" s="8">
        <v>0</v>
      </c>
      <c r="G221" s="19">
        <v>0</v>
      </c>
      <c r="H221" s="47">
        <v>35.4</v>
      </c>
      <c r="I221" s="19">
        <v>0</v>
      </c>
      <c r="J221" s="47">
        <v>373.66666666666669</v>
      </c>
      <c r="K221" s="42">
        <v>0</v>
      </c>
      <c r="L221" s="17">
        <v>0</v>
      </c>
      <c r="M221" s="47">
        <v>0.98333333333333328</v>
      </c>
      <c r="N221" s="17">
        <v>0</v>
      </c>
      <c r="O221" s="47">
        <v>790.6</v>
      </c>
      <c r="P221" s="47">
        <v>0.49166666666666664</v>
      </c>
      <c r="Q221" s="44">
        <v>0</v>
      </c>
      <c r="R221" s="47">
        <v>1.9666666666666666</v>
      </c>
      <c r="S221" s="45">
        <v>0</v>
      </c>
      <c r="T221" s="45">
        <v>0</v>
      </c>
      <c r="U221" s="47">
        <v>0.49166666666666664</v>
      </c>
      <c r="V221" s="8">
        <v>0</v>
      </c>
      <c r="W221" s="8">
        <v>0</v>
      </c>
      <c r="X221" s="19">
        <v>0</v>
      </c>
      <c r="Y221" s="6">
        <v>0</v>
      </c>
      <c r="Z221" s="19">
        <v>0</v>
      </c>
      <c r="AA221" s="46">
        <v>0</v>
      </c>
      <c r="AB221" s="47">
        <v>0.98333333333333328</v>
      </c>
      <c r="AC221" s="47">
        <v>0</v>
      </c>
      <c r="AD221" s="32">
        <v>0</v>
      </c>
      <c r="AE221" s="17">
        <v>0</v>
      </c>
      <c r="AF221" s="17">
        <v>0</v>
      </c>
      <c r="AG221" s="6"/>
      <c r="AH221" s="29"/>
      <c r="AI221" s="8"/>
      <c r="AJ221" s="6"/>
      <c r="AK221" s="8"/>
    </row>
    <row r="222" spans="1:37">
      <c r="A222" s="8" t="s">
        <v>19</v>
      </c>
      <c r="B222" s="29">
        <v>39637</v>
      </c>
      <c r="C222" s="42">
        <v>0</v>
      </c>
      <c r="D222" s="47">
        <v>12.291666666666668</v>
      </c>
      <c r="E222" s="8">
        <v>0</v>
      </c>
      <c r="F222" s="8">
        <v>0</v>
      </c>
      <c r="G222" s="19">
        <v>0</v>
      </c>
      <c r="H222" s="47">
        <v>55.06666666666667</v>
      </c>
      <c r="I222" s="19">
        <v>0</v>
      </c>
      <c r="J222" s="47">
        <v>123.40833333333335</v>
      </c>
      <c r="K222" s="42">
        <v>0</v>
      </c>
      <c r="L222" s="17">
        <v>0</v>
      </c>
      <c r="M222" s="47">
        <v>0.98333333333333328</v>
      </c>
      <c r="N222" s="17">
        <v>0</v>
      </c>
      <c r="O222" s="47">
        <v>193.22500000000002</v>
      </c>
      <c r="P222" s="47">
        <v>0</v>
      </c>
      <c r="Q222" s="44">
        <v>0</v>
      </c>
      <c r="R222" s="47">
        <v>3.4416666666666669</v>
      </c>
      <c r="S222" s="45">
        <v>0</v>
      </c>
      <c r="T222" s="45">
        <v>0</v>
      </c>
      <c r="U222" s="42">
        <v>0</v>
      </c>
      <c r="V222" s="8">
        <v>0</v>
      </c>
      <c r="W222" s="8">
        <v>0</v>
      </c>
      <c r="X222" s="19">
        <v>0</v>
      </c>
      <c r="Y222" s="6">
        <v>0</v>
      </c>
      <c r="Z222" s="19">
        <v>0</v>
      </c>
      <c r="AA222" s="46">
        <v>0</v>
      </c>
      <c r="AB222" s="47">
        <v>0</v>
      </c>
      <c r="AC222" s="47">
        <v>0</v>
      </c>
      <c r="AD222" s="32">
        <v>0</v>
      </c>
      <c r="AE222" s="17">
        <v>0</v>
      </c>
      <c r="AF222" s="17">
        <v>0</v>
      </c>
      <c r="AG222" s="6"/>
      <c r="AH222" s="29"/>
      <c r="AI222" s="8"/>
      <c r="AJ222" s="6"/>
      <c r="AK222" s="8"/>
    </row>
    <row r="223" spans="1:37">
      <c r="A223" s="8" t="s">
        <v>19</v>
      </c>
      <c r="B223" s="29">
        <v>39644</v>
      </c>
      <c r="C223" s="42">
        <v>0</v>
      </c>
      <c r="D223" s="47">
        <v>15.733333333333333</v>
      </c>
      <c r="E223" s="8">
        <v>0</v>
      </c>
      <c r="F223" s="8">
        <v>0</v>
      </c>
      <c r="G223" s="19">
        <v>0</v>
      </c>
      <c r="H223" s="47">
        <v>99.808333333333351</v>
      </c>
      <c r="I223" s="19">
        <v>0</v>
      </c>
      <c r="J223" s="47">
        <v>21.633333333333333</v>
      </c>
      <c r="K223" s="42">
        <v>0</v>
      </c>
      <c r="L223" s="17">
        <v>0</v>
      </c>
      <c r="M223" s="47">
        <v>18.19166666666667</v>
      </c>
      <c r="N223" s="17">
        <v>0</v>
      </c>
      <c r="O223" s="47">
        <v>31.958333333333336</v>
      </c>
      <c r="P223" s="47">
        <v>0</v>
      </c>
      <c r="Q223" s="44">
        <v>0</v>
      </c>
      <c r="R223" s="47">
        <v>1.9666666666666666</v>
      </c>
      <c r="S223" s="45">
        <v>0</v>
      </c>
      <c r="T223" s="45">
        <v>0</v>
      </c>
      <c r="U223" s="42">
        <v>0</v>
      </c>
      <c r="V223" s="8">
        <v>0</v>
      </c>
      <c r="W223" s="8">
        <v>0</v>
      </c>
      <c r="X223" s="19">
        <v>0</v>
      </c>
      <c r="Y223" s="6">
        <v>0</v>
      </c>
      <c r="Z223" s="19">
        <v>0</v>
      </c>
      <c r="AA223" s="46">
        <v>0</v>
      </c>
      <c r="AB223" s="47">
        <v>0</v>
      </c>
      <c r="AC223" s="47">
        <v>0</v>
      </c>
      <c r="AD223" s="32">
        <v>0</v>
      </c>
      <c r="AE223" s="17">
        <v>0</v>
      </c>
      <c r="AF223" s="17">
        <v>0</v>
      </c>
      <c r="AG223" s="6"/>
      <c r="AH223" s="29"/>
      <c r="AI223" s="8"/>
      <c r="AJ223" s="6"/>
      <c r="AK223" s="8"/>
    </row>
    <row r="224" spans="1:37">
      <c r="A224" s="8" t="s">
        <v>19</v>
      </c>
      <c r="B224" s="29">
        <v>39651</v>
      </c>
      <c r="C224" s="42">
        <v>0</v>
      </c>
      <c r="D224" s="47">
        <v>4.4249999999999998</v>
      </c>
      <c r="E224" s="8">
        <v>0</v>
      </c>
      <c r="F224" s="8">
        <v>0</v>
      </c>
      <c r="G224" s="19">
        <v>0</v>
      </c>
      <c r="H224" s="47">
        <v>321.55</v>
      </c>
      <c r="I224" s="19">
        <v>0</v>
      </c>
      <c r="J224" s="47">
        <v>0</v>
      </c>
      <c r="K224" s="42">
        <v>0</v>
      </c>
      <c r="L224" s="17">
        <v>0</v>
      </c>
      <c r="M224" s="47">
        <v>33.433333333333337</v>
      </c>
      <c r="N224" s="17">
        <v>0</v>
      </c>
      <c r="O224" s="47">
        <v>2.4583333333333335</v>
      </c>
      <c r="P224" s="47">
        <v>23.108333333333334</v>
      </c>
      <c r="Q224" s="44">
        <v>0</v>
      </c>
      <c r="R224" s="47">
        <v>0.98333333333333328</v>
      </c>
      <c r="S224" s="45">
        <v>0</v>
      </c>
      <c r="T224" s="45">
        <v>0</v>
      </c>
      <c r="U224" s="42">
        <v>0</v>
      </c>
      <c r="V224" s="8">
        <v>0</v>
      </c>
      <c r="W224" s="8">
        <v>0</v>
      </c>
      <c r="X224" s="19">
        <v>0</v>
      </c>
      <c r="Y224" s="6">
        <v>0</v>
      </c>
      <c r="Z224" s="19">
        <v>0</v>
      </c>
      <c r="AA224" s="46">
        <v>0</v>
      </c>
      <c r="AB224" s="47">
        <v>0</v>
      </c>
      <c r="AC224" s="47">
        <v>0</v>
      </c>
      <c r="AD224" s="32">
        <v>0</v>
      </c>
      <c r="AE224" s="17">
        <v>0</v>
      </c>
      <c r="AF224" s="17">
        <v>0</v>
      </c>
      <c r="AG224" s="6"/>
      <c r="AH224" s="29"/>
      <c r="AI224" s="8"/>
      <c r="AJ224" s="6"/>
      <c r="AK224" s="8"/>
    </row>
    <row r="225" spans="1:37">
      <c r="A225" s="8" t="s">
        <v>19</v>
      </c>
      <c r="B225" s="29">
        <v>39658</v>
      </c>
      <c r="C225" s="42">
        <v>0</v>
      </c>
      <c r="D225" s="47">
        <v>0</v>
      </c>
      <c r="E225" s="8">
        <v>0</v>
      </c>
      <c r="F225" s="8">
        <v>0</v>
      </c>
      <c r="G225" s="19">
        <v>0</v>
      </c>
      <c r="H225" s="47">
        <v>320.56666666666672</v>
      </c>
      <c r="I225" s="19">
        <v>0</v>
      </c>
      <c r="J225" s="47">
        <v>0</v>
      </c>
      <c r="K225" s="42">
        <v>0</v>
      </c>
      <c r="L225" s="17">
        <v>0</v>
      </c>
      <c r="M225" s="47">
        <v>36.875</v>
      </c>
      <c r="N225" s="17">
        <v>0</v>
      </c>
      <c r="O225" s="47">
        <v>6.3916666666666666</v>
      </c>
      <c r="P225" s="47">
        <v>13.766666666666667</v>
      </c>
      <c r="Q225" s="44">
        <v>0</v>
      </c>
      <c r="R225" s="47">
        <v>0</v>
      </c>
      <c r="S225" s="45">
        <v>0</v>
      </c>
      <c r="T225" s="45">
        <v>0</v>
      </c>
      <c r="U225" s="42">
        <v>0</v>
      </c>
      <c r="V225" s="8">
        <v>0</v>
      </c>
      <c r="W225" s="8">
        <v>0</v>
      </c>
      <c r="X225" s="19">
        <v>0</v>
      </c>
      <c r="Y225" s="6">
        <v>0</v>
      </c>
      <c r="Z225" s="19">
        <v>0</v>
      </c>
      <c r="AA225" s="46">
        <v>0</v>
      </c>
      <c r="AB225" s="47">
        <v>0</v>
      </c>
      <c r="AC225" s="47">
        <v>0</v>
      </c>
      <c r="AD225" s="32">
        <v>0</v>
      </c>
      <c r="AE225" s="17">
        <v>0</v>
      </c>
      <c r="AF225" s="17">
        <v>0</v>
      </c>
      <c r="AG225" s="6"/>
      <c r="AH225" s="29"/>
      <c r="AI225" s="8"/>
      <c r="AJ225" s="6"/>
      <c r="AK225" s="8"/>
    </row>
    <row r="226" spans="1:37">
      <c r="A226" s="8" t="s">
        <v>19</v>
      </c>
      <c r="B226" s="29">
        <v>39665</v>
      </c>
      <c r="C226" s="42">
        <v>0</v>
      </c>
      <c r="D226" s="47">
        <v>0</v>
      </c>
      <c r="E226" s="8">
        <v>0</v>
      </c>
      <c r="F226" s="8">
        <v>0</v>
      </c>
      <c r="G226" s="19">
        <v>0</v>
      </c>
      <c r="H226" s="47">
        <v>383.5</v>
      </c>
      <c r="I226" s="19">
        <v>0</v>
      </c>
      <c r="J226" s="47">
        <v>6.8833333333333337</v>
      </c>
      <c r="K226" s="42">
        <v>0</v>
      </c>
      <c r="L226" s="17">
        <v>0</v>
      </c>
      <c r="M226" s="47">
        <v>103.25</v>
      </c>
      <c r="N226" s="17">
        <v>0</v>
      </c>
      <c r="O226" s="47">
        <v>9.3416666666666668</v>
      </c>
      <c r="P226" s="47">
        <v>40.808333333333337</v>
      </c>
      <c r="Q226" s="44">
        <v>0</v>
      </c>
      <c r="R226" s="47">
        <v>0</v>
      </c>
      <c r="S226" s="45">
        <v>0</v>
      </c>
      <c r="T226" s="45">
        <v>0</v>
      </c>
      <c r="U226" s="42">
        <v>0</v>
      </c>
      <c r="V226" s="8">
        <v>0</v>
      </c>
      <c r="W226" s="8">
        <v>0</v>
      </c>
      <c r="X226" s="19">
        <v>0</v>
      </c>
      <c r="Y226" s="6">
        <v>0</v>
      </c>
      <c r="Z226" s="19">
        <v>0</v>
      </c>
      <c r="AA226" s="46">
        <v>0</v>
      </c>
      <c r="AB226" s="47">
        <v>0</v>
      </c>
      <c r="AC226" s="47">
        <v>0</v>
      </c>
      <c r="AD226" s="47">
        <v>0.49166666666666664</v>
      </c>
      <c r="AE226" s="17">
        <v>0</v>
      </c>
      <c r="AF226" s="17">
        <v>0</v>
      </c>
      <c r="AG226" s="6"/>
      <c r="AH226" s="29"/>
      <c r="AI226" s="6"/>
      <c r="AJ226" s="6"/>
      <c r="AK226" s="8"/>
    </row>
    <row r="227" spans="1:37">
      <c r="A227" s="8" t="s">
        <v>19</v>
      </c>
      <c r="B227" s="29">
        <v>39672</v>
      </c>
      <c r="C227" s="42">
        <v>0</v>
      </c>
      <c r="D227" s="47">
        <v>0</v>
      </c>
      <c r="E227" s="8">
        <v>0</v>
      </c>
      <c r="F227" s="8">
        <v>0</v>
      </c>
      <c r="G227" s="19">
        <v>0</v>
      </c>
      <c r="H227" s="47">
        <v>157.33333333333334</v>
      </c>
      <c r="I227" s="19">
        <v>0</v>
      </c>
      <c r="J227" s="47">
        <v>13.275</v>
      </c>
      <c r="K227" s="42">
        <v>0</v>
      </c>
      <c r="L227" s="17">
        <v>0</v>
      </c>
      <c r="M227" s="47">
        <v>176.50833333333335</v>
      </c>
      <c r="N227" s="17">
        <v>0</v>
      </c>
      <c r="O227" s="47">
        <v>3.9333333333333331</v>
      </c>
      <c r="P227" s="47">
        <v>15.241666666666669</v>
      </c>
      <c r="Q227" s="44">
        <v>0</v>
      </c>
      <c r="R227" s="47">
        <v>0</v>
      </c>
      <c r="S227" s="45">
        <v>0</v>
      </c>
      <c r="T227" s="45">
        <v>0</v>
      </c>
      <c r="U227" s="42">
        <v>0</v>
      </c>
      <c r="V227" s="8">
        <v>0</v>
      </c>
      <c r="W227" s="8">
        <v>0</v>
      </c>
      <c r="X227" s="19">
        <v>0</v>
      </c>
      <c r="Y227" s="6">
        <v>0</v>
      </c>
      <c r="Z227" s="19">
        <v>0</v>
      </c>
      <c r="AA227" s="46">
        <v>0</v>
      </c>
      <c r="AB227" s="47">
        <v>0</v>
      </c>
      <c r="AC227" s="47">
        <v>0</v>
      </c>
      <c r="AD227" s="32">
        <v>0</v>
      </c>
      <c r="AE227" s="17">
        <v>0</v>
      </c>
      <c r="AF227" s="17">
        <v>0</v>
      </c>
      <c r="AG227" s="6"/>
      <c r="AH227" s="29"/>
      <c r="AI227" s="6"/>
      <c r="AJ227" s="6"/>
      <c r="AK227" s="8"/>
    </row>
    <row r="228" spans="1:37">
      <c r="A228" s="8" t="s">
        <v>19</v>
      </c>
      <c r="B228" s="29">
        <v>39679</v>
      </c>
      <c r="C228" s="42">
        <v>0</v>
      </c>
      <c r="D228" s="47">
        <v>0</v>
      </c>
      <c r="E228" s="8">
        <v>0</v>
      </c>
      <c r="F228" s="8">
        <v>0</v>
      </c>
      <c r="G228" s="19">
        <v>0</v>
      </c>
      <c r="H228" s="47">
        <v>86.533333333333331</v>
      </c>
      <c r="I228" s="19">
        <v>0</v>
      </c>
      <c r="J228" s="47">
        <v>2.95</v>
      </c>
      <c r="K228" s="42">
        <v>0</v>
      </c>
      <c r="L228" s="17">
        <v>0</v>
      </c>
      <c r="M228" s="47">
        <v>46.216666666666669</v>
      </c>
      <c r="N228" s="17">
        <v>0</v>
      </c>
      <c r="O228" s="47">
        <v>1.9666666666666666</v>
      </c>
      <c r="P228" s="47">
        <v>8.3583333333333343</v>
      </c>
      <c r="Q228" s="44">
        <v>0</v>
      </c>
      <c r="R228" s="47">
        <v>0</v>
      </c>
      <c r="S228" s="45">
        <v>0</v>
      </c>
      <c r="T228" s="45">
        <v>0</v>
      </c>
      <c r="U228" s="42">
        <v>0</v>
      </c>
      <c r="V228" s="8">
        <v>0</v>
      </c>
      <c r="W228" s="8">
        <v>0</v>
      </c>
      <c r="X228" s="19">
        <v>0</v>
      </c>
      <c r="Y228" s="6">
        <v>0</v>
      </c>
      <c r="Z228" s="19">
        <v>0</v>
      </c>
      <c r="AA228" s="46">
        <v>0</v>
      </c>
      <c r="AB228" s="47">
        <v>0.49166666666666664</v>
      </c>
      <c r="AC228" s="47">
        <v>0</v>
      </c>
      <c r="AD228" s="32">
        <v>0</v>
      </c>
      <c r="AE228" s="17">
        <v>0</v>
      </c>
      <c r="AF228" s="17">
        <v>0</v>
      </c>
      <c r="AG228" s="6"/>
      <c r="AH228" s="29"/>
      <c r="AI228" s="6"/>
      <c r="AJ228" s="6"/>
      <c r="AK228" s="8"/>
    </row>
    <row r="229" spans="1:37">
      <c r="A229" s="8" t="s">
        <v>19</v>
      </c>
      <c r="B229" s="29">
        <v>39685</v>
      </c>
      <c r="C229" s="42">
        <v>0</v>
      </c>
      <c r="D229" s="47">
        <v>0</v>
      </c>
      <c r="E229" s="8">
        <v>0</v>
      </c>
      <c r="F229" s="8">
        <v>0</v>
      </c>
      <c r="G229" s="19">
        <v>0</v>
      </c>
      <c r="H229" s="47">
        <v>393.82500000000005</v>
      </c>
      <c r="I229" s="19">
        <v>0</v>
      </c>
      <c r="J229" s="47">
        <v>0.98333333333333328</v>
      </c>
      <c r="K229" s="42">
        <v>0</v>
      </c>
      <c r="L229" s="17">
        <v>0</v>
      </c>
      <c r="M229" s="47">
        <v>157.82500000000002</v>
      </c>
      <c r="N229" s="17">
        <v>0</v>
      </c>
      <c r="O229" s="47">
        <v>4.4249999999999998</v>
      </c>
      <c r="P229" s="47">
        <v>4.916666666666667</v>
      </c>
      <c r="Q229" s="44">
        <v>0</v>
      </c>
      <c r="R229" s="47">
        <v>0</v>
      </c>
      <c r="S229" s="45">
        <v>0</v>
      </c>
      <c r="T229" s="45">
        <v>0</v>
      </c>
      <c r="U229" s="42">
        <v>0</v>
      </c>
      <c r="V229" s="8">
        <v>0</v>
      </c>
      <c r="W229" s="8">
        <v>0</v>
      </c>
      <c r="X229" s="19">
        <v>0</v>
      </c>
      <c r="Y229" s="6">
        <v>0</v>
      </c>
      <c r="Z229" s="19">
        <v>0</v>
      </c>
      <c r="AA229" s="46">
        <v>0</v>
      </c>
      <c r="AB229" s="47">
        <v>0</v>
      </c>
      <c r="AC229" s="47">
        <v>0</v>
      </c>
      <c r="AD229" s="32">
        <v>0</v>
      </c>
      <c r="AE229" s="17">
        <v>0</v>
      </c>
      <c r="AF229" s="17">
        <v>0</v>
      </c>
      <c r="AG229" s="6"/>
      <c r="AH229" s="29"/>
      <c r="AI229" s="6"/>
      <c r="AJ229" s="6"/>
      <c r="AK229" s="8"/>
    </row>
    <row r="230" spans="1:37">
      <c r="A230" s="8" t="s">
        <v>19</v>
      </c>
      <c r="B230" s="29">
        <v>39691</v>
      </c>
      <c r="C230" s="42">
        <v>0</v>
      </c>
      <c r="D230" s="47">
        <v>3.4416666666666669</v>
      </c>
      <c r="E230" s="8">
        <v>0</v>
      </c>
      <c r="F230" s="8">
        <v>0</v>
      </c>
      <c r="G230" s="19">
        <v>0</v>
      </c>
      <c r="H230" s="47">
        <v>326.4666666666667</v>
      </c>
      <c r="I230" s="19">
        <v>0</v>
      </c>
      <c r="J230" s="47">
        <v>0</v>
      </c>
      <c r="K230" s="42">
        <v>0</v>
      </c>
      <c r="L230" s="17">
        <v>0</v>
      </c>
      <c r="M230" s="47">
        <v>242.88333333333333</v>
      </c>
      <c r="N230" s="17">
        <v>0</v>
      </c>
      <c r="O230" s="47">
        <v>12.291666666666668</v>
      </c>
      <c r="P230" s="47">
        <v>20.650000000000002</v>
      </c>
      <c r="Q230" s="44">
        <v>0</v>
      </c>
      <c r="R230" s="47">
        <v>0</v>
      </c>
      <c r="S230" s="45">
        <v>0</v>
      </c>
      <c r="T230" s="45">
        <v>0</v>
      </c>
      <c r="U230" s="42">
        <v>0</v>
      </c>
      <c r="V230" s="8">
        <v>0</v>
      </c>
      <c r="W230" s="8">
        <v>0</v>
      </c>
      <c r="X230" s="19">
        <v>0</v>
      </c>
      <c r="Y230" s="6">
        <v>0</v>
      </c>
      <c r="Z230" s="19">
        <v>0</v>
      </c>
      <c r="AA230" s="46">
        <v>0</v>
      </c>
      <c r="AB230" s="47">
        <v>0</v>
      </c>
      <c r="AC230" s="47">
        <v>0</v>
      </c>
      <c r="AD230" s="32">
        <v>0</v>
      </c>
      <c r="AE230" s="17">
        <v>0</v>
      </c>
      <c r="AF230" s="17">
        <v>0</v>
      </c>
      <c r="AG230" s="6"/>
      <c r="AH230" s="29"/>
      <c r="AI230" s="6"/>
      <c r="AJ230" s="6"/>
      <c r="AK230" s="8"/>
    </row>
    <row r="231" spans="1:37">
      <c r="A231" s="8" t="s">
        <v>19</v>
      </c>
      <c r="B231" s="29">
        <v>39700</v>
      </c>
      <c r="C231" s="42">
        <v>0</v>
      </c>
      <c r="D231" s="47">
        <v>0</v>
      </c>
      <c r="E231" s="8">
        <v>0</v>
      </c>
      <c r="F231" s="8">
        <v>0</v>
      </c>
      <c r="G231" s="19">
        <v>0</v>
      </c>
      <c r="H231" s="47">
        <v>159.30000000000001</v>
      </c>
      <c r="I231" s="19">
        <v>0</v>
      </c>
      <c r="J231" s="47">
        <v>0</v>
      </c>
      <c r="K231" s="42">
        <v>0</v>
      </c>
      <c r="L231" s="17">
        <v>0</v>
      </c>
      <c r="M231" s="47">
        <v>114.06666666666666</v>
      </c>
      <c r="N231" s="17">
        <v>0</v>
      </c>
      <c r="O231" s="47">
        <v>0.49166666666666664</v>
      </c>
      <c r="P231" s="47">
        <v>6.8833333333333337</v>
      </c>
      <c r="Q231" s="44">
        <v>0</v>
      </c>
      <c r="R231" s="47">
        <v>3.4416666666666669</v>
      </c>
      <c r="S231" s="45">
        <v>0</v>
      </c>
      <c r="T231" s="45">
        <v>0</v>
      </c>
      <c r="U231" s="42">
        <v>0</v>
      </c>
      <c r="V231" s="8">
        <v>0</v>
      </c>
      <c r="W231" s="8">
        <v>0</v>
      </c>
      <c r="X231" s="19">
        <v>0</v>
      </c>
      <c r="Y231" s="6">
        <v>0</v>
      </c>
      <c r="Z231" s="19">
        <v>0</v>
      </c>
      <c r="AA231" s="46">
        <v>0</v>
      </c>
      <c r="AB231" s="47">
        <v>0</v>
      </c>
      <c r="AC231" s="47">
        <v>0</v>
      </c>
      <c r="AD231" s="32">
        <v>0</v>
      </c>
      <c r="AE231" s="17">
        <v>0</v>
      </c>
      <c r="AF231" s="17">
        <v>0</v>
      </c>
      <c r="AG231" s="6"/>
      <c r="AH231" s="29"/>
      <c r="AI231" s="6"/>
      <c r="AJ231" s="6"/>
      <c r="AK231" s="8"/>
    </row>
    <row r="232" spans="1:37">
      <c r="A232" s="8" t="s">
        <v>19</v>
      </c>
      <c r="B232" s="29">
        <v>39711</v>
      </c>
      <c r="C232" s="42">
        <v>0</v>
      </c>
      <c r="D232" s="47">
        <v>0</v>
      </c>
      <c r="E232" s="8">
        <v>0</v>
      </c>
      <c r="F232" s="8">
        <v>0</v>
      </c>
      <c r="G232" s="19">
        <v>0</v>
      </c>
      <c r="H232" s="47">
        <v>83.091666666666669</v>
      </c>
      <c r="I232" s="19">
        <v>0</v>
      </c>
      <c r="J232" s="47">
        <v>0</v>
      </c>
      <c r="K232" s="42">
        <v>0</v>
      </c>
      <c r="L232" s="17">
        <v>0</v>
      </c>
      <c r="M232" s="47">
        <v>152.90833333333336</v>
      </c>
      <c r="N232" s="17">
        <v>0</v>
      </c>
      <c r="O232" s="47">
        <v>6.3916666666666666</v>
      </c>
      <c r="P232" s="47">
        <v>8.3583333333333343</v>
      </c>
      <c r="Q232" s="44">
        <v>0</v>
      </c>
      <c r="R232" s="47">
        <v>0</v>
      </c>
      <c r="S232" s="45">
        <v>0</v>
      </c>
      <c r="T232" s="45">
        <v>0</v>
      </c>
      <c r="U232" s="42">
        <v>0</v>
      </c>
      <c r="V232" s="8">
        <v>0</v>
      </c>
      <c r="W232" s="8">
        <v>0</v>
      </c>
      <c r="X232" s="19">
        <v>0</v>
      </c>
      <c r="Y232" s="6">
        <v>0</v>
      </c>
      <c r="Z232" s="19">
        <v>0</v>
      </c>
      <c r="AA232" s="46">
        <v>0</v>
      </c>
      <c r="AB232" s="47">
        <v>0</v>
      </c>
      <c r="AC232" s="47">
        <v>0</v>
      </c>
      <c r="AD232" s="32">
        <v>0</v>
      </c>
      <c r="AE232" s="17">
        <v>0</v>
      </c>
      <c r="AF232" s="17">
        <v>0</v>
      </c>
      <c r="AG232" s="6"/>
      <c r="AH232" s="29"/>
      <c r="AI232" s="6"/>
      <c r="AJ232" s="6"/>
      <c r="AK232" s="8"/>
    </row>
    <row r="233" spans="1:37">
      <c r="A233" s="8" t="s">
        <v>19</v>
      </c>
      <c r="B233" s="29">
        <v>39719</v>
      </c>
      <c r="C233" s="42">
        <v>0</v>
      </c>
      <c r="D233" s="47">
        <v>1.9666666666666666</v>
      </c>
      <c r="E233" s="8">
        <v>0</v>
      </c>
      <c r="F233" s="8">
        <v>0</v>
      </c>
      <c r="G233" s="19">
        <v>0</v>
      </c>
      <c r="H233" s="47">
        <v>91.45</v>
      </c>
      <c r="I233" s="19">
        <v>0</v>
      </c>
      <c r="J233" s="47">
        <v>0</v>
      </c>
      <c r="K233" s="42">
        <v>0</v>
      </c>
      <c r="L233" s="17">
        <v>0</v>
      </c>
      <c r="M233" s="47">
        <v>110.625</v>
      </c>
      <c r="N233" s="17">
        <v>0</v>
      </c>
      <c r="O233" s="47">
        <v>14.75</v>
      </c>
      <c r="P233" s="47">
        <v>4.4249999999999998</v>
      </c>
      <c r="Q233" s="44">
        <v>0</v>
      </c>
      <c r="R233" s="47">
        <v>0</v>
      </c>
      <c r="S233" s="45">
        <v>0</v>
      </c>
      <c r="T233" s="45">
        <v>0</v>
      </c>
      <c r="U233" s="42">
        <v>0</v>
      </c>
      <c r="V233" s="8">
        <v>0</v>
      </c>
      <c r="W233" s="8">
        <v>0</v>
      </c>
      <c r="X233" s="19">
        <v>0</v>
      </c>
      <c r="Y233" s="47">
        <v>1.4750000000000001</v>
      </c>
      <c r="Z233" s="19">
        <v>0</v>
      </c>
      <c r="AA233" s="46">
        <v>0</v>
      </c>
      <c r="AB233" s="47">
        <v>0</v>
      </c>
      <c r="AC233" s="47">
        <v>0</v>
      </c>
      <c r="AD233" s="32">
        <v>0</v>
      </c>
      <c r="AE233" s="17">
        <v>0</v>
      </c>
      <c r="AF233" s="17">
        <v>0</v>
      </c>
      <c r="AG233" s="6"/>
      <c r="AH233" s="29"/>
      <c r="AI233" s="6"/>
      <c r="AJ233" s="6"/>
      <c r="AK233" s="8"/>
    </row>
    <row r="234" spans="1:37">
      <c r="A234" s="18" t="s">
        <v>96</v>
      </c>
      <c r="B234" s="31">
        <v>37769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118.65555555555557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1.3111111111111111</v>
      </c>
      <c r="Q234" s="17">
        <v>0</v>
      </c>
      <c r="R234" s="17">
        <v>0</v>
      </c>
      <c r="S234" s="17">
        <v>0</v>
      </c>
      <c r="T234" s="17">
        <v>0</v>
      </c>
      <c r="U234" s="17">
        <v>1.3111111111111111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29.827777777777783</v>
      </c>
      <c r="AC234" s="17">
        <v>0</v>
      </c>
      <c r="AD234" s="17">
        <v>0</v>
      </c>
      <c r="AE234" s="17">
        <v>0</v>
      </c>
      <c r="AF234" s="17">
        <v>447.41666666666669</v>
      </c>
    </row>
    <row r="235" spans="1:37">
      <c r="A235" s="18" t="s">
        <v>96</v>
      </c>
      <c r="B235" s="31">
        <v>37774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91.974074074074068</v>
      </c>
      <c r="I235" s="17">
        <v>0</v>
      </c>
      <c r="J235" s="17">
        <v>0</v>
      </c>
      <c r="K235" s="17">
        <v>0</v>
      </c>
      <c r="L235" s="17">
        <v>0</v>
      </c>
      <c r="M235" s="17">
        <v>0.65555555555555556</v>
      </c>
      <c r="N235" s="17">
        <v>0</v>
      </c>
      <c r="O235" s="17">
        <v>0</v>
      </c>
      <c r="P235" s="17">
        <v>4.6555555555555559</v>
      </c>
      <c r="Q235" s="17">
        <v>0</v>
      </c>
      <c r="R235" s="17">
        <v>0.81604938271604943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10.374691358024693</v>
      </c>
      <c r="AC235" s="17">
        <v>0</v>
      </c>
      <c r="AD235" s="17">
        <v>0</v>
      </c>
      <c r="AE235" s="17">
        <v>0</v>
      </c>
      <c r="AF235" s="17">
        <v>311.24753086419759</v>
      </c>
    </row>
    <row r="236" spans="1:37">
      <c r="A236" s="18" t="s">
        <v>96</v>
      </c>
      <c r="B236" s="31">
        <v>37781</v>
      </c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182.80679012345681</v>
      </c>
      <c r="I236" s="17">
        <v>0</v>
      </c>
      <c r="J236" s="17">
        <v>0</v>
      </c>
      <c r="K236" s="17">
        <v>0</v>
      </c>
      <c r="L236" s="17">
        <v>0</v>
      </c>
      <c r="M236" s="17">
        <v>0.32777777777777778</v>
      </c>
      <c r="N236" s="17">
        <v>0</v>
      </c>
      <c r="O236" s="17">
        <v>0</v>
      </c>
      <c r="P236" s="17">
        <v>2.2074074074074077</v>
      </c>
      <c r="Q236" s="17">
        <v>0</v>
      </c>
      <c r="R236" s="17">
        <v>0.40802469135802472</v>
      </c>
      <c r="S236" s="17">
        <v>0</v>
      </c>
      <c r="T236" s="17">
        <v>0</v>
      </c>
      <c r="U236" s="17">
        <v>2.0401234567901234</v>
      </c>
      <c r="V236" s="17">
        <v>0</v>
      </c>
      <c r="W236" s="17">
        <v>0</v>
      </c>
      <c r="X236" s="17">
        <v>0</v>
      </c>
      <c r="Y236" s="17">
        <v>0</v>
      </c>
      <c r="Z236" s="17">
        <v>0</v>
      </c>
      <c r="AA236" s="17">
        <v>0</v>
      </c>
      <c r="AB236" s="17">
        <v>32.776543209876543</v>
      </c>
      <c r="AC236" s="17">
        <v>0</v>
      </c>
      <c r="AD236" s="17">
        <v>0</v>
      </c>
      <c r="AE236" s="17">
        <v>0</v>
      </c>
      <c r="AF236" s="17">
        <v>188.78703703703707</v>
      </c>
    </row>
    <row r="237" spans="1:37">
      <c r="A237" s="18" t="s">
        <v>96</v>
      </c>
      <c r="B237" s="31">
        <v>37788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97.740740740740719</v>
      </c>
      <c r="I237" s="17">
        <v>0</v>
      </c>
      <c r="J237" s="17">
        <v>16.320987654320991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70.850617283950612</v>
      </c>
      <c r="Q237" s="17">
        <v>0</v>
      </c>
      <c r="R237" s="17">
        <v>0</v>
      </c>
      <c r="S237" s="17">
        <v>0.40802469135802472</v>
      </c>
      <c r="T237" s="17">
        <v>0.32777777777777778</v>
      </c>
      <c r="U237" s="17">
        <v>2.615432098765432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6.7024691358024695</v>
      </c>
      <c r="AC237" s="17">
        <v>0</v>
      </c>
      <c r="AD237" s="17">
        <v>0</v>
      </c>
      <c r="AE237" s="17">
        <v>0</v>
      </c>
      <c r="AF237" s="17">
        <v>86.048148148148144</v>
      </c>
    </row>
    <row r="238" spans="1:37">
      <c r="A238" s="18" t="s">
        <v>96</v>
      </c>
      <c r="B238" s="31">
        <v>37795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61.611728395061732</v>
      </c>
      <c r="I238" s="17">
        <v>0</v>
      </c>
      <c r="J238" s="17">
        <v>399.8641975308642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7">
        <v>21.217283950617286</v>
      </c>
      <c r="Q238" s="17">
        <v>0</v>
      </c>
      <c r="R238" s="17">
        <v>4.488271604938272</v>
      </c>
      <c r="S238" s="17">
        <v>0</v>
      </c>
      <c r="T238" s="17">
        <v>1.6320987654320989</v>
      </c>
      <c r="U238" s="17">
        <v>4.0802469135802468</v>
      </c>
      <c r="V238" s="17">
        <v>0</v>
      </c>
      <c r="W238" s="17">
        <v>0</v>
      </c>
      <c r="X238" s="17">
        <v>0</v>
      </c>
      <c r="Y238" s="17">
        <v>0</v>
      </c>
      <c r="Z238" s="17">
        <v>0</v>
      </c>
      <c r="AA238" s="17">
        <v>0</v>
      </c>
      <c r="AB238" s="17">
        <v>17.13703703703704</v>
      </c>
      <c r="AC238" s="17">
        <v>0</v>
      </c>
      <c r="AD238" s="17">
        <v>0</v>
      </c>
      <c r="AE238" s="17">
        <v>0</v>
      </c>
      <c r="AF238" s="17">
        <v>0</v>
      </c>
    </row>
    <row r="239" spans="1:37">
      <c r="A239" s="18" t="s">
        <v>96</v>
      </c>
      <c r="B239" s="31">
        <v>37802</v>
      </c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58.672222222222224</v>
      </c>
      <c r="I239" s="17">
        <v>0</v>
      </c>
      <c r="J239" s="17">
        <v>352.0333333333333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33.761111111111113</v>
      </c>
      <c r="Q239" s="17">
        <v>0</v>
      </c>
      <c r="R239" s="17">
        <v>46.216666666666669</v>
      </c>
      <c r="S239" s="17">
        <v>0.32777777777777778</v>
      </c>
      <c r="T239" s="17">
        <v>0.32777777777777778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11.144444444444446</v>
      </c>
      <c r="AC239" s="17">
        <v>0</v>
      </c>
      <c r="AD239" s="17">
        <v>0</v>
      </c>
      <c r="AE239" s="17">
        <v>0</v>
      </c>
      <c r="AF239" s="17">
        <v>12.127777777777778</v>
      </c>
    </row>
    <row r="240" spans="1:37">
      <c r="A240" s="18" t="s">
        <v>96</v>
      </c>
      <c r="B240" s="31">
        <v>37809</v>
      </c>
      <c r="C240" s="17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30.890123456790121</v>
      </c>
      <c r="I240" s="17">
        <v>0</v>
      </c>
      <c r="J240" s="17">
        <v>100.43765432098765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3.1037037037037041</v>
      </c>
      <c r="Q240" s="17">
        <v>0</v>
      </c>
      <c r="R240" s="17">
        <v>339.45123456790128</v>
      </c>
      <c r="S240" s="17">
        <v>0.73580246913580238</v>
      </c>
      <c r="T240" s="17">
        <v>0</v>
      </c>
      <c r="U240" s="17">
        <v>0.81604938271604943</v>
      </c>
      <c r="V240" s="17">
        <v>0.40802469135802472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30.662962962962965</v>
      </c>
      <c r="AC240" s="17">
        <v>0</v>
      </c>
      <c r="AD240" s="17">
        <v>0</v>
      </c>
      <c r="AE240" s="17">
        <v>0</v>
      </c>
      <c r="AF240" s="17">
        <v>12.749382716049382</v>
      </c>
    </row>
    <row r="241" spans="1:32">
      <c r="A241" s="18" t="s">
        <v>96</v>
      </c>
      <c r="B241" s="31">
        <v>37816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75.514197530864195</v>
      </c>
      <c r="I241" s="17">
        <v>0</v>
      </c>
      <c r="J241" s="17">
        <v>34.181481481481484</v>
      </c>
      <c r="K241" s="17">
        <v>0</v>
      </c>
      <c r="L241" s="17">
        <v>0</v>
      </c>
      <c r="M241" s="17">
        <v>0.40802469135802472</v>
      </c>
      <c r="N241" s="17">
        <v>0</v>
      </c>
      <c r="O241" s="17">
        <v>0</v>
      </c>
      <c r="P241" s="17">
        <v>12.441975308641977</v>
      </c>
      <c r="Q241" s="17">
        <v>0</v>
      </c>
      <c r="R241" s="17">
        <v>335.91728395061727</v>
      </c>
      <c r="S241" s="17">
        <v>3.7660493827160493</v>
      </c>
      <c r="T241" s="17">
        <v>1.3913580246913579</v>
      </c>
      <c r="U241" s="17">
        <v>0.65555555555555556</v>
      </c>
      <c r="V241" s="17">
        <v>0.32777777777777778</v>
      </c>
      <c r="W241" s="17">
        <v>0</v>
      </c>
      <c r="X241" s="17">
        <v>0</v>
      </c>
      <c r="Y241" s="17">
        <v>0</v>
      </c>
      <c r="Z241" s="17">
        <v>0</v>
      </c>
      <c r="AA241" s="17">
        <v>0</v>
      </c>
      <c r="AB241" s="17">
        <v>30.990740740740737</v>
      </c>
      <c r="AC241" s="17">
        <v>0</v>
      </c>
      <c r="AD241" s="17">
        <v>0</v>
      </c>
      <c r="AE241" s="17">
        <v>0</v>
      </c>
      <c r="AF241" s="17">
        <v>13.177777777777777</v>
      </c>
    </row>
    <row r="242" spans="1:32">
      <c r="A242" s="18" t="s">
        <v>96</v>
      </c>
      <c r="B242" s="31">
        <v>37823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89.483333333333348</v>
      </c>
      <c r="I242" s="17">
        <v>0</v>
      </c>
      <c r="J242" s="17">
        <v>24.911111111111111</v>
      </c>
      <c r="K242" s="17">
        <v>0</v>
      </c>
      <c r="L242" s="17">
        <v>0</v>
      </c>
      <c r="M242" s="17">
        <v>1.6388888888888886</v>
      </c>
      <c r="N242" s="17">
        <v>0</v>
      </c>
      <c r="O242" s="17">
        <v>0</v>
      </c>
      <c r="P242" s="17">
        <v>31.138888888888896</v>
      </c>
      <c r="Q242" s="17">
        <v>0</v>
      </c>
      <c r="R242" s="17">
        <v>126.19444444444446</v>
      </c>
      <c r="S242" s="17">
        <v>0</v>
      </c>
      <c r="T242" s="17">
        <v>7.2111111111111112</v>
      </c>
      <c r="U242" s="17">
        <v>0.32777777777777778</v>
      </c>
      <c r="V242" s="17">
        <v>1.3111111111111111</v>
      </c>
      <c r="W242" s="17">
        <v>0</v>
      </c>
      <c r="X242" s="17">
        <v>0</v>
      </c>
      <c r="Y242" s="17">
        <v>0</v>
      </c>
      <c r="Z242" s="17">
        <v>0</v>
      </c>
      <c r="AA242" s="17">
        <v>0</v>
      </c>
      <c r="AB242" s="17">
        <v>20.650000000000002</v>
      </c>
      <c r="AC242" s="17">
        <v>0</v>
      </c>
      <c r="AD242" s="17">
        <v>0</v>
      </c>
      <c r="AE242" s="17">
        <v>0</v>
      </c>
      <c r="AF242" s="17">
        <v>10.488888888888889</v>
      </c>
    </row>
    <row r="243" spans="1:32">
      <c r="A243" s="18" t="s">
        <v>96</v>
      </c>
      <c r="B243" s="31">
        <v>37830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113.73888888888889</v>
      </c>
      <c r="I243" s="17">
        <v>0</v>
      </c>
      <c r="J243" s="17">
        <v>19.994444444444444</v>
      </c>
      <c r="K243" s="17">
        <v>0</v>
      </c>
      <c r="L243" s="17">
        <v>0</v>
      </c>
      <c r="M243" s="17">
        <v>0.65555555555555556</v>
      </c>
      <c r="N243" s="17">
        <v>0</v>
      </c>
      <c r="O243" s="17">
        <v>0</v>
      </c>
      <c r="P243" s="17">
        <v>41.62777777777778</v>
      </c>
      <c r="Q243" s="17">
        <v>0</v>
      </c>
      <c r="R243" s="17">
        <v>14.75</v>
      </c>
      <c r="S243" s="17">
        <v>0.32777777777777778</v>
      </c>
      <c r="T243" s="17">
        <v>6.2277777777777779</v>
      </c>
      <c r="U243" s="17">
        <v>0.32777777777777778</v>
      </c>
      <c r="V243" s="17">
        <v>0.98333333333333328</v>
      </c>
      <c r="W243" s="17">
        <v>0</v>
      </c>
      <c r="X243" s="17">
        <v>0</v>
      </c>
      <c r="Y243" s="17">
        <v>0</v>
      </c>
      <c r="Z243" s="17">
        <v>0</v>
      </c>
      <c r="AA243" s="17">
        <v>0</v>
      </c>
      <c r="AB243" s="17">
        <v>2.2944444444444447</v>
      </c>
      <c r="AC243" s="17">
        <v>0</v>
      </c>
      <c r="AD243" s="17">
        <v>0</v>
      </c>
      <c r="AE243" s="17">
        <v>0</v>
      </c>
      <c r="AF243" s="17">
        <v>10.161111111111111</v>
      </c>
    </row>
    <row r="244" spans="1:32">
      <c r="A244" s="18" t="s">
        <v>96</v>
      </c>
      <c r="B244" s="31">
        <v>37837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115.05000000000001</v>
      </c>
      <c r="I244" s="17">
        <v>0</v>
      </c>
      <c r="J244" s="17">
        <v>12.12777777777778</v>
      </c>
      <c r="K244" s="17">
        <v>0</v>
      </c>
      <c r="L244" s="17">
        <v>0</v>
      </c>
      <c r="M244" s="17">
        <v>1.6388888888888886</v>
      </c>
      <c r="N244" s="17">
        <v>0</v>
      </c>
      <c r="O244" s="17">
        <v>0</v>
      </c>
      <c r="P244" s="17">
        <v>4.5888888888888895</v>
      </c>
      <c r="Q244" s="17">
        <v>0</v>
      </c>
      <c r="R244" s="17">
        <v>4.5888888888888886</v>
      </c>
      <c r="S244" s="17">
        <v>0</v>
      </c>
      <c r="T244" s="17">
        <v>0.65555555555555556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0</v>
      </c>
      <c r="AB244" s="17">
        <v>0</v>
      </c>
      <c r="AC244" s="17">
        <v>0</v>
      </c>
      <c r="AD244" s="17">
        <v>0</v>
      </c>
      <c r="AE244" s="17">
        <v>0</v>
      </c>
      <c r="AF244" s="17">
        <v>42.611111111111114</v>
      </c>
    </row>
    <row r="245" spans="1:32">
      <c r="A245" s="18" t="s">
        <v>96</v>
      </c>
      <c r="B245" s="31">
        <v>37844</v>
      </c>
      <c r="C245" s="17">
        <v>0</v>
      </c>
      <c r="D245" s="17">
        <v>0</v>
      </c>
      <c r="E245" s="17">
        <v>0</v>
      </c>
      <c r="F245" s="17">
        <v>0</v>
      </c>
      <c r="G245" s="17">
        <v>0</v>
      </c>
      <c r="H245" s="17">
        <v>71.186419753086412</v>
      </c>
      <c r="I245" s="17">
        <v>0</v>
      </c>
      <c r="J245" s="17">
        <v>9.2580246913580257</v>
      </c>
      <c r="K245" s="17">
        <v>0</v>
      </c>
      <c r="L245" s="17">
        <v>0</v>
      </c>
      <c r="M245" s="17">
        <v>0.32777777777777778</v>
      </c>
      <c r="N245" s="17">
        <v>0</v>
      </c>
      <c r="O245" s="17">
        <v>0</v>
      </c>
      <c r="P245" s="17">
        <v>2.8629629629629627</v>
      </c>
      <c r="Q245" s="17">
        <v>0</v>
      </c>
      <c r="R245" s="17">
        <v>22.509259259259256</v>
      </c>
      <c r="S245" s="17">
        <v>0</v>
      </c>
      <c r="T245" s="17">
        <v>0.32777777777777778</v>
      </c>
      <c r="U245" s="17">
        <v>0</v>
      </c>
      <c r="V245" s="17">
        <v>0.32777777777777778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>
        <v>0</v>
      </c>
      <c r="AF245" s="17">
        <v>27.325308641975308</v>
      </c>
    </row>
    <row r="246" spans="1:32">
      <c r="A246" s="18" t="s">
        <v>96</v>
      </c>
      <c r="B246" s="31">
        <v>37851</v>
      </c>
      <c r="C246" s="17">
        <v>0</v>
      </c>
      <c r="D246" s="17">
        <v>0</v>
      </c>
      <c r="E246" s="17">
        <v>0</v>
      </c>
      <c r="F246" s="17">
        <v>0</v>
      </c>
      <c r="G246" s="17">
        <v>0</v>
      </c>
      <c r="H246" s="17">
        <v>4.2611111111111111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15.733333333333334</v>
      </c>
      <c r="S246" s="17">
        <v>0</v>
      </c>
      <c r="T246" s="17">
        <v>0</v>
      </c>
      <c r="U246" s="17">
        <v>0.32777777777777778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>
        <v>0</v>
      </c>
      <c r="AF246" s="17">
        <v>0</v>
      </c>
    </row>
  </sheetData>
  <sortState ref="B3:AK116">
    <sortCondition ref="B3:B116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zoomScale="90" zoomScaleNormal="90" zoomScalePageLayoutView="90" workbookViewId="0">
      <selection activeCell="D3" sqref="D3"/>
    </sheetView>
  </sheetViews>
  <sheetFormatPr baseColWidth="10" defaultColWidth="8.83203125" defaultRowHeight="14" x14ac:dyDescent="0"/>
  <cols>
    <col min="1" max="1" width="11" style="9" bestFit="1" customWidth="1"/>
    <col min="2" max="2" width="49.5" style="9" bestFit="1" customWidth="1"/>
    <col min="3" max="3" width="25.5" style="9" customWidth="1"/>
    <col min="4" max="4" width="8.83203125" style="9"/>
    <col min="10" max="10" width="87.6640625" bestFit="1" customWidth="1"/>
  </cols>
  <sheetData>
    <row r="1" spans="1:10">
      <c r="A1" s="6" t="s">
        <v>42</v>
      </c>
      <c r="B1" s="6" t="s">
        <v>57</v>
      </c>
      <c r="C1" s="6" t="s">
        <v>98</v>
      </c>
      <c r="D1" s="6" t="s">
        <v>91</v>
      </c>
      <c r="E1" s="6" t="s">
        <v>17</v>
      </c>
      <c r="F1" s="6" t="s">
        <v>40</v>
      </c>
      <c r="G1" s="6" t="s">
        <v>41</v>
      </c>
      <c r="H1" s="6" t="s">
        <v>19</v>
      </c>
      <c r="I1" s="6" t="s">
        <v>58</v>
      </c>
      <c r="J1" s="6" t="s">
        <v>38</v>
      </c>
    </row>
    <row r="2" spans="1:10">
      <c r="A2" s="33">
        <v>2008</v>
      </c>
      <c r="B2" s="34" t="s">
        <v>28</v>
      </c>
      <c r="C2" s="34" t="s">
        <v>100</v>
      </c>
      <c r="D2" s="49">
        <v>40000</v>
      </c>
      <c r="E2" s="1"/>
      <c r="F2" s="1"/>
      <c r="G2" s="1"/>
      <c r="H2" s="1"/>
      <c r="J2" s="1" t="s">
        <v>103</v>
      </c>
    </row>
    <row r="3" spans="1:10">
      <c r="A3" s="35">
        <v>37769</v>
      </c>
      <c r="B3" s="6" t="s">
        <v>65</v>
      </c>
      <c r="C3" s="6" t="s">
        <v>100</v>
      </c>
      <c r="D3" s="6">
        <v>200</v>
      </c>
      <c r="F3" t="s">
        <v>66</v>
      </c>
      <c r="H3" t="s">
        <v>66</v>
      </c>
      <c r="I3" t="s">
        <v>66</v>
      </c>
    </row>
    <row r="4" spans="1:10">
      <c r="A4" s="33">
        <v>2008</v>
      </c>
      <c r="B4" s="34" t="s">
        <v>12</v>
      </c>
      <c r="C4" s="34" t="s">
        <v>101</v>
      </c>
      <c r="D4" s="34">
        <v>400</v>
      </c>
      <c r="E4" s="1"/>
      <c r="F4" s="1"/>
      <c r="G4" s="1"/>
      <c r="H4" s="1"/>
      <c r="J4" s="1"/>
    </row>
    <row r="5" spans="1:10">
      <c r="A5" s="35">
        <v>37769</v>
      </c>
      <c r="B5" s="6" t="s">
        <v>26</v>
      </c>
      <c r="C5" s="6" t="s">
        <v>102</v>
      </c>
      <c r="D5" s="6">
        <v>1440</v>
      </c>
    </row>
    <row r="6" spans="1:10">
      <c r="A6" s="35">
        <v>37769</v>
      </c>
      <c r="B6" s="6" t="s">
        <v>20</v>
      </c>
      <c r="C6" s="6" t="s">
        <v>99</v>
      </c>
      <c r="D6" s="6"/>
      <c r="E6" s="1"/>
      <c r="G6" s="9"/>
      <c r="H6" s="9"/>
      <c r="I6" s="6">
        <v>1160</v>
      </c>
      <c r="J6" s="6"/>
    </row>
    <row r="7" spans="1:10">
      <c r="A7" s="35">
        <v>37769</v>
      </c>
      <c r="B7" s="6" t="s">
        <v>21</v>
      </c>
      <c r="C7" s="6" t="s">
        <v>99</v>
      </c>
      <c r="D7" s="6"/>
      <c r="G7" s="9"/>
      <c r="H7" s="6">
        <f>(8*545)</f>
        <v>4360</v>
      </c>
      <c r="I7" s="9"/>
      <c r="J7" s="9"/>
    </row>
    <row r="8" spans="1:10">
      <c r="A8" s="36" t="s">
        <v>92</v>
      </c>
      <c r="B8" s="13" t="s">
        <v>60</v>
      </c>
      <c r="C8" s="13" t="s">
        <v>99</v>
      </c>
      <c r="D8" s="13">
        <v>332</v>
      </c>
      <c r="G8" s="1"/>
      <c r="H8" s="1"/>
      <c r="J8" t="s">
        <v>61</v>
      </c>
    </row>
    <row r="9" spans="1:10">
      <c r="A9" s="35">
        <v>37815</v>
      </c>
      <c r="B9" s="6" t="s">
        <v>43</v>
      </c>
      <c r="C9" s="6" t="s">
        <v>99</v>
      </c>
      <c r="D9" s="6"/>
      <c r="E9" s="1">
        <v>1440</v>
      </c>
      <c r="F9" s="1">
        <v>1440</v>
      </c>
      <c r="G9" s="1">
        <v>1440</v>
      </c>
      <c r="H9" s="1">
        <v>1440</v>
      </c>
      <c r="I9" s="1">
        <v>1440</v>
      </c>
    </row>
    <row r="10" spans="1:10">
      <c r="A10" s="35">
        <v>37843</v>
      </c>
      <c r="B10" s="6" t="s">
        <v>44</v>
      </c>
      <c r="C10" s="6" t="s">
        <v>99</v>
      </c>
      <c r="D10" s="6"/>
      <c r="E10" s="1">
        <v>84</v>
      </c>
      <c r="F10" s="1">
        <f>(4.5*84)</f>
        <v>378</v>
      </c>
      <c r="G10" s="1">
        <f>(4.5*84)</f>
        <v>378</v>
      </c>
      <c r="H10" s="1">
        <f>(6*84)</f>
        <v>504</v>
      </c>
      <c r="I10" s="1">
        <f>(4.5*84)</f>
        <v>378</v>
      </c>
    </row>
    <row r="11" spans="1:10">
      <c r="A11" s="35">
        <v>37816</v>
      </c>
      <c r="B11" s="6" t="s">
        <v>76</v>
      </c>
      <c r="C11" s="6" t="s">
        <v>99</v>
      </c>
      <c r="D11" s="6"/>
      <c r="F11" s="1">
        <v>4700</v>
      </c>
      <c r="G11" s="1">
        <v>4700</v>
      </c>
      <c r="H11" s="1"/>
      <c r="I11" s="1">
        <v>4700</v>
      </c>
    </row>
    <row r="12" spans="1:10">
      <c r="A12" s="36" t="s">
        <v>92</v>
      </c>
      <c r="B12" s="13" t="s">
        <v>77</v>
      </c>
      <c r="C12" s="13" t="s">
        <v>99</v>
      </c>
      <c r="D12" s="13">
        <v>887</v>
      </c>
      <c r="G12" s="1"/>
      <c r="H12" s="1"/>
      <c r="J12" t="s">
        <v>78</v>
      </c>
    </row>
    <row r="13" spans="1:10">
      <c r="A13" s="35">
        <v>37815</v>
      </c>
      <c r="B13" s="6" t="s">
        <v>45</v>
      </c>
      <c r="C13" s="6" t="s">
        <v>99</v>
      </c>
      <c r="D13" s="6"/>
      <c r="E13" s="1">
        <v>24578</v>
      </c>
      <c r="F13" s="1">
        <v>24578</v>
      </c>
      <c r="G13" s="1">
        <v>24578</v>
      </c>
      <c r="H13" s="1">
        <v>24578</v>
      </c>
      <c r="I13" s="1">
        <v>24578</v>
      </c>
    </row>
    <row r="14" spans="1:10">
      <c r="A14" s="33"/>
      <c r="B14" s="10" t="s">
        <v>79</v>
      </c>
      <c r="C14" s="10" t="s">
        <v>99</v>
      </c>
      <c r="D14" s="10"/>
      <c r="E14" s="7">
        <v>10600</v>
      </c>
      <c r="F14" s="1"/>
      <c r="G14" s="1"/>
      <c r="H14" s="1"/>
      <c r="J14" s="1"/>
    </row>
    <row r="15" spans="1:10">
      <c r="A15" s="36" t="s">
        <v>92</v>
      </c>
      <c r="B15" s="13" t="s">
        <v>80</v>
      </c>
      <c r="C15" s="13" t="s">
        <v>99</v>
      </c>
      <c r="D15" s="13">
        <v>490</v>
      </c>
      <c r="G15" s="1"/>
      <c r="H15" s="1"/>
      <c r="J15" s="1"/>
    </row>
    <row r="16" spans="1:10">
      <c r="A16" s="35">
        <v>37808</v>
      </c>
      <c r="B16" s="6" t="s">
        <v>46</v>
      </c>
      <c r="C16" s="6" t="s">
        <v>99</v>
      </c>
      <c r="D16" s="6"/>
      <c r="E16" s="1">
        <v>3470</v>
      </c>
      <c r="F16" s="1">
        <v>3470</v>
      </c>
      <c r="G16" s="1">
        <v>3470</v>
      </c>
      <c r="H16" s="1">
        <v>3470</v>
      </c>
      <c r="I16" s="1">
        <v>3470</v>
      </c>
    </row>
    <row r="17" spans="1:10">
      <c r="A17" s="36" t="s">
        <v>92</v>
      </c>
      <c r="B17" s="13" t="s">
        <v>81</v>
      </c>
      <c r="C17" s="13" t="s">
        <v>99</v>
      </c>
      <c r="D17" s="13">
        <v>114</v>
      </c>
      <c r="G17" s="1"/>
      <c r="H17" s="1"/>
      <c r="J17" t="s">
        <v>82</v>
      </c>
    </row>
    <row r="18" spans="1:10">
      <c r="A18" s="35">
        <v>37808</v>
      </c>
      <c r="B18" s="6" t="s">
        <v>47</v>
      </c>
      <c r="C18" s="6" t="s">
        <v>99</v>
      </c>
      <c r="D18" s="6"/>
      <c r="E18" s="1">
        <v>1192</v>
      </c>
      <c r="F18" s="1">
        <v>1192</v>
      </c>
      <c r="G18" s="1">
        <v>1192</v>
      </c>
      <c r="H18" s="1">
        <v>1192</v>
      </c>
      <c r="I18" s="1">
        <v>1192</v>
      </c>
    </row>
    <row r="19" spans="1:10">
      <c r="A19" s="35">
        <v>37822</v>
      </c>
      <c r="B19" s="6" t="s">
        <v>9</v>
      </c>
      <c r="C19" s="6" t="s">
        <v>99</v>
      </c>
      <c r="D19" s="6"/>
      <c r="E19" s="1">
        <v>45350</v>
      </c>
      <c r="F19" s="1">
        <v>45350</v>
      </c>
      <c r="G19" s="1">
        <v>45350</v>
      </c>
      <c r="I19" s="1">
        <v>45350</v>
      </c>
    </row>
    <row r="20" spans="1:10">
      <c r="A20" s="35">
        <v>37801</v>
      </c>
      <c r="B20" s="6" t="s">
        <v>48</v>
      </c>
      <c r="C20" s="6" t="s">
        <v>99</v>
      </c>
      <c r="D20" s="6"/>
      <c r="E20" s="1">
        <v>1667</v>
      </c>
      <c r="F20" s="1">
        <v>1667</v>
      </c>
      <c r="G20" s="1">
        <v>1667</v>
      </c>
      <c r="I20" s="1">
        <v>1667</v>
      </c>
    </row>
    <row r="21" spans="1:10">
      <c r="A21" s="35">
        <v>37829</v>
      </c>
      <c r="B21" s="6" t="s">
        <v>10</v>
      </c>
      <c r="C21" s="6" t="s">
        <v>99</v>
      </c>
      <c r="D21" s="6"/>
      <c r="E21" s="1">
        <v>160697</v>
      </c>
      <c r="F21" s="1">
        <v>160697</v>
      </c>
      <c r="G21" s="1">
        <v>160697</v>
      </c>
      <c r="I21" s="1">
        <v>160697</v>
      </c>
    </row>
    <row r="22" spans="1:10">
      <c r="A22" s="35">
        <v>37801</v>
      </c>
      <c r="B22" s="6" t="s">
        <v>83</v>
      </c>
      <c r="C22" s="6" t="s">
        <v>99</v>
      </c>
      <c r="D22" s="6"/>
      <c r="E22" s="1">
        <v>9529</v>
      </c>
      <c r="F22" s="1">
        <v>9529</v>
      </c>
      <c r="G22" s="1">
        <v>9529</v>
      </c>
      <c r="I22" s="1">
        <v>9529</v>
      </c>
    </row>
    <row r="23" spans="1:10">
      <c r="A23" s="35">
        <v>37801</v>
      </c>
      <c r="B23" s="6" t="s">
        <v>85</v>
      </c>
      <c r="C23" s="6" t="s">
        <v>99</v>
      </c>
      <c r="D23" s="6"/>
      <c r="E23" s="6">
        <v>11440</v>
      </c>
      <c r="I23" s="6">
        <v>11440</v>
      </c>
    </row>
    <row r="24" spans="1:10">
      <c r="A24" s="36" t="s">
        <v>92</v>
      </c>
      <c r="B24" s="13" t="s">
        <v>86</v>
      </c>
      <c r="C24" s="13" t="s">
        <v>99</v>
      </c>
      <c r="D24" s="13">
        <v>1167</v>
      </c>
      <c r="G24" s="1"/>
      <c r="H24" s="1"/>
      <c r="J24" t="s">
        <v>87</v>
      </c>
    </row>
    <row r="25" spans="1:10">
      <c r="A25" s="36" t="s">
        <v>92</v>
      </c>
      <c r="B25" s="13" t="s">
        <v>89</v>
      </c>
      <c r="C25" s="13" t="s">
        <v>99</v>
      </c>
      <c r="D25" s="13">
        <v>7014</v>
      </c>
      <c r="G25" s="1"/>
      <c r="H25" s="1"/>
    </row>
    <row r="26" spans="1:10">
      <c r="A26" s="33">
        <v>2008</v>
      </c>
      <c r="B26" s="12" t="s">
        <v>15</v>
      </c>
      <c r="C26" s="12" t="s">
        <v>99</v>
      </c>
      <c r="D26" s="12">
        <v>836</v>
      </c>
      <c r="E26" s="1"/>
      <c r="F26" s="1"/>
      <c r="G26" s="1"/>
      <c r="H26" s="1"/>
      <c r="J26" s="1" t="s">
        <v>97</v>
      </c>
    </row>
    <row r="27" spans="1:10">
      <c r="A27" s="35">
        <v>37822</v>
      </c>
      <c r="B27" s="6" t="s">
        <v>50</v>
      </c>
      <c r="C27" s="6" t="s">
        <v>99</v>
      </c>
      <c r="D27" s="6"/>
      <c r="E27" s="1">
        <v>105605</v>
      </c>
      <c r="F27" s="1">
        <v>105605</v>
      </c>
      <c r="G27" s="1">
        <v>105605</v>
      </c>
      <c r="H27" s="1">
        <v>105605</v>
      </c>
      <c r="I27" s="1">
        <v>105605</v>
      </c>
    </row>
    <row r="28" spans="1:10">
      <c r="A28" s="33">
        <v>2008</v>
      </c>
      <c r="B28" s="37" t="s">
        <v>31</v>
      </c>
      <c r="C28" s="37" t="s">
        <v>99</v>
      </c>
      <c r="D28" s="37">
        <v>2340</v>
      </c>
      <c r="E28" s="1"/>
      <c r="F28" s="1"/>
      <c r="G28" s="1"/>
      <c r="H28" s="1"/>
      <c r="J28" s="1"/>
    </row>
    <row r="29" spans="1:10">
      <c r="A29" s="36" t="s">
        <v>92</v>
      </c>
      <c r="B29" s="13" t="s">
        <v>18</v>
      </c>
      <c r="C29" s="13" t="s">
        <v>99</v>
      </c>
      <c r="D29" s="13">
        <v>2690</v>
      </c>
      <c r="G29" s="1"/>
      <c r="H29" s="1"/>
    </row>
    <row r="30" spans="1:10">
      <c r="A30" s="35">
        <v>37774</v>
      </c>
      <c r="B30" s="6" t="s">
        <v>20</v>
      </c>
      <c r="C30" s="6"/>
      <c r="D30" s="6"/>
      <c r="E30" s="1"/>
      <c r="G30" s="9"/>
      <c r="H30" s="9"/>
      <c r="I30" s="6">
        <v>1160</v>
      </c>
      <c r="J30" s="6"/>
    </row>
    <row r="31" spans="1:10">
      <c r="A31" s="35">
        <v>37781</v>
      </c>
      <c r="B31" s="6" t="s">
        <v>20</v>
      </c>
      <c r="C31" s="6"/>
      <c r="D31" s="6"/>
      <c r="E31" s="1"/>
      <c r="G31" s="9"/>
      <c r="H31" s="9"/>
      <c r="I31" s="6">
        <v>1160</v>
      </c>
      <c r="J31" s="6"/>
    </row>
    <row r="32" spans="1:10">
      <c r="A32" s="35">
        <v>37788</v>
      </c>
      <c r="B32" s="6" t="s">
        <v>20</v>
      </c>
      <c r="C32" s="6"/>
      <c r="D32" s="6"/>
      <c r="E32" s="1"/>
      <c r="G32" s="9"/>
      <c r="H32" s="9"/>
      <c r="I32" s="6">
        <v>1160</v>
      </c>
      <c r="J32" s="6"/>
    </row>
    <row r="33" spans="1:10">
      <c r="A33" s="35">
        <v>37795</v>
      </c>
      <c r="B33" s="6" t="s">
        <v>20</v>
      </c>
      <c r="C33" s="6"/>
      <c r="D33" s="6"/>
      <c r="E33" s="1"/>
      <c r="G33" s="9"/>
      <c r="H33" s="9"/>
      <c r="I33" s="6">
        <v>1160</v>
      </c>
      <c r="J33" s="6"/>
    </row>
    <row r="34" spans="1:10">
      <c r="A34" s="35">
        <v>37802</v>
      </c>
      <c r="B34" s="6" t="s">
        <v>20</v>
      </c>
      <c r="C34" s="6"/>
      <c r="D34" s="6"/>
      <c r="E34" s="1"/>
      <c r="G34" s="9"/>
      <c r="H34" s="9"/>
      <c r="I34" s="6">
        <v>1160</v>
      </c>
      <c r="J34" s="6"/>
    </row>
    <row r="35" spans="1:10">
      <c r="A35" s="35">
        <v>37809</v>
      </c>
      <c r="B35" s="6" t="s">
        <v>20</v>
      </c>
      <c r="C35" s="6"/>
      <c r="D35" s="6"/>
      <c r="E35" s="1"/>
      <c r="G35" s="9"/>
      <c r="H35" s="9"/>
      <c r="I35" s="6">
        <v>1160</v>
      </c>
      <c r="J35" s="6"/>
    </row>
    <row r="36" spans="1:10">
      <c r="A36" s="35">
        <v>37816</v>
      </c>
      <c r="B36" s="6" t="s">
        <v>20</v>
      </c>
      <c r="C36" s="6"/>
      <c r="D36" s="6"/>
      <c r="E36" s="1"/>
      <c r="G36" s="9"/>
      <c r="H36" s="9"/>
      <c r="I36" s="6">
        <v>1160</v>
      </c>
      <c r="J36" s="6"/>
    </row>
    <row r="37" spans="1:10">
      <c r="A37" s="35">
        <v>37823</v>
      </c>
      <c r="B37" s="6" t="s">
        <v>20</v>
      </c>
      <c r="C37" s="6"/>
      <c r="D37" s="6"/>
      <c r="E37" s="1"/>
      <c r="G37" s="9"/>
      <c r="H37" s="9"/>
      <c r="I37" s="6">
        <v>1160</v>
      </c>
      <c r="J37" s="6"/>
    </row>
    <row r="38" spans="1:10">
      <c r="A38" s="35">
        <v>37830</v>
      </c>
      <c r="B38" s="6" t="s">
        <v>20</v>
      </c>
      <c r="C38" s="6"/>
      <c r="D38" s="6"/>
      <c r="E38" s="1"/>
      <c r="G38" s="9"/>
      <c r="H38" s="9"/>
      <c r="I38" s="6">
        <v>1160</v>
      </c>
      <c r="J38" s="6"/>
    </row>
    <row r="39" spans="1:10">
      <c r="A39" s="35">
        <v>37837</v>
      </c>
      <c r="B39" s="6" t="s">
        <v>20</v>
      </c>
      <c r="C39" s="6"/>
      <c r="D39" s="6"/>
      <c r="E39" s="1"/>
      <c r="G39" s="9"/>
      <c r="H39" s="9"/>
      <c r="I39" s="6">
        <v>1160</v>
      </c>
      <c r="J39" s="6"/>
    </row>
    <row r="40" spans="1:10">
      <c r="A40" s="35">
        <v>37844</v>
      </c>
      <c r="B40" s="6" t="s">
        <v>20</v>
      </c>
      <c r="C40" s="6"/>
      <c r="D40" s="6"/>
      <c r="E40" s="1"/>
      <c r="G40" s="9"/>
      <c r="H40" s="9"/>
      <c r="I40" s="6">
        <v>1160</v>
      </c>
      <c r="J40" s="6"/>
    </row>
    <row r="41" spans="1:10">
      <c r="A41" s="35">
        <v>37851</v>
      </c>
      <c r="B41" s="6" t="s">
        <v>20</v>
      </c>
      <c r="C41" s="6"/>
      <c r="D41" s="6"/>
      <c r="E41" s="1"/>
      <c r="G41" s="9"/>
      <c r="H41" s="9"/>
      <c r="I41" s="6">
        <v>1160</v>
      </c>
      <c r="J41" s="6"/>
    </row>
    <row r="42" spans="1:10">
      <c r="A42" s="33">
        <v>2008</v>
      </c>
      <c r="B42" s="10" t="s">
        <v>54</v>
      </c>
      <c r="C42" s="10"/>
      <c r="D42" s="10"/>
      <c r="E42" s="1"/>
      <c r="F42" s="1"/>
      <c r="G42" s="6"/>
      <c r="H42" s="6"/>
      <c r="I42" s="9"/>
      <c r="J42" s="6"/>
    </row>
    <row r="43" spans="1:10">
      <c r="A43" s="35">
        <v>37774</v>
      </c>
      <c r="B43" s="6" t="s">
        <v>21</v>
      </c>
      <c r="C43" s="6"/>
      <c r="D43" s="6"/>
      <c r="G43" s="9"/>
      <c r="H43" s="6">
        <f t="shared" ref="H43:H54" si="0">(8*545)</f>
        <v>4360</v>
      </c>
      <c r="I43" s="9"/>
      <c r="J43" s="9"/>
    </row>
    <row r="44" spans="1:10">
      <c r="A44" s="35">
        <v>37781</v>
      </c>
      <c r="B44" s="6" t="s">
        <v>21</v>
      </c>
      <c r="C44" s="6"/>
      <c r="D44" s="6"/>
      <c r="G44" s="9"/>
      <c r="H44" s="6">
        <f t="shared" si="0"/>
        <v>4360</v>
      </c>
      <c r="I44" s="9"/>
      <c r="J44" s="9"/>
    </row>
    <row r="45" spans="1:10">
      <c r="A45" s="35">
        <v>37788</v>
      </c>
      <c r="B45" s="6" t="s">
        <v>21</v>
      </c>
      <c r="C45" s="6"/>
      <c r="D45" s="6"/>
      <c r="G45" s="9"/>
      <c r="H45" s="6">
        <f t="shared" si="0"/>
        <v>4360</v>
      </c>
      <c r="I45" s="9"/>
      <c r="J45" s="9"/>
    </row>
    <row r="46" spans="1:10">
      <c r="A46" s="35">
        <v>37795</v>
      </c>
      <c r="B46" s="6" t="s">
        <v>21</v>
      </c>
      <c r="C46" s="6"/>
      <c r="D46" s="6"/>
      <c r="G46" s="9"/>
      <c r="H46" s="6">
        <f t="shared" si="0"/>
        <v>4360</v>
      </c>
      <c r="I46" s="9"/>
      <c r="J46" s="9"/>
    </row>
    <row r="47" spans="1:10">
      <c r="A47" s="35">
        <v>37802</v>
      </c>
      <c r="B47" s="6" t="s">
        <v>21</v>
      </c>
      <c r="C47" s="6"/>
      <c r="D47" s="6"/>
      <c r="G47" s="9"/>
      <c r="H47" s="6">
        <f t="shared" si="0"/>
        <v>4360</v>
      </c>
      <c r="I47" s="9"/>
      <c r="J47" s="9"/>
    </row>
    <row r="48" spans="1:10">
      <c r="A48" s="35">
        <v>37809</v>
      </c>
      <c r="B48" s="6" t="s">
        <v>21</v>
      </c>
      <c r="C48" s="6"/>
      <c r="D48" s="6"/>
      <c r="G48" s="9"/>
      <c r="H48" s="6">
        <f t="shared" si="0"/>
        <v>4360</v>
      </c>
      <c r="I48" s="9"/>
      <c r="J48" s="9"/>
    </row>
    <row r="49" spans="1:10">
      <c r="A49" s="35">
        <v>37816</v>
      </c>
      <c r="B49" s="6" t="s">
        <v>21</v>
      </c>
      <c r="C49" s="6"/>
      <c r="D49" s="6"/>
      <c r="G49" s="9"/>
      <c r="H49" s="6">
        <f t="shared" si="0"/>
        <v>4360</v>
      </c>
      <c r="I49" s="9"/>
      <c r="J49" s="9"/>
    </row>
    <row r="50" spans="1:10">
      <c r="A50" s="35">
        <v>37823</v>
      </c>
      <c r="B50" s="6" t="s">
        <v>21</v>
      </c>
      <c r="C50" s="6"/>
      <c r="D50" s="6"/>
      <c r="G50" s="9"/>
      <c r="H50" s="6">
        <f t="shared" si="0"/>
        <v>4360</v>
      </c>
      <c r="I50" s="9"/>
      <c r="J50" s="9"/>
    </row>
    <row r="51" spans="1:10">
      <c r="A51" s="35">
        <v>37830</v>
      </c>
      <c r="B51" s="6" t="s">
        <v>21</v>
      </c>
      <c r="C51" s="6"/>
      <c r="D51" s="6"/>
      <c r="G51" s="9"/>
      <c r="H51" s="6">
        <f t="shared" si="0"/>
        <v>4360</v>
      </c>
      <c r="I51" s="9"/>
      <c r="J51" s="9"/>
    </row>
    <row r="52" spans="1:10">
      <c r="A52" s="35">
        <v>37837</v>
      </c>
      <c r="B52" s="6" t="s">
        <v>21</v>
      </c>
      <c r="C52" s="6"/>
      <c r="D52" s="6"/>
      <c r="G52" s="9"/>
      <c r="H52" s="6">
        <f t="shared" si="0"/>
        <v>4360</v>
      </c>
      <c r="I52" s="9"/>
      <c r="J52" s="9"/>
    </row>
    <row r="53" spans="1:10">
      <c r="A53" s="35">
        <v>37844</v>
      </c>
      <c r="B53" s="6" t="s">
        <v>21</v>
      </c>
      <c r="C53" s="6"/>
      <c r="D53" s="6"/>
      <c r="G53" s="9"/>
      <c r="H53" s="6">
        <f t="shared" si="0"/>
        <v>4360</v>
      </c>
      <c r="I53" s="9"/>
      <c r="J53" s="9"/>
    </row>
    <row r="54" spans="1:10">
      <c r="A54" s="35">
        <v>37851</v>
      </c>
      <c r="B54" s="6" t="s">
        <v>21</v>
      </c>
      <c r="C54" s="6"/>
      <c r="D54" s="6"/>
      <c r="G54" s="9"/>
      <c r="H54" s="6">
        <f t="shared" si="0"/>
        <v>4360</v>
      </c>
      <c r="I54" s="9"/>
      <c r="J54" s="9"/>
    </row>
    <row r="55" spans="1:10">
      <c r="A55" s="33">
        <v>2008</v>
      </c>
      <c r="B55" s="10" t="s">
        <v>59</v>
      </c>
      <c r="C55" s="10"/>
      <c r="D55" s="10"/>
      <c r="E55" s="1"/>
      <c r="F55" s="1"/>
      <c r="G55" s="1"/>
      <c r="H55" s="1"/>
      <c r="J55" s="1"/>
    </row>
    <row r="56" spans="1:10">
      <c r="A56" s="36" t="s">
        <v>92</v>
      </c>
      <c r="B56" s="13" t="s">
        <v>62</v>
      </c>
      <c r="C56" s="13"/>
      <c r="D56" s="13">
        <v>161</v>
      </c>
      <c r="G56" s="1"/>
      <c r="H56" s="1"/>
      <c r="J56" t="s">
        <v>63</v>
      </c>
    </row>
    <row r="57" spans="1:10">
      <c r="A57" s="33">
        <v>2008</v>
      </c>
      <c r="B57" s="10" t="s">
        <v>0</v>
      </c>
      <c r="C57" s="10"/>
      <c r="D57" s="10"/>
      <c r="E57" s="1"/>
      <c r="F57" s="1"/>
      <c r="G57" s="1"/>
      <c r="H57" s="1"/>
      <c r="J57" s="1"/>
    </row>
    <row r="58" spans="1:10">
      <c r="A58" s="38">
        <v>36614</v>
      </c>
      <c r="B58" s="39" t="s">
        <v>43</v>
      </c>
      <c r="C58" s="39"/>
      <c r="E58" s="14">
        <v>807.89473684210532</v>
      </c>
    </row>
    <row r="59" spans="1:10">
      <c r="A59" s="38">
        <v>36633</v>
      </c>
      <c r="B59" s="39" t="s">
        <v>43</v>
      </c>
      <c r="C59" s="39"/>
      <c r="E59" s="14">
        <v>2351.2237762237764</v>
      </c>
    </row>
    <row r="60" spans="1:10">
      <c r="A60" s="38">
        <v>36647</v>
      </c>
      <c r="B60" s="39" t="s">
        <v>43</v>
      </c>
      <c r="C60" s="39"/>
      <c r="E60" s="14">
        <v>2100.3083109919571</v>
      </c>
    </row>
    <row r="61" spans="1:10">
      <c r="A61" s="38">
        <v>36662</v>
      </c>
      <c r="B61" s="39" t="s">
        <v>43</v>
      </c>
      <c r="C61" s="39"/>
      <c r="E61" s="14">
        <v>2229.821567106284</v>
      </c>
    </row>
    <row r="62" spans="1:10">
      <c r="A62" s="38">
        <v>36680</v>
      </c>
      <c r="B62" s="39" t="s">
        <v>43</v>
      </c>
      <c r="C62" s="39"/>
      <c r="E62" s="14">
        <v>2267.9725213516526</v>
      </c>
    </row>
    <row r="63" spans="1:10">
      <c r="A63" s="38">
        <v>36692</v>
      </c>
      <c r="B63" s="39" t="s">
        <v>43</v>
      </c>
      <c r="C63" s="39"/>
      <c r="E63" s="14">
        <v>3928.4615384615386</v>
      </c>
    </row>
    <row r="64" spans="1:10">
      <c r="A64" s="38">
        <v>36705</v>
      </c>
      <c r="B64" s="39" t="s">
        <v>43</v>
      </c>
      <c r="C64" s="39"/>
      <c r="E64" s="14">
        <v>1385.6009070294785</v>
      </c>
    </row>
    <row r="65" spans="1:9">
      <c r="A65" s="38">
        <v>36717</v>
      </c>
      <c r="B65" s="39" t="s">
        <v>43</v>
      </c>
      <c r="C65" s="39"/>
      <c r="E65" s="14">
        <v>2423.1638418079096</v>
      </c>
    </row>
    <row r="66" spans="1:9">
      <c r="A66" s="38">
        <v>36733</v>
      </c>
      <c r="B66" s="39" t="s">
        <v>43</v>
      </c>
      <c r="C66" s="39"/>
      <c r="E66" s="14">
        <v>1788.347061025833</v>
      </c>
    </row>
    <row r="67" spans="1:9">
      <c r="A67" s="38">
        <v>36746</v>
      </c>
      <c r="B67" s="39" t="s">
        <v>43</v>
      </c>
      <c r="C67" s="39"/>
      <c r="E67" s="14">
        <v>2422.8796844181461</v>
      </c>
    </row>
    <row r="68" spans="1:9">
      <c r="A68" s="15">
        <v>36760</v>
      </c>
      <c r="B68" s="39" t="s">
        <v>43</v>
      </c>
      <c r="C68" s="39"/>
      <c r="E68" s="14">
        <v>1831.2557286892759</v>
      </c>
    </row>
    <row r="69" spans="1:9">
      <c r="A69" s="38">
        <v>36778</v>
      </c>
      <c r="B69" s="39" t="s">
        <v>43</v>
      </c>
      <c r="C69" s="39"/>
      <c r="E69" s="14">
        <v>1962.6787512588116</v>
      </c>
    </row>
    <row r="70" spans="1:9">
      <c r="A70" s="38">
        <v>36787</v>
      </c>
      <c r="B70" s="39" t="s">
        <v>43</v>
      </c>
      <c r="C70" s="39"/>
      <c r="E70" s="14">
        <v>1921.304347826087</v>
      </c>
    </row>
    <row r="71" spans="1:9">
      <c r="A71" s="38">
        <v>36801</v>
      </c>
      <c r="B71" s="39" t="s">
        <v>43</v>
      </c>
      <c r="C71" s="39"/>
      <c r="E71" s="14">
        <v>2535.6451612903224</v>
      </c>
    </row>
    <row r="72" spans="1:9">
      <c r="A72" s="38">
        <v>36817</v>
      </c>
      <c r="B72" s="39" t="s">
        <v>43</v>
      </c>
      <c r="C72" s="39"/>
      <c r="E72" s="14">
        <v>2191.2746585735963</v>
      </c>
    </row>
    <row r="73" spans="1:9">
      <c r="A73" s="35">
        <v>37768</v>
      </c>
      <c r="B73" s="6" t="s">
        <v>43</v>
      </c>
      <c r="C73" s="6"/>
      <c r="D73" s="6"/>
      <c r="E73" s="1">
        <v>1153</v>
      </c>
      <c r="F73" s="1">
        <v>1153</v>
      </c>
      <c r="G73" s="1">
        <v>1153</v>
      </c>
      <c r="H73" s="1">
        <v>1153</v>
      </c>
      <c r="I73" s="1">
        <v>1153</v>
      </c>
    </row>
    <row r="74" spans="1:9">
      <c r="A74" s="35">
        <v>37773</v>
      </c>
      <c r="B74" s="6" t="s">
        <v>43</v>
      </c>
      <c r="C74" s="6"/>
      <c r="D74" s="6"/>
      <c r="E74" s="1">
        <v>1153</v>
      </c>
      <c r="F74" s="1">
        <v>1153</v>
      </c>
      <c r="G74" s="1">
        <v>1153</v>
      </c>
      <c r="H74" s="1">
        <v>1153</v>
      </c>
      <c r="I74" s="1">
        <v>1153</v>
      </c>
    </row>
    <row r="75" spans="1:9">
      <c r="A75" s="35">
        <v>37780</v>
      </c>
      <c r="B75" s="6" t="s">
        <v>43</v>
      </c>
      <c r="C75" s="6"/>
      <c r="D75" s="6"/>
      <c r="E75" s="1">
        <v>1153</v>
      </c>
      <c r="F75" s="1">
        <v>1153</v>
      </c>
      <c r="G75" s="1">
        <v>1153</v>
      </c>
      <c r="H75" s="1">
        <v>1153</v>
      </c>
      <c r="I75" s="1">
        <v>1153</v>
      </c>
    </row>
    <row r="76" spans="1:9">
      <c r="A76" s="35">
        <v>37787</v>
      </c>
      <c r="B76" s="6" t="s">
        <v>43</v>
      </c>
      <c r="C76" s="6"/>
      <c r="D76" s="6"/>
      <c r="E76" s="1">
        <v>1153</v>
      </c>
      <c r="F76" s="1">
        <v>1153</v>
      </c>
      <c r="G76" s="1">
        <v>1153</v>
      </c>
      <c r="H76" s="1">
        <v>1153</v>
      </c>
      <c r="I76" s="1">
        <v>1153</v>
      </c>
    </row>
    <row r="77" spans="1:9">
      <c r="A77" s="35">
        <v>37794</v>
      </c>
      <c r="B77" s="6" t="s">
        <v>43</v>
      </c>
      <c r="C77" s="6"/>
      <c r="D77" s="6"/>
      <c r="E77" s="1">
        <v>1153</v>
      </c>
      <c r="F77" s="1">
        <v>1153</v>
      </c>
      <c r="G77" s="1">
        <v>1153</v>
      </c>
      <c r="H77" s="1">
        <v>1153</v>
      </c>
      <c r="I77" s="1">
        <v>1153</v>
      </c>
    </row>
    <row r="78" spans="1:9">
      <c r="A78" s="35">
        <v>37801</v>
      </c>
      <c r="B78" s="6" t="s">
        <v>43</v>
      </c>
      <c r="C78" s="6"/>
      <c r="D78" s="6"/>
      <c r="E78" s="1">
        <v>1153</v>
      </c>
      <c r="F78" s="1">
        <v>1153</v>
      </c>
      <c r="G78" s="1">
        <v>1153</v>
      </c>
      <c r="H78" s="1">
        <v>1153</v>
      </c>
      <c r="I78" s="1">
        <v>1153</v>
      </c>
    </row>
    <row r="79" spans="1:9">
      <c r="A79" s="35">
        <v>37808</v>
      </c>
      <c r="B79" s="6" t="s">
        <v>43</v>
      </c>
      <c r="C79" s="6"/>
      <c r="D79" s="6"/>
      <c r="E79" s="1">
        <v>1440</v>
      </c>
      <c r="F79" s="1">
        <v>1440</v>
      </c>
      <c r="G79" s="1">
        <v>1440</v>
      </c>
      <c r="H79" s="1">
        <v>1440</v>
      </c>
      <c r="I79" s="1">
        <v>1440</v>
      </c>
    </row>
    <row r="80" spans="1:9">
      <c r="A80" s="35">
        <v>37822</v>
      </c>
      <c r="B80" s="6" t="s">
        <v>43</v>
      </c>
      <c r="C80" s="6"/>
      <c r="D80" s="6"/>
      <c r="E80" s="1">
        <v>1440</v>
      </c>
      <c r="F80" s="1">
        <v>1440</v>
      </c>
      <c r="G80" s="1">
        <v>1440</v>
      </c>
      <c r="H80" s="1">
        <v>1440</v>
      </c>
      <c r="I80" s="1">
        <v>1440</v>
      </c>
    </row>
    <row r="81" spans="1:9">
      <c r="A81" s="35">
        <v>37829</v>
      </c>
      <c r="B81" s="6" t="s">
        <v>43</v>
      </c>
      <c r="C81" s="6"/>
      <c r="D81" s="6"/>
      <c r="E81" s="1">
        <v>1155</v>
      </c>
      <c r="F81" s="1">
        <v>1155</v>
      </c>
      <c r="G81" s="1">
        <v>1155</v>
      </c>
      <c r="H81" s="1">
        <v>1155</v>
      </c>
      <c r="I81" s="1">
        <v>1155</v>
      </c>
    </row>
    <row r="82" spans="1:9">
      <c r="A82" s="35">
        <v>37836</v>
      </c>
      <c r="B82" s="6" t="s">
        <v>43</v>
      </c>
      <c r="C82" s="6"/>
      <c r="D82" s="6"/>
      <c r="E82" s="1">
        <v>1442</v>
      </c>
      <c r="F82" s="1">
        <v>1442</v>
      </c>
      <c r="G82" s="1">
        <v>1442</v>
      </c>
      <c r="H82" s="1">
        <v>1442</v>
      </c>
      <c r="I82" s="1">
        <v>1442</v>
      </c>
    </row>
    <row r="83" spans="1:9">
      <c r="A83" s="35">
        <v>37843</v>
      </c>
      <c r="B83" s="6" t="s">
        <v>43</v>
      </c>
      <c r="C83" s="6"/>
      <c r="D83" s="6"/>
      <c r="E83" s="1">
        <v>1442</v>
      </c>
      <c r="F83" s="1">
        <v>1442</v>
      </c>
      <c r="G83" s="1">
        <v>1442</v>
      </c>
      <c r="H83" s="1">
        <v>1442</v>
      </c>
      <c r="I83" s="1">
        <v>1442</v>
      </c>
    </row>
    <row r="84" spans="1:9">
      <c r="A84" s="35">
        <v>37850</v>
      </c>
      <c r="B84" s="6" t="s">
        <v>43</v>
      </c>
      <c r="C84" s="6"/>
      <c r="D84" s="6"/>
      <c r="E84" s="1">
        <v>1442</v>
      </c>
      <c r="F84" s="1">
        <v>1442</v>
      </c>
      <c r="G84" s="1">
        <v>1442</v>
      </c>
      <c r="H84" s="1">
        <v>1442</v>
      </c>
      <c r="I84" s="1">
        <v>1442</v>
      </c>
    </row>
    <row r="85" spans="1:9">
      <c r="A85" s="15" t="s">
        <v>93</v>
      </c>
      <c r="B85" s="39" t="s">
        <v>43</v>
      </c>
      <c r="C85" s="39"/>
      <c r="D85" s="50">
        <v>2420</v>
      </c>
    </row>
    <row r="86" spans="1:9">
      <c r="A86" s="35">
        <v>37774</v>
      </c>
      <c r="B86" s="6" t="s">
        <v>65</v>
      </c>
      <c r="C86" s="6"/>
      <c r="D86" s="6"/>
      <c r="F86" t="s">
        <v>66</v>
      </c>
      <c r="H86" t="s">
        <v>66</v>
      </c>
      <c r="I86" t="s">
        <v>66</v>
      </c>
    </row>
    <row r="87" spans="1:9">
      <c r="A87" s="35">
        <v>37781</v>
      </c>
      <c r="B87" s="6" t="s">
        <v>65</v>
      </c>
      <c r="C87" s="6"/>
      <c r="D87" s="6"/>
      <c r="F87" t="s">
        <v>66</v>
      </c>
      <c r="H87" t="s">
        <v>66</v>
      </c>
      <c r="I87" t="s">
        <v>66</v>
      </c>
    </row>
    <row r="88" spans="1:9">
      <c r="A88" s="35">
        <v>37788</v>
      </c>
      <c r="B88" s="6" t="s">
        <v>65</v>
      </c>
      <c r="C88" s="6"/>
      <c r="D88" s="6"/>
      <c r="F88" t="s">
        <v>66</v>
      </c>
      <c r="H88" t="s">
        <v>66</v>
      </c>
      <c r="I88" t="s">
        <v>66</v>
      </c>
    </row>
    <row r="89" spans="1:9">
      <c r="A89" s="35">
        <v>37795</v>
      </c>
      <c r="B89" s="6" t="s">
        <v>65</v>
      </c>
      <c r="C89" s="6"/>
      <c r="D89" s="6"/>
      <c r="F89" t="s">
        <v>66</v>
      </c>
      <c r="H89" t="s">
        <v>66</v>
      </c>
      <c r="I89" t="s">
        <v>66</v>
      </c>
    </row>
    <row r="90" spans="1:9">
      <c r="A90" s="35">
        <v>37802</v>
      </c>
      <c r="B90" s="6" t="s">
        <v>65</v>
      </c>
      <c r="C90" s="6"/>
      <c r="D90" s="6"/>
      <c r="F90" t="s">
        <v>66</v>
      </c>
      <c r="H90" t="s">
        <v>66</v>
      </c>
      <c r="I90" t="s">
        <v>66</v>
      </c>
    </row>
    <row r="91" spans="1:9">
      <c r="A91" s="35">
        <v>37809</v>
      </c>
      <c r="B91" s="6" t="s">
        <v>65</v>
      </c>
      <c r="C91" s="6"/>
      <c r="D91" s="6"/>
      <c r="F91" t="s">
        <v>66</v>
      </c>
      <c r="H91" t="s">
        <v>66</v>
      </c>
      <c r="I91" t="s">
        <v>66</v>
      </c>
    </row>
    <row r="92" spans="1:9">
      <c r="A92" s="35">
        <v>37816</v>
      </c>
      <c r="B92" s="6" t="s">
        <v>65</v>
      </c>
      <c r="C92" s="6"/>
      <c r="D92" s="6"/>
      <c r="F92" t="s">
        <v>66</v>
      </c>
      <c r="H92" t="s">
        <v>66</v>
      </c>
      <c r="I92" t="s">
        <v>66</v>
      </c>
    </row>
    <row r="93" spans="1:9">
      <c r="A93" s="35">
        <v>37823</v>
      </c>
      <c r="B93" s="6" t="s">
        <v>65</v>
      </c>
      <c r="C93" s="6"/>
      <c r="D93" s="6"/>
      <c r="F93" t="s">
        <v>66</v>
      </c>
      <c r="H93" t="s">
        <v>66</v>
      </c>
      <c r="I93" t="s">
        <v>66</v>
      </c>
    </row>
    <row r="94" spans="1:9">
      <c r="A94" s="35">
        <v>37830</v>
      </c>
      <c r="B94" s="6" t="s">
        <v>65</v>
      </c>
      <c r="C94" s="6"/>
      <c r="D94" s="6"/>
      <c r="F94" t="s">
        <v>66</v>
      </c>
      <c r="H94" t="s">
        <v>66</v>
      </c>
      <c r="I94" t="s">
        <v>66</v>
      </c>
    </row>
    <row r="95" spans="1:9">
      <c r="A95" s="35">
        <v>37837</v>
      </c>
      <c r="B95" s="6" t="s">
        <v>65</v>
      </c>
      <c r="C95" s="6"/>
      <c r="D95" s="6"/>
      <c r="F95" t="s">
        <v>66</v>
      </c>
      <c r="H95" t="s">
        <v>66</v>
      </c>
      <c r="I95" t="s">
        <v>66</v>
      </c>
    </row>
    <row r="96" spans="1:9">
      <c r="A96" s="35">
        <v>37844</v>
      </c>
      <c r="B96" s="6" t="s">
        <v>65</v>
      </c>
      <c r="C96" s="6"/>
      <c r="D96" s="6"/>
      <c r="F96" t="s">
        <v>66</v>
      </c>
      <c r="H96" t="s">
        <v>66</v>
      </c>
      <c r="I96" t="s">
        <v>66</v>
      </c>
    </row>
    <row r="97" spans="1:10">
      <c r="A97" s="35">
        <v>37851</v>
      </c>
      <c r="B97" s="6" t="s">
        <v>65</v>
      </c>
      <c r="C97" s="6"/>
      <c r="D97" s="6"/>
      <c r="F97" t="s">
        <v>66</v>
      </c>
      <c r="H97" t="s">
        <v>66</v>
      </c>
      <c r="I97" t="s">
        <v>66</v>
      </c>
    </row>
    <row r="98" spans="1:10">
      <c r="A98" s="33">
        <v>2008</v>
      </c>
      <c r="B98" s="10" t="s">
        <v>1</v>
      </c>
      <c r="C98" s="10"/>
      <c r="D98" s="10"/>
      <c r="E98" s="1"/>
      <c r="F98" s="1"/>
      <c r="G98" s="1"/>
      <c r="H98" s="1"/>
      <c r="J98" s="1"/>
    </row>
    <row r="99" spans="1:10">
      <c r="A99" s="38">
        <v>36614</v>
      </c>
      <c r="B99" s="39" t="s">
        <v>1</v>
      </c>
      <c r="C99" s="39"/>
      <c r="E99" s="14">
        <v>121.99630314232903</v>
      </c>
    </row>
    <row r="100" spans="1:10">
      <c r="A100" s="38">
        <v>36633</v>
      </c>
      <c r="B100" s="39" t="s">
        <v>1</v>
      </c>
      <c r="C100" s="39"/>
      <c r="E100" s="14">
        <v>102.01342281879195</v>
      </c>
    </row>
    <row r="101" spans="1:10">
      <c r="A101" s="38">
        <v>36647</v>
      </c>
      <c r="B101" s="39" t="s">
        <v>1</v>
      </c>
      <c r="C101" s="39"/>
      <c r="E101" s="14">
        <v>102.30769230769231</v>
      </c>
    </row>
    <row r="102" spans="1:10">
      <c r="A102" s="38">
        <v>36662</v>
      </c>
      <c r="B102" s="39" t="s">
        <v>1</v>
      </c>
      <c r="C102" s="39"/>
      <c r="E102" s="14">
        <v>190</v>
      </c>
    </row>
    <row r="103" spans="1:10">
      <c r="A103" s="38">
        <v>36680</v>
      </c>
      <c r="B103" s="39" t="s">
        <v>1</v>
      </c>
      <c r="C103" s="39"/>
      <c r="E103" s="14">
        <v>189.97289972899728</v>
      </c>
    </row>
    <row r="104" spans="1:10">
      <c r="A104" s="38">
        <v>36692</v>
      </c>
      <c r="B104" s="39" t="s">
        <v>1</v>
      </c>
      <c r="C104" s="39"/>
      <c r="E104" s="14">
        <v>89.022757697456498</v>
      </c>
    </row>
    <row r="105" spans="1:10">
      <c r="A105" s="38">
        <v>36705</v>
      </c>
      <c r="B105" s="39" t="s">
        <v>1</v>
      </c>
      <c r="C105" s="39"/>
      <c r="E105" s="14">
        <v>86.339108207895478</v>
      </c>
    </row>
    <row r="106" spans="1:10">
      <c r="A106" s="38">
        <v>36717</v>
      </c>
      <c r="B106" s="39" t="s">
        <v>1</v>
      </c>
      <c r="C106" s="39"/>
      <c r="E106" s="14">
        <v>82.428571428571431</v>
      </c>
    </row>
    <row r="107" spans="1:10">
      <c r="A107" s="38">
        <v>36733</v>
      </c>
      <c r="B107" s="39" t="s">
        <v>1</v>
      </c>
      <c r="C107" s="39"/>
      <c r="E107" s="14">
        <v>119.86531986531986</v>
      </c>
    </row>
    <row r="108" spans="1:10">
      <c r="A108" s="38">
        <v>36746</v>
      </c>
      <c r="B108" s="39" t="s">
        <v>1</v>
      </c>
      <c r="C108" s="39"/>
      <c r="E108" s="14">
        <v>84.105960264900659</v>
      </c>
    </row>
    <row r="109" spans="1:10">
      <c r="A109" s="15">
        <v>36760</v>
      </c>
      <c r="B109" s="39" t="s">
        <v>1</v>
      </c>
      <c r="C109" s="39"/>
      <c r="E109" s="14">
        <v>84.663428174878561</v>
      </c>
    </row>
    <row r="110" spans="1:10">
      <c r="A110" s="38">
        <v>36778</v>
      </c>
      <c r="B110" s="39" t="s">
        <v>1</v>
      </c>
      <c r="C110" s="39"/>
      <c r="E110" s="14">
        <v>107.38255033557047</v>
      </c>
    </row>
    <row r="111" spans="1:10">
      <c r="A111" s="38">
        <v>36787</v>
      </c>
      <c r="B111" s="39" t="s">
        <v>1</v>
      </c>
      <c r="C111" s="39"/>
      <c r="E111" s="14">
        <v>92.040816326530617</v>
      </c>
    </row>
    <row r="112" spans="1:10">
      <c r="A112" s="38">
        <v>36801</v>
      </c>
      <c r="B112" s="39" t="s">
        <v>1</v>
      </c>
      <c r="C112" s="39"/>
      <c r="E112" s="14">
        <v>119.93185689948892</v>
      </c>
    </row>
    <row r="113" spans="1:10">
      <c r="A113" s="38">
        <v>36817</v>
      </c>
      <c r="B113" s="39" t="s">
        <v>1</v>
      </c>
      <c r="C113" s="39"/>
      <c r="E113" s="14">
        <v>87.381703470031539</v>
      </c>
    </row>
    <row r="114" spans="1:10">
      <c r="A114" s="15" t="s">
        <v>93</v>
      </c>
      <c r="B114" s="39" t="s">
        <v>1</v>
      </c>
      <c r="C114" s="39"/>
      <c r="E114" s="14">
        <v>154</v>
      </c>
    </row>
    <row r="115" spans="1:10">
      <c r="A115" s="35">
        <v>37768</v>
      </c>
      <c r="B115" s="6" t="s">
        <v>44</v>
      </c>
      <c r="C115" s="6"/>
      <c r="D115" s="6"/>
      <c r="E115" s="1">
        <v>84</v>
      </c>
      <c r="F115" s="1">
        <f t="shared" ref="F115:G120" si="1">(4.3*84)</f>
        <v>361.2</v>
      </c>
      <c r="G115" s="1">
        <f t="shared" si="1"/>
        <v>361.2</v>
      </c>
      <c r="H115" s="1">
        <f>(6.6*84)</f>
        <v>554.4</v>
      </c>
      <c r="I115" s="1">
        <f>(8.3*84)</f>
        <v>697.2</v>
      </c>
      <c r="J115" s="1" t="s">
        <v>67</v>
      </c>
    </row>
    <row r="116" spans="1:10">
      <c r="A116" s="35">
        <v>37773</v>
      </c>
      <c r="B116" s="6" t="s">
        <v>44</v>
      </c>
      <c r="C116" s="6"/>
      <c r="D116" s="6"/>
      <c r="E116" s="1">
        <v>84</v>
      </c>
      <c r="F116" s="1">
        <f t="shared" si="1"/>
        <v>361.2</v>
      </c>
      <c r="G116" s="1">
        <f t="shared" si="1"/>
        <v>361.2</v>
      </c>
      <c r="H116" s="1">
        <f>(4.3*84)</f>
        <v>361.2</v>
      </c>
      <c r="I116" s="1">
        <f>(3.1*84)</f>
        <v>260.40000000000003</v>
      </c>
      <c r="J116" s="1" t="s">
        <v>68</v>
      </c>
    </row>
    <row r="117" spans="1:10">
      <c r="A117" s="35">
        <v>37780</v>
      </c>
      <c r="B117" s="6" t="s">
        <v>44</v>
      </c>
      <c r="C117" s="6"/>
      <c r="D117" s="6"/>
      <c r="E117" s="1">
        <v>84</v>
      </c>
      <c r="F117" s="1">
        <f t="shared" si="1"/>
        <v>361.2</v>
      </c>
      <c r="G117" s="1">
        <f t="shared" si="1"/>
        <v>361.2</v>
      </c>
      <c r="H117" s="1">
        <f>(3.1*84)</f>
        <v>260.40000000000003</v>
      </c>
      <c r="I117" s="1">
        <f>(1*84)</f>
        <v>84</v>
      </c>
      <c r="J117" s="1" t="s">
        <v>69</v>
      </c>
    </row>
    <row r="118" spans="1:10">
      <c r="A118" s="35">
        <v>37787</v>
      </c>
      <c r="B118" s="6" t="s">
        <v>44</v>
      </c>
      <c r="C118" s="6"/>
      <c r="D118" s="6"/>
      <c r="E118" s="1">
        <v>84</v>
      </c>
      <c r="F118" s="1">
        <f t="shared" si="1"/>
        <v>361.2</v>
      </c>
      <c r="G118" s="1">
        <f t="shared" si="1"/>
        <v>361.2</v>
      </c>
      <c r="H118" s="1">
        <f>(4.9*84)</f>
        <v>411.6</v>
      </c>
      <c r="I118" s="1">
        <f>(1.5*84)</f>
        <v>126</v>
      </c>
    </row>
    <row r="119" spans="1:10">
      <c r="A119" s="35">
        <v>37794</v>
      </c>
      <c r="B119" s="6" t="s">
        <v>44</v>
      </c>
      <c r="C119" s="6"/>
      <c r="D119" s="6"/>
      <c r="E119" s="1">
        <v>84</v>
      </c>
      <c r="F119" s="1">
        <f t="shared" si="1"/>
        <v>361.2</v>
      </c>
      <c r="G119" s="1">
        <f t="shared" si="1"/>
        <v>361.2</v>
      </c>
      <c r="H119" s="1">
        <f>(4*84)</f>
        <v>336</v>
      </c>
      <c r="I119" s="1">
        <f>(2*84)</f>
        <v>168</v>
      </c>
    </row>
    <row r="120" spans="1:10">
      <c r="A120" s="35">
        <v>37801</v>
      </c>
      <c r="B120" s="6" t="s">
        <v>44</v>
      </c>
      <c r="C120" s="6"/>
      <c r="D120" s="6"/>
      <c r="E120" s="1">
        <v>84</v>
      </c>
      <c r="F120" s="1">
        <f t="shared" si="1"/>
        <v>361.2</v>
      </c>
      <c r="G120" s="1">
        <f t="shared" si="1"/>
        <v>361.2</v>
      </c>
      <c r="H120" s="1">
        <f>(3.6*84)</f>
        <v>302.40000000000003</v>
      </c>
      <c r="I120" s="1">
        <f>(4.5*84)</f>
        <v>378</v>
      </c>
      <c r="J120" s="1" t="s">
        <v>70</v>
      </c>
    </row>
    <row r="121" spans="1:10">
      <c r="A121" s="35">
        <v>37808</v>
      </c>
      <c r="B121" s="6" t="s">
        <v>44</v>
      </c>
      <c r="C121" s="6"/>
      <c r="D121" s="6"/>
      <c r="E121" s="1">
        <v>84</v>
      </c>
      <c r="F121" s="1">
        <f>(9.5*84)</f>
        <v>798</v>
      </c>
      <c r="G121" s="1">
        <f>(9.5*84)</f>
        <v>798</v>
      </c>
      <c r="H121" s="1">
        <f>(7*84)</f>
        <v>588</v>
      </c>
      <c r="I121" s="1">
        <f>(7*84)</f>
        <v>588</v>
      </c>
      <c r="J121" s="1" t="s">
        <v>71</v>
      </c>
    </row>
    <row r="122" spans="1:10">
      <c r="A122" s="35">
        <v>37815</v>
      </c>
      <c r="B122" s="6" t="s">
        <v>44</v>
      </c>
      <c r="C122" s="6"/>
      <c r="D122" s="6"/>
      <c r="E122" s="1">
        <v>84</v>
      </c>
      <c r="F122" s="1">
        <f>(14.7*84)</f>
        <v>1234.8</v>
      </c>
      <c r="G122" s="1">
        <f>(14.7*84)</f>
        <v>1234.8</v>
      </c>
      <c r="H122" s="1">
        <f>(15.5*84)</f>
        <v>1302</v>
      </c>
      <c r="I122" s="1">
        <f>(5.8*84)</f>
        <v>487.2</v>
      </c>
      <c r="J122" s="1" t="s">
        <v>72</v>
      </c>
    </row>
    <row r="123" spans="1:10">
      <c r="A123" s="35">
        <v>37822</v>
      </c>
      <c r="B123" s="6" t="s">
        <v>44</v>
      </c>
      <c r="C123" s="6"/>
      <c r="D123" s="6"/>
      <c r="E123" s="1">
        <v>84</v>
      </c>
      <c r="F123" s="1">
        <f>(6.3*84)</f>
        <v>529.19999999999993</v>
      </c>
      <c r="G123" s="1">
        <f>(6.3*84)</f>
        <v>529.19999999999993</v>
      </c>
      <c r="H123" s="1">
        <f>(9.2*84)</f>
        <v>772.8</v>
      </c>
      <c r="I123" s="1">
        <f>(4.7*84)</f>
        <v>394.8</v>
      </c>
    </row>
    <row r="124" spans="1:10">
      <c r="A124" s="35">
        <v>37829</v>
      </c>
      <c r="B124" s="6" t="s">
        <v>44</v>
      </c>
      <c r="C124" s="6"/>
      <c r="D124" s="6"/>
      <c r="E124" s="1">
        <v>84</v>
      </c>
      <c r="F124" s="1">
        <f>(1.7*84)</f>
        <v>142.79999999999998</v>
      </c>
      <c r="G124" s="1">
        <f>(1.7*84)</f>
        <v>142.79999999999998</v>
      </c>
      <c r="H124" s="1">
        <f>(9.2*84)</f>
        <v>772.8</v>
      </c>
      <c r="I124" s="1">
        <f>(4.5*84)</f>
        <v>378</v>
      </c>
      <c r="J124" s="1" t="s">
        <v>73</v>
      </c>
    </row>
    <row r="125" spans="1:10">
      <c r="A125" s="35">
        <v>37836</v>
      </c>
      <c r="B125" s="6" t="s">
        <v>44</v>
      </c>
      <c r="C125" s="6"/>
      <c r="D125" s="6"/>
      <c r="E125" s="1">
        <v>84</v>
      </c>
      <c r="F125" s="1">
        <f>(3.1*84)</f>
        <v>260.40000000000003</v>
      </c>
      <c r="G125" s="1">
        <f>(3.1*84)</f>
        <v>260.40000000000003</v>
      </c>
      <c r="H125" s="1">
        <f>(9*84)</f>
        <v>756</v>
      </c>
      <c r="I125" s="1">
        <f>(4.5*84)</f>
        <v>378</v>
      </c>
      <c r="J125" s="1" t="s">
        <v>74</v>
      </c>
    </row>
    <row r="126" spans="1:10">
      <c r="A126" s="35">
        <v>37850</v>
      </c>
      <c r="B126" s="6" t="s">
        <v>44</v>
      </c>
      <c r="C126" s="6"/>
      <c r="D126" s="6"/>
      <c r="E126" s="1">
        <v>84</v>
      </c>
      <c r="F126" s="1">
        <f>(5.9*84)</f>
        <v>495.6</v>
      </c>
      <c r="G126" s="1">
        <f>(5.9*84)</f>
        <v>495.6</v>
      </c>
      <c r="H126" s="1">
        <f>(4.4*84)</f>
        <v>369.6</v>
      </c>
      <c r="I126" s="1">
        <f>(4.5*84)</f>
        <v>378</v>
      </c>
      <c r="J126" t="s">
        <v>75</v>
      </c>
    </row>
    <row r="127" spans="1:10">
      <c r="A127" s="33">
        <v>2008</v>
      </c>
      <c r="B127" s="10" t="s">
        <v>2</v>
      </c>
      <c r="C127" s="10"/>
      <c r="D127" s="10"/>
      <c r="E127" s="1"/>
      <c r="F127" s="1"/>
      <c r="G127" s="1"/>
      <c r="H127" s="1"/>
      <c r="J127" s="1"/>
    </row>
    <row r="128" spans="1:10">
      <c r="A128" s="35">
        <v>37769</v>
      </c>
      <c r="B128" s="6" t="s">
        <v>76</v>
      </c>
      <c r="C128" s="6"/>
      <c r="D128" s="6"/>
      <c r="F128" s="1">
        <v>4700</v>
      </c>
      <c r="G128" s="1">
        <v>4700</v>
      </c>
      <c r="H128" s="1"/>
      <c r="I128" s="1">
        <v>4700</v>
      </c>
    </row>
    <row r="129" spans="1:10">
      <c r="A129" s="35">
        <v>37774</v>
      </c>
      <c r="B129" s="6" t="s">
        <v>76</v>
      </c>
      <c r="C129" s="6"/>
      <c r="D129" s="6"/>
      <c r="F129" s="1">
        <v>4700</v>
      </c>
      <c r="G129" s="1">
        <v>4700</v>
      </c>
      <c r="H129" s="1"/>
      <c r="I129" s="1">
        <v>4700</v>
      </c>
    </row>
    <row r="130" spans="1:10">
      <c r="A130" s="35">
        <v>37781</v>
      </c>
      <c r="B130" s="6" t="s">
        <v>76</v>
      </c>
      <c r="C130" s="6"/>
      <c r="D130" s="6"/>
      <c r="F130" s="1">
        <v>4700</v>
      </c>
      <c r="G130" s="1">
        <v>4700</v>
      </c>
      <c r="H130" s="1"/>
      <c r="I130" s="1">
        <v>4700</v>
      </c>
    </row>
    <row r="131" spans="1:10">
      <c r="A131" s="35">
        <v>37788</v>
      </c>
      <c r="B131" s="6" t="s">
        <v>76</v>
      </c>
      <c r="C131" s="6"/>
      <c r="D131" s="6"/>
      <c r="F131" s="1">
        <v>4700</v>
      </c>
      <c r="G131" s="1">
        <v>4700</v>
      </c>
      <c r="H131" s="1"/>
      <c r="I131" s="1">
        <v>4700</v>
      </c>
    </row>
    <row r="132" spans="1:10">
      <c r="A132" s="35">
        <v>37795</v>
      </c>
      <c r="B132" s="6" t="s">
        <v>76</v>
      </c>
      <c r="C132" s="6"/>
      <c r="D132" s="6"/>
      <c r="F132" s="1">
        <v>4700</v>
      </c>
      <c r="G132" s="1">
        <v>4700</v>
      </c>
      <c r="H132" s="1"/>
      <c r="I132" s="1">
        <v>4700</v>
      </c>
    </row>
    <row r="133" spans="1:10">
      <c r="A133" s="35">
        <v>37802</v>
      </c>
      <c r="B133" s="6" t="s">
        <v>76</v>
      </c>
      <c r="C133" s="6"/>
      <c r="D133" s="6"/>
      <c r="F133" s="1">
        <v>4700</v>
      </c>
      <c r="G133" s="1">
        <v>4700</v>
      </c>
      <c r="H133" s="1"/>
      <c r="I133" s="1">
        <v>4700</v>
      </c>
    </row>
    <row r="134" spans="1:10">
      <c r="A134" s="35">
        <v>37809</v>
      </c>
      <c r="B134" s="6" t="s">
        <v>76</v>
      </c>
      <c r="C134" s="6"/>
      <c r="D134" s="6"/>
      <c r="F134" s="1">
        <v>4700</v>
      </c>
      <c r="G134" s="1">
        <v>4700</v>
      </c>
      <c r="H134" s="1"/>
      <c r="I134" s="1">
        <v>4700</v>
      </c>
    </row>
    <row r="135" spans="1:10">
      <c r="A135" s="35">
        <v>37823</v>
      </c>
      <c r="B135" s="6" t="s">
        <v>76</v>
      </c>
      <c r="C135" s="6"/>
      <c r="D135" s="6"/>
      <c r="F135" s="1">
        <v>9780</v>
      </c>
      <c r="G135" s="1">
        <v>9780</v>
      </c>
      <c r="H135" s="1"/>
      <c r="I135" s="1">
        <v>9780</v>
      </c>
    </row>
    <row r="136" spans="1:10">
      <c r="A136" s="35">
        <v>37830</v>
      </c>
      <c r="B136" s="6" t="s">
        <v>76</v>
      </c>
      <c r="C136" s="6"/>
      <c r="D136" s="6"/>
      <c r="F136" s="1">
        <v>9780</v>
      </c>
      <c r="G136" s="1">
        <v>9780</v>
      </c>
      <c r="H136" s="1"/>
      <c r="I136" s="1">
        <v>9780</v>
      </c>
    </row>
    <row r="137" spans="1:10">
      <c r="A137" s="35">
        <v>37837</v>
      </c>
      <c r="B137" s="6" t="s">
        <v>76</v>
      </c>
      <c r="C137" s="6"/>
      <c r="D137" s="6"/>
      <c r="F137" s="1">
        <v>9777</v>
      </c>
      <c r="G137" s="1">
        <v>9777</v>
      </c>
      <c r="H137" s="1"/>
      <c r="I137" s="1">
        <v>9777</v>
      </c>
    </row>
    <row r="138" spans="1:10">
      <c r="A138" s="35">
        <v>37844</v>
      </c>
      <c r="B138" s="6" t="s">
        <v>76</v>
      </c>
      <c r="C138" s="6"/>
      <c r="D138" s="6"/>
      <c r="F138" s="1">
        <v>9777</v>
      </c>
      <c r="G138" s="1">
        <v>9777</v>
      </c>
      <c r="H138" s="1"/>
      <c r="I138" s="1">
        <v>9777</v>
      </c>
    </row>
    <row r="139" spans="1:10">
      <c r="A139" s="35">
        <v>37851</v>
      </c>
      <c r="B139" s="6" t="s">
        <v>76</v>
      </c>
      <c r="C139" s="6"/>
      <c r="D139" s="6"/>
      <c r="F139" s="1">
        <v>9777</v>
      </c>
      <c r="G139" s="1">
        <v>9777</v>
      </c>
      <c r="H139" s="1"/>
      <c r="I139" s="1">
        <v>9777</v>
      </c>
    </row>
    <row r="140" spans="1:10">
      <c r="A140" s="33">
        <v>2008</v>
      </c>
      <c r="B140" s="12" t="s">
        <v>3</v>
      </c>
      <c r="C140" s="12"/>
      <c r="D140" s="12"/>
      <c r="E140" s="1"/>
      <c r="F140" s="1"/>
      <c r="G140" s="1"/>
      <c r="H140" s="1"/>
      <c r="J140" s="1"/>
    </row>
    <row r="141" spans="1:10">
      <c r="A141" s="38">
        <v>36680</v>
      </c>
      <c r="B141" s="39" t="s">
        <v>45</v>
      </c>
      <c r="C141" s="39"/>
      <c r="E141" s="14">
        <v>36786.666666666664</v>
      </c>
    </row>
    <row r="142" spans="1:10">
      <c r="A142" s="38">
        <v>36705</v>
      </c>
      <c r="B142" s="39" t="s">
        <v>45</v>
      </c>
      <c r="C142" s="39"/>
      <c r="E142" s="14">
        <v>28085.714285714286</v>
      </c>
    </row>
    <row r="143" spans="1:10">
      <c r="A143" s="38">
        <v>36717</v>
      </c>
      <c r="B143" s="39" t="s">
        <v>45</v>
      </c>
      <c r="C143" s="39"/>
      <c r="E143" s="14">
        <v>24565.217391304348</v>
      </c>
    </row>
    <row r="144" spans="1:10">
      <c r="A144" s="38">
        <v>36733</v>
      </c>
      <c r="B144" s="39" t="s">
        <v>45</v>
      </c>
      <c r="C144" s="39"/>
      <c r="E144" s="14">
        <v>33013.609850939727</v>
      </c>
    </row>
    <row r="145" spans="1:9">
      <c r="A145" s="38">
        <v>36746</v>
      </c>
      <c r="B145" s="39" t="s">
        <v>45</v>
      </c>
      <c r="C145" s="39"/>
      <c r="E145" s="14">
        <v>36796.747967479678</v>
      </c>
    </row>
    <row r="146" spans="1:9">
      <c r="A146" s="15">
        <v>36760</v>
      </c>
      <c r="B146" s="39" t="s">
        <v>45</v>
      </c>
      <c r="C146" s="39"/>
      <c r="E146" s="14">
        <v>31957.236842105263</v>
      </c>
    </row>
    <row r="147" spans="1:9">
      <c r="A147" s="38">
        <v>36778</v>
      </c>
      <c r="B147" s="39" t="s">
        <v>45</v>
      </c>
      <c r="C147" s="39"/>
      <c r="E147" s="14">
        <v>30437.768240343346</v>
      </c>
    </row>
    <row r="148" spans="1:9">
      <c r="A148" s="38">
        <v>36787</v>
      </c>
      <c r="B148" s="39" t="s">
        <v>45</v>
      </c>
      <c r="C148" s="39"/>
      <c r="E148" s="14">
        <v>30430.711610486891</v>
      </c>
    </row>
    <row r="149" spans="1:9">
      <c r="A149" s="38">
        <v>36801</v>
      </c>
      <c r="B149" s="39" t="s">
        <v>45</v>
      </c>
      <c r="C149" s="39"/>
      <c r="E149" s="14">
        <v>19521.551724137931</v>
      </c>
    </row>
    <row r="150" spans="1:9">
      <c r="A150" s="38">
        <v>36817</v>
      </c>
      <c r="B150" s="39" t="s">
        <v>45</v>
      </c>
      <c r="C150" s="39"/>
      <c r="E150" s="14">
        <v>19526.315789473683</v>
      </c>
    </row>
    <row r="151" spans="1:9">
      <c r="A151" s="35">
        <v>37768</v>
      </c>
      <c r="B151" s="6" t="s">
        <v>45</v>
      </c>
      <c r="C151" s="6"/>
      <c r="D151" s="6"/>
      <c r="E151" s="1">
        <v>24578</v>
      </c>
      <c r="F151" s="1">
        <v>24578</v>
      </c>
      <c r="G151" s="1">
        <v>24578</v>
      </c>
      <c r="H151" s="1">
        <v>24578</v>
      </c>
      <c r="I151" s="1">
        <v>24578</v>
      </c>
    </row>
    <row r="152" spans="1:9">
      <c r="A152" s="35">
        <v>37773</v>
      </c>
      <c r="B152" s="6" t="s">
        <v>45</v>
      </c>
      <c r="C152" s="6"/>
      <c r="D152" s="6"/>
      <c r="E152" s="1">
        <v>24578</v>
      </c>
      <c r="F152" s="1">
        <v>24578</v>
      </c>
      <c r="G152" s="1">
        <v>24578</v>
      </c>
      <c r="H152" s="1">
        <v>24578</v>
      </c>
      <c r="I152" s="1">
        <v>24578</v>
      </c>
    </row>
    <row r="153" spans="1:9">
      <c r="A153" s="35">
        <v>37780</v>
      </c>
      <c r="B153" s="6" t="s">
        <v>45</v>
      </c>
      <c r="C153" s="6"/>
      <c r="D153" s="6"/>
      <c r="E153" s="1">
        <v>24578</v>
      </c>
      <c r="F153" s="1">
        <v>24578</v>
      </c>
      <c r="G153" s="1">
        <v>24578</v>
      </c>
      <c r="H153" s="1">
        <v>24578</v>
      </c>
      <c r="I153" s="1">
        <v>24578</v>
      </c>
    </row>
    <row r="154" spans="1:9">
      <c r="A154" s="35">
        <v>37787</v>
      </c>
      <c r="B154" s="6" t="s">
        <v>45</v>
      </c>
      <c r="C154" s="6"/>
      <c r="D154" s="6"/>
      <c r="E154" s="1">
        <v>24578</v>
      </c>
      <c r="F154" s="1">
        <v>24578</v>
      </c>
      <c r="G154" s="1">
        <v>24578</v>
      </c>
      <c r="H154" s="1">
        <v>24578</v>
      </c>
      <c r="I154" s="1">
        <v>24578</v>
      </c>
    </row>
    <row r="155" spans="1:9">
      <c r="A155" s="35">
        <v>37794</v>
      </c>
      <c r="B155" s="6" t="s">
        <v>45</v>
      </c>
      <c r="C155" s="6"/>
      <c r="D155" s="6"/>
      <c r="E155" s="1">
        <v>24578</v>
      </c>
      <c r="F155" s="1">
        <v>24578</v>
      </c>
      <c r="G155" s="1">
        <v>24578</v>
      </c>
      <c r="H155" s="1">
        <v>24578</v>
      </c>
      <c r="I155" s="1">
        <v>24578</v>
      </c>
    </row>
    <row r="156" spans="1:9">
      <c r="A156" s="35">
        <v>37801</v>
      </c>
      <c r="B156" s="6" t="s">
        <v>45</v>
      </c>
      <c r="C156" s="6"/>
      <c r="D156" s="6"/>
      <c r="E156" s="1">
        <v>24578</v>
      </c>
      <c r="F156" s="1">
        <v>24578</v>
      </c>
      <c r="G156" s="1">
        <v>24578</v>
      </c>
      <c r="H156" s="1">
        <v>24578</v>
      </c>
      <c r="I156" s="1">
        <v>24578</v>
      </c>
    </row>
    <row r="157" spans="1:9">
      <c r="A157" s="35">
        <v>37808</v>
      </c>
      <c r="B157" s="6" t="s">
        <v>45</v>
      </c>
      <c r="C157" s="6"/>
      <c r="D157" s="6"/>
      <c r="E157" s="1">
        <v>24578</v>
      </c>
      <c r="F157" s="1">
        <v>24578</v>
      </c>
      <c r="G157" s="1">
        <v>24578</v>
      </c>
      <c r="H157" s="1">
        <v>24578</v>
      </c>
      <c r="I157" s="1">
        <v>24578</v>
      </c>
    </row>
    <row r="158" spans="1:9">
      <c r="A158" s="35">
        <v>37822</v>
      </c>
      <c r="B158" s="6" t="s">
        <v>45</v>
      </c>
      <c r="C158" s="6"/>
      <c r="D158" s="6"/>
      <c r="E158" s="1">
        <v>33020</v>
      </c>
      <c r="F158" s="1">
        <v>33020</v>
      </c>
      <c r="G158" s="1">
        <v>33020</v>
      </c>
      <c r="H158" s="1">
        <v>33020</v>
      </c>
      <c r="I158" s="1">
        <v>33020</v>
      </c>
    </row>
    <row r="159" spans="1:9">
      <c r="A159" s="35">
        <v>37829</v>
      </c>
      <c r="B159" s="6" t="s">
        <v>45</v>
      </c>
      <c r="C159" s="6"/>
      <c r="D159" s="6"/>
      <c r="E159" s="1">
        <v>33020</v>
      </c>
      <c r="F159" s="1">
        <v>33020</v>
      </c>
      <c r="G159" s="1">
        <v>33020</v>
      </c>
      <c r="H159" s="1">
        <v>33020</v>
      </c>
      <c r="I159" s="1">
        <v>33020</v>
      </c>
    </row>
    <row r="160" spans="1:9">
      <c r="A160" s="35">
        <v>37836</v>
      </c>
      <c r="B160" s="6" t="s">
        <v>45</v>
      </c>
      <c r="C160" s="6"/>
      <c r="D160" s="6"/>
      <c r="E160" s="1">
        <v>36794</v>
      </c>
      <c r="F160" s="1">
        <v>36794</v>
      </c>
      <c r="G160" s="1">
        <v>36794</v>
      </c>
      <c r="H160" s="1">
        <v>36794</v>
      </c>
      <c r="I160" s="1">
        <v>36794</v>
      </c>
    </row>
    <row r="161" spans="1:10">
      <c r="A161" s="35">
        <v>37843</v>
      </c>
      <c r="B161" s="6" t="s">
        <v>45</v>
      </c>
      <c r="C161" s="6"/>
      <c r="D161" s="6"/>
      <c r="E161" s="1">
        <v>36794</v>
      </c>
      <c r="F161" s="1">
        <v>36794</v>
      </c>
      <c r="G161" s="1">
        <v>36794</v>
      </c>
      <c r="H161" s="1">
        <v>36794</v>
      </c>
      <c r="I161" s="1">
        <v>36794</v>
      </c>
    </row>
    <row r="162" spans="1:10">
      <c r="A162" s="35">
        <v>37850</v>
      </c>
      <c r="B162" s="6" t="s">
        <v>45</v>
      </c>
      <c r="C162" s="6"/>
      <c r="D162" s="6"/>
      <c r="E162" s="1">
        <v>36794</v>
      </c>
      <c r="F162" s="1">
        <v>36794</v>
      </c>
      <c r="G162" s="1">
        <v>36794</v>
      </c>
      <c r="H162" s="1">
        <v>36794</v>
      </c>
      <c r="I162" s="1">
        <v>36794</v>
      </c>
    </row>
    <row r="163" spans="1:10">
      <c r="A163" s="15" t="s">
        <v>93</v>
      </c>
      <c r="B163" s="39" t="s">
        <v>45</v>
      </c>
      <c r="C163" s="39"/>
      <c r="E163" s="14">
        <v>36790</v>
      </c>
    </row>
    <row r="164" spans="1:10">
      <c r="A164" s="33">
        <v>2008</v>
      </c>
      <c r="B164" s="10" t="s">
        <v>55</v>
      </c>
      <c r="C164" s="10"/>
      <c r="D164" s="10"/>
      <c r="E164" s="1"/>
      <c r="F164" s="1"/>
      <c r="G164" s="1"/>
      <c r="H164" s="1"/>
      <c r="J164" s="1"/>
    </row>
    <row r="165" spans="1:10">
      <c r="A165" s="38">
        <v>36614</v>
      </c>
      <c r="B165" s="39" t="s">
        <v>79</v>
      </c>
      <c r="E165" s="14">
        <v>9547.7386934673359</v>
      </c>
    </row>
    <row r="166" spans="1:10">
      <c r="A166" s="38">
        <v>36633</v>
      </c>
      <c r="B166" s="39" t="s">
        <v>79</v>
      </c>
      <c r="C166" s="39"/>
      <c r="E166" s="14">
        <v>9392.9712460063893</v>
      </c>
    </row>
    <row r="167" spans="1:10">
      <c r="A167" s="38">
        <v>36647</v>
      </c>
      <c r="B167" s="39" t="s">
        <v>79</v>
      </c>
      <c r="C167" s="39"/>
      <c r="E167" s="14">
        <v>14225.352112676057</v>
      </c>
    </row>
    <row r="168" spans="1:10">
      <c r="A168" s="38">
        <v>36662</v>
      </c>
      <c r="B168" s="39" t="s">
        <v>79</v>
      </c>
      <c r="C168" s="39"/>
      <c r="E168" s="14">
        <v>10963.45514950166</v>
      </c>
    </row>
    <row r="169" spans="1:10">
      <c r="A169" s="38">
        <v>36680</v>
      </c>
      <c r="B169" s="39" t="s">
        <v>79</v>
      </c>
      <c r="C169" s="39"/>
      <c r="E169" s="14">
        <v>8986.6666666666661</v>
      </c>
    </row>
    <row r="170" spans="1:10">
      <c r="A170" s="38">
        <v>36801</v>
      </c>
      <c r="B170" s="39" t="s">
        <v>79</v>
      </c>
      <c r="C170" s="39"/>
      <c r="E170" s="14">
        <v>10400</v>
      </c>
    </row>
    <row r="171" spans="1:10">
      <c r="A171" s="38">
        <v>36817</v>
      </c>
      <c r="B171" s="39" t="s">
        <v>79</v>
      </c>
      <c r="C171" s="39"/>
      <c r="E171" s="14">
        <v>10306.748466257668</v>
      </c>
    </row>
    <row r="172" spans="1:10">
      <c r="A172" s="15" t="s">
        <v>93</v>
      </c>
      <c r="B172" s="39" t="s">
        <v>79</v>
      </c>
      <c r="C172" s="39"/>
      <c r="E172" s="14">
        <v>11440</v>
      </c>
    </row>
    <row r="173" spans="1:10">
      <c r="A173" s="33">
        <v>2008</v>
      </c>
      <c r="B173" s="10" t="s">
        <v>5</v>
      </c>
      <c r="C173" s="10"/>
      <c r="D173" s="10"/>
      <c r="E173" s="1"/>
      <c r="F173" s="1"/>
      <c r="G173" s="1"/>
      <c r="H173" s="1"/>
      <c r="J173" s="1"/>
    </row>
    <row r="174" spans="1:10">
      <c r="A174" s="33">
        <v>2008</v>
      </c>
      <c r="B174" s="10" t="s">
        <v>6</v>
      </c>
      <c r="C174" s="10"/>
      <c r="D174" s="10"/>
      <c r="E174" s="1"/>
      <c r="F174" s="1"/>
      <c r="G174" s="1"/>
      <c r="H174" s="1"/>
      <c r="J174" s="1"/>
    </row>
    <row r="175" spans="1:10">
      <c r="A175" s="38">
        <v>36705</v>
      </c>
      <c r="B175" s="39" t="s">
        <v>6</v>
      </c>
      <c r="C175" s="39"/>
      <c r="E175" s="14">
        <v>4742.2105263157891</v>
      </c>
    </row>
    <row r="176" spans="1:10">
      <c r="A176" s="38">
        <v>36717</v>
      </c>
      <c r="B176" s="39" t="s">
        <v>6</v>
      </c>
      <c r="C176" s="39"/>
      <c r="E176" s="14">
        <v>4343.9610761305094</v>
      </c>
    </row>
    <row r="177" spans="1:9">
      <c r="A177" s="38">
        <v>36733</v>
      </c>
      <c r="B177" s="39" t="s">
        <v>6</v>
      </c>
      <c r="C177" s="39"/>
      <c r="E177" s="14">
        <v>2160.5215827338129</v>
      </c>
    </row>
    <row r="178" spans="1:9">
      <c r="A178" s="38">
        <v>36746</v>
      </c>
      <c r="B178" s="39" t="s">
        <v>6</v>
      </c>
      <c r="C178" s="39"/>
      <c r="E178" s="14">
        <v>3278.0167264038232</v>
      </c>
    </row>
    <row r="179" spans="1:9">
      <c r="A179" s="15">
        <v>36760</v>
      </c>
      <c r="B179" s="39" t="s">
        <v>6</v>
      </c>
      <c r="C179" s="39"/>
      <c r="E179" s="14">
        <v>2072.4353954581047</v>
      </c>
    </row>
    <row r="180" spans="1:9">
      <c r="A180" s="38">
        <v>36778</v>
      </c>
      <c r="B180" s="39" t="s">
        <v>6</v>
      </c>
      <c r="C180" s="39"/>
      <c r="E180" s="14">
        <v>2699.7005988023952</v>
      </c>
    </row>
    <row r="181" spans="1:9">
      <c r="A181" s="38">
        <v>36787</v>
      </c>
      <c r="B181" s="39" t="s">
        <v>6</v>
      </c>
      <c r="C181" s="39"/>
      <c r="E181" s="14">
        <v>1811.1083123425692</v>
      </c>
    </row>
    <row r="182" spans="1:9">
      <c r="A182" s="38">
        <v>36801</v>
      </c>
      <c r="B182" s="39" t="s">
        <v>6</v>
      </c>
      <c r="C182" s="39"/>
      <c r="E182" s="14">
        <v>2259.433962264151</v>
      </c>
    </row>
    <row r="183" spans="1:9">
      <c r="A183" s="38">
        <v>36817</v>
      </c>
      <c r="B183" s="39" t="s">
        <v>6</v>
      </c>
      <c r="C183" s="39"/>
      <c r="E183" s="14">
        <v>1937.6732673267327</v>
      </c>
    </row>
    <row r="184" spans="1:9">
      <c r="A184" s="15" t="s">
        <v>93</v>
      </c>
      <c r="B184" s="39" t="s">
        <v>6</v>
      </c>
      <c r="C184" s="39"/>
      <c r="E184" s="14">
        <v>3490</v>
      </c>
    </row>
    <row r="185" spans="1:9">
      <c r="A185" s="35">
        <v>37768</v>
      </c>
      <c r="B185" s="6" t="s">
        <v>46</v>
      </c>
      <c r="C185" s="6"/>
      <c r="D185" s="6"/>
      <c r="E185" s="1">
        <v>4800</v>
      </c>
      <c r="F185" s="1">
        <v>4800</v>
      </c>
      <c r="G185" s="1">
        <v>4800</v>
      </c>
      <c r="H185" s="1">
        <v>4800</v>
      </c>
      <c r="I185" s="1">
        <v>4800</v>
      </c>
    </row>
    <row r="186" spans="1:9">
      <c r="A186" s="35">
        <v>37773</v>
      </c>
      <c r="B186" s="6" t="s">
        <v>46</v>
      </c>
      <c r="C186" s="6"/>
      <c r="D186" s="6"/>
      <c r="E186" s="1">
        <v>4800</v>
      </c>
      <c r="F186" s="1">
        <v>4800</v>
      </c>
      <c r="G186" s="1">
        <v>4800</v>
      </c>
      <c r="H186" s="1">
        <v>4800</v>
      </c>
      <c r="I186" s="1">
        <v>4800</v>
      </c>
    </row>
    <row r="187" spans="1:9">
      <c r="A187" s="35">
        <v>37780</v>
      </c>
      <c r="B187" s="6" t="s">
        <v>46</v>
      </c>
      <c r="C187" s="6"/>
      <c r="D187" s="6"/>
      <c r="E187" s="1">
        <v>4800</v>
      </c>
      <c r="F187" s="1">
        <v>4800</v>
      </c>
      <c r="G187" s="1">
        <v>4800</v>
      </c>
      <c r="H187" s="1">
        <v>4800</v>
      </c>
      <c r="I187" s="1">
        <v>4800</v>
      </c>
    </row>
    <row r="188" spans="1:9">
      <c r="A188" s="35">
        <v>37787</v>
      </c>
      <c r="B188" s="6" t="s">
        <v>46</v>
      </c>
      <c r="C188" s="6"/>
      <c r="D188" s="6"/>
      <c r="E188" s="1">
        <v>4800</v>
      </c>
      <c r="F188" s="1">
        <v>4800</v>
      </c>
      <c r="G188" s="1">
        <v>4800</v>
      </c>
      <c r="H188" s="1">
        <v>4800</v>
      </c>
      <c r="I188" s="1">
        <v>4800</v>
      </c>
    </row>
    <row r="189" spans="1:9">
      <c r="A189" s="35">
        <v>37794</v>
      </c>
      <c r="B189" s="6" t="s">
        <v>46</v>
      </c>
      <c r="C189" s="6"/>
      <c r="D189" s="6"/>
      <c r="E189" s="1">
        <v>4800</v>
      </c>
      <c r="F189" s="1">
        <v>4800</v>
      </c>
      <c r="G189" s="1">
        <v>4800</v>
      </c>
      <c r="H189" s="1">
        <v>4800</v>
      </c>
      <c r="I189" s="1">
        <v>4800</v>
      </c>
    </row>
    <row r="190" spans="1:9">
      <c r="A190" s="35">
        <v>37801</v>
      </c>
      <c r="B190" s="6" t="s">
        <v>46</v>
      </c>
      <c r="C190" s="6"/>
      <c r="D190" s="6"/>
      <c r="E190" s="1">
        <v>4800</v>
      </c>
      <c r="F190" s="1">
        <v>4800</v>
      </c>
      <c r="G190" s="1">
        <v>4800</v>
      </c>
      <c r="H190" s="1">
        <v>4800</v>
      </c>
      <c r="I190" s="1">
        <v>4800</v>
      </c>
    </row>
    <row r="191" spans="1:9">
      <c r="A191" s="35">
        <v>37815</v>
      </c>
      <c r="B191" s="6" t="s">
        <v>46</v>
      </c>
      <c r="C191" s="6"/>
      <c r="D191" s="6"/>
      <c r="E191" s="1">
        <v>3470</v>
      </c>
      <c r="F191" s="1">
        <v>3470</v>
      </c>
      <c r="G191" s="1">
        <v>3470</v>
      </c>
      <c r="H191" s="1">
        <v>3470</v>
      </c>
      <c r="I191" s="1">
        <v>3470</v>
      </c>
    </row>
    <row r="192" spans="1:9">
      <c r="A192" s="35">
        <v>37822</v>
      </c>
      <c r="B192" s="6" t="s">
        <v>46</v>
      </c>
      <c r="C192" s="6"/>
      <c r="D192" s="6"/>
      <c r="E192" s="1">
        <v>1391</v>
      </c>
      <c r="F192" s="1">
        <v>1391</v>
      </c>
      <c r="G192" s="1">
        <v>1391</v>
      </c>
      <c r="H192" s="1">
        <v>1391</v>
      </c>
      <c r="I192" s="1">
        <v>1391</v>
      </c>
    </row>
    <row r="193" spans="1:10">
      <c r="A193" s="35">
        <v>37829</v>
      </c>
      <c r="B193" s="6" t="s">
        <v>46</v>
      </c>
      <c r="C193" s="6"/>
      <c r="D193" s="6"/>
      <c r="E193" s="1">
        <v>1391</v>
      </c>
      <c r="F193" s="1">
        <v>1391</v>
      </c>
      <c r="G193" s="1">
        <v>1391</v>
      </c>
      <c r="H193" s="1">
        <v>1391</v>
      </c>
      <c r="I193" s="1">
        <v>1391</v>
      </c>
    </row>
    <row r="194" spans="1:10">
      <c r="A194" s="35">
        <v>37836</v>
      </c>
      <c r="B194" s="6" t="s">
        <v>46</v>
      </c>
      <c r="C194" s="6"/>
      <c r="D194" s="6"/>
      <c r="E194" s="1">
        <v>4045</v>
      </c>
      <c r="F194" s="1">
        <v>4045</v>
      </c>
      <c r="G194" s="1">
        <v>4045</v>
      </c>
      <c r="H194" s="1">
        <v>4045</v>
      </c>
      <c r="I194" s="1">
        <v>4045</v>
      </c>
    </row>
    <row r="195" spans="1:10">
      <c r="A195" s="35">
        <v>37843</v>
      </c>
      <c r="B195" s="6" t="s">
        <v>46</v>
      </c>
      <c r="C195" s="6"/>
      <c r="D195" s="6"/>
      <c r="E195" s="1">
        <v>4045</v>
      </c>
      <c r="F195" s="1">
        <v>4045</v>
      </c>
      <c r="G195" s="1">
        <v>4045</v>
      </c>
      <c r="H195" s="1">
        <v>4045</v>
      </c>
      <c r="I195" s="1">
        <v>4045</v>
      </c>
    </row>
    <row r="196" spans="1:10">
      <c r="A196" s="35">
        <v>37850</v>
      </c>
      <c r="B196" s="6" t="s">
        <v>46</v>
      </c>
      <c r="C196" s="6"/>
      <c r="D196" s="6"/>
      <c r="E196" s="1">
        <v>4045</v>
      </c>
      <c r="F196" s="1">
        <v>4045</v>
      </c>
      <c r="G196" s="1">
        <v>4045</v>
      </c>
      <c r="H196" s="1">
        <v>4045</v>
      </c>
      <c r="I196" s="1">
        <v>4045</v>
      </c>
    </row>
    <row r="197" spans="1:10">
      <c r="A197" s="33">
        <v>2008</v>
      </c>
      <c r="B197" s="10" t="s">
        <v>7</v>
      </c>
      <c r="C197" s="10"/>
      <c r="D197" s="10"/>
      <c r="E197" s="1"/>
      <c r="F197" s="1"/>
      <c r="G197" s="1"/>
      <c r="H197" s="1"/>
      <c r="J197" s="1"/>
    </row>
    <row r="198" spans="1:10">
      <c r="A198" s="33">
        <v>2008</v>
      </c>
      <c r="B198" s="10" t="s">
        <v>8</v>
      </c>
      <c r="C198" s="10"/>
      <c r="D198" s="10"/>
      <c r="E198" s="1"/>
      <c r="F198" s="1"/>
      <c r="G198" s="1"/>
      <c r="H198" s="1"/>
      <c r="J198" s="1"/>
    </row>
    <row r="199" spans="1:10">
      <c r="A199" s="35">
        <v>37768</v>
      </c>
      <c r="B199" s="6" t="s">
        <v>47</v>
      </c>
      <c r="C199" s="6"/>
      <c r="D199" s="6"/>
      <c r="E199" s="1">
        <v>1341</v>
      </c>
      <c r="F199" s="1">
        <v>1341</v>
      </c>
      <c r="G199" s="1">
        <v>1341</v>
      </c>
      <c r="H199" s="1">
        <v>1341</v>
      </c>
      <c r="I199" s="1">
        <v>1341</v>
      </c>
    </row>
    <row r="200" spans="1:10">
      <c r="A200" s="35">
        <v>37773</v>
      </c>
      <c r="B200" s="6" t="s">
        <v>47</v>
      </c>
      <c r="C200" s="6"/>
      <c r="D200" s="6"/>
      <c r="E200" s="1">
        <v>1341</v>
      </c>
      <c r="F200" s="1">
        <v>1341</v>
      </c>
      <c r="G200" s="1">
        <v>1341</v>
      </c>
      <c r="H200" s="1">
        <v>1341</v>
      </c>
      <c r="I200" s="1">
        <v>1341</v>
      </c>
    </row>
    <row r="201" spans="1:10">
      <c r="A201" s="35">
        <v>37780</v>
      </c>
      <c r="B201" s="6" t="s">
        <v>47</v>
      </c>
      <c r="C201" s="6"/>
      <c r="D201" s="6"/>
      <c r="E201" s="1">
        <v>1341</v>
      </c>
      <c r="F201" s="1">
        <v>1341</v>
      </c>
      <c r="G201" s="1">
        <v>1341</v>
      </c>
      <c r="H201" s="1">
        <v>1341</v>
      </c>
      <c r="I201" s="1">
        <v>1341</v>
      </c>
    </row>
    <row r="202" spans="1:10">
      <c r="A202" s="35">
        <v>37787</v>
      </c>
      <c r="B202" s="6" t="s">
        <v>47</v>
      </c>
      <c r="C202" s="6"/>
      <c r="D202" s="6"/>
      <c r="E202" s="1">
        <v>1341</v>
      </c>
      <c r="F202" s="1">
        <v>1341</v>
      </c>
      <c r="G202" s="1">
        <v>1341</v>
      </c>
      <c r="H202" s="1">
        <v>1341</v>
      </c>
      <c r="I202" s="1">
        <v>1341</v>
      </c>
    </row>
    <row r="203" spans="1:10">
      <c r="A203" s="35">
        <v>37794</v>
      </c>
      <c r="B203" s="6" t="s">
        <v>47</v>
      </c>
      <c r="C203" s="6"/>
      <c r="D203" s="6"/>
      <c r="E203" s="1">
        <v>1341</v>
      </c>
      <c r="F203" s="1">
        <v>1341</v>
      </c>
      <c r="G203" s="1">
        <v>1341</v>
      </c>
      <c r="H203" s="1">
        <v>1341</v>
      </c>
      <c r="I203" s="1">
        <v>1341</v>
      </c>
    </row>
    <row r="204" spans="1:10">
      <c r="A204" s="35">
        <v>37801</v>
      </c>
      <c r="B204" s="6" t="s">
        <v>47</v>
      </c>
      <c r="C204" s="6"/>
      <c r="D204" s="6"/>
      <c r="E204" s="1">
        <v>1341</v>
      </c>
      <c r="F204" s="1">
        <v>1341</v>
      </c>
      <c r="G204" s="1">
        <v>1341</v>
      </c>
      <c r="H204" s="1">
        <v>1341</v>
      </c>
      <c r="I204" s="1">
        <v>1341</v>
      </c>
    </row>
    <row r="205" spans="1:10">
      <c r="A205" s="35">
        <v>37815</v>
      </c>
      <c r="B205" s="6" t="s">
        <v>47</v>
      </c>
      <c r="C205" s="6"/>
      <c r="D205" s="6"/>
      <c r="E205" s="1">
        <v>1192</v>
      </c>
      <c r="F205" s="1">
        <v>1192</v>
      </c>
      <c r="G205" s="1">
        <v>1192</v>
      </c>
      <c r="H205" s="1">
        <v>1192</v>
      </c>
      <c r="I205" s="1">
        <v>1192</v>
      </c>
    </row>
    <row r="206" spans="1:10">
      <c r="A206" s="35">
        <v>37822</v>
      </c>
      <c r="B206" s="6" t="s">
        <v>47</v>
      </c>
      <c r="C206" s="6"/>
      <c r="D206" s="6"/>
      <c r="E206" s="1">
        <v>1039</v>
      </c>
      <c r="F206" s="1">
        <v>1039</v>
      </c>
      <c r="G206" s="1">
        <v>1039</v>
      </c>
      <c r="H206" s="1">
        <v>1039</v>
      </c>
      <c r="I206" s="1">
        <v>1039</v>
      </c>
    </row>
    <row r="207" spans="1:10">
      <c r="A207" s="35">
        <v>37829</v>
      </c>
      <c r="B207" s="6" t="s">
        <v>47</v>
      </c>
      <c r="C207" s="6"/>
      <c r="D207" s="6"/>
      <c r="E207" s="1">
        <v>1039</v>
      </c>
      <c r="F207" s="1">
        <v>1039</v>
      </c>
      <c r="G207" s="1">
        <v>1039</v>
      </c>
      <c r="H207" s="1">
        <v>1039</v>
      </c>
      <c r="I207" s="1">
        <v>1039</v>
      </c>
    </row>
    <row r="208" spans="1:10">
      <c r="A208" s="35">
        <v>37836</v>
      </c>
      <c r="B208" s="6" t="s">
        <v>47</v>
      </c>
      <c r="C208" s="6"/>
      <c r="D208" s="6"/>
      <c r="E208" s="1">
        <v>1192</v>
      </c>
      <c r="F208" s="1">
        <v>1192</v>
      </c>
      <c r="G208" s="1">
        <v>1192</v>
      </c>
      <c r="H208" s="1">
        <v>1192</v>
      </c>
      <c r="I208" s="1">
        <v>1192</v>
      </c>
    </row>
    <row r="209" spans="1:10">
      <c r="A209" s="35">
        <v>37843</v>
      </c>
      <c r="B209" s="6" t="s">
        <v>47</v>
      </c>
      <c r="C209" s="6"/>
      <c r="D209" s="6"/>
      <c r="E209" s="1">
        <v>1192</v>
      </c>
      <c r="F209" s="1">
        <v>1192</v>
      </c>
      <c r="G209" s="1">
        <v>1192</v>
      </c>
      <c r="H209" s="1">
        <v>1192</v>
      </c>
      <c r="I209" s="1">
        <v>1192</v>
      </c>
    </row>
    <row r="210" spans="1:10">
      <c r="A210" s="35">
        <v>37850</v>
      </c>
      <c r="B210" s="6" t="s">
        <v>47</v>
      </c>
      <c r="C210" s="6"/>
      <c r="D210" s="6"/>
      <c r="E210" s="1">
        <v>1192</v>
      </c>
      <c r="F210" s="1">
        <v>1192</v>
      </c>
      <c r="G210" s="1">
        <v>1192</v>
      </c>
      <c r="H210" s="1">
        <v>1192</v>
      </c>
      <c r="I210" s="1">
        <v>1192</v>
      </c>
    </row>
    <row r="211" spans="1:10">
      <c r="A211" s="33">
        <v>2008</v>
      </c>
      <c r="B211" s="10" t="s">
        <v>9</v>
      </c>
      <c r="C211" s="10"/>
      <c r="D211" s="10"/>
      <c r="E211" s="1"/>
      <c r="F211" s="1"/>
      <c r="G211" s="1"/>
      <c r="H211" s="1"/>
      <c r="J211" s="1"/>
    </row>
    <row r="212" spans="1:10">
      <c r="A212" s="38">
        <v>36680</v>
      </c>
      <c r="B212" s="39" t="s">
        <v>9</v>
      </c>
      <c r="C212" s="39"/>
      <c r="E212" s="14">
        <v>89240</v>
      </c>
    </row>
    <row r="213" spans="1:10">
      <c r="A213" s="38">
        <v>36705</v>
      </c>
      <c r="B213" s="39" t="s">
        <v>9</v>
      </c>
      <c r="C213" s="39"/>
      <c r="E213" s="14">
        <v>84475</v>
      </c>
    </row>
    <row r="214" spans="1:10">
      <c r="A214" s="38">
        <v>36717</v>
      </c>
      <c r="B214" s="39" t="s">
        <v>9</v>
      </c>
      <c r="C214" s="39"/>
      <c r="E214" s="14">
        <v>84450</v>
      </c>
    </row>
    <row r="215" spans="1:10">
      <c r="A215" s="38">
        <v>36733</v>
      </c>
      <c r="B215" s="39" t="s">
        <v>9</v>
      </c>
      <c r="C215" s="39"/>
      <c r="E215" s="14">
        <v>45342.01954397394</v>
      </c>
    </row>
    <row r="216" spans="1:10">
      <c r="A216" s="38">
        <v>36746</v>
      </c>
      <c r="B216" s="39" t="s">
        <v>9</v>
      </c>
      <c r="C216" s="39"/>
      <c r="E216" s="14">
        <v>45340</v>
      </c>
    </row>
    <row r="217" spans="1:10">
      <c r="A217" s="15">
        <v>36760</v>
      </c>
      <c r="B217" s="39" t="s">
        <v>9</v>
      </c>
      <c r="C217" s="39"/>
      <c r="E217" s="14">
        <v>45350</v>
      </c>
    </row>
    <row r="218" spans="1:10">
      <c r="A218" s="35">
        <v>37768</v>
      </c>
      <c r="B218" s="6" t="s">
        <v>9</v>
      </c>
      <c r="C218" s="6"/>
      <c r="D218" s="6"/>
      <c r="E218" s="1">
        <v>84480</v>
      </c>
      <c r="F218" s="1">
        <v>84480</v>
      </c>
      <c r="G218" s="1">
        <v>84480</v>
      </c>
      <c r="I218" s="1">
        <v>84480</v>
      </c>
    </row>
    <row r="219" spans="1:10">
      <c r="A219" s="35">
        <v>37773</v>
      </c>
      <c r="B219" s="6" t="s">
        <v>9</v>
      </c>
      <c r="C219" s="6"/>
      <c r="D219" s="6"/>
      <c r="E219" s="1">
        <v>84480</v>
      </c>
      <c r="F219" s="1">
        <v>84480</v>
      </c>
      <c r="G219" s="1">
        <v>84480</v>
      </c>
      <c r="I219" s="1">
        <v>84480</v>
      </c>
    </row>
    <row r="220" spans="1:10">
      <c r="A220" s="35">
        <v>37780</v>
      </c>
      <c r="B220" s="6" t="s">
        <v>9</v>
      </c>
      <c r="C220" s="6"/>
      <c r="D220" s="6"/>
      <c r="E220" s="1">
        <v>84480</v>
      </c>
      <c r="F220" s="1">
        <v>84480</v>
      </c>
      <c r="G220" s="1">
        <v>84480</v>
      </c>
      <c r="I220" s="1">
        <v>84480</v>
      </c>
    </row>
    <row r="221" spans="1:10">
      <c r="A221" s="35">
        <v>37787</v>
      </c>
      <c r="B221" s="6" t="s">
        <v>9</v>
      </c>
      <c r="C221" s="6"/>
      <c r="D221" s="6"/>
      <c r="E221" s="1">
        <v>84480</v>
      </c>
      <c r="F221" s="1">
        <v>84480</v>
      </c>
      <c r="G221" s="1">
        <v>84480</v>
      </c>
      <c r="I221" s="1">
        <v>84480</v>
      </c>
    </row>
    <row r="222" spans="1:10">
      <c r="A222" s="35">
        <v>37794</v>
      </c>
      <c r="B222" s="6" t="s">
        <v>9</v>
      </c>
      <c r="C222" s="6"/>
      <c r="D222" s="6"/>
      <c r="E222" s="1">
        <v>84480</v>
      </c>
      <c r="F222" s="1">
        <v>84480</v>
      </c>
      <c r="G222" s="1">
        <v>84480</v>
      </c>
      <c r="I222" s="1">
        <v>84480</v>
      </c>
    </row>
    <row r="223" spans="1:10">
      <c r="A223" s="35">
        <v>37801</v>
      </c>
      <c r="B223" s="6" t="s">
        <v>9</v>
      </c>
      <c r="C223" s="6"/>
      <c r="D223" s="6"/>
      <c r="E223" s="1">
        <v>84480</v>
      </c>
      <c r="F223" s="1">
        <v>84480</v>
      </c>
      <c r="G223" s="1">
        <v>84480</v>
      </c>
      <c r="I223" s="1">
        <v>84480</v>
      </c>
    </row>
    <row r="224" spans="1:10">
      <c r="A224" s="35">
        <v>37808</v>
      </c>
      <c r="B224" s="6" t="s">
        <v>9</v>
      </c>
      <c r="C224" s="6"/>
      <c r="D224" s="6"/>
      <c r="E224" s="1">
        <v>84480</v>
      </c>
      <c r="F224" s="1">
        <v>84480</v>
      </c>
      <c r="G224" s="1">
        <v>84480</v>
      </c>
      <c r="I224" s="1">
        <v>84480</v>
      </c>
    </row>
    <row r="225" spans="1:9">
      <c r="A225" s="35">
        <v>37815</v>
      </c>
      <c r="B225" s="6" t="s">
        <v>9</v>
      </c>
      <c r="C225" s="6"/>
      <c r="D225" s="6"/>
      <c r="E225" s="1">
        <v>84480</v>
      </c>
      <c r="F225" s="1">
        <v>84480</v>
      </c>
      <c r="G225" s="1">
        <v>84480</v>
      </c>
      <c r="I225" s="1">
        <v>84480</v>
      </c>
    </row>
    <row r="226" spans="1:9">
      <c r="A226" s="35">
        <v>37829</v>
      </c>
      <c r="B226" s="6" t="s">
        <v>9</v>
      </c>
      <c r="C226" s="6"/>
      <c r="D226" s="6"/>
      <c r="E226" s="1">
        <v>45350</v>
      </c>
      <c r="F226" s="1">
        <v>45350</v>
      </c>
      <c r="G226" s="1">
        <v>45350</v>
      </c>
      <c r="I226" s="1">
        <v>45350</v>
      </c>
    </row>
    <row r="227" spans="1:9">
      <c r="A227" s="35">
        <v>37836</v>
      </c>
      <c r="B227" s="6" t="s">
        <v>9</v>
      </c>
      <c r="C227" s="6"/>
      <c r="D227" s="6"/>
      <c r="E227" s="1">
        <v>45352</v>
      </c>
      <c r="F227" s="1">
        <v>45352</v>
      </c>
      <c r="G227" s="1">
        <v>45352</v>
      </c>
      <c r="I227" s="1">
        <v>45352</v>
      </c>
    </row>
    <row r="228" spans="1:9">
      <c r="A228" s="35">
        <v>37843</v>
      </c>
      <c r="B228" s="6" t="s">
        <v>9</v>
      </c>
      <c r="C228" s="6"/>
      <c r="D228" s="6"/>
      <c r="E228" s="1">
        <v>45352</v>
      </c>
      <c r="F228" s="1">
        <v>45352</v>
      </c>
      <c r="G228" s="1">
        <v>45352</v>
      </c>
      <c r="I228" s="1">
        <v>45352</v>
      </c>
    </row>
    <row r="229" spans="1:9">
      <c r="A229" s="35">
        <v>37850</v>
      </c>
      <c r="B229" s="6" t="s">
        <v>9</v>
      </c>
      <c r="C229" s="6"/>
      <c r="D229" s="6"/>
      <c r="E229" s="1">
        <v>45352</v>
      </c>
      <c r="F229" s="1">
        <v>45352</v>
      </c>
      <c r="G229" s="1">
        <v>45352</v>
      </c>
      <c r="I229" s="1">
        <v>45352</v>
      </c>
    </row>
    <row r="230" spans="1:9">
      <c r="A230" s="15" t="s">
        <v>93</v>
      </c>
      <c r="B230" s="39" t="s">
        <v>9</v>
      </c>
      <c r="C230" s="39"/>
      <c r="E230" s="14">
        <v>86245</v>
      </c>
    </row>
    <row r="231" spans="1:9">
      <c r="A231" s="35">
        <v>37768</v>
      </c>
      <c r="B231" s="6" t="s">
        <v>48</v>
      </c>
      <c r="C231" s="6"/>
      <c r="D231" s="6"/>
      <c r="E231" s="1">
        <v>1667</v>
      </c>
      <c r="F231" s="1">
        <v>1667</v>
      </c>
      <c r="G231" s="1">
        <v>1667</v>
      </c>
      <c r="I231" s="1">
        <v>1667</v>
      </c>
    </row>
    <row r="232" spans="1:9">
      <c r="A232" s="35">
        <v>37773</v>
      </c>
      <c r="B232" s="6" t="s">
        <v>48</v>
      </c>
      <c r="C232" s="6"/>
      <c r="D232" s="6"/>
      <c r="E232" s="1">
        <v>1667</v>
      </c>
      <c r="F232" s="1">
        <v>1667</v>
      </c>
      <c r="G232" s="1">
        <v>1667</v>
      </c>
      <c r="I232" s="1">
        <v>1667</v>
      </c>
    </row>
    <row r="233" spans="1:9">
      <c r="A233" s="35">
        <v>37780</v>
      </c>
      <c r="B233" s="6" t="s">
        <v>48</v>
      </c>
      <c r="C233" s="6"/>
      <c r="D233" s="6"/>
      <c r="E233" s="1">
        <v>1667</v>
      </c>
      <c r="F233" s="1">
        <v>1667</v>
      </c>
      <c r="G233" s="1">
        <v>1667</v>
      </c>
      <c r="I233" s="1">
        <v>1667</v>
      </c>
    </row>
    <row r="234" spans="1:9">
      <c r="A234" s="35">
        <v>37787</v>
      </c>
      <c r="B234" s="6" t="s">
        <v>48</v>
      </c>
      <c r="C234" s="6"/>
      <c r="D234" s="6"/>
      <c r="E234" s="1">
        <v>1667</v>
      </c>
      <c r="F234" s="1">
        <v>1667</v>
      </c>
      <c r="G234" s="1">
        <v>1667</v>
      </c>
      <c r="I234" s="1">
        <v>1667</v>
      </c>
    </row>
    <row r="235" spans="1:9">
      <c r="A235" s="35">
        <v>37794</v>
      </c>
      <c r="B235" s="6" t="s">
        <v>48</v>
      </c>
      <c r="C235" s="6"/>
      <c r="D235" s="6"/>
      <c r="E235" s="1">
        <v>1667</v>
      </c>
      <c r="F235" s="1">
        <v>1667</v>
      </c>
      <c r="G235" s="1">
        <v>1667</v>
      </c>
      <c r="I235" s="1">
        <v>1667</v>
      </c>
    </row>
    <row r="236" spans="1:9">
      <c r="A236" s="35">
        <v>37808</v>
      </c>
      <c r="B236" s="6" t="s">
        <v>48</v>
      </c>
      <c r="C236" s="6"/>
      <c r="D236" s="6"/>
      <c r="E236" s="1">
        <v>1667</v>
      </c>
      <c r="F236" s="1">
        <v>1667</v>
      </c>
      <c r="G236" s="1">
        <v>1667</v>
      </c>
      <c r="I236" s="1">
        <v>1667</v>
      </c>
    </row>
    <row r="237" spans="1:9">
      <c r="A237" s="35">
        <v>37815</v>
      </c>
      <c r="B237" s="6" t="s">
        <v>48</v>
      </c>
      <c r="C237" s="6"/>
      <c r="D237" s="6"/>
      <c r="E237" s="1">
        <v>1667</v>
      </c>
      <c r="F237" s="1">
        <v>1667</v>
      </c>
      <c r="G237" s="1">
        <v>1667</v>
      </c>
      <c r="I237" s="1">
        <v>1667</v>
      </c>
    </row>
    <row r="238" spans="1:9">
      <c r="A238" s="35">
        <v>37822</v>
      </c>
      <c r="B238" s="6" t="s">
        <v>48</v>
      </c>
      <c r="C238" s="6"/>
      <c r="D238" s="6"/>
      <c r="E238" s="1">
        <v>1667</v>
      </c>
      <c r="F238" s="1">
        <v>1667</v>
      </c>
      <c r="G238" s="1">
        <v>1667</v>
      </c>
      <c r="I238" s="1">
        <v>1667</v>
      </c>
    </row>
    <row r="239" spans="1:9">
      <c r="A239" s="35">
        <v>37829</v>
      </c>
      <c r="B239" s="6" t="s">
        <v>48</v>
      </c>
      <c r="C239" s="6"/>
      <c r="D239" s="6"/>
      <c r="E239" s="1">
        <v>1667</v>
      </c>
      <c r="F239" s="1">
        <v>1667</v>
      </c>
      <c r="G239" s="1">
        <v>1667</v>
      </c>
      <c r="I239" s="1">
        <v>1667</v>
      </c>
    </row>
    <row r="240" spans="1:9">
      <c r="A240" s="35">
        <v>37836</v>
      </c>
      <c r="B240" s="6" t="s">
        <v>48</v>
      </c>
      <c r="C240" s="6"/>
      <c r="D240" s="6"/>
      <c r="E240" s="1">
        <v>1667</v>
      </c>
      <c r="F240" s="1">
        <v>1667</v>
      </c>
      <c r="G240" s="1">
        <v>1667</v>
      </c>
      <c r="I240" s="1">
        <v>1667</v>
      </c>
    </row>
    <row r="241" spans="1:10">
      <c r="A241" s="35">
        <v>37843</v>
      </c>
      <c r="B241" s="6" t="s">
        <v>48</v>
      </c>
      <c r="C241" s="6"/>
      <c r="D241" s="6"/>
      <c r="E241" s="1">
        <v>1667</v>
      </c>
      <c r="F241" s="1">
        <v>1667</v>
      </c>
      <c r="G241" s="1">
        <v>1667</v>
      </c>
      <c r="I241" s="1">
        <v>1667</v>
      </c>
    </row>
    <row r="242" spans="1:10">
      <c r="A242" s="35">
        <v>37850</v>
      </c>
      <c r="B242" s="6" t="s">
        <v>48</v>
      </c>
      <c r="C242" s="6"/>
      <c r="D242" s="6"/>
      <c r="E242" s="1">
        <v>1667</v>
      </c>
      <c r="F242" s="1">
        <v>1667</v>
      </c>
      <c r="G242" s="1">
        <v>1667</v>
      </c>
      <c r="I242" s="1">
        <v>1667</v>
      </c>
    </row>
    <row r="243" spans="1:10">
      <c r="A243" s="33">
        <v>2008</v>
      </c>
      <c r="B243" s="10" t="s">
        <v>10</v>
      </c>
      <c r="C243" s="10"/>
      <c r="D243" s="10"/>
      <c r="E243" s="1"/>
      <c r="F243" s="1"/>
      <c r="G243" s="1"/>
      <c r="H243" s="1"/>
      <c r="J243" s="1"/>
    </row>
    <row r="244" spans="1:10">
      <c r="A244" s="38">
        <v>36614</v>
      </c>
      <c r="B244" s="39" t="s">
        <v>10</v>
      </c>
      <c r="C244" s="39"/>
      <c r="E244" s="14">
        <v>294000</v>
      </c>
    </row>
    <row r="245" spans="1:10">
      <c r="A245" s="38">
        <v>36633</v>
      </c>
      <c r="B245" s="39" t="s">
        <v>10</v>
      </c>
      <c r="C245" s="39"/>
      <c r="E245" s="14">
        <v>295300</v>
      </c>
    </row>
    <row r="246" spans="1:10">
      <c r="A246" s="38">
        <v>36647</v>
      </c>
      <c r="B246" s="39" t="s">
        <v>10</v>
      </c>
      <c r="C246" s="39"/>
      <c r="E246" s="14">
        <v>173980</v>
      </c>
    </row>
    <row r="247" spans="1:10">
      <c r="A247" s="38">
        <v>36662</v>
      </c>
      <c r="B247" s="39" t="s">
        <v>10</v>
      </c>
      <c r="C247" s="39"/>
      <c r="E247" s="14">
        <v>217000</v>
      </c>
    </row>
    <row r="248" spans="1:10">
      <c r="A248" s="38">
        <v>36680</v>
      </c>
      <c r="B248" s="39" t="s">
        <v>10</v>
      </c>
      <c r="C248" s="39"/>
      <c r="E248" s="14">
        <v>288333.33333333331</v>
      </c>
    </row>
    <row r="249" spans="1:10">
      <c r="A249" s="38">
        <v>36692</v>
      </c>
      <c r="B249" s="39" t="s">
        <v>10</v>
      </c>
      <c r="C249" s="39"/>
      <c r="E249" s="14">
        <v>274878.04878048779</v>
      </c>
    </row>
    <row r="250" spans="1:10">
      <c r="A250" s="38">
        <v>36705</v>
      </c>
      <c r="B250" s="39" t="s">
        <v>10</v>
      </c>
      <c r="C250" s="39"/>
      <c r="E250" s="14">
        <v>243947.36842105264</v>
      </c>
    </row>
    <row r="251" spans="1:10">
      <c r="A251" s="38">
        <v>36717</v>
      </c>
      <c r="B251" s="39" t="s">
        <v>10</v>
      </c>
      <c r="C251" s="39"/>
      <c r="E251" s="14">
        <v>150696.72131147541</v>
      </c>
    </row>
    <row r="252" spans="1:10">
      <c r="A252" s="38">
        <v>36733</v>
      </c>
      <c r="B252" s="39" t="s">
        <v>10</v>
      </c>
      <c r="C252" s="39"/>
      <c r="E252" s="14">
        <v>160697.34345351043</v>
      </c>
    </row>
    <row r="253" spans="1:10">
      <c r="A253" s="38">
        <v>36746</v>
      </c>
      <c r="B253" s="39" t="s">
        <v>10</v>
      </c>
      <c r="C253" s="39"/>
      <c r="E253" s="14">
        <v>132456.79939894815</v>
      </c>
    </row>
    <row r="254" spans="1:10">
      <c r="A254" s="15">
        <v>36760</v>
      </c>
      <c r="B254" s="39" t="s">
        <v>10</v>
      </c>
      <c r="C254" s="39"/>
      <c r="E254" s="14">
        <v>135277.77777777778</v>
      </c>
    </row>
    <row r="255" spans="1:10">
      <c r="A255" s="38">
        <v>36778</v>
      </c>
      <c r="B255" s="39" t="s">
        <v>10</v>
      </c>
      <c r="C255" s="39"/>
      <c r="E255" s="14">
        <v>105347.82608695653</v>
      </c>
    </row>
    <row r="256" spans="1:10">
      <c r="A256" s="38">
        <v>36787</v>
      </c>
      <c r="B256" s="39" t="s">
        <v>10</v>
      </c>
      <c r="C256" s="39"/>
      <c r="E256" s="14">
        <v>134585.71428571429</v>
      </c>
    </row>
    <row r="257" spans="1:10">
      <c r="A257" s="38">
        <v>36801</v>
      </c>
      <c r="B257" s="39" t="s">
        <v>10</v>
      </c>
      <c r="C257" s="39"/>
      <c r="E257" s="14">
        <v>185080</v>
      </c>
    </row>
    <row r="258" spans="1:10">
      <c r="A258" s="35">
        <v>37768</v>
      </c>
      <c r="B258" s="6" t="s">
        <v>10</v>
      </c>
      <c r="C258" s="6"/>
      <c r="D258" s="6"/>
      <c r="E258" s="1">
        <v>243970</v>
      </c>
      <c r="F258" s="1">
        <v>243970</v>
      </c>
      <c r="G258" s="1">
        <v>243970</v>
      </c>
      <c r="I258" s="1">
        <v>243970</v>
      </c>
    </row>
    <row r="259" spans="1:10">
      <c r="A259" s="35">
        <v>37773</v>
      </c>
      <c r="B259" s="6" t="s">
        <v>10</v>
      </c>
      <c r="C259" s="6"/>
      <c r="D259" s="6"/>
      <c r="E259" s="1">
        <v>243970</v>
      </c>
      <c r="F259" s="1">
        <v>243970</v>
      </c>
      <c r="G259" s="1">
        <v>243970</v>
      </c>
      <c r="I259" s="1">
        <v>243970</v>
      </c>
    </row>
    <row r="260" spans="1:10">
      <c r="A260" s="35">
        <v>37780</v>
      </c>
      <c r="B260" s="6" t="s">
        <v>10</v>
      </c>
      <c r="C260" s="6"/>
      <c r="D260" s="6"/>
      <c r="E260" s="1">
        <v>243970</v>
      </c>
      <c r="F260" s="1">
        <v>243970</v>
      </c>
      <c r="G260" s="1">
        <v>243970</v>
      </c>
      <c r="I260" s="1">
        <v>243970</v>
      </c>
    </row>
    <row r="261" spans="1:10">
      <c r="A261" s="35">
        <v>37787</v>
      </c>
      <c r="B261" s="6" t="s">
        <v>10</v>
      </c>
      <c r="C261" s="6"/>
      <c r="D261" s="6"/>
      <c r="E261" s="1">
        <v>243970</v>
      </c>
      <c r="F261" s="1">
        <v>243970</v>
      </c>
      <c r="G261" s="1">
        <v>243970</v>
      </c>
      <c r="I261" s="1">
        <v>243970</v>
      </c>
    </row>
    <row r="262" spans="1:10">
      <c r="A262" s="35">
        <v>37794</v>
      </c>
      <c r="B262" s="6" t="s">
        <v>10</v>
      </c>
      <c r="C262" s="6"/>
      <c r="D262" s="6"/>
      <c r="E262" s="1">
        <v>243970</v>
      </c>
      <c r="F262" s="1">
        <v>243970</v>
      </c>
      <c r="G262" s="1">
        <v>243970</v>
      </c>
      <c r="I262" s="1">
        <v>243970</v>
      </c>
    </row>
    <row r="263" spans="1:10">
      <c r="A263" s="35">
        <v>37801</v>
      </c>
      <c r="B263" s="6" t="s">
        <v>10</v>
      </c>
      <c r="C263" s="6"/>
      <c r="D263" s="6"/>
      <c r="E263" s="1">
        <v>243970</v>
      </c>
      <c r="F263" s="1">
        <v>243970</v>
      </c>
      <c r="G263" s="1">
        <v>243970</v>
      </c>
      <c r="I263" s="1">
        <v>243970</v>
      </c>
    </row>
    <row r="264" spans="1:10">
      <c r="A264" s="35">
        <v>37808</v>
      </c>
      <c r="B264" s="6" t="s">
        <v>10</v>
      </c>
      <c r="C264" s="6"/>
      <c r="D264" s="6"/>
      <c r="E264" s="1">
        <v>150695</v>
      </c>
      <c r="F264" s="1">
        <v>150695</v>
      </c>
      <c r="G264" s="1">
        <v>150695</v>
      </c>
      <c r="I264" s="1">
        <v>150695</v>
      </c>
    </row>
    <row r="265" spans="1:10">
      <c r="A265" s="35">
        <v>37815</v>
      </c>
      <c r="B265" s="6" t="s">
        <v>10</v>
      </c>
      <c r="C265" s="6"/>
      <c r="D265" s="6"/>
      <c r="E265" s="1">
        <v>150695</v>
      </c>
      <c r="F265" s="1">
        <v>150695</v>
      </c>
      <c r="G265" s="1">
        <v>150695</v>
      </c>
      <c r="I265" s="1">
        <v>150695</v>
      </c>
    </row>
    <row r="266" spans="1:10">
      <c r="A266" s="35">
        <v>37822</v>
      </c>
      <c r="B266" s="6" t="s">
        <v>10</v>
      </c>
      <c r="C266" s="6"/>
      <c r="D266" s="6"/>
      <c r="E266" s="1">
        <v>160697</v>
      </c>
      <c r="F266" s="1">
        <v>160697</v>
      </c>
      <c r="G266" s="1">
        <v>160697</v>
      </c>
      <c r="I266" s="1">
        <v>160697</v>
      </c>
    </row>
    <row r="267" spans="1:10">
      <c r="A267" s="35">
        <v>37836</v>
      </c>
      <c r="B267" s="6" t="s">
        <v>10</v>
      </c>
      <c r="C267" s="6"/>
      <c r="D267" s="6"/>
      <c r="E267" s="1">
        <v>132485</v>
      </c>
      <c r="F267" s="1">
        <v>132485</v>
      </c>
      <c r="G267" s="1">
        <v>132485</v>
      </c>
      <c r="I267" s="1">
        <v>132485</v>
      </c>
    </row>
    <row r="268" spans="1:10">
      <c r="A268" s="35">
        <v>37843</v>
      </c>
      <c r="B268" s="6" t="s">
        <v>10</v>
      </c>
      <c r="C268" s="6"/>
      <c r="D268" s="6"/>
      <c r="E268" s="1">
        <v>132485</v>
      </c>
      <c r="F268" s="1">
        <v>132485</v>
      </c>
      <c r="G268" s="1">
        <v>132485</v>
      </c>
      <c r="I268" s="1">
        <v>132485</v>
      </c>
    </row>
    <row r="269" spans="1:10">
      <c r="A269" s="35">
        <v>37850</v>
      </c>
      <c r="B269" s="6" t="s">
        <v>10</v>
      </c>
      <c r="C269" s="6"/>
      <c r="D269" s="6"/>
      <c r="E269" s="1">
        <v>132485</v>
      </c>
      <c r="F269" s="1">
        <v>132485</v>
      </c>
      <c r="G269" s="1">
        <v>132485</v>
      </c>
      <c r="I269" s="1">
        <v>132485</v>
      </c>
    </row>
    <row r="270" spans="1:10">
      <c r="A270" s="15" t="s">
        <v>93</v>
      </c>
      <c r="B270" s="39" t="s">
        <v>10</v>
      </c>
      <c r="C270" s="39"/>
      <c r="E270" s="14">
        <v>288350</v>
      </c>
    </row>
    <row r="271" spans="1:10">
      <c r="A271" s="33">
        <v>2008</v>
      </c>
      <c r="B271" s="10" t="s">
        <v>56</v>
      </c>
      <c r="C271" s="10"/>
      <c r="D271" s="10"/>
      <c r="E271" s="1"/>
      <c r="F271" s="1"/>
      <c r="G271" s="1"/>
      <c r="H271" s="1"/>
      <c r="J271" s="1"/>
    </row>
    <row r="272" spans="1:10">
      <c r="A272" s="35">
        <v>37768</v>
      </c>
      <c r="B272" s="6" t="s">
        <v>83</v>
      </c>
      <c r="C272" s="6"/>
      <c r="D272" s="6"/>
      <c r="E272" s="1">
        <v>9529</v>
      </c>
      <c r="F272" s="1">
        <v>9529</v>
      </c>
      <c r="G272" s="1">
        <v>9529</v>
      </c>
      <c r="I272" s="1">
        <v>9529</v>
      </c>
    </row>
    <row r="273" spans="1:9">
      <c r="A273" s="35">
        <v>37773</v>
      </c>
      <c r="B273" s="6" t="s">
        <v>83</v>
      </c>
      <c r="C273" s="6"/>
      <c r="D273" s="6"/>
      <c r="E273" s="1">
        <v>9529</v>
      </c>
      <c r="F273" s="1">
        <v>9529</v>
      </c>
      <c r="G273" s="1">
        <v>9529</v>
      </c>
      <c r="I273" s="1">
        <v>9529</v>
      </c>
    </row>
    <row r="274" spans="1:9">
      <c r="A274" s="35">
        <v>37780</v>
      </c>
      <c r="B274" s="6" t="s">
        <v>83</v>
      </c>
      <c r="C274" s="6"/>
      <c r="D274" s="6"/>
      <c r="E274" s="1">
        <v>9529</v>
      </c>
      <c r="F274" s="1">
        <v>9529</v>
      </c>
      <c r="G274" s="1">
        <v>9529</v>
      </c>
      <c r="I274" s="1">
        <v>9529</v>
      </c>
    </row>
    <row r="275" spans="1:9">
      <c r="A275" s="35">
        <v>37787</v>
      </c>
      <c r="B275" s="6" t="s">
        <v>83</v>
      </c>
      <c r="C275" s="6"/>
      <c r="D275" s="6"/>
      <c r="E275" s="1">
        <v>9529</v>
      </c>
      <c r="F275" s="1">
        <v>9529</v>
      </c>
      <c r="G275" s="1">
        <v>9529</v>
      </c>
      <c r="I275" s="1">
        <v>9529</v>
      </c>
    </row>
    <row r="276" spans="1:9">
      <c r="A276" s="35">
        <v>37794</v>
      </c>
      <c r="B276" s="6" t="s">
        <v>83</v>
      </c>
      <c r="C276" s="6"/>
      <c r="D276" s="6"/>
      <c r="E276" s="1">
        <v>9529</v>
      </c>
      <c r="F276" s="1">
        <v>9529</v>
      </c>
      <c r="G276" s="1">
        <v>9529</v>
      </c>
      <c r="I276" s="1">
        <v>9529</v>
      </c>
    </row>
    <row r="277" spans="1:9">
      <c r="A277" s="35">
        <v>37808</v>
      </c>
      <c r="B277" s="6" t="s">
        <v>83</v>
      </c>
      <c r="C277" s="6"/>
      <c r="D277" s="6"/>
      <c r="E277" s="1">
        <v>9529</v>
      </c>
      <c r="F277" s="1">
        <v>9529</v>
      </c>
      <c r="G277" s="1">
        <v>9529</v>
      </c>
      <c r="I277" s="1">
        <v>9529</v>
      </c>
    </row>
    <row r="278" spans="1:9">
      <c r="A278" s="35">
        <v>37815</v>
      </c>
      <c r="B278" s="6" t="s">
        <v>83</v>
      </c>
      <c r="C278" s="6"/>
      <c r="D278" s="6"/>
      <c r="E278" s="1">
        <v>9529</v>
      </c>
      <c r="F278" s="1">
        <v>9529</v>
      </c>
      <c r="G278" s="1">
        <v>9529</v>
      </c>
      <c r="I278" s="1">
        <v>9529</v>
      </c>
    </row>
    <row r="279" spans="1:9">
      <c r="A279" s="35">
        <v>37822</v>
      </c>
      <c r="B279" s="6" t="s">
        <v>83</v>
      </c>
      <c r="C279" s="6"/>
      <c r="D279" s="6"/>
      <c r="E279" s="1">
        <v>9529</v>
      </c>
      <c r="F279" s="1">
        <v>9529</v>
      </c>
      <c r="G279" s="1">
        <v>9529</v>
      </c>
      <c r="I279" s="1">
        <v>9529</v>
      </c>
    </row>
    <row r="280" spans="1:9">
      <c r="A280" s="35">
        <v>37829</v>
      </c>
      <c r="B280" s="6" t="s">
        <v>83</v>
      </c>
      <c r="C280" s="6"/>
      <c r="D280" s="6"/>
      <c r="E280" s="1">
        <v>9529</v>
      </c>
      <c r="F280" s="1">
        <v>9529</v>
      </c>
      <c r="G280" s="1">
        <v>9529</v>
      </c>
      <c r="I280" s="1">
        <v>9529</v>
      </c>
    </row>
    <row r="281" spans="1:9">
      <c r="A281" s="35">
        <v>37836</v>
      </c>
      <c r="B281" s="6" t="s">
        <v>83</v>
      </c>
      <c r="C281" s="6"/>
      <c r="D281" s="6"/>
      <c r="E281" s="1">
        <v>9529</v>
      </c>
      <c r="F281" s="1">
        <v>9529</v>
      </c>
      <c r="G281" s="1">
        <v>9529</v>
      </c>
      <c r="I281" s="1">
        <v>9529</v>
      </c>
    </row>
    <row r="282" spans="1:9">
      <c r="A282" s="35">
        <v>37843</v>
      </c>
      <c r="B282" s="6" t="s">
        <v>83</v>
      </c>
      <c r="C282" s="6"/>
      <c r="D282" s="6"/>
      <c r="E282" s="1">
        <v>9529</v>
      </c>
      <c r="F282" s="1">
        <v>9529</v>
      </c>
      <c r="G282" s="1">
        <v>9529</v>
      </c>
      <c r="I282" s="1">
        <v>9529</v>
      </c>
    </row>
    <row r="283" spans="1:9">
      <c r="A283" s="35">
        <v>37850</v>
      </c>
      <c r="B283" s="6" t="s">
        <v>83</v>
      </c>
      <c r="C283" s="6"/>
      <c r="D283" s="6"/>
      <c r="E283" s="1">
        <v>9529</v>
      </c>
      <c r="F283" s="1">
        <v>9529</v>
      </c>
      <c r="G283" s="1">
        <v>9529</v>
      </c>
      <c r="I283" s="1">
        <v>9529</v>
      </c>
    </row>
    <row r="284" spans="1:9">
      <c r="A284" s="38">
        <v>36614</v>
      </c>
      <c r="B284" s="39" t="s">
        <v>27</v>
      </c>
      <c r="C284" s="39"/>
      <c r="E284" s="16">
        <v>650</v>
      </c>
    </row>
    <row r="285" spans="1:9">
      <c r="A285" s="38">
        <v>36633</v>
      </c>
      <c r="B285" s="39" t="s">
        <v>27</v>
      </c>
      <c r="C285" s="39"/>
      <c r="E285" s="14">
        <v>650</v>
      </c>
    </row>
    <row r="286" spans="1:9">
      <c r="A286" s="38">
        <v>36647</v>
      </c>
      <c r="B286" s="39" t="s">
        <v>27</v>
      </c>
      <c r="C286" s="39"/>
      <c r="E286" s="14">
        <v>650</v>
      </c>
    </row>
    <row r="287" spans="1:9">
      <c r="A287" s="38">
        <v>36662</v>
      </c>
      <c r="B287" s="39" t="s">
        <v>27</v>
      </c>
      <c r="C287" s="39"/>
      <c r="E287" s="14">
        <v>2485</v>
      </c>
    </row>
    <row r="288" spans="1:9">
      <c r="A288" s="38">
        <v>36680</v>
      </c>
      <c r="B288" s="39" t="s">
        <v>27</v>
      </c>
      <c r="C288" s="39"/>
      <c r="E288" s="14">
        <v>2485</v>
      </c>
    </row>
    <row r="289" spans="1:9">
      <c r="A289" s="38">
        <v>36692</v>
      </c>
      <c r="B289" s="39" t="s">
        <v>27</v>
      </c>
      <c r="C289" s="39"/>
      <c r="E289" s="14">
        <v>2484</v>
      </c>
    </row>
    <row r="290" spans="1:9">
      <c r="A290" s="38">
        <v>36733</v>
      </c>
      <c r="B290" s="39" t="s">
        <v>27</v>
      </c>
      <c r="C290" s="39"/>
      <c r="E290" s="14">
        <v>1666.9926650366749</v>
      </c>
    </row>
    <row r="291" spans="1:9">
      <c r="A291" s="38">
        <v>36746</v>
      </c>
      <c r="B291" s="39" t="s">
        <v>27</v>
      </c>
      <c r="C291" s="39"/>
      <c r="E291" s="14">
        <v>1666.6666666666667</v>
      </c>
    </row>
    <row r="292" spans="1:9">
      <c r="A292" s="15">
        <v>36760</v>
      </c>
      <c r="B292" s="39" t="s">
        <v>27</v>
      </c>
      <c r="C292" s="39"/>
      <c r="E292" s="14">
        <v>2306.086956521739</v>
      </c>
    </row>
    <row r="293" spans="1:9">
      <c r="A293" s="38">
        <v>36778</v>
      </c>
      <c r="B293" s="39" t="s">
        <v>27</v>
      </c>
      <c r="C293" s="39"/>
      <c r="E293" s="14">
        <v>2737.9518072289156</v>
      </c>
    </row>
    <row r="294" spans="1:9">
      <c r="A294" s="38">
        <v>36787</v>
      </c>
      <c r="B294" s="39" t="s">
        <v>27</v>
      </c>
      <c r="C294" s="39"/>
      <c r="E294" s="14">
        <v>2738.1088825214902</v>
      </c>
    </row>
    <row r="295" spans="1:9">
      <c r="A295" s="38">
        <v>36801</v>
      </c>
      <c r="B295" s="39" t="s">
        <v>27</v>
      </c>
      <c r="C295" s="39"/>
      <c r="E295" s="14">
        <v>3364.7435897435898</v>
      </c>
    </row>
    <row r="296" spans="1:9">
      <c r="A296" s="38">
        <v>36817</v>
      </c>
      <c r="B296" s="39" t="s">
        <v>27</v>
      </c>
      <c r="C296" s="39"/>
      <c r="E296" s="14">
        <v>3365.5172413793102</v>
      </c>
    </row>
    <row r="297" spans="1:9">
      <c r="A297" s="15" t="s">
        <v>93</v>
      </c>
      <c r="B297" s="39" t="s">
        <v>84</v>
      </c>
      <c r="C297" s="39"/>
      <c r="E297" s="14">
        <v>2485</v>
      </c>
    </row>
    <row r="298" spans="1:9">
      <c r="A298" s="35">
        <v>37768</v>
      </c>
      <c r="B298" s="6" t="s">
        <v>85</v>
      </c>
      <c r="C298" s="6"/>
      <c r="D298" s="6"/>
      <c r="E298" s="6">
        <v>11440</v>
      </c>
      <c r="I298" s="6">
        <v>11440</v>
      </c>
    </row>
    <row r="299" spans="1:9">
      <c r="A299" s="35">
        <v>37773</v>
      </c>
      <c r="B299" s="6" t="s">
        <v>85</v>
      </c>
      <c r="C299" s="6"/>
      <c r="D299" s="6"/>
      <c r="E299" s="6">
        <v>11440</v>
      </c>
      <c r="I299" s="6">
        <v>11440</v>
      </c>
    </row>
    <row r="300" spans="1:9">
      <c r="A300" s="35">
        <v>37780</v>
      </c>
      <c r="B300" s="6" t="s">
        <v>85</v>
      </c>
      <c r="C300" s="6"/>
      <c r="D300" s="6"/>
      <c r="E300" s="6">
        <v>11440</v>
      </c>
      <c r="I300" s="6">
        <v>11440</v>
      </c>
    </row>
    <row r="301" spans="1:9">
      <c r="A301" s="35">
        <v>37787</v>
      </c>
      <c r="B301" s="6" t="s">
        <v>85</v>
      </c>
      <c r="C301" s="6"/>
      <c r="D301" s="6"/>
      <c r="E301" s="6">
        <v>11440</v>
      </c>
      <c r="I301" s="6">
        <v>11440</v>
      </c>
    </row>
    <row r="302" spans="1:9">
      <c r="A302" s="35">
        <v>37794</v>
      </c>
      <c r="B302" s="6" t="s">
        <v>85</v>
      </c>
      <c r="C302" s="6"/>
      <c r="D302" s="6"/>
      <c r="E302" s="6">
        <v>11440</v>
      </c>
      <c r="I302" s="6">
        <v>11440</v>
      </c>
    </row>
    <row r="303" spans="1:9">
      <c r="A303" s="35">
        <v>37808</v>
      </c>
      <c r="B303" s="6" t="s">
        <v>85</v>
      </c>
      <c r="C303" s="6"/>
      <c r="D303" s="6"/>
      <c r="E303" s="6">
        <v>11440</v>
      </c>
      <c r="I303" s="6">
        <v>11440</v>
      </c>
    </row>
    <row r="304" spans="1:9">
      <c r="A304" s="35">
        <v>37815</v>
      </c>
      <c r="B304" s="6" t="s">
        <v>85</v>
      </c>
      <c r="C304" s="6"/>
      <c r="D304" s="6"/>
      <c r="E304" s="6">
        <v>11440</v>
      </c>
      <c r="I304" s="6">
        <v>11440</v>
      </c>
    </row>
    <row r="305" spans="1:10">
      <c r="A305" s="35">
        <v>37822</v>
      </c>
      <c r="B305" s="6" t="s">
        <v>85</v>
      </c>
      <c r="C305" s="6"/>
      <c r="D305" s="6"/>
      <c r="E305" s="6">
        <v>11440</v>
      </c>
      <c r="I305" s="6">
        <v>11440</v>
      </c>
    </row>
    <row r="306" spans="1:10">
      <c r="A306" s="35">
        <v>37829</v>
      </c>
      <c r="B306" s="6" t="s">
        <v>85</v>
      </c>
      <c r="C306" s="6"/>
      <c r="D306" s="6"/>
      <c r="E306" s="6">
        <v>11440</v>
      </c>
      <c r="I306" s="6">
        <v>11440</v>
      </c>
    </row>
    <row r="307" spans="1:10">
      <c r="A307" s="35">
        <v>37836</v>
      </c>
      <c r="B307" s="6" t="s">
        <v>85</v>
      </c>
      <c r="C307" s="6"/>
      <c r="D307" s="6"/>
      <c r="E307" s="6">
        <v>11440</v>
      </c>
      <c r="I307" s="6">
        <v>11440</v>
      </c>
    </row>
    <row r="308" spans="1:10">
      <c r="A308" s="35">
        <v>37843</v>
      </c>
      <c r="B308" s="6" t="s">
        <v>85</v>
      </c>
      <c r="C308" s="6"/>
      <c r="D308" s="6"/>
      <c r="E308" s="6">
        <v>11440</v>
      </c>
      <c r="I308" s="6">
        <v>11440</v>
      </c>
    </row>
    <row r="309" spans="1:10">
      <c r="A309" s="35">
        <v>37850</v>
      </c>
      <c r="B309" s="6" t="s">
        <v>85</v>
      </c>
      <c r="C309" s="6"/>
      <c r="D309" s="6"/>
      <c r="E309" s="6">
        <v>11440</v>
      </c>
      <c r="I309" s="6">
        <v>11440</v>
      </c>
    </row>
    <row r="310" spans="1:10">
      <c r="A310" s="33">
        <v>2008</v>
      </c>
      <c r="B310" s="10" t="s">
        <v>13</v>
      </c>
      <c r="C310" s="10"/>
      <c r="D310" s="10"/>
      <c r="E310" s="1"/>
      <c r="F310" s="1"/>
      <c r="G310" s="1"/>
      <c r="H310" s="1"/>
      <c r="J310" s="1"/>
    </row>
    <row r="311" spans="1:10">
      <c r="A311" s="33">
        <v>2008</v>
      </c>
      <c r="B311" s="10" t="s">
        <v>30</v>
      </c>
      <c r="C311" s="10"/>
      <c r="D311" s="10"/>
      <c r="E311" s="1"/>
      <c r="F311" s="1"/>
      <c r="G311" s="1"/>
      <c r="H311" s="1"/>
      <c r="J311" s="1"/>
    </row>
    <row r="312" spans="1:10">
      <c r="A312" s="36" t="s">
        <v>92</v>
      </c>
      <c r="B312" s="13" t="s">
        <v>88</v>
      </c>
      <c r="C312" s="13"/>
      <c r="D312" s="13">
        <v>12671</v>
      </c>
      <c r="G312" s="1"/>
      <c r="H312" s="1"/>
    </row>
    <row r="313" spans="1:10">
      <c r="A313" s="36" t="s">
        <v>92</v>
      </c>
      <c r="B313" s="13" t="s">
        <v>90</v>
      </c>
      <c r="C313" s="13"/>
      <c r="D313" s="13">
        <v>4460</v>
      </c>
      <c r="G313" s="1"/>
      <c r="H313" s="1"/>
    </row>
    <row r="314" spans="1:10">
      <c r="A314" s="35">
        <v>37768</v>
      </c>
      <c r="B314" s="6" t="s">
        <v>25</v>
      </c>
      <c r="C314" s="6"/>
      <c r="D314" s="6"/>
    </row>
    <row r="315" spans="1:10">
      <c r="A315" s="35">
        <v>37773</v>
      </c>
      <c r="B315" s="6" t="s">
        <v>25</v>
      </c>
      <c r="C315" s="6"/>
      <c r="D315" s="6"/>
    </row>
    <row r="316" spans="1:10">
      <c r="A316" s="35">
        <v>37780</v>
      </c>
      <c r="B316" s="6" t="s">
        <v>25</v>
      </c>
      <c r="C316" s="6"/>
      <c r="D316" s="6"/>
    </row>
    <row r="317" spans="1:10">
      <c r="A317" s="35">
        <v>37787</v>
      </c>
      <c r="B317" s="6" t="s">
        <v>25</v>
      </c>
      <c r="C317" s="6"/>
      <c r="D317" s="6"/>
    </row>
    <row r="318" spans="1:10">
      <c r="A318" s="35">
        <v>37794</v>
      </c>
      <c r="B318" s="6" t="s">
        <v>25</v>
      </c>
      <c r="C318" s="6"/>
      <c r="D318" s="6"/>
    </row>
    <row r="319" spans="1:10">
      <c r="A319" s="35">
        <v>37801</v>
      </c>
      <c r="B319" s="6" t="s">
        <v>25</v>
      </c>
      <c r="C319" s="6"/>
      <c r="D319" s="6"/>
    </row>
    <row r="320" spans="1:10">
      <c r="A320" s="35">
        <v>37808</v>
      </c>
      <c r="B320" s="6" t="s">
        <v>25</v>
      </c>
      <c r="C320" s="6"/>
      <c r="D320" s="6"/>
    </row>
    <row r="321" spans="1:10">
      <c r="A321" s="35">
        <v>37815</v>
      </c>
      <c r="B321" s="6" t="s">
        <v>25</v>
      </c>
      <c r="C321" s="6"/>
      <c r="D321" s="6"/>
    </row>
    <row r="322" spans="1:10">
      <c r="A322" s="35">
        <v>37822</v>
      </c>
      <c r="B322" s="6" t="s">
        <v>25</v>
      </c>
      <c r="C322" s="6"/>
      <c r="D322" s="6"/>
    </row>
    <row r="323" spans="1:10">
      <c r="A323" s="35">
        <v>37829</v>
      </c>
      <c r="B323" s="6" t="s">
        <v>25</v>
      </c>
      <c r="C323" s="6"/>
      <c r="D323" s="6"/>
    </row>
    <row r="324" spans="1:10">
      <c r="A324" s="35">
        <v>37836</v>
      </c>
      <c r="B324" s="6" t="s">
        <v>25</v>
      </c>
      <c r="C324" s="6"/>
      <c r="D324" s="6"/>
    </row>
    <row r="325" spans="1:10">
      <c r="A325" s="35">
        <v>37843</v>
      </c>
      <c r="B325" s="6" t="s">
        <v>25</v>
      </c>
      <c r="C325" s="6"/>
      <c r="D325" s="6"/>
    </row>
    <row r="326" spans="1:10">
      <c r="A326" s="35">
        <v>37850</v>
      </c>
      <c r="B326" s="6" t="s">
        <v>25</v>
      </c>
      <c r="C326" s="6"/>
      <c r="D326" s="6"/>
    </row>
    <row r="327" spans="1:10">
      <c r="A327" s="33">
        <v>2008</v>
      </c>
      <c r="B327" s="10" t="s">
        <v>14</v>
      </c>
      <c r="C327" s="10"/>
      <c r="D327" s="10"/>
      <c r="E327" s="1"/>
      <c r="F327" s="1"/>
      <c r="G327" s="1"/>
      <c r="H327" s="1"/>
      <c r="J327" s="1"/>
    </row>
    <row r="328" spans="1:10">
      <c r="A328" s="35">
        <v>37768</v>
      </c>
      <c r="B328" s="6" t="s">
        <v>49</v>
      </c>
      <c r="C328" s="6"/>
      <c r="D328" s="6"/>
    </row>
    <row r="329" spans="1:10">
      <c r="A329" s="35">
        <v>37773</v>
      </c>
      <c r="B329" s="6" t="s">
        <v>49</v>
      </c>
      <c r="C329" s="6"/>
      <c r="D329" s="6"/>
    </row>
    <row r="330" spans="1:10">
      <c r="A330" s="35">
        <v>37780</v>
      </c>
      <c r="B330" s="6" t="s">
        <v>49</v>
      </c>
      <c r="C330" s="6"/>
      <c r="D330" s="6"/>
    </row>
    <row r="331" spans="1:10">
      <c r="A331" s="35">
        <v>37787</v>
      </c>
      <c r="B331" s="6" t="s">
        <v>49</v>
      </c>
      <c r="C331" s="6"/>
      <c r="D331" s="6"/>
    </row>
    <row r="332" spans="1:10">
      <c r="A332" s="35">
        <v>37794</v>
      </c>
      <c r="B332" s="6" t="s">
        <v>49</v>
      </c>
      <c r="C332" s="6"/>
      <c r="D332" s="6"/>
    </row>
    <row r="333" spans="1:10">
      <c r="A333" s="35">
        <v>37801</v>
      </c>
      <c r="B333" s="6" t="s">
        <v>49</v>
      </c>
      <c r="C333" s="6"/>
      <c r="D333" s="6"/>
    </row>
    <row r="334" spans="1:10">
      <c r="A334" s="35">
        <v>37808</v>
      </c>
      <c r="B334" s="6" t="s">
        <v>49</v>
      </c>
      <c r="C334" s="6"/>
      <c r="D334" s="6"/>
    </row>
    <row r="335" spans="1:10">
      <c r="A335" s="35">
        <v>37815</v>
      </c>
      <c r="B335" s="6" t="s">
        <v>49</v>
      </c>
      <c r="C335" s="6"/>
      <c r="D335" s="6"/>
    </row>
    <row r="336" spans="1:10">
      <c r="A336" s="35">
        <v>37822</v>
      </c>
      <c r="B336" s="6" t="s">
        <v>49</v>
      </c>
      <c r="C336" s="6"/>
      <c r="D336" s="6"/>
    </row>
    <row r="337" spans="1:10">
      <c r="A337" s="35">
        <v>37829</v>
      </c>
      <c r="B337" s="6" t="s">
        <v>49</v>
      </c>
      <c r="C337" s="6"/>
      <c r="D337" s="6"/>
    </row>
    <row r="338" spans="1:10">
      <c r="A338" s="35">
        <v>37836</v>
      </c>
      <c r="B338" s="6" t="s">
        <v>49</v>
      </c>
      <c r="C338" s="6"/>
      <c r="D338" s="6"/>
    </row>
    <row r="339" spans="1:10">
      <c r="A339" s="35">
        <v>37843</v>
      </c>
      <c r="B339" s="6" t="s">
        <v>49</v>
      </c>
      <c r="C339" s="6"/>
      <c r="D339" s="6"/>
    </row>
    <row r="340" spans="1:10">
      <c r="A340" s="35">
        <v>37850</v>
      </c>
      <c r="B340" s="6" t="s">
        <v>49</v>
      </c>
      <c r="C340" s="6"/>
      <c r="D340" s="6"/>
    </row>
    <row r="341" spans="1:10">
      <c r="A341" s="33">
        <v>2008</v>
      </c>
      <c r="B341" s="10" t="s">
        <v>16</v>
      </c>
      <c r="C341" s="10"/>
      <c r="D341" s="10"/>
      <c r="E341" s="1"/>
      <c r="F341" s="1"/>
      <c r="G341" s="1"/>
      <c r="H341" s="1"/>
      <c r="J341" s="1"/>
    </row>
    <row r="342" spans="1:10">
      <c r="A342" s="35" t="s">
        <v>64</v>
      </c>
      <c r="B342" s="40" t="s">
        <v>16</v>
      </c>
      <c r="C342" s="40"/>
      <c r="D342" s="11"/>
      <c r="E342" s="1"/>
      <c r="F342" s="1"/>
      <c r="G342" s="1"/>
      <c r="H342" s="1"/>
      <c r="J342" s="1"/>
    </row>
    <row r="343" spans="1:10">
      <c r="A343" s="35">
        <v>37768</v>
      </c>
      <c r="B343" s="6" t="s">
        <v>50</v>
      </c>
      <c r="C343" s="6"/>
      <c r="D343" s="6"/>
      <c r="E343" s="1">
        <v>105605</v>
      </c>
      <c r="F343" s="1">
        <v>105605</v>
      </c>
      <c r="G343" s="1">
        <v>105605</v>
      </c>
      <c r="H343" s="1">
        <v>105605</v>
      </c>
      <c r="I343" s="1">
        <v>105605</v>
      </c>
    </row>
    <row r="344" spans="1:10">
      <c r="A344" s="35">
        <v>37773</v>
      </c>
      <c r="B344" s="6" t="s">
        <v>50</v>
      </c>
      <c r="C344" s="6"/>
      <c r="D344" s="6"/>
      <c r="E344" s="1">
        <v>105605</v>
      </c>
      <c r="F344" s="1">
        <v>105605</v>
      </c>
      <c r="G344" s="1">
        <v>105605</v>
      </c>
      <c r="H344" s="1">
        <v>105605</v>
      </c>
      <c r="I344" s="1">
        <v>105605</v>
      </c>
    </row>
    <row r="345" spans="1:10">
      <c r="A345" s="35">
        <v>37780</v>
      </c>
      <c r="B345" s="6" t="s">
        <v>50</v>
      </c>
      <c r="C345" s="6"/>
      <c r="D345" s="6"/>
      <c r="E345" s="1">
        <v>105605</v>
      </c>
      <c r="F345" s="1">
        <v>105605</v>
      </c>
      <c r="G345" s="1">
        <v>105605</v>
      </c>
      <c r="H345" s="1">
        <v>105605</v>
      </c>
      <c r="I345" s="1">
        <v>105605</v>
      </c>
    </row>
    <row r="346" spans="1:10">
      <c r="A346" s="35">
        <v>37787</v>
      </c>
      <c r="B346" s="6" t="s">
        <v>50</v>
      </c>
      <c r="C346" s="6"/>
      <c r="D346" s="6"/>
      <c r="E346" s="1">
        <v>105605</v>
      </c>
      <c r="F346" s="1">
        <v>105605</v>
      </c>
      <c r="G346" s="1">
        <v>105605</v>
      </c>
      <c r="H346" s="1">
        <v>105605</v>
      </c>
      <c r="I346" s="1">
        <v>105605</v>
      </c>
    </row>
    <row r="347" spans="1:10">
      <c r="A347" s="35">
        <v>37794</v>
      </c>
      <c r="B347" s="6" t="s">
        <v>50</v>
      </c>
      <c r="C347" s="6"/>
      <c r="D347" s="6"/>
      <c r="E347" s="1">
        <v>105605</v>
      </c>
      <c r="F347" s="1">
        <v>105605</v>
      </c>
      <c r="G347" s="1">
        <v>105605</v>
      </c>
      <c r="H347" s="1">
        <v>105605</v>
      </c>
      <c r="I347" s="1">
        <v>105605</v>
      </c>
    </row>
    <row r="348" spans="1:10">
      <c r="A348" s="35">
        <v>37801</v>
      </c>
      <c r="B348" s="6" t="s">
        <v>50</v>
      </c>
      <c r="C348" s="6"/>
      <c r="D348" s="6"/>
      <c r="E348" s="1">
        <v>105605</v>
      </c>
      <c r="F348" s="1">
        <v>105605</v>
      </c>
      <c r="G348" s="1">
        <v>105605</v>
      </c>
      <c r="H348" s="1">
        <v>105605</v>
      </c>
      <c r="I348" s="1">
        <v>105605</v>
      </c>
    </row>
    <row r="349" spans="1:10">
      <c r="A349" s="35">
        <v>37808</v>
      </c>
      <c r="B349" s="6" t="s">
        <v>50</v>
      </c>
      <c r="C349" s="6"/>
      <c r="D349" s="6"/>
      <c r="E349" s="1">
        <v>105605</v>
      </c>
      <c r="F349" s="1">
        <v>105605</v>
      </c>
      <c r="G349" s="1">
        <v>105605</v>
      </c>
      <c r="H349" s="1">
        <v>105605</v>
      </c>
      <c r="I349" s="1">
        <v>105605</v>
      </c>
    </row>
    <row r="350" spans="1:10">
      <c r="A350" s="35">
        <v>37815</v>
      </c>
      <c r="B350" s="6" t="s">
        <v>50</v>
      </c>
      <c r="C350" s="6"/>
      <c r="D350" s="6"/>
      <c r="E350" s="1">
        <v>105605</v>
      </c>
      <c r="F350" s="1">
        <v>105605</v>
      </c>
      <c r="G350" s="1">
        <v>105605</v>
      </c>
      <c r="H350" s="1">
        <v>105605</v>
      </c>
      <c r="I350" s="1">
        <v>105605</v>
      </c>
    </row>
    <row r="351" spans="1:10">
      <c r="A351" s="35">
        <v>37829</v>
      </c>
      <c r="B351" s="6" t="s">
        <v>50</v>
      </c>
      <c r="C351" s="6"/>
      <c r="D351" s="6"/>
      <c r="E351" s="1">
        <v>105605</v>
      </c>
      <c r="F351" s="1">
        <v>105605</v>
      </c>
      <c r="G351" s="1">
        <v>105605</v>
      </c>
      <c r="H351" s="1">
        <v>105605</v>
      </c>
      <c r="I351" s="1">
        <v>105605</v>
      </c>
    </row>
    <row r="352" spans="1:10">
      <c r="A352" s="35">
        <v>37836</v>
      </c>
      <c r="B352" s="6" t="s">
        <v>50</v>
      </c>
      <c r="C352" s="6"/>
      <c r="D352" s="6"/>
      <c r="E352" s="1">
        <v>105605</v>
      </c>
      <c r="F352" s="1">
        <v>105605</v>
      </c>
      <c r="G352" s="1">
        <v>105605</v>
      </c>
      <c r="H352" s="1">
        <v>105605</v>
      </c>
      <c r="I352" s="1">
        <v>105605</v>
      </c>
    </row>
    <row r="353" spans="1:10">
      <c r="A353" s="35">
        <v>37843</v>
      </c>
      <c r="B353" s="6" t="s">
        <v>50</v>
      </c>
      <c r="C353" s="6"/>
      <c r="D353" s="6"/>
      <c r="E353" s="1">
        <v>119060</v>
      </c>
      <c r="F353" s="1">
        <v>119060</v>
      </c>
      <c r="G353" s="1">
        <v>119060</v>
      </c>
      <c r="H353" s="1">
        <v>119060</v>
      </c>
      <c r="I353" s="1">
        <v>119060</v>
      </c>
    </row>
    <row r="354" spans="1:10">
      <c r="A354" s="35">
        <v>37850</v>
      </c>
      <c r="B354" s="6" t="s">
        <v>50</v>
      </c>
      <c r="C354" s="6"/>
      <c r="D354" s="6"/>
      <c r="E354" s="1">
        <v>119060</v>
      </c>
      <c r="F354" s="1">
        <v>119060</v>
      </c>
      <c r="G354" s="1">
        <v>119060</v>
      </c>
      <c r="H354" s="1">
        <v>119060</v>
      </c>
      <c r="I354" s="1">
        <v>119060</v>
      </c>
    </row>
    <row r="355" spans="1:10">
      <c r="A355" s="33">
        <v>2008</v>
      </c>
      <c r="B355" s="10" t="s">
        <v>18</v>
      </c>
      <c r="C355" s="10"/>
      <c r="D355" s="10"/>
      <c r="E355" s="1"/>
      <c r="F355" s="1"/>
      <c r="G355" s="1"/>
      <c r="H355" s="1"/>
      <c r="J355" s="1"/>
    </row>
    <row r="356" spans="1:10">
      <c r="A356" s="35">
        <v>37774</v>
      </c>
      <c r="B356" s="6" t="s">
        <v>26</v>
      </c>
      <c r="C356" s="6"/>
      <c r="D356" s="6"/>
    </row>
    <row r="357" spans="1:10">
      <c r="A357" s="35">
        <v>37781</v>
      </c>
      <c r="B357" s="6" t="s">
        <v>26</v>
      </c>
      <c r="C357" s="6"/>
      <c r="D357" s="6"/>
    </row>
    <row r="358" spans="1:10">
      <c r="A358" s="35">
        <v>37788</v>
      </c>
      <c r="B358" s="6" t="s">
        <v>26</v>
      </c>
      <c r="C358" s="6"/>
      <c r="D358" s="6"/>
    </row>
    <row r="359" spans="1:10">
      <c r="A359" s="35">
        <v>37795</v>
      </c>
      <c r="B359" s="6" t="s">
        <v>26</v>
      </c>
      <c r="C359" s="6"/>
      <c r="D359" s="6"/>
    </row>
    <row r="360" spans="1:10">
      <c r="A360" s="35">
        <v>37802</v>
      </c>
      <c r="B360" s="6" t="s">
        <v>26</v>
      </c>
      <c r="C360" s="6"/>
      <c r="D360" s="6"/>
    </row>
    <row r="361" spans="1:10">
      <c r="A361" s="35">
        <v>37809</v>
      </c>
      <c r="B361" s="6" t="s">
        <v>26</v>
      </c>
      <c r="C361" s="6"/>
      <c r="D361" s="6"/>
    </row>
    <row r="362" spans="1:10">
      <c r="A362" s="35">
        <v>37816</v>
      </c>
      <c r="B362" s="6" t="s">
        <v>26</v>
      </c>
      <c r="C362" s="6"/>
      <c r="D362" s="6"/>
    </row>
    <row r="363" spans="1:10">
      <c r="A363" s="35">
        <v>37823</v>
      </c>
      <c r="B363" s="6" t="s">
        <v>26</v>
      </c>
      <c r="C363" s="6"/>
      <c r="D363" s="6"/>
    </row>
    <row r="364" spans="1:10">
      <c r="A364" s="35">
        <v>37830</v>
      </c>
      <c r="B364" s="6" t="s">
        <v>26</v>
      </c>
      <c r="C364" s="6"/>
      <c r="D364" s="6"/>
    </row>
    <row r="365" spans="1:10">
      <c r="A365" s="35">
        <v>37837</v>
      </c>
      <c r="B365" s="6" t="s">
        <v>26</v>
      </c>
      <c r="C365" s="6"/>
      <c r="D365" s="6"/>
    </row>
    <row r="366" spans="1:10">
      <c r="A366" s="35">
        <v>37844</v>
      </c>
      <c r="B366" s="6" t="s">
        <v>26</v>
      </c>
      <c r="C366" s="6"/>
      <c r="D366" s="6"/>
    </row>
    <row r="367" spans="1:10">
      <c r="A367" s="35">
        <v>37851</v>
      </c>
      <c r="B367" s="6" t="s">
        <v>26</v>
      </c>
      <c r="C367" s="6"/>
      <c r="D367" s="6"/>
    </row>
  </sheetData>
  <conditionalFormatting sqref="F93:I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1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notes</vt:lpstr>
      <vt:lpstr>Counting notes</vt:lpstr>
      <vt:lpstr>Counts per ml</vt:lpstr>
      <vt:lpstr>Biovolume estimates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 Paver</cp:lastModifiedBy>
  <dcterms:created xsi:type="dcterms:W3CDTF">2010-01-06T16:45:54Z</dcterms:created>
  <dcterms:modified xsi:type="dcterms:W3CDTF">2015-06-17T13:25:22Z</dcterms:modified>
</cp:coreProperties>
</file>