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ni\WSI\"/>
    </mc:Choice>
  </mc:AlternateContent>
  <bookViews>
    <workbookView xWindow="0" yWindow="0" windowWidth="11490" windowHeight="7460" firstSheet="2" activeTab="4"/>
  </bookViews>
  <sheets>
    <sheet name="START (0,25)" sheetId="15" r:id="rId1"/>
    <sheet name="Block diagram 1 (0,5)" sheetId="2" r:id="rId2"/>
    <sheet name="Block diagram 2 (1,0)" sheetId="3" r:id="rId3"/>
    <sheet name="0 (1,0)" sheetId="14" r:id="rId4"/>
    <sheet name="1-2 (2,0)" sheetId="16" r:id="rId5"/>
    <sheet name="3 (0,25)" sheetId="7" r:id="rId6"/>
    <sheet name="4 (0,25)" sheetId="12" r:id="rId7"/>
    <sheet name="5 (0,25)" sheetId="9" r:id="rId8"/>
    <sheet name="6 (0,25)" sheetId="11" r:id="rId9"/>
    <sheet name="7 (0,25)" sheetId="10"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1" i="16" l="1"/>
  <c r="E38" i="16"/>
  <c r="E35" i="16"/>
  <c r="E32" i="16"/>
  <c r="C27" i="16"/>
  <c r="C28" i="16"/>
  <c r="C29" i="16"/>
  <c r="C30" i="16"/>
  <c r="C31" i="16"/>
  <c r="C32" i="16"/>
  <c r="C33" i="16"/>
  <c r="C34" i="16"/>
  <c r="C35" i="16"/>
  <c r="C36" i="16"/>
  <c r="C37" i="16"/>
  <c r="C38" i="16"/>
  <c r="C39" i="16"/>
  <c r="C40" i="16"/>
  <c r="C41" i="16"/>
  <c r="C42" i="16"/>
  <c r="C43" i="16"/>
  <c r="C44" i="16"/>
  <c r="C45" i="16"/>
  <c r="C46" i="16"/>
  <c r="C47" i="16"/>
  <c r="C48" i="16"/>
  <c r="C49" i="16"/>
  <c r="C50" i="16"/>
  <c r="C26" i="16"/>
  <c r="G13" i="16"/>
  <c r="G14" i="16"/>
  <c r="G15" i="16"/>
  <c r="G16" i="16"/>
  <c r="G17" i="16"/>
  <c r="G18" i="16"/>
  <c r="G19" i="16"/>
  <c r="G20" i="16"/>
  <c r="G21" i="16"/>
  <c r="G12" i="16"/>
  <c r="F13" i="16"/>
  <c r="F14" i="16"/>
  <c r="F15" i="16"/>
  <c r="F16" i="16"/>
  <c r="F17" i="16"/>
  <c r="F18" i="16"/>
  <c r="F19" i="16"/>
  <c r="F20" i="16"/>
  <c r="F21" i="16"/>
  <c r="F12" i="16"/>
  <c r="E13" i="16"/>
  <c r="E14" i="16"/>
  <c r="E15" i="16"/>
  <c r="E16" i="16"/>
  <c r="E17" i="16"/>
  <c r="E18" i="16"/>
  <c r="E19" i="16"/>
  <c r="E20" i="16"/>
  <c r="E21" i="16"/>
  <c r="E12" i="16"/>
  <c r="K6" i="10"/>
  <c r="K7" i="10"/>
  <c r="K8" i="10"/>
  <c r="K9" i="10"/>
  <c r="K10" i="10"/>
  <c r="K11" i="10"/>
  <c r="K12" i="10"/>
  <c r="K13" i="10"/>
  <c r="K14" i="10"/>
  <c r="K5" i="10"/>
  <c r="E10" i="11"/>
  <c r="E11" i="11"/>
  <c r="E12" i="11"/>
  <c r="E13" i="11"/>
  <c r="E14" i="11"/>
  <c r="E15" i="11"/>
  <c r="E16" i="11"/>
  <c r="E17" i="11"/>
  <c r="E18" i="11"/>
  <c r="E9" i="11"/>
  <c r="J6" i="10" l="1"/>
  <c r="J7" i="10"/>
  <c r="J8" i="10"/>
  <c r="J9" i="10"/>
  <c r="J10" i="10"/>
  <c r="J11" i="10"/>
  <c r="J12" i="10"/>
  <c r="J13" i="10"/>
  <c r="J14" i="10"/>
  <c r="J5" i="10"/>
  <c r="I6" i="10"/>
  <c r="I7" i="10"/>
  <c r="I8" i="10"/>
  <c r="I9" i="10"/>
  <c r="I10" i="10"/>
  <c r="I11" i="10"/>
  <c r="I12" i="10"/>
  <c r="I13" i="10"/>
  <c r="I14" i="10"/>
  <c r="I5" i="10"/>
  <c r="H5" i="9"/>
  <c r="H6" i="9"/>
  <c r="H7" i="9"/>
  <c r="H8" i="9"/>
  <c r="H9" i="9"/>
  <c r="G9" i="12"/>
  <c r="G10" i="12"/>
  <c r="G11" i="12"/>
  <c r="G12" i="12"/>
  <c r="G13" i="12"/>
  <c r="G14" i="12"/>
  <c r="G8" i="12"/>
  <c r="J8" i="12"/>
  <c r="D10" i="7"/>
  <c r="D11" i="7"/>
  <c r="D16" i="7" s="1"/>
  <c r="D12" i="7"/>
  <c r="D13" i="7"/>
  <c r="D14" i="7"/>
  <c r="D9" i="7"/>
  <c r="C16" i="7"/>
  <c r="I4" i="14"/>
  <c r="I5" i="14"/>
  <c r="I6" i="14"/>
  <c r="I7" i="14"/>
  <c r="I8" i="14"/>
  <c r="I9" i="14"/>
  <c r="I3" i="14"/>
  <c r="H4" i="14"/>
  <c r="H5" i="14"/>
  <c r="H6" i="14"/>
  <c r="H7" i="14"/>
  <c r="H8" i="14"/>
  <c r="H9" i="14"/>
  <c r="H3" i="14"/>
  <c r="G4" i="14"/>
  <c r="G5" i="14"/>
  <c r="G6" i="14"/>
  <c r="G7" i="14"/>
  <c r="G8" i="14"/>
  <c r="G9" i="14"/>
  <c r="G3" i="14"/>
  <c r="F4" i="14"/>
  <c r="F5" i="14"/>
  <c r="F6" i="14"/>
  <c r="F7" i="14"/>
  <c r="F8" i="14"/>
  <c r="F9" i="14"/>
  <c r="E4" i="14"/>
  <c r="E5" i="14"/>
  <c r="E6" i="14"/>
  <c r="E7" i="14"/>
  <c r="E8" i="14"/>
  <c r="E9" i="14"/>
  <c r="E3" i="14"/>
  <c r="F3" i="14"/>
  <c r="P7" i="3"/>
  <c r="P5" i="2" l="1"/>
  <c r="B3" i="15" l="1"/>
  <c r="B4" i="15"/>
  <c r="B5" i="15"/>
  <c r="B6" i="15"/>
  <c r="B7" i="15"/>
  <c r="B8" i="15"/>
  <c r="B9" i="15"/>
  <c r="B10" i="15"/>
  <c r="B2" i="15"/>
</calcChain>
</file>

<file path=xl/sharedStrings.xml><?xml version="1.0" encoding="utf-8"?>
<sst xmlns="http://schemas.openxmlformats.org/spreadsheetml/2006/main" count="192" uniqueCount="153">
  <si>
    <t>Przedstaw w tym arkuszu</t>
  </si>
  <si>
    <t>rozwiązanie zgodne ze schematem blokowym</t>
  </si>
  <si>
    <t>Nazwisko</t>
  </si>
  <si>
    <t>Imię</t>
  </si>
  <si>
    <t>Kaczor</t>
  </si>
  <si>
    <t>Adam</t>
  </si>
  <si>
    <t>Belka</t>
  </si>
  <si>
    <t>Janina</t>
  </si>
  <si>
    <t>Zuber</t>
  </si>
  <si>
    <t>Grzegorz</t>
  </si>
  <si>
    <t>Grubecki</t>
  </si>
  <si>
    <t>Piotr</t>
  </si>
  <si>
    <t>Makuch</t>
  </si>
  <si>
    <t>Ewa</t>
  </si>
  <si>
    <t>Gawęda</t>
  </si>
  <si>
    <t>Maria</t>
  </si>
  <si>
    <t>Zbych</t>
  </si>
  <si>
    <t>Julia</t>
  </si>
  <si>
    <t>Wartość</t>
  </si>
  <si>
    <t>farba</t>
  </si>
  <si>
    <t>tapeta</t>
  </si>
  <si>
    <t>gips</t>
  </si>
  <si>
    <t>cement</t>
  </si>
  <si>
    <t>lakier</t>
  </si>
  <si>
    <t>pianka</t>
  </si>
  <si>
    <t>tak</t>
  </si>
  <si>
    <t>wydana kwota</t>
  </si>
  <si>
    <t>karta stałego klienta</t>
  </si>
  <si>
    <t>Wysokość przyznanego rabatu</t>
  </si>
  <si>
    <t>Liczba</t>
  </si>
  <si>
    <t xml:space="preserve"> [1]</t>
  </si>
  <si>
    <t xml:space="preserve"> [2]</t>
  </si>
  <si>
    <t xml:space="preserve"> [3]</t>
  </si>
  <si>
    <t xml:space="preserve"> [4]</t>
  </si>
  <si>
    <t xml:space="preserve"> [5]</t>
  </si>
  <si>
    <t>Baranowska</t>
  </si>
  <si>
    <t>Białkowska</t>
  </si>
  <si>
    <t>Danowski</t>
  </si>
  <si>
    <t>Kowalczyk</t>
  </si>
  <si>
    <t>Malinowski</t>
  </si>
  <si>
    <t>Markowski</t>
  </si>
  <si>
    <t>Staszewska</t>
  </si>
  <si>
    <t xml:space="preserve">[1]  </t>
  </si>
  <si>
    <t xml:space="preserve">[2]  </t>
  </si>
  <si>
    <t xml:space="preserve">[3]  </t>
  </si>
  <si>
    <t xml:space="preserve">[4]  </t>
  </si>
  <si>
    <t xml:space="preserve">[5]  </t>
  </si>
  <si>
    <t>Lp</t>
  </si>
  <si>
    <t>Andruszkiewicz Kinga</t>
  </si>
  <si>
    <t>Borowska Ania</t>
  </si>
  <si>
    <t>Ciesielska Iga</t>
  </si>
  <si>
    <t>Ciskowska Marta</t>
  </si>
  <si>
    <t>Dolega Zuzanna</t>
  </si>
  <si>
    <t>Dreliszak Katarzyna</t>
  </si>
  <si>
    <t>Grabowski Tytus</t>
  </si>
  <si>
    <t>Irga Ania</t>
  </si>
  <si>
    <t>Kłos Alicja</t>
  </si>
  <si>
    <t>Krakowiak Jakub</t>
  </si>
  <si>
    <t>Firma 1</t>
  </si>
  <si>
    <t>Firma 2</t>
  </si>
  <si>
    <t>Firma 3</t>
  </si>
  <si>
    <t>Firma 4</t>
  </si>
  <si>
    <t>Firma 5</t>
  </si>
  <si>
    <t xml:space="preserve">l.p. </t>
  </si>
  <si>
    <t>A</t>
  </si>
  <si>
    <t>B</t>
  </si>
  <si>
    <t>C</t>
  </si>
  <si>
    <t>&gt;10</t>
  </si>
  <si>
    <t>Zeszyt-A4</t>
  </si>
  <si>
    <t>Skoroszyt</t>
  </si>
  <si>
    <t>segregator A4</t>
  </si>
  <si>
    <t>Segregator B5</t>
  </si>
  <si>
    <t>&gt;30</t>
  </si>
  <si>
    <t>Ołówek 
automatyczny</t>
  </si>
  <si>
    <t>Długopis Zenith</t>
  </si>
  <si>
    <t>wkład do
segregatora B5</t>
  </si>
  <si>
    <t>wkład do
segregatora A4</t>
  </si>
  <si>
    <t>dyskietka 3,5'</t>
  </si>
  <si>
    <t>&gt;50</t>
  </si>
  <si>
    <t>dyskietki 5,25"</t>
  </si>
  <si>
    <t>&lt; 2000 zł</t>
  </si>
  <si>
    <t>&gt;=2000 zł</t>
  </si>
  <si>
    <t>x</t>
  </si>
  <si>
    <t>Last name, first name</t>
  </si>
  <si>
    <t>Subject 1</t>
  </si>
  <si>
    <t>Subject 2</t>
  </si>
  <si>
    <t>Subject 3</t>
  </si>
  <si>
    <t>Subject 4</t>
  </si>
  <si>
    <t>Subject 5</t>
  </si>
  <si>
    <t>Subject 6</t>
  </si>
  <si>
    <t>Scholarship</t>
  </si>
  <si>
    <t>Interview</t>
  </si>
  <si>
    <t>The semester grades of first-year students are presented below. Knowing that the scholarship is given to people with an average of 4.5 and more, indicate who has succeeded in column Scholarship  (YES / NO) Additionally, dean of university announced that he would invite students with a scholarship and evaluate 5 or more from at least two subjects. Indicate who will go to the interview with the dean (TRUE / FALSE)</t>
  </si>
  <si>
    <t>Provide N:</t>
  </si>
  <si>
    <t>Result:</t>
  </si>
  <si>
    <t>Enter the appropriate nested IF function in the red box, which, using any number entered in the blue field, should present a solution in accordance with the given block diagram</t>
  </si>
  <si>
    <t>Write N:</t>
  </si>
  <si>
    <t>Lastname</t>
  </si>
  <si>
    <t>Education</t>
  </si>
  <si>
    <t>Work experience in years</t>
  </si>
  <si>
    <t>Basic wage</t>
  </si>
  <si>
    <t>Addition for education</t>
  </si>
  <si>
    <t>Addition for experience</t>
  </si>
  <si>
    <t>Tax amount</t>
  </si>
  <si>
    <t>higher</t>
  </si>
  <si>
    <t>middle</t>
  </si>
  <si>
    <t>Perform calculations using the IF nested function and percent calculations.</t>
  </si>
  <si>
    <t>higher education - addition of 18% basic pay, average - 9% of basic pay</t>
  </si>
  <si>
    <t>up to 7 years of work - no additions, over 7 years of work 17% of basic pay</t>
  </si>
  <si>
    <t>Pension tax</t>
  </si>
  <si>
    <t>the pension tax is 7.5% of basic pay with all additions minus tax</t>
  </si>
  <si>
    <t>the tax amount is 21% of the basic pay with all additions</t>
  </si>
  <si>
    <t>Payment</t>
  </si>
  <si>
    <t>the employee's payment is the basic wage with all additions minus the tax and the pension tax</t>
  </si>
  <si>
    <t>Design a margin calculation sheet for two taxes of 20% and 10%.</t>
  </si>
  <si>
    <t>If the value is greater than PLN 1000, the tax is calculated at a lower rate of 10%.</t>
  </si>
  <si>
    <t>Otherwise, if the value does not exceed PLN 1000, the margin is calculated at the rate of 20%.</t>
  </si>
  <si>
    <t>If a negative number appears in the Value column, the program should display the message: error.</t>
  </si>
  <si>
    <t>Tax</t>
  </si>
  <si>
    <t>Value</t>
  </si>
  <si>
    <t>Product</t>
  </si>
  <si>
    <t>Sum</t>
  </si>
  <si>
    <t>price</t>
  </si>
  <si>
    <t>discount</t>
  </si>
  <si>
    <t>quantity</t>
  </si>
  <si>
    <t>product name</t>
  </si>
  <si>
    <t>Using the IF function, set the discount value for each order value. Calculate the sum, average, minimum and maximum value of orders.</t>
  </si>
  <si>
    <t>Total value of orders</t>
  </si>
  <si>
    <t>Average value of orders</t>
  </si>
  <si>
    <t>Minimal value of orders</t>
  </si>
  <si>
    <t>Maximal value of orders</t>
  </si>
  <si>
    <t>Discount</t>
  </si>
  <si>
    <t>unit price</t>
  </si>
  <si>
    <t>The current earnings and seniority of employees in a certain company are presented below. In addition, bonus amounts depending on seniority are included. Using the logic functions, fill in the missing data.</t>
  </si>
  <si>
    <t>experience (years)</t>
  </si>
  <si>
    <t>bonus (zł)</t>
  </si>
  <si>
    <t>salary (zł)</t>
  </si>
  <si>
    <t>Lastname, firstname</t>
  </si>
  <si>
    <t>up to 5 years</t>
  </si>
  <si>
    <t>between 5 to 10 years</t>
  </si>
  <si>
    <t>between 10 and 15 years</t>
  </si>
  <si>
    <t>between 15 and 20 lat</t>
  </si>
  <si>
    <t>One company gives a 10% discount to its clients who work with it for 3 and more years or if the sum of current orders is more than PLN 1299. Specify companies that will receive a rebate</t>
  </si>
  <si>
    <t>Company</t>
  </si>
  <si>
    <t>Order 1</t>
  </si>
  <si>
    <t>Order 2</t>
  </si>
  <si>
    <t>Order 3</t>
  </si>
  <si>
    <t>Order 4</t>
  </si>
  <si>
    <t>Discount (True/False)</t>
  </si>
  <si>
    <t>Cooperation (months)</t>
  </si>
  <si>
    <t>On one Sunday, the shopping center granted a discount of 10% of the issued amount to people who met one of two conditions:</t>
  </si>
  <si>
    <t>a) spent at least PLN 200 and have a loyalty card</t>
  </si>
  <si>
    <t>or b) spent at least PLN 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</si>
</sst>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 &quot;zł&quot;_-;\-* #,##0.00\ &quot;zł&quot;_-;_-* &quot;-&quot;??\ &quot;zł&quot;_-;_-@_-"/>
    <numFmt numFmtId="165" formatCode="_-* #,##0.00\ _z_ł_-;\-* #,##0.00\ _z_ł_-;_-* &quot;-&quot;??\ _z_ł_-;_-@_-"/>
    <numFmt numFmtId="166" formatCode="#,##0.00\ [$zł-415];[Red]\-#,##0.00\ [$zł-415]"/>
    <numFmt numFmtId="167" formatCode="#,##0\ &quot;zł&quot;"/>
    <numFmt numFmtId="168" formatCode="#,##0.00\ &quot;zł&quot;"/>
    <numFmt numFmtId="169" formatCode="0.0"/>
    <numFmt numFmtId="170" formatCode="[$$-409]#,##0.00_ ;\-[$$-409]#,##0.00\ "/>
  </numFmts>
  <fonts count="22">
    <font>
      <sz val="10"/>
      <name val="Arial CE"/>
      <charset val="238"/>
    </font>
    <font>
      <sz val="18"/>
      <name val="Arial CE"/>
      <charset val="238"/>
    </font>
    <font>
      <sz val="10"/>
      <name val="Arial"/>
      <family val="2"/>
      <charset val="238"/>
    </font>
    <font>
      <b/>
      <sz val="10"/>
      <name val="Arial"/>
      <family val="2"/>
      <charset val="238"/>
    </font>
    <font>
      <sz val="10"/>
      <name val="Arial CE"/>
      <charset val="238"/>
    </font>
    <font>
      <sz val="11"/>
      <color theme="1"/>
      <name val="Czcionka tekstu podstawowego"/>
      <family val="2"/>
      <charset val="238"/>
    </font>
    <font>
      <sz val="10"/>
      <name val="Arial"/>
      <charset val="238"/>
    </font>
    <font>
      <b/>
      <sz val="10"/>
      <name val="Arial CE"/>
      <charset val="238"/>
    </font>
    <font>
      <b/>
      <sz val="11"/>
      <color theme="1"/>
      <name val="Calibri"/>
      <family val="2"/>
      <charset val="238"/>
      <scheme val="minor"/>
    </font>
    <font>
      <b/>
      <sz val="9"/>
      <color theme="1"/>
      <name val="Calibri"/>
      <family val="2"/>
      <charset val="238"/>
      <scheme val="minor"/>
    </font>
    <font>
      <b/>
      <sz val="14"/>
      <name val="Arial CE"/>
      <family val="2"/>
      <charset val="238"/>
    </font>
    <font>
      <sz val="14"/>
      <name val="Arial CE"/>
      <family val="2"/>
      <charset val="238"/>
    </font>
    <font>
      <b/>
      <i/>
      <sz val="10"/>
      <name val="Arial CE"/>
      <family val="2"/>
      <charset val="238"/>
    </font>
    <font>
      <b/>
      <sz val="16"/>
      <name val="Arial CE"/>
      <family val="2"/>
      <charset val="238"/>
    </font>
    <font>
      <b/>
      <sz val="10"/>
      <name val="Arial CE"/>
      <family val="2"/>
      <charset val="238"/>
    </font>
    <font>
      <b/>
      <sz val="11"/>
      <name val="Arial CE"/>
      <family val="2"/>
      <charset val="238"/>
    </font>
    <font>
      <sz val="10"/>
      <name val="Arial"/>
      <family val="2"/>
    </font>
    <font>
      <i/>
      <sz val="8"/>
      <color indexed="12"/>
      <name val="Arial"/>
      <family val="2"/>
    </font>
    <font>
      <sz val="8"/>
      <color indexed="10"/>
      <name val="Arial CE"/>
      <family val="2"/>
      <charset val="238"/>
    </font>
    <font>
      <sz val="8"/>
      <color indexed="22"/>
      <name val="Arial"/>
      <family val="2"/>
    </font>
    <font>
      <sz val="8"/>
      <color indexed="9"/>
      <name val="Arial"/>
      <family val="2"/>
    </font>
    <font>
      <sz val="9"/>
      <color indexed="9"/>
      <name val="Arial"/>
      <family val="2"/>
    </font>
  </fonts>
  <fills count="13">
    <fill>
      <patternFill patternType="none"/>
    </fill>
    <fill>
      <patternFill patternType="gray125"/>
    </fill>
    <fill>
      <patternFill patternType="solid">
        <fgColor indexed="11"/>
        <bgColor indexed="64"/>
      </patternFill>
    </fill>
    <fill>
      <patternFill patternType="solid">
        <fgColor indexed="47"/>
        <bgColor indexed="22"/>
      </patternFill>
    </fill>
    <fill>
      <patternFill patternType="solid">
        <fgColor theme="6" tint="0.59999389629810485"/>
        <bgColor indexed="64"/>
      </patternFill>
    </fill>
    <fill>
      <patternFill patternType="solid">
        <fgColor indexed="44"/>
        <bgColor indexed="64"/>
      </patternFill>
    </fill>
    <fill>
      <patternFill patternType="solid">
        <fgColor rgb="FFFFC000"/>
        <bgColor indexed="64"/>
      </patternFill>
    </fill>
    <fill>
      <patternFill patternType="solid">
        <fgColor rgb="FFFF0000"/>
        <bgColor indexed="64"/>
      </patternFill>
    </fill>
    <fill>
      <patternFill patternType="solid">
        <fgColor rgb="FF0070C0"/>
        <bgColor indexed="64"/>
      </patternFill>
    </fill>
    <fill>
      <patternFill patternType="solid">
        <fgColor theme="6" tint="0.79998168889431442"/>
        <bgColor indexed="64"/>
      </patternFill>
    </fill>
    <fill>
      <patternFill patternType="solid">
        <fgColor indexed="13"/>
        <bgColor indexed="64"/>
      </patternFill>
    </fill>
    <fill>
      <patternFill patternType="solid">
        <fgColor indexed="43"/>
        <bgColor indexed="64"/>
      </patternFill>
    </fill>
    <fill>
      <patternFill patternType="solid">
        <fgColor indexed="9"/>
        <bgColor indexed="64"/>
      </patternFill>
    </fill>
  </fills>
  <borders count="30">
    <border>
      <left/>
      <right/>
      <top/>
      <bottom/>
      <diagonal/>
    </border>
    <border>
      <left style="hair">
        <color indexed="8"/>
      </left>
      <right style="hair">
        <color indexed="8"/>
      </right>
      <top style="hair">
        <color indexed="8"/>
      </top>
      <bottom style="hair">
        <color indexed="8"/>
      </bottom>
      <diagonal/>
    </border>
    <border>
      <left/>
      <right style="hair">
        <color indexed="8"/>
      </right>
      <top style="hair">
        <color indexed="8"/>
      </top>
      <bottom style="hair">
        <color indexed="8"/>
      </bottom>
      <diagonal/>
    </border>
    <border>
      <left/>
      <right style="hair">
        <color indexed="8"/>
      </right>
      <top/>
      <bottom style="hair">
        <color indexed="8"/>
      </bottom>
      <diagonal/>
    </border>
    <border>
      <left style="hair">
        <color indexed="8"/>
      </left>
      <right style="hair">
        <color indexed="8"/>
      </right>
      <top/>
      <bottom style="hair">
        <color indexed="8"/>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indexed="64"/>
      </left>
      <right/>
      <top/>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ck">
        <color indexed="10"/>
      </left>
      <right style="thick">
        <color indexed="10"/>
      </right>
      <top style="thick">
        <color indexed="10"/>
      </top>
      <bottom style="thick">
        <color indexed="10"/>
      </bottom>
      <diagonal/>
    </border>
  </borders>
  <cellStyleXfs count="8">
    <xf numFmtId="0" fontId="0" fillId="0" borderId="0"/>
    <xf numFmtId="0" fontId="2" fillId="0" borderId="0"/>
    <xf numFmtId="164" fontId="4" fillId="0" borderId="0" applyFont="0" applyFill="0" applyBorder="0" applyAlignment="0" applyProtection="0"/>
    <xf numFmtId="0" fontId="5" fillId="0" borderId="0"/>
    <xf numFmtId="0" fontId="6" fillId="0" borderId="0"/>
    <xf numFmtId="0" fontId="4" fillId="0" borderId="0"/>
    <xf numFmtId="164" fontId="5" fillId="0" borderId="0" applyFont="0" applyFill="0" applyBorder="0" applyAlignment="0" applyProtection="0"/>
    <xf numFmtId="165" fontId="4" fillId="0" borderId="0" applyFont="0" applyFill="0" applyBorder="0" applyAlignment="0" applyProtection="0"/>
  </cellStyleXfs>
  <cellXfs count="113">
    <xf numFmtId="0" fontId="0" fillId="0" borderId="0" xfId="0"/>
    <xf numFmtId="0" fontId="1" fillId="2" borderId="0" xfId="0" applyFont="1" applyFill="1"/>
    <xf numFmtId="0" fontId="0" fillId="2" borderId="0" xfId="0" applyFill="1"/>
    <xf numFmtId="0" fontId="0" fillId="0" borderId="0" xfId="0" applyFill="1"/>
    <xf numFmtId="0" fontId="2" fillId="3" borderId="0" xfId="1" applyFont="1" applyFill="1"/>
    <xf numFmtId="0" fontId="2" fillId="3" borderId="0" xfId="1" applyFill="1"/>
    <xf numFmtId="0" fontId="2" fillId="0" borderId="0" xfId="1"/>
    <xf numFmtId="0" fontId="3" fillId="0" borderId="2" xfId="1" applyFont="1" applyBorder="1" applyAlignment="1">
      <alignment horizontal="center"/>
    </xf>
    <xf numFmtId="0" fontId="2" fillId="0" borderId="0" xfId="1" applyFont="1" applyBorder="1"/>
    <xf numFmtId="0" fontId="2" fillId="0" borderId="4" xfId="1" applyFont="1" applyBorder="1"/>
    <xf numFmtId="0" fontId="2" fillId="0" borderId="0" xfId="1" applyFill="1"/>
    <xf numFmtId="0" fontId="3" fillId="0" borderId="1" xfId="1" applyFont="1" applyBorder="1" applyAlignment="1">
      <alignment horizontal="center"/>
    </xf>
    <xf numFmtId="166" fontId="2" fillId="0" borderId="3" xfId="1" applyNumberFormat="1" applyFont="1" applyBorder="1" applyAlignment="1">
      <alignment horizontal="right"/>
    </xf>
    <xf numFmtId="0" fontId="2" fillId="0" borderId="1" xfId="1" applyFont="1" applyBorder="1"/>
    <xf numFmtId="0" fontId="2" fillId="0" borderId="2" xfId="1" applyFont="1" applyBorder="1"/>
    <xf numFmtId="0" fontId="3" fillId="0" borderId="1" xfId="1" applyFont="1" applyBorder="1" applyAlignment="1">
      <alignment horizontal="center" vertical="center" wrapText="1"/>
    </xf>
    <xf numFmtId="0" fontId="3" fillId="0" borderId="2" xfId="1" applyFont="1" applyBorder="1" applyAlignment="1">
      <alignment horizontal="center" vertical="center" wrapText="1"/>
    </xf>
    <xf numFmtId="166" fontId="2" fillId="0" borderId="1" xfId="1" applyNumberFormat="1" applyBorder="1"/>
    <xf numFmtId="0" fontId="2" fillId="4" borderId="5" xfId="1" applyFill="1" applyBorder="1" applyAlignment="1">
      <alignment horizontal="center" vertical="center"/>
    </xf>
    <xf numFmtId="0" fontId="2" fillId="0" borderId="5" xfId="1" applyBorder="1"/>
    <xf numFmtId="0" fontId="3" fillId="5" borderId="5" xfId="4" applyFont="1" applyFill="1" applyBorder="1" applyAlignment="1">
      <alignment horizontal="center" vertical="center"/>
    </xf>
    <xf numFmtId="0" fontId="3" fillId="5" borderId="5" xfId="4" applyFont="1" applyFill="1" applyBorder="1" applyAlignment="1">
      <alignment horizontal="center" vertical="center" wrapText="1"/>
    </xf>
    <xf numFmtId="0" fontId="3" fillId="0" borderId="5" xfId="4" applyFont="1" applyBorder="1" applyAlignment="1">
      <alignment vertical="center"/>
    </xf>
    <xf numFmtId="0" fontId="6" fillId="0" borderId="5" xfId="4" applyBorder="1" applyAlignment="1">
      <alignment horizontal="center" vertical="center"/>
    </xf>
    <xf numFmtId="167" fontId="6" fillId="0" borderId="5" xfId="4" applyNumberFormat="1" applyBorder="1" applyAlignment="1">
      <alignment vertical="center"/>
    </xf>
    <xf numFmtId="0" fontId="3" fillId="0" borderId="0" xfId="4" applyFont="1" applyAlignment="1">
      <alignment horizontal="right"/>
    </xf>
    <xf numFmtId="0" fontId="0" fillId="8" borderId="0" xfId="0" applyFill="1"/>
    <xf numFmtId="0" fontId="0" fillId="7" borderId="0" xfId="0" applyFill="1"/>
    <xf numFmtId="0" fontId="0" fillId="7" borderId="0" xfId="0" applyFont="1" applyFill="1"/>
    <xf numFmtId="0" fontId="8" fillId="0" borderId="0" xfId="0" applyFont="1"/>
    <xf numFmtId="0" fontId="0" fillId="9" borderId="5" xfId="0" applyFill="1" applyBorder="1"/>
    <xf numFmtId="167" fontId="0" fillId="9" borderId="5" xfId="0" applyNumberFormat="1" applyFill="1" applyBorder="1"/>
    <xf numFmtId="0" fontId="8" fillId="9" borderId="5" xfId="0" applyFont="1" applyFill="1" applyBorder="1" applyAlignment="1">
      <alignment horizontal="center"/>
    </xf>
    <xf numFmtId="0" fontId="2" fillId="9" borderId="5" xfId="1" applyFill="1" applyBorder="1"/>
    <xf numFmtId="0" fontId="0" fillId="9" borderId="5" xfId="0" applyFill="1" applyBorder="1" applyAlignment="1">
      <alignment horizontal="center"/>
    </xf>
    <xf numFmtId="0" fontId="0" fillId="4" borderId="5" xfId="0" applyFill="1" applyBorder="1"/>
    <xf numFmtId="2" fontId="0" fillId="9" borderId="5" xfId="0" applyNumberFormat="1" applyFill="1" applyBorder="1" applyAlignment="1">
      <alignment horizontal="center"/>
    </xf>
    <xf numFmtId="0" fontId="8" fillId="9" borderId="5" xfId="0" applyFont="1" applyFill="1" applyBorder="1" applyAlignment="1">
      <alignment horizontal="center" vertical="center" wrapText="1"/>
    </xf>
    <xf numFmtId="0" fontId="9" fillId="9" borderId="5" xfId="0" applyFont="1" applyFill="1" applyBorder="1" applyAlignment="1">
      <alignment horizontal="center" vertical="center" wrapText="1"/>
    </xf>
    <xf numFmtId="0" fontId="0" fillId="0" borderId="0" xfId="0" applyAlignment="1">
      <alignment vertical="center" wrapText="1"/>
    </xf>
    <xf numFmtId="167" fontId="0" fillId="9" borderId="5" xfId="0" applyNumberFormat="1" applyFill="1" applyBorder="1" applyAlignment="1">
      <alignment horizontal="center"/>
    </xf>
    <xf numFmtId="1" fontId="0" fillId="9" borderId="5" xfId="0" applyNumberFormat="1" applyFill="1" applyBorder="1" applyAlignment="1">
      <alignment horizontal="center"/>
    </xf>
    <xf numFmtId="0" fontId="10" fillId="0" borderId="0" xfId="0" applyFont="1"/>
    <xf numFmtId="0" fontId="11" fillId="0" borderId="0" xfId="0" applyFont="1"/>
    <xf numFmtId="0" fontId="11" fillId="0" borderId="0" xfId="0" applyFont="1" applyAlignment="1">
      <alignment horizontal="center"/>
    </xf>
    <xf numFmtId="0" fontId="0" fillId="0" borderId="0" xfId="0" applyBorder="1"/>
    <xf numFmtId="0" fontId="0" fillId="0" borderId="0" xfId="0" applyBorder="1" applyAlignment="1">
      <alignment horizont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0" fillId="10" borderId="5" xfId="0" applyFill="1" applyBorder="1" applyAlignment="1">
      <alignment horizontal="center" vertical="center"/>
    </xf>
    <xf numFmtId="0" fontId="14" fillId="0" borderId="6" xfId="0" applyFont="1" applyBorder="1" applyAlignment="1">
      <alignment horizontal="center"/>
    </xf>
    <xf numFmtId="0" fontId="14" fillId="0" borderId="8" xfId="0" applyFont="1" applyBorder="1" applyAlignment="1">
      <alignment horizontal="center"/>
    </xf>
    <xf numFmtId="0" fontId="14" fillId="0" borderId="7" xfId="0" applyFont="1" applyBorder="1" applyAlignment="1">
      <alignment horizontal="center"/>
    </xf>
    <xf numFmtId="0" fontId="0" fillId="11" borderId="5" xfId="0" applyFill="1" applyBorder="1"/>
    <xf numFmtId="10" fontId="0" fillId="11" borderId="5" xfId="0" applyNumberFormat="1" applyFill="1" applyBorder="1" applyAlignment="1">
      <alignment horizontal="center"/>
    </xf>
    <xf numFmtId="0" fontId="0" fillId="0" borderId="5" xfId="0" applyBorder="1"/>
    <xf numFmtId="0" fontId="0" fillId="0" borderId="19" xfId="0" applyBorder="1"/>
    <xf numFmtId="164" fontId="0" fillId="0" borderId="19" xfId="2" applyFont="1" applyBorder="1" applyAlignment="1">
      <alignment horizontal="center"/>
    </xf>
    <xf numFmtId="164" fontId="0" fillId="0" borderId="19" xfId="2" applyFont="1" applyBorder="1"/>
    <xf numFmtId="164" fontId="0" fillId="0" borderId="5" xfId="2" applyFont="1" applyBorder="1" applyAlignment="1">
      <alignment horizontal="center"/>
    </xf>
    <xf numFmtId="10" fontId="0" fillId="11" borderId="5" xfId="0" applyNumberFormat="1" applyFill="1" applyBorder="1"/>
    <xf numFmtId="0" fontId="0" fillId="0" borderId="5" xfId="0" applyBorder="1" applyAlignment="1">
      <alignment wrapText="1"/>
    </xf>
    <xf numFmtId="0" fontId="0" fillId="10" borderId="21" xfId="0" applyFill="1" applyBorder="1" applyAlignment="1">
      <alignment horizontal="center" vertical="center"/>
    </xf>
    <xf numFmtId="10" fontId="0" fillId="11" borderId="21" xfId="0" applyNumberFormat="1" applyFill="1" applyBorder="1"/>
    <xf numFmtId="0" fontId="14" fillId="12" borderId="11" xfId="0" applyFont="1" applyFill="1" applyBorder="1" applyAlignment="1">
      <alignment horizontal="center" vertical="center" wrapText="1"/>
    </xf>
    <xf numFmtId="0" fontId="14" fillId="12" borderId="13" xfId="0" applyFont="1" applyFill="1" applyBorder="1" applyAlignment="1">
      <alignment horizontal="center" vertical="center"/>
    </xf>
    <xf numFmtId="0" fontId="3" fillId="12" borderId="22" xfId="0" applyFont="1" applyFill="1" applyBorder="1" applyAlignment="1">
      <alignment horizontal="center" vertical="center" wrapText="1"/>
    </xf>
    <xf numFmtId="0" fontId="0" fillId="12" borderId="23" xfId="0" applyFill="1" applyBorder="1" applyAlignment="1">
      <alignment horizontal="center" vertical="center" wrapText="1"/>
    </xf>
    <xf numFmtId="0" fontId="0" fillId="12" borderId="24" xfId="0" applyFill="1" applyBorder="1" applyAlignment="1">
      <alignment horizontal="center" vertical="center" wrapText="1"/>
    </xf>
    <xf numFmtId="168" fontId="0" fillId="12" borderId="22" xfId="2" applyNumberFormat="1" applyFont="1" applyFill="1" applyBorder="1" applyAlignment="1">
      <alignment horizontal="right"/>
    </xf>
    <xf numFmtId="0" fontId="0" fillId="12" borderId="24" xfId="0" applyFill="1" applyBorder="1"/>
    <xf numFmtId="0" fontId="3" fillId="12" borderId="25" xfId="0" applyFont="1" applyFill="1" applyBorder="1" applyAlignment="1">
      <alignment horizontal="center" wrapText="1"/>
    </xf>
    <xf numFmtId="9" fontId="15" fillId="12" borderId="26" xfId="0" applyNumberFormat="1" applyFont="1" applyFill="1" applyBorder="1" applyAlignment="1">
      <alignment horizontal="center" wrapText="1"/>
    </xf>
    <xf numFmtId="9" fontId="15" fillId="12" borderId="27" xfId="0" applyNumberFormat="1" applyFont="1" applyFill="1" applyBorder="1" applyAlignment="1">
      <alignment horizontal="center" wrapText="1"/>
    </xf>
    <xf numFmtId="168" fontId="0" fillId="12" borderId="28" xfId="2" applyNumberFormat="1" applyFont="1" applyFill="1" applyBorder="1" applyAlignment="1">
      <alignment horizontal="right"/>
    </xf>
    <xf numFmtId="0" fontId="3" fillId="0" borderId="0" xfId="0" applyFont="1" applyFill="1" applyBorder="1" applyAlignment="1">
      <alignment horizontal="left"/>
    </xf>
    <xf numFmtId="168" fontId="0" fillId="12" borderId="28" xfId="2" applyNumberFormat="1" applyFont="1" applyFill="1" applyBorder="1"/>
    <xf numFmtId="168" fontId="0" fillId="12" borderId="25" xfId="2" applyNumberFormat="1" applyFont="1" applyFill="1" applyBorder="1"/>
    <xf numFmtId="0" fontId="16" fillId="0" borderId="0" xfId="0" applyFont="1" applyFill="1" applyBorder="1"/>
    <xf numFmtId="169" fontId="17" fillId="0" borderId="0" xfId="7" applyNumberFormat="1" applyFont="1" applyBorder="1"/>
    <xf numFmtId="170" fontId="18" fillId="0" borderId="0" xfId="2" applyNumberFormat="1" applyFont="1" applyBorder="1" applyAlignment="1"/>
    <xf numFmtId="0" fontId="19" fillId="0" borderId="0" xfId="0" applyFont="1" applyBorder="1"/>
    <xf numFmtId="0" fontId="20" fillId="0" borderId="0" xfId="0" applyFont="1" applyBorder="1" applyAlignment="1">
      <alignment horizontal="center"/>
    </xf>
    <xf numFmtId="0" fontId="21" fillId="0" borderId="0" xfId="0" applyFont="1" applyBorder="1" applyAlignment="1">
      <alignment horizontal="center"/>
    </xf>
    <xf numFmtId="0" fontId="0" fillId="0" borderId="0" xfId="0" applyAlignment="1">
      <alignment horizontal="center"/>
    </xf>
    <xf numFmtId="166" fontId="2" fillId="0" borderId="2" xfId="1" applyNumberFormat="1" applyFont="1" applyBorder="1"/>
    <xf numFmtId="0" fontId="2" fillId="0" borderId="3" xfId="1" applyFont="1" applyBorder="1" applyAlignment="1">
      <alignment horizontal="right"/>
    </xf>
    <xf numFmtId="0" fontId="7" fillId="6" borderId="0" xfId="0" applyFont="1" applyFill="1" applyAlignment="1">
      <alignment vertical="center" wrapText="1"/>
    </xf>
    <xf numFmtId="0" fontId="0" fillId="6" borderId="0" xfId="0" applyFill="1" applyAlignment="1">
      <alignment vertical="center" wrapText="1"/>
    </xf>
    <xf numFmtId="0" fontId="0" fillId="0" borderId="0" xfId="0" applyAlignment="1">
      <alignment wrapText="1"/>
    </xf>
    <xf numFmtId="0" fontId="3" fillId="5" borderId="5" xfId="4" applyFont="1" applyFill="1" applyBorder="1" applyAlignment="1">
      <alignment horizontal="center" vertical="center"/>
    </xf>
    <xf numFmtId="0" fontId="3" fillId="5" borderId="5" xfId="4" applyFont="1" applyFill="1" applyBorder="1" applyAlignment="1">
      <alignment horizontal="center" vertical="center" wrapText="1"/>
    </xf>
    <xf numFmtId="0" fontId="6" fillId="0" borderId="0" xfId="4" applyAlignment="1">
      <alignment horizontal="left"/>
    </xf>
    <xf numFmtId="0" fontId="3" fillId="0" borderId="0" xfId="4" applyFont="1" applyAlignment="1">
      <alignment horizontal="left"/>
    </xf>
    <xf numFmtId="0" fontId="13" fillId="0" borderId="14" xfId="0" applyFont="1" applyBorder="1" applyAlignment="1">
      <alignment horizontal="center"/>
    </xf>
    <xf numFmtId="0" fontId="0" fillId="0" borderId="0" xfId="0" applyFill="1" applyBorder="1" applyAlignment="1">
      <alignment wrapText="1"/>
    </xf>
    <xf numFmtId="0" fontId="12" fillId="0" borderId="10" xfId="0" applyFont="1" applyBorder="1" applyAlignment="1">
      <alignment horizontal="center" vertical="center"/>
    </xf>
    <xf numFmtId="0" fontId="12" fillId="0" borderId="15" xfId="0" applyFont="1" applyBorder="1" applyAlignment="1">
      <alignment horizontal="center" vertical="center"/>
    </xf>
    <xf numFmtId="0" fontId="12" fillId="0" borderId="11" xfId="0" applyFont="1" applyBorder="1" applyAlignment="1">
      <alignment horizontal="center" vertical="center"/>
    </xf>
    <xf numFmtId="0" fontId="12" fillId="0" borderId="16" xfId="0" applyFont="1" applyBorder="1" applyAlignment="1">
      <alignment horizontal="center" vertical="center"/>
    </xf>
    <xf numFmtId="0" fontId="12" fillId="0" borderId="12" xfId="0" applyFont="1" applyBorder="1" applyAlignment="1">
      <alignment horizontal="center" vertical="center" wrapText="1"/>
    </xf>
    <xf numFmtId="0" fontId="12" fillId="0" borderId="17" xfId="0" applyFont="1" applyBorder="1" applyAlignment="1">
      <alignment horizontal="center" vertical="center"/>
    </xf>
    <xf numFmtId="0" fontId="12" fillId="0" borderId="18" xfId="0" applyFont="1" applyBorder="1" applyAlignment="1"/>
    <xf numFmtId="0" fontId="13" fillId="0" borderId="20" xfId="0" applyFont="1" applyBorder="1" applyAlignment="1">
      <alignment horizontal="center"/>
    </xf>
    <xf numFmtId="0" fontId="8" fillId="0" borderId="9" xfId="0" applyFont="1" applyBorder="1" applyAlignment="1">
      <alignment vertical="center" wrapText="1"/>
    </xf>
    <xf numFmtId="0" fontId="8" fillId="0" borderId="0" xfId="0" applyFont="1" applyBorder="1" applyAlignment="1">
      <alignment vertical="center" wrapText="1"/>
    </xf>
    <xf numFmtId="0" fontId="0" fillId="0" borderId="0" xfId="0" applyBorder="1" applyAlignment="1">
      <alignment vertical="center" wrapText="1"/>
    </xf>
    <xf numFmtId="0" fontId="0" fillId="0" borderId="0" xfId="0" applyAlignment="1">
      <alignment vertical="center"/>
    </xf>
    <xf numFmtId="0" fontId="8" fillId="0" borderId="9"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0" fillId="0" borderId="0" xfId="0" applyAlignment="1"/>
    <xf numFmtId="168" fontId="0" fillId="11" borderId="29" xfId="0" applyNumberFormat="1" applyFill="1" applyBorder="1"/>
  </cellXfs>
  <cellStyles count="8">
    <cellStyle name="Comma" xfId="7" builtinId="3"/>
    <cellStyle name="Currency" xfId="2" builtinId="4"/>
    <cellStyle name="Normal" xfId="0" builtinId="0"/>
    <cellStyle name="Normalny 2" xfId="1"/>
    <cellStyle name="Normalny 2 2" xfId="4"/>
    <cellStyle name="Normalny 3" xfId="5"/>
    <cellStyle name="Normalny 4" xfId="3"/>
    <cellStyle name="Walutowy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619125</xdr:colOff>
      <xdr:row>0</xdr:row>
      <xdr:rowOff>228600</xdr:rowOff>
    </xdr:from>
    <xdr:to>
      <xdr:col>7</xdr:col>
      <xdr:colOff>666750</xdr:colOff>
      <xdr:row>10</xdr:row>
      <xdr:rowOff>142875</xdr:rowOff>
    </xdr:to>
    <xdr:sp macro="" textlink="">
      <xdr:nvSpPr>
        <xdr:cNvPr id="3" name="pole tekstowe 2">
          <a:extLst>
            <a:ext uri="{FF2B5EF4-FFF2-40B4-BE49-F238E27FC236}">
              <a16:creationId xmlns:a16="http://schemas.microsoft.com/office/drawing/2014/main" id="{00000000-0008-0000-0000-000003000000}"/>
            </a:ext>
          </a:extLst>
        </xdr:cNvPr>
        <xdr:cNvSpPr txBox="1"/>
      </xdr:nvSpPr>
      <xdr:spPr>
        <a:xfrm>
          <a:off x="2695575" y="228600"/>
          <a:ext cx="3419475" cy="184785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pl-PL" sz="1600"/>
            <a:t>In cell B2, place the Boolean value IF, which will cause the word NEGATIVE to be entered when cell number A is a positive number, ZERO entry, if there is a negative number in cells A and ENTER, if the number is zero.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495300</xdr:colOff>
      <xdr:row>3</xdr:row>
      <xdr:rowOff>85725</xdr:rowOff>
    </xdr:from>
    <xdr:to>
      <xdr:col>10</xdr:col>
      <xdr:colOff>304800</xdr:colOff>
      <xdr:row>5</xdr:row>
      <xdr:rowOff>104775</xdr:rowOff>
    </xdr:to>
    <xdr:sp macro="" textlink="">
      <xdr:nvSpPr>
        <xdr:cNvPr id="2" name="Oval 1">
          <a:extLst>
            <a:ext uri="{FF2B5EF4-FFF2-40B4-BE49-F238E27FC236}">
              <a16:creationId xmlns:a16="http://schemas.microsoft.com/office/drawing/2014/main" id="{00000000-0008-0000-0100-000002000000}"/>
            </a:ext>
          </a:extLst>
        </xdr:cNvPr>
        <xdr:cNvSpPr>
          <a:spLocks noChangeArrowheads="1"/>
        </xdr:cNvSpPr>
      </xdr:nvSpPr>
      <xdr:spPr bwMode="auto">
        <a:xfrm>
          <a:off x="5623560" y="794385"/>
          <a:ext cx="1028700" cy="354330"/>
        </a:xfrm>
        <a:prstGeom prst="ellipse">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27432" bIns="0" anchor="t" upright="1"/>
        <a:lstStyle/>
        <a:p>
          <a:pPr algn="ctr" rtl="0">
            <a:defRPr sz="1000"/>
          </a:pPr>
          <a:r>
            <a:rPr lang="pl-PL" sz="1000" b="0" i="0" u="none" strike="noStrike" baseline="0">
              <a:solidFill>
                <a:srgbClr val="000000"/>
              </a:solidFill>
              <a:latin typeface="Arial CE"/>
              <a:cs typeface="Arial CE"/>
            </a:rPr>
            <a:t>START</a:t>
          </a:r>
        </a:p>
      </xdr:txBody>
    </xdr:sp>
    <xdr:clientData/>
  </xdr:twoCellAnchor>
  <xdr:twoCellAnchor>
    <xdr:from>
      <xdr:col>9</xdr:col>
      <xdr:colOff>409575</xdr:colOff>
      <xdr:row>10</xdr:row>
      <xdr:rowOff>19050</xdr:rowOff>
    </xdr:from>
    <xdr:to>
      <xdr:col>9</xdr:col>
      <xdr:colOff>409575</xdr:colOff>
      <xdr:row>12</xdr:row>
      <xdr:rowOff>0</xdr:rowOff>
    </xdr:to>
    <xdr:sp macro="" textlink="">
      <xdr:nvSpPr>
        <xdr:cNvPr id="3" name="Line 2">
          <a:extLst>
            <a:ext uri="{FF2B5EF4-FFF2-40B4-BE49-F238E27FC236}">
              <a16:creationId xmlns:a16="http://schemas.microsoft.com/office/drawing/2014/main" id="{00000000-0008-0000-0100-000003000000}"/>
            </a:ext>
          </a:extLst>
        </xdr:cNvPr>
        <xdr:cNvSpPr>
          <a:spLocks noChangeShapeType="1"/>
        </xdr:cNvSpPr>
      </xdr:nvSpPr>
      <xdr:spPr bwMode="auto">
        <a:xfrm>
          <a:off x="6147435" y="1901190"/>
          <a:ext cx="0" cy="31623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552450</xdr:colOff>
      <xdr:row>7</xdr:row>
      <xdr:rowOff>57150</xdr:rowOff>
    </xdr:from>
    <xdr:to>
      <xdr:col>11</xdr:col>
      <xdr:colOff>200025</xdr:colOff>
      <xdr:row>9</xdr:row>
      <xdr:rowOff>152400</xdr:rowOff>
    </xdr:to>
    <xdr:sp macro="" textlink="">
      <xdr:nvSpPr>
        <xdr:cNvPr id="4" name="AutoShape 14">
          <a:extLst>
            <a:ext uri="{FF2B5EF4-FFF2-40B4-BE49-F238E27FC236}">
              <a16:creationId xmlns:a16="http://schemas.microsoft.com/office/drawing/2014/main" id="{00000000-0008-0000-0100-000004000000}"/>
            </a:ext>
          </a:extLst>
        </xdr:cNvPr>
        <xdr:cNvSpPr>
          <a:spLocks noChangeArrowheads="1"/>
        </xdr:cNvSpPr>
      </xdr:nvSpPr>
      <xdr:spPr bwMode="auto">
        <a:xfrm>
          <a:off x="5071110" y="1436370"/>
          <a:ext cx="2085975" cy="430530"/>
        </a:xfrm>
        <a:prstGeom prst="parallelogram">
          <a:avLst>
            <a:gd name="adj" fmla="val 124432"/>
          </a:avLst>
        </a:prstGeom>
        <a:solidFill>
          <a:srgbClr xmlns:mc="http://schemas.openxmlformats.org/markup-compatibility/2006" xmlns:a14="http://schemas.microsoft.com/office/drawing/2010/main" val="FFCC99" mc:Ignorable="a14" a14:legacySpreadsheetColorIndex="47"/>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pl-PL" sz="1000" b="0" i="0" u="none" strike="noStrike" baseline="0">
              <a:solidFill>
                <a:srgbClr val="000000"/>
              </a:solidFill>
              <a:latin typeface="Arial CE"/>
              <a:cs typeface="Arial CE"/>
            </a:rPr>
            <a:t>Read N</a:t>
          </a:r>
        </a:p>
      </xdr:txBody>
    </xdr:sp>
    <xdr:clientData/>
  </xdr:twoCellAnchor>
  <xdr:twoCellAnchor>
    <xdr:from>
      <xdr:col>10</xdr:col>
      <xdr:colOff>190500</xdr:colOff>
      <xdr:row>18</xdr:row>
      <xdr:rowOff>123825</xdr:rowOff>
    </xdr:from>
    <xdr:to>
      <xdr:col>11</xdr:col>
      <xdr:colOff>266700</xdr:colOff>
      <xdr:row>21</xdr:row>
      <xdr:rowOff>123825</xdr:rowOff>
    </xdr:to>
    <xdr:grpSp>
      <xdr:nvGrpSpPr>
        <xdr:cNvPr id="5" name="Group 70">
          <a:extLst>
            <a:ext uri="{FF2B5EF4-FFF2-40B4-BE49-F238E27FC236}">
              <a16:creationId xmlns:a16="http://schemas.microsoft.com/office/drawing/2014/main" id="{00000000-0008-0000-0100-000005000000}"/>
            </a:ext>
          </a:extLst>
        </xdr:cNvPr>
        <xdr:cNvGrpSpPr>
          <a:grpSpLocks/>
        </xdr:cNvGrpSpPr>
      </xdr:nvGrpSpPr>
      <xdr:grpSpPr bwMode="auto">
        <a:xfrm>
          <a:off x="6604000" y="3203575"/>
          <a:ext cx="692150" cy="476250"/>
          <a:chOff x="719" y="343"/>
          <a:chExt cx="72" cy="51"/>
        </a:xfrm>
      </xdr:grpSpPr>
      <xdr:sp macro="" textlink="">
        <xdr:nvSpPr>
          <xdr:cNvPr id="6" name="Oval 18">
            <a:extLst>
              <a:ext uri="{FF2B5EF4-FFF2-40B4-BE49-F238E27FC236}">
                <a16:creationId xmlns:a16="http://schemas.microsoft.com/office/drawing/2014/main" id="{00000000-0008-0000-0100-000006000000}"/>
              </a:ext>
            </a:extLst>
          </xdr:cNvPr>
          <xdr:cNvSpPr>
            <a:spLocks noChangeArrowheads="1"/>
          </xdr:cNvSpPr>
        </xdr:nvSpPr>
        <xdr:spPr bwMode="auto">
          <a:xfrm>
            <a:off x="719" y="366"/>
            <a:ext cx="72" cy="28"/>
          </a:xfrm>
          <a:prstGeom prst="ellipse">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27432" bIns="0" anchor="t" upright="1"/>
          <a:lstStyle/>
          <a:p>
            <a:pPr algn="ctr" rtl="0">
              <a:defRPr sz="1000"/>
            </a:pPr>
            <a:r>
              <a:rPr lang="pl-PL" sz="1000" b="0" i="0" u="none" strike="noStrike" baseline="0">
                <a:solidFill>
                  <a:srgbClr val="000000"/>
                </a:solidFill>
                <a:latin typeface="Arial CE"/>
                <a:cs typeface="Arial CE"/>
              </a:rPr>
              <a:t>STOP</a:t>
            </a:r>
          </a:p>
        </xdr:txBody>
      </xdr:sp>
      <xdr:sp macro="" textlink="">
        <xdr:nvSpPr>
          <xdr:cNvPr id="7" name="Line 19">
            <a:extLst>
              <a:ext uri="{FF2B5EF4-FFF2-40B4-BE49-F238E27FC236}">
                <a16:creationId xmlns:a16="http://schemas.microsoft.com/office/drawing/2014/main" id="{00000000-0008-0000-0100-000007000000}"/>
              </a:ext>
            </a:extLst>
          </xdr:cNvPr>
          <xdr:cNvSpPr>
            <a:spLocks noChangeShapeType="1"/>
          </xdr:cNvSpPr>
        </xdr:nvSpPr>
        <xdr:spPr bwMode="auto">
          <a:xfrm>
            <a:off x="754" y="343"/>
            <a:ext cx="0"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9</xdr:col>
      <xdr:colOff>409575</xdr:colOff>
      <xdr:row>5</xdr:row>
      <xdr:rowOff>114300</xdr:rowOff>
    </xdr:from>
    <xdr:to>
      <xdr:col>9</xdr:col>
      <xdr:colOff>409575</xdr:colOff>
      <xdr:row>7</xdr:row>
      <xdr:rowOff>19050</xdr:rowOff>
    </xdr:to>
    <xdr:sp macro="" textlink="">
      <xdr:nvSpPr>
        <xdr:cNvPr id="8" name="Line 20">
          <a:extLst>
            <a:ext uri="{FF2B5EF4-FFF2-40B4-BE49-F238E27FC236}">
              <a16:creationId xmlns:a16="http://schemas.microsoft.com/office/drawing/2014/main" id="{00000000-0008-0000-0100-000008000000}"/>
            </a:ext>
          </a:extLst>
        </xdr:cNvPr>
        <xdr:cNvSpPr>
          <a:spLocks noChangeShapeType="1"/>
        </xdr:cNvSpPr>
      </xdr:nvSpPr>
      <xdr:spPr bwMode="auto">
        <a:xfrm>
          <a:off x="6147435" y="1158240"/>
          <a:ext cx="0" cy="24003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304800</xdr:colOff>
      <xdr:row>13</xdr:row>
      <xdr:rowOff>123825</xdr:rowOff>
    </xdr:from>
    <xdr:to>
      <xdr:col>8</xdr:col>
      <xdr:colOff>533400</xdr:colOff>
      <xdr:row>13</xdr:row>
      <xdr:rowOff>123825</xdr:rowOff>
    </xdr:to>
    <xdr:sp macro="" textlink="">
      <xdr:nvSpPr>
        <xdr:cNvPr id="9" name="Line 37">
          <a:extLst>
            <a:ext uri="{FF2B5EF4-FFF2-40B4-BE49-F238E27FC236}">
              <a16:creationId xmlns:a16="http://schemas.microsoft.com/office/drawing/2014/main" id="{00000000-0008-0000-0100-000009000000}"/>
            </a:ext>
          </a:extLst>
        </xdr:cNvPr>
        <xdr:cNvSpPr>
          <a:spLocks noChangeShapeType="1"/>
        </xdr:cNvSpPr>
      </xdr:nvSpPr>
      <xdr:spPr bwMode="auto">
        <a:xfrm flipH="1">
          <a:off x="5433060" y="2508885"/>
          <a:ext cx="2286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304800</xdr:colOff>
      <xdr:row>13</xdr:row>
      <xdr:rowOff>123825</xdr:rowOff>
    </xdr:from>
    <xdr:to>
      <xdr:col>8</xdr:col>
      <xdr:colOff>304800</xdr:colOff>
      <xdr:row>18</xdr:row>
      <xdr:rowOff>95250</xdr:rowOff>
    </xdr:to>
    <xdr:sp macro="" textlink="">
      <xdr:nvSpPr>
        <xdr:cNvPr id="10" name="Line 38">
          <a:extLst>
            <a:ext uri="{FF2B5EF4-FFF2-40B4-BE49-F238E27FC236}">
              <a16:creationId xmlns:a16="http://schemas.microsoft.com/office/drawing/2014/main" id="{00000000-0008-0000-0100-00000A000000}"/>
            </a:ext>
          </a:extLst>
        </xdr:cNvPr>
        <xdr:cNvSpPr>
          <a:spLocks noChangeShapeType="1"/>
        </xdr:cNvSpPr>
      </xdr:nvSpPr>
      <xdr:spPr bwMode="auto">
        <a:xfrm>
          <a:off x="5433060" y="2508885"/>
          <a:ext cx="0" cy="8096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228600</xdr:colOff>
      <xdr:row>12</xdr:row>
      <xdr:rowOff>0</xdr:rowOff>
    </xdr:from>
    <xdr:to>
      <xdr:col>12</xdr:col>
      <xdr:colOff>428625</xdr:colOff>
      <xdr:row>18</xdr:row>
      <xdr:rowOff>104775</xdr:rowOff>
    </xdr:to>
    <xdr:grpSp>
      <xdr:nvGrpSpPr>
        <xdr:cNvPr id="11" name="Group 51">
          <a:extLst>
            <a:ext uri="{FF2B5EF4-FFF2-40B4-BE49-F238E27FC236}">
              <a16:creationId xmlns:a16="http://schemas.microsoft.com/office/drawing/2014/main" id="{00000000-0008-0000-0100-00000B000000}"/>
            </a:ext>
          </a:extLst>
        </xdr:cNvPr>
        <xdr:cNvGrpSpPr>
          <a:grpSpLocks/>
        </xdr:cNvGrpSpPr>
      </xdr:nvGrpSpPr>
      <xdr:grpSpPr bwMode="auto">
        <a:xfrm>
          <a:off x="5410200" y="2127250"/>
          <a:ext cx="2663825" cy="1057275"/>
          <a:chOff x="560" y="228"/>
          <a:chExt cx="277" cy="113"/>
        </a:xfrm>
      </xdr:grpSpPr>
      <xdr:sp macro="" textlink="">
        <xdr:nvSpPr>
          <xdr:cNvPr id="12" name="Text Box 9">
            <a:extLst>
              <a:ext uri="{FF2B5EF4-FFF2-40B4-BE49-F238E27FC236}">
                <a16:creationId xmlns:a16="http://schemas.microsoft.com/office/drawing/2014/main" id="{00000000-0008-0000-0100-00000C000000}"/>
              </a:ext>
            </a:extLst>
          </xdr:cNvPr>
          <xdr:cNvSpPr txBox="1">
            <a:spLocks noChangeArrowheads="1"/>
          </xdr:cNvSpPr>
        </xdr:nvSpPr>
        <xdr:spPr bwMode="auto">
          <a:xfrm>
            <a:off x="560" y="239"/>
            <a:ext cx="36" cy="2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pl-PL" sz="1000" b="0" i="0" u="none" strike="noStrike" baseline="0">
                <a:solidFill>
                  <a:srgbClr val="000000"/>
                </a:solidFill>
                <a:latin typeface="Arial CE"/>
                <a:cs typeface="Arial CE"/>
              </a:rPr>
              <a:t>Nie</a:t>
            </a:r>
          </a:p>
        </xdr:txBody>
      </xdr:sp>
      <xdr:sp macro="" textlink="">
        <xdr:nvSpPr>
          <xdr:cNvPr id="13" name="AutoShape 3">
            <a:extLst>
              <a:ext uri="{FF2B5EF4-FFF2-40B4-BE49-F238E27FC236}">
                <a16:creationId xmlns:a16="http://schemas.microsoft.com/office/drawing/2014/main" id="{00000000-0008-0000-0100-00000D000000}"/>
              </a:ext>
            </a:extLst>
          </xdr:cNvPr>
          <xdr:cNvSpPr>
            <a:spLocks noChangeArrowheads="1"/>
          </xdr:cNvSpPr>
        </xdr:nvSpPr>
        <xdr:spPr bwMode="auto">
          <a:xfrm>
            <a:off x="590" y="228"/>
            <a:ext cx="105" cy="59"/>
          </a:xfrm>
          <a:prstGeom prst="flowChartDecision">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pl-PL" sz="1000" b="0" i="0" u="none" strike="noStrike" baseline="0">
                <a:solidFill>
                  <a:srgbClr val="000000"/>
                </a:solidFill>
                <a:latin typeface="Arial CE"/>
                <a:cs typeface="Arial CE"/>
              </a:rPr>
              <a:t>N&gt;500</a:t>
            </a:r>
          </a:p>
        </xdr:txBody>
      </xdr:sp>
      <xdr:sp macro="" textlink="">
        <xdr:nvSpPr>
          <xdr:cNvPr id="14" name="AutoShape 10">
            <a:extLst>
              <a:ext uri="{FF2B5EF4-FFF2-40B4-BE49-F238E27FC236}">
                <a16:creationId xmlns:a16="http://schemas.microsoft.com/office/drawing/2014/main" id="{00000000-0008-0000-0100-00000E000000}"/>
              </a:ext>
            </a:extLst>
          </xdr:cNvPr>
          <xdr:cNvSpPr>
            <a:spLocks noChangeArrowheads="1"/>
          </xdr:cNvSpPr>
        </xdr:nvSpPr>
        <xdr:spPr bwMode="auto">
          <a:xfrm>
            <a:off x="633" y="296"/>
            <a:ext cx="204" cy="45"/>
          </a:xfrm>
          <a:prstGeom prst="parallelogram">
            <a:avLst>
              <a:gd name="adj" fmla="val 113333"/>
            </a:avLst>
          </a:prstGeom>
          <a:solidFill>
            <a:srgbClr xmlns:mc="http://schemas.openxmlformats.org/markup-compatibility/2006" xmlns:a14="http://schemas.microsoft.com/office/drawing/2010/main" val="FFCC99" mc:Ignorable="a14" a14:legacySpreadsheetColorIndex="47"/>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pl-PL" sz="1000" b="0" i="0" u="none" strike="noStrike" baseline="0">
                <a:solidFill>
                  <a:srgbClr val="000000"/>
                </a:solidFill>
                <a:latin typeface="Arial CE"/>
                <a:cs typeface="Arial CE"/>
              </a:rPr>
              <a:t>Write "Large"</a:t>
            </a:r>
          </a:p>
        </xdr:txBody>
      </xdr:sp>
      <xdr:sp macro="" textlink="">
        <xdr:nvSpPr>
          <xdr:cNvPr id="15" name="Text Box 12">
            <a:extLst>
              <a:ext uri="{FF2B5EF4-FFF2-40B4-BE49-F238E27FC236}">
                <a16:creationId xmlns:a16="http://schemas.microsoft.com/office/drawing/2014/main" id="{00000000-0008-0000-0100-00000F000000}"/>
              </a:ext>
            </a:extLst>
          </xdr:cNvPr>
          <xdr:cNvSpPr txBox="1">
            <a:spLocks noChangeArrowheads="1"/>
          </xdr:cNvSpPr>
        </xdr:nvSpPr>
        <xdr:spPr bwMode="auto">
          <a:xfrm>
            <a:off x="694" y="238"/>
            <a:ext cx="41"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pl-PL" sz="1000" b="0" i="0" u="none" strike="noStrike" baseline="0">
                <a:solidFill>
                  <a:srgbClr val="000000"/>
                </a:solidFill>
                <a:latin typeface="Arial CE"/>
                <a:cs typeface="Arial CE"/>
              </a:rPr>
              <a:t>Tak</a:t>
            </a:r>
          </a:p>
        </xdr:txBody>
      </xdr:sp>
      <xdr:sp macro="" textlink="">
        <xdr:nvSpPr>
          <xdr:cNvPr id="16" name="Line 35">
            <a:extLst>
              <a:ext uri="{FF2B5EF4-FFF2-40B4-BE49-F238E27FC236}">
                <a16:creationId xmlns:a16="http://schemas.microsoft.com/office/drawing/2014/main" id="{00000000-0008-0000-0100-000010000000}"/>
              </a:ext>
            </a:extLst>
          </xdr:cNvPr>
          <xdr:cNvSpPr>
            <a:spLocks noChangeShapeType="1"/>
          </xdr:cNvSpPr>
        </xdr:nvSpPr>
        <xdr:spPr bwMode="auto">
          <a:xfrm>
            <a:off x="715" y="259"/>
            <a:ext cx="0" cy="38"/>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7" name="Line 36">
            <a:extLst>
              <a:ext uri="{FF2B5EF4-FFF2-40B4-BE49-F238E27FC236}">
                <a16:creationId xmlns:a16="http://schemas.microsoft.com/office/drawing/2014/main" id="{00000000-0008-0000-0100-000011000000}"/>
              </a:ext>
            </a:extLst>
          </xdr:cNvPr>
          <xdr:cNvSpPr>
            <a:spLocks noChangeShapeType="1"/>
          </xdr:cNvSpPr>
        </xdr:nvSpPr>
        <xdr:spPr bwMode="auto">
          <a:xfrm>
            <a:off x="694" y="258"/>
            <a:ext cx="2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 name="Line 49">
            <a:extLst>
              <a:ext uri="{FF2B5EF4-FFF2-40B4-BE49-F238E27FC236}">
                <a16:creationId xmlns:a16="http://schemas.microsoft.com/office/drawing/2014/main" id="{00000000-0008-0000-0100-000012000000}"/>
              </a:ext>
            </a:extLst>
          </xdr:cNvPr>
          <xdr:cNvSpPr>
            <a:spLocks noChangeShapeType="1"/>
          </xdr:cNvSpPr>
        </xdr:nvSpPr>
        <xdr:spPr bwMode="auto">
          <a:xfrm flipH="1">
            <a:off x="568" y="258"/>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9" name="Line 50">
            <a:extLst>
              <a:ext uri="{FF2B5EF4-FFF2-40B4-BE49-F238E27FC236}">
                <a16:creationId xmlns:a16="http://schemas.microsoft.com/office/drawing/2014/main" id="{00000000-0008-0000-0100-000013000000}"/>
              </a:ext>
            </a:extLst>
          </xdr:cNvPr>
          <xdr:cNvSpPr>
            <a:spLocks noChangeShapeType="1"/>
          </xdr:cNvSpPr>
        </xdr:nvSpPr>
        <xdr:spPr bwMode="auto">
          <a:xfrm>
            <a:off x="568" y="258"/>
            <a:ext cx="0" cy="8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114300</xdr:colOff>
      <xdr:row>18</xdr:row>
      <xdr:rowOff>104775</xdr:rowOff>
    </xdr:from>
    <xdr:to>
      <xdr:col>11</xdr:col>
      <xdr:colOff>314325</xdr:colOff>
      <xdr:row>25</xdr:row>
      <xdr:rowOff>47625</xdr:rowOff>
    </xdr:to>
    <xdr:grpSp>
      <xdr:nvGrpSpPr>
        <xdr:cNvPr id="20" name="Group 52">
          <a:extLst>
            <a:ext uri="{FF2B5EF4-FFF2-40B4-BE49-F238E27FC236}">
              <a16:creationId xmlns:a16="http://schemas.microsoft.com/office/drawing/2014/main" id="{00000000-0008-0000-0100-000014000000}"/>
            </a:ext>
          </a:extLst>
        </xdr:cNvPr>
        <xdr:cNvGrpSpPr>
          <a:grpSpLocks/>
        </xdr:cNvGrpSpPr>
      </xdr:nvGrpSpPr>
      <xdr:grpSpPr bwMode="auto">
        <a:xfrm>
          <a:off x="4679950" y="3184525"/>
          <a:ext cx="2663825" cy="1054100"/>
          <a:chOff x="560" y="228"/>
          <a:chExt cx="277" cy="113"/>
        </a:xfrm>
      </xdr:grpSpPr>
      <xdr:sp macro="" textlink="">
        <xdr:nvSpPr>
          <xdr:cNvPr id="21" name="Text Box 53">
            <a:extLst>
              <a:ext uri="{FF2B5EF4-FFF2-40B4-BE49-F238E27FC236}">
                <a16:creationId xmlns:a16="http://schemas.microsoft.com/office/drawing/2014/main" id="{00000000-0008-0000-0100-000015000000}"/>
              </a:ext>
            </a:extLst>
          </xdr:cNvPr>
          <xdr:cNvSpPr txBox="1">
            <a:spLocks noChangeArrowheads="1"/>
          </xdr:cNvSpPr>
        </xdr:nvSpPr>
        <xdr:spPr bwMode="auto">
          <a:xfrm>
            <a:off x="560" y="239"/>
            <a:ext cx="36" cy="2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pl-PL" sz="1000" b="0" i="0" u="none" strike="noStrike" baseline="0">
                <a:solidFill>
                  <a:srgbClr val="000000"/>
                </a:solidFill>
                <a:latin typeface="Arial CE"/>
                <a:cs typeface="Arial CE"/>
              </a:rPr>
              <a:t>Nie</a:t>
            </a:r>
          </a:p>
        </xdr:txBody>
      </xdr:sp>
      <xdr:sp macro="" textlink="">
        <xdr:nvSpPr>
          <xdr:cNvPr id="22" name="AutoShape 54">
            <a:extLst>
              <a:ext uri="{FF2B5EF4-FFF2-40B4-BE49-F238E27FC236}">
                <a16:creationId xmlns:a16="http://schemas.microsoft.com/office/drawing/2014/main" id="{00000000-0008-0000-0100-000016000000}"/>
              </a:ext>
            </a:extLst>
          </xdr:cNvPr>
          <xdr:cNvSpPr>
            <a:spLocks noChangeArrowheads="1"/>
          </xdr:cNvSpPr>
        </xdr:nvSpPr>
        <xdr:spPr bwMode="auto">
          <a:xfrm>
            <a:off x="590" y="228"/>
            <a:ext cx="105" cy="59"/>
          </a:xfrm>
          <a:prstGeom prst="flowChartDecision">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pl-PL" sz="1000" b="0" i="0" u="none" strike="noStrike" baseline="0">
                <a:solidFill>
                  <a:srgbClr val="000000"/>
                </a:solidFill>
                <a:latin typeface="Arial CE"/>
                <a:cs typeface="Arial CE"/>
              </a:rPr>
              <a:t>N&gt;50</a:t>
            </a:r>
          </a:p>
        </xdr:txBody>
      </xdr:sp>
      <xdr:sp macro="" textlink="">
        <xdr:nvSpPr>
          <xdr:cNvPr id="23" name="AutoShape 55">
            <a:extLst>
              <a:ext uri="{FF2B5EF4-FFF2-40B4-BE49-F238E27FC236}">
                <a16:creationId xmlns:a16="http://schemas.microsoft.com/office/drawing/2014/main" id="{00000000-0008-0000-0100-000017000000}"/>
              </a:ext>
            </a:extLst>
          </xdr:cNvPr>
          <xdr:cNvSpPr>
            <a:spLocks noChangeArrowheads="1"/>
          </xdr:cNvSpPr>
        </xdr:nvSpPr>
        <xdr:spPr bwMode="auto">
          <a:xfrm>
            <a:off x="633" y="296"/>
            <a:ext cx="204" cy="45"/>
          </a:xfrm>
          <a:prstGeom prst="parallelogram">
            <a:avLst>
              <a:gd name="adj" fmla="val 113333"/>
            </a:avLst>
          </a:prstGeom>
          <a:solidFill>
            <a:srgbClr xmlns:mc="http://schemas.openxmlformats.org/markup-compatibility/2006" xmlns:a14="http://schemas.microsoft.com/office/drawing/2010/main" val="FFCC99" mc:Ignorable="a14" a14:legacySpreadsheetColorIndex="47"/>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pl-PL" sz="1000" b="0" i="0" u="none" strike="noStrike" baseline="0">
                <a:solidFill>
                  <a:srgbClr val="000000"/>
                </a:solidFill>
                <a:latin typeface="Arial CE"/>
                <a:cs typeface="Arial CE"/>
              </a:rPr>
              <a:t>Write "positive"</a:t>
            </a:r>
          </a:p>
        </xdr:txBody>
      </xdr:sp>
      <xdr:sp macro="" textlink="">
        <xdr:nvSpPr>
          <xdr:cNvPr id="24" name="Text Box 56">
            <a:extLst>
              <a:ext uri="{FF2B5EF4-FFF2-40B4-BE49-F238E27FC236}">
                <a16:creationId xmlns:a16="http://schemas.microsoft.com/office/drawing/2014/main" id="{00000000-0008-0000-0100-000018000000}"/>
              </a:ext>
            </a:extLst>
          </xdr:cNvPr>
          <xdr:cNvSpPr txBox="1">
            <a:spLocks noChangeArrowheads="1"/>
          </xdr:cNvSpPr>
        </xdr:nvSpPr>
        <xdr:spPr bwMode="auto">
          <a:xfrm>
            <a:off x="694" y="238"/>
            <a:ext cx="41"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pl-PL" sz="1000" b="0" i="0" u="none" strike="noStrike" baseline="0">
                <a:solidFill>
                  <a:srgbClr val="000000"/>
                </a:solidFill>
                <a:latin typeface="Arial CE"/>
                <a:cs typeface="Arial CE"/>
              </a:rPr>
              <a:t>Tak</a:t>
            </a:r>
          </a:p>
        </xdr:txBody>
      </xdr:sp>
      <xdr:sp macro="" textlink="">
        <xdr:nvSpPr>
          <xdr:cNvPr id="25" name="Line 57">
            <a:extLst>
              <a:ext uri="{FF2B5EF4-FFF2-40B4-BE49-F238E27FC236}">
                <a16:creationId xmlns:a16="http://schemas.microsoft.com/office/drawing/2014/main" id="{00000000-0008-0000-0100-000019000000}"/>
              </a:ext>
            </a:extLst>
          </xdr:cNvPr>
          <xdr:cNvSpPr>
            <a:spLocks noChangeShapeType="1"/>
          </xdr:cNvSpPr>
        </xdr:nvSpPr>
        <xdr:spPr bwMode="auto">
          <a:xfrm>
            <a:off x="715" y="259"/>
            <a:ext cx="0" cy="38"/>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26" name="Line 58">
            <a:extLst>
              <a:ext uri="{FF2B5EF4-FFF2-40B4-BE49-F238E27FC236}">
                <a16:creationId xmlns:a16="http://schemas.microsoft.com/office/drawing/2014/main" id="{00000000-0008-0000-0100-00001A000000}"/>
              </a:ext>
            </a:extLst>
          </xdr:cNvPr>
          <xdr:cNvSpPr>
            <a:spLocks noChangeShapeType="1"/>
          </xdr:cNvSpPr>
        </xdr:nvSpPr>
        <xdr:spPr bwMode="auto">
          <a:xfrm>
            <a:off x="694" y="258"/>
            <a:ext cx="2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7" name="Line 59">
            <a:extLst>
              <a:ext uri="{FF2B5EF4-FFF2-40B4-BE49-F238E27FC236}">
                <a16:creationId xmlns:a16="http://schemas.microsoft.com/office/drawing/2014/main" id="{00000000-0008-0000-0100-00001B000000}"/>
              </a:ext>
            </a:extLst>
          </xdr:cNvPr>
          <xdr:cNvSpPr>
            <a:spLocks noChangeShapeType="1"/>
          </xdr:cNvSpPr>
        </xdr:nvSpPr>
        <xdr:spPr bwMode="auto">
          <a:xfrm flipH="1">
            <a:off x="568" y="258"/>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8" name="Line 60">
            <a:extLst>
              <a:ext uri="{FF2B5EF4-FFF2-40B4-BE49-F238E27FC236}">
                <a16:creationId xmlns:a16="http://schemas.microsoft.com/office/drawing/2014/main" id="{00000000-0008-0000-0100-00001C000000}"/>
              </a:ext>
            </a:extLst>
          </xdr:cNvPr>
          <xdr:cNvSpPr>
            <a:spLocks noChangeShapeType="1"/>
          </xdr:cNvSpPr>
        </xdr:nvSpPr>
        <xdr:spPr bwMode="auto">
          <a:xfrm>
            <a:off x="568" y="258"/>
            <a:ext cx="0" cy="8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6</xdr:col>
      <xdr:colOff>0</xdr:colOff>
      <xdr:row>25</xdr:row>
      <xdr:rowOff>28575</xdr:rowOff>
    </xdr:from>
    <xdr:to>
      <xdr:col>10</xdr:col>
      <xdr:colOff>200025</xdr:colOff>
      <xdr:row>31</xdr:row>
      <xdr:rowOff>133350</xdr:rowOff>
    </xdr:to>
    <xdr:grpSp>
      <xdr:nvGrpSpPr>
        <xdr:cNvPr id="29" name="Group 61">
          <a:extLst>
            <a:ext uri="{FF2B5EF4-FFF2-40B4-BE49-F238E27FC236}">
              <a16:creationId xmlns:a16="http://schemas.microsoft.com/office/drawing/2014/main" id="{00000000-0008-0000-0100-00001D000000}"/>
            </a:ext>
          </a:extLst>
        </xdr:cNvPr>
        <xdr:cNvGrpSpPr>
          <a:grpSpLocks/>
        </xdr:cNvGrpSpPr>
      </xdr:nvGrpSpPr>
      <xdr:grpSpPr bwMode="auto">
        <a:xfrm>
          <a:off x="3949700" y="4219575"/>
          <a:ext cx="2663825" cy="1057275"/>
          <a:chOff x="560" y="228"/>
          <a:chExt cx="277" cy="113"/>
        </a:xfrm>
      </xdr:grpSpPr>
      <xdr:sp macro="" textlink="">
        <xdr:nvSpPr>
          <xdr:cNvPr id="30" name="Text Box 62">
            <a:extLst>
              <a:ext uri="{FF2B5EF4-FFF2-40B4-BE49-F238E27FC236}">
                <a16:creationId xmlns:a16="http://schemas.microsoft.com/office/drawing/2014/main" id="{00000000-0008-0000-0100-00001E000000}"/>
              </a:ext>
            </a:extLst>
          </xdr:cNvPr>
          <xdr:cNvSpPr txBox="1">
            <a:spLocks noChangeArrowheads="1"/>
          </xdr:cNvSpPr>
        </xdr:nvSpPr>
        <xdr:spPr bwMode="auto">
          <a:xfrm>
            <a:off x="560" y="239"/>
            <a:ext cx="36" cy="2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pl-PL" sz="1000" b="0" i="0" u="none" strike="noStrike" baseline="0">
                <a:solidFill>
                  <a:srgbClr val="000000"/>
                </a:solidFill>
                <a:latin typeface="Arial CE"/>
                <a:cs typeface="Arial CE"/>
              </a:rPr>
              <a:t>Nie</a:t>
            </a:r>
          </a:p>
        </xdr:txBody>
      </xdr:sp>
      <xdr:sp macro="" textlink="">
        <xdr:nvSpPr>
          <xdr:cNvPr id="31" name="AutoShape 63">
            <a:extLst>
              <a:ext uri="{FF2B5EF4-FFF2-40B4-BE49-F238E27FC236}">
                <a16:creationId xmlns:a16="http://schemas.microsoft.com/office/drawing/2014/main" id="{00000000-0008-0000-0100-00001F000000}"/>
              </a:ext>
            </a:extLst>
          </xdr:cNvPr>
          <xdr:cNvSpPr>
            <a:spLocks noChangeArrowheads="1"/>
          </xdr:cNvSpPr>
        </xdr:nvSpPr>
        <xdr:spPr bwMode="auto">
          <a:xfrm>
            <a:off x="590" y="228"/>
            <a:ext cx="105" cy="59"/>
          </a:xfrm>
          <a:prstGeom prst="flowChartDecision">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pl-PL" sz="1000" b="0" i="0" u="none" strike="noStrike" baseline="0">
                <a:solidFill>
                  <a:srgbClr val="000000"/>
                </a:solidFill>
                <a:latin typeface="Arial CE"/>
                <a:cs typeface="Arial CE"/>
              </a:rPr>
              <a:t>N&gt;=0</a:t>
            </a:r>
          </a:p>
        </xdr:txBody>
      </xdr:sp>
      <xdr:sp macro="" textlink="">
        <xdr:nvSpPr>
          <xdr:cNvPr id="32" name="AutoShape 64">
            <a:extLst>
              <a:ext uri="{FF2B5EF4-FFF2-40B4-BE49-F238E27FC236}">
                <a16:creationId xmlns:a16="http://schemas.microsoft.com/office/drawing/2014/main" id="{00000000-0008-0000-0100-000020000000}"/>
              </a:ext>
            </a:extLst>
          </xdr:cNvPr>
          <xdr:cNvSpPr>
            <a:spLocks noChangeArrowheads="1"/>
          </xdr:cNvSpPr>
        </xdr:nvSpPr>
        <xdr:spPr bwMode="auto">
          <a:xfrm>
            <a:off x="633" y="296"/>
            <a:ext cx="204" cy="45"/>
          </a:xfrm>
          <a:prstGeom prst="parallelogram">
            <a:avLst>
              <a:gd name="adj" fmla="val 113333"/>
            </a:avLst>
          </a:prstGeom>
          <a:solidFill>
            <a:srgbClr xmlns:mc="http://schemas.openxmlformats.org/markup-compatibility/2006" xmlns:a14="http://schemas.microsoft.com/office/drawing/2010/main" val="FFCC99" mc:Ignorable="a14" a14:legacySpreadsheetColorIndex="47"/>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pl-PL" sz="1000" b="0" i="0" u="none" strike="noStrike" baseline="0">
                <a:solidFill>
                  <a:srgbClr val="000000"/>
                </a:solidFill>
                <a:latin typeface="Arial CE"/>
                <a:cs typeface="Arial CE"/>
              </a:rPr>
              <a:t>Write "up to 50 and ZERO"</a:t>
            </a:r>
          </a:p>
        </xdr:txBody>
      </xdr:sp>
      <xdr:sp macro="" textlink="">
        <xdr:nvSpPr>
          <xdr:cNvPr id="33" name="Text Box 65">
            <a:extLst>
              <a:ext uri="{FF2B5EF4-FFF2-40B4-BE49-F238E27FC236}">
                <a16:creationId xmlns:a16="http://schemas.microsoft.com/office/drawing/2014/main" id="{00000000-0008-0000-0100-000021000000}"/>
              </a:ext>
            </a:extLst>
          </xdr:cNvPr>
          <xdr:cNvSpPr txBox="1">
            <a:spLocks noChangeArrowheads="1"/>
          </xdr:cNvSpPr>
        </xdr:nvSpPr>
        <xdr:spPr bwMode="auto">
          <a:xfrm>
            <a:off x="694" y="238"/>
            <a:ext cx="41"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pl-PL" sz="1000" b="0" i="0" u="none" strike="noStrike" baseline="0">
                <a:solidFill>
                  <a:srgbClr val="000000"/>
                </a:solidFill>
                <a:latin typeface="Arial CE"/>
                <a:cs typeface="Arial CE"/>
              </a:rPr>
              <a:t>Tak</a:t>
            </a:r>
          </a:p>
        </xdr:txBody>
      </xdr:sp>
      <xdr:sp macro="" textlink="">
        <xdr:nvSpPr>
          <xdr:cNvPr id="34" name="Line 66">
            <a:extLst>
              <a:ext uri="{FF2B5EF4-FFF2-40B4-BE49-F238E27FC236}">
                <a16:creationId xmlns:a16="http://schemas.microsoft.com/office/drawing/2014/main" id="{00000000-0008-0000-0100-000022000000}"/>
              </a:ext>
            </a:extLst>
          </xdr:cNvPr>
          <xdr:cNvSpPr>
            <a:spLocks noChangeShapeType="1"/>
          </xdr:cNvSpPr>
        </xdr:nvSpPr>
        <xdr:spPr bwMode="auto">
          <a:xfrm>
            <a:off x="715" y="259"/>
            <a:ext cx="0" cy="38"/>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35" name="Line 67">
            <a:extLst>
              <a:ext uri="{FF2B5EF4-FFF2-40B4-BE49-F238E27FC236}">
                <a16:creationId xmlns:a16="http://schemas.microsoft.com/office/drawing/2014/main" id="{00000000-0008-0000-0100-000023000000}"/>
              </a:ext>
            </a:extLst>
          </xdr:cNvPr>
          <xdr:cNvSpPr>
            <a:spLocks noChangeShapeType="1"/>
          </xdr:cNvSpPr>
        </xdr:nvSpPr>
        <xdr:spPr bwMode="auto">
          <a:xfrm>
            <a:off x="694" y="258"/>
            <a:ext cx="2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6" name="Line 68">
            <a:extLst>
              <a:ext uri="{FF2B5EF4-FFF2-40B4-BE49-F238E27FC236}">
                <a16:creationId xmlns:a16="http://schemas.microsoft.com/office/drawing/2014/main" id="{00000000-0008-0000-0100-000024000000}"/>
              </a:ext>
            </a:extLst>
          </xdr:cNvPr>
          <xdr:cNvSpPr>
            <a:spLocks noChangeShapeType="1"/>
          </xdr:cNvSpPr>
        </xdr:nvSpPr>
        <xdr:spPr bwMode="auto">
          <a:xfrm flipH="1">
            <a:off x="568" y="258"/>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7" name="Line 69">
            <a:extLst>
              <a:ext uri="{FF2B5EF4-FFF2-40B4-BE49-F238E27FC236}">
                <a16:creationId xmlns:a16="http://schemas.microsoft.com/office/drawing/2014/main" id="{00000000-0008-0000-0100-000025000000}"/>
              </a:ext>
            </a:extLst>
          </xdr:cNvPr>
          <xdr:cNvSpPr>
            <a:spLocks noChangeShapeType="1"/>
          </xdr:cNvSpPr>
        </xdr:nvSpPr>
        <xdr:spPr bwMode="auto">
          <a:xfrm>
            <a:off x="568" y="258"/>
            <a:ext cx="0" cy="8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9</xdr:col>
      <xdr:colOff>66675</xdr:colOff>
      <xdr:row>25</xdr:row>
      <xdr:rowOff>66675</xdr:rowOff>
    </xdr:from>
    <xdr:to>
      <xdr:col>10</xdr:col>
      <xdr:colOff>142875</xdr:colOff>
      <xdr:row>28</xdr:row>
      <xdr:rowOff>66675</xdr:rowOff>
    </xdr:to>
    <xdr:grpSp>
      <xdr:nvGrpSpPr>
        <xdr:cNvPr id="38" name="Group 71">
          <a:extLst>
            <a:ext uri="{FF2B5EF4-FFF2-40B4-BE49-F238E27FC236}">
              <a16:creationId xmlns:a16="http://schemas.microsoft.com/office/drawing/2014/main" id="{00000000-0008-0000-0100-000026000000}"/>
            </a:ext>
          </a:extLst>
        </xdr:cNvPr>
        <xdr:cNvGrpSpPr>
          <a:grpSpLocks/>
        </xdr:cNvGrpSpPr>
      </xdr:nvGrpSpPr>
      <xdr:grpSpPr bwMode="auto">
        <a:xfrm>
          <a:off x="5864225" y="4257675"/>
          <a:ext cx="692150" cy="476250"/>
          <a:chOff x="719" y="343"/>
          <a:chExt cx="72" cy="51"/>
        </a:xfrm>
      </xdr:grpSpPr>
      <xdr:sp macro="" textlink="">
        <xdr:nvSpPr>
          <xdr:cNvPr id="39" name="Oval 72">
            <a:extLst>
              <a:ext uri="{FF2B5EF4-FFF2-40B4-BE49-F238E27FC236}">
                <a16:creationId xmlns:a16="http://schemas.microsoft.com/office/drawing/2014/main" id="{00000000-0008-0000-0100-000027000000}"/>
              </a:ext>
            </a:extLst>
          </xdr:cNvPr>
          <xdr:cNvSpPr>
            <a:spLocks noChangeArrowheads="1"/>
          </xdr:cNvSpPr>
        </xdr:nvSpPr>
        <xdr:spPr bwMode="auto">
          <a:xfrm>
            <a:off x="719" y="366"/>
            <a:ext cx="72" cy="28"/>
          </a:xfrm>
          <a:prstGeom prst="ellipse">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27432" bIns="0" anchor="t" upright="1"/>
          <a:lstStyle/>
          <a:p>
            <a:pPr algn="ctr" rtl="0">
              <a:defRPr sz="1000"/>
            </a:pPr>
            <a:r>
              <a:rPr lang="pl-PL" sz="1000" b="0" i="0" u="none" strike="noStrike" baseline="0">
                <a:solidFill>
                  <a:srgbClr val="000000"/>
                </a:solidFill>
                <a:latin typeface="Arial CE"/>
                <a:cs typeface="Arial CE"/>
              </a:rPr>
              <a:t>STOP</a:t>
            </a:r>
          </a:p>
        </xdr:txBody>
      </xdr:sp>
      <xdr:sp macro="" textlink="">
        <xdr:nvSpPr>
          <xdr:cNvPr id="40" name="Line 73">
            <a:extLst>
              <a:ext uri="{FF2B5EF4-FFF2-40B4-BE49-F238E27FC236}">
                <a16:creationId xmlns:a16="http://schemas.microsoft.com/office/drawing/2014/main" id="{00000000-0008-0000-0100-000028000000}"/>
              </a:ext>
            </a:extLst>
          </xdr:cNvPr>
          <xdr:cNvSpPr>
            <a:spLocks noChangeShapeType="1"/>
          </xdr:cNvSpPr>
        </xdr:nvSpPr>
        <xdr:spPr bwMode="auto">
          <a:xfrm>
            <a:off x="754" y="343"/>
            <a:ext cx="0"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7</xdr:col>
      <xdr:colOff>581025</xdr:colOff>
      <xdr:row>32</xdr:row>
      <xdr:rowOff>0</xdr:rowOff>
    </xdr:from>
    <xdr:to>
      <xdr:col>9</xdr:col>
      <xdr:colOff>47625</xdr:colOff>
      <xdr:row>35</xdr:row>
      <xdr:rowOff>0</xdr:rowOff>
    </xdr:to>
    <xdr:grpSp>
      <xdr:nvGrpSpPr>
        <xdr:cNvPr id="41" name="Group 74">
          <a:extLst>
            <a:ext uri="{FF2B5EF4-FFF2-40B4-BE49-F238E27FC236}">
              <a16:creationId xmlns:a16="http://schemas.microsoft.com/office/drawing/2014/main" id="{00000000-0008-0000-0100-000029000000}"/>
            </a:ext>
          </a:extLst>
        </xdr:cNvPr>
        <xdr:cNvGrpSpPr>
          <a:grpSpLocks/>
        </xdr:cNvGrpSpPr>
      </xdr:nvGrpSpPr>
      <xdr:grpSpPr bwMode="auto">
        <a:xfrm>
          <a:off x="5146675" y="5302250"/>
          <a:ext cx="698500" cy="476250"/>
          <a:chOff x="719" y="343"/>
          <a:chExt cx="72" cy="51"/>
        </a:xfrm>
      </xdr:grpSpPr>
      <xdr:sp macro="" textlink="">
        <xdr:nvSpPr>
          <xdr:cNvPr id="42" name="Oval 75">
            <a:extLst>
              <a:ext uri="{FF2B5EF4-FFF2-40B4-BE49-F238E27FC236}">
                <a16:creationId xmlns:a16="http://schemas.microsoft.com/office/drawing/2014/main" id="{00000000-0008-0000-0100-00002A000000}"/>
              </a:ext>
            </a:extLst>
          </xdr:cNvPr>
          <xdr:cNvSpPr>
            <a:spLocks noChangeArrowheads="1"/>
          </xdr:cNvSpPr>
        </xdr:nvSpPr>
        <xdr:spPr bwMode="auto">
          <a:xfrm>
            <a:off x="719" y="366"/>
            <a:ext cx="72" cy="28"/>
          </a:xfrm>
          <a:prstGeom prst="ellipse">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27432" bIns="0" anchor="t" upright="1"/>
          <a:lstStyle/>
          <a:p>
            <a:pPr algn="ctr" rtl="0">
              <a:defRPr sz="1000"/>
            </a:pPr>
            <a:r>
              <a:rPr lang="pl-PL" sz="1000" b="0" i="0" u="none" strike="noStrike" baseline="0">
                <a:solidFill>
                  <a:srgbClr val="000000"/>
                </a:solidFill>
                <a:latin typeface="Arial CE"/>
                <a:cs typeface="Arial CE"/>
              </a:rPr>
              <a:t>STOP</a:t>
            </a:r>
          </a:p>
        </xdr:txBody>
      </xdr:sp>
      <xdr:sp macro="" textlink="">
        <xdr:nvSpPr>
          <xdr:cNvPr id="43" name="Line 76">
            <a:extLst>
              <a:ext uri="{FF2B5EF4-FFF2-40B4-BE49-F238E27FC236}">
                <a16:creationId xmlns:a16="http://schemas.microsoft.com/office/drawing/2014/main" id="{00000000-0008-0000-0100-00002B000000}"/>
              </a:ext>
            </a:extLst>
          </xdr:cNvPr>
          <xdr:cNvSpPr>
            <a:spLocks noChangeShapeType="1"/>
          </xdr:cNvSpPr>
        </xdr:nvSpPr>
        <xdr:spPr bwMode="auto">
          <a:xfrm>
            <a:off x="754" y="343"/>
            <a:ext cx="0"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4</xdr:col>
      <xdr:colOff>504825</xdr:colOff>
      <xdr:row>31</xdr:row>
      <xdr:rowOff>142875</xdr:rowOff>
    </xdr:from>
    <xdr:to>
      <xdr:col>9</xdr:col>
      <xdr:colOff>95250</xdr:colOff>
      <xdr:row>38</xdr:row>
      <xdr:rowOff>85725</xdr:rowOff>
    </xdr:to>
    <xdr:grpSp>
      <xdr:nvGrpSpPr>
        <xdr:cNvPr id="44" name="Group 77">
          <a:extLst>
            <a:ext uri="{FF2B5EF4-FFF2-40B4-BE49-F238E27FC236}">
              <a16:creationId xmlns:a16="http://schemas.microsoft.com/office/drawing/2014/main" id="{00000000-0008-0000-0100-00002C000000}"/>
            </a:ext>
          </a:extLst>
        </xdr:cNvPr>
        <xdr:cNvGrpSpPr>
          <a:grpSpLocks/>
        </xdr:cNvGrpSpPr>
      </xdr:nvGrpSpPr>
      <xdr:grpSpPr bwMode="auto">
        <a:xfrm>
          <a:off x="3222625" y="5286375"/>
          <a:ext cx="2670175" cy="1054100"/>
          <a:chOff x="560" y="228"/>
          <a:chExt cx="277" cy="113"/>
        </a:xfrm>
      </xdr:grpSpPr>
      <xdr:sp macro="" textlink="">
        <xdr:nvSpPr>
          <xdr:cNvPr id="45" name="Text Box 78">
            <a:extLst>
              <a:ext uri="{FF2B5EF4-FFF2-40B4-BE49-F238E27FC236}">
                <a16:creationId xmlns:a16="http://schemas.microsoft.com/office/drawing/2014/main" id="{00000000-0008-0000-0100-00002D000000}"/>
              </a:ext>
            </a:extLst>
          </xdr:cNvPr>
          <xdr:cNvSpPr txBox="1">
            <a:spLocks noChangeArrowheads="1"/>
          </xdr:cNvSpPr>
        </xdr:nvSpPr>
        <xdr:spPr bwMode="auto">
          <a:xfrm>
            <a:off x="560" y="239"/>
            <a:ext cx="36" cy="2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pl-PL" sz="1000" b="0" i="0" u="none" strike="noStrike" baseline="0">
                <a:solidFill>
                  <a:srgbClr val="000000"/>
                </a:solidFill>
                <a:latin typeface="Arial CE"/>
                <a:cs typeface="Arial CE"/>
              </a:rPr>
              <a:t>Nie</a:t>
            </a:r>
          </a:p>
        </xdr:txBody>
      </xdr:sp>
      <xdr:sp macro="" textlink="">
        <xdr:nvSpPr>
          <xdr:cNvPr id="46" name="AutoShape 79">
            <a:extLst>
              <a:ext uri="{FF2B5EF4-FFF2-40B4-BE49-F238E27FC236}">
                <a16:creationId xmlns:a16="http://schemas.microsoft.com/office/drawing/2014/main" id="{00000000-0008-0000-0100-00002E000000}"/>
              </a:ext>
            </a:extLst>
          </xdr:cNvPr>
          <xdr:cNvSpPr>
            <a:spLocks noChangeArrowheads="1"/>
          </xdr:cNvSpPr>
        </xdr:nvSpPr>
        <xdr:spPr bwMode="auto">
          <a:xfrm>
            <a:off x="590" y="228"/>
            <a:ext cx="105" cy="59"/>
          </a:xfrm>
          <a:prstGeom prst="flowChartDecision">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pl-PL" sz="1000" b="0" i="0" u="none" strike="noStrike" baseline="0">
                <a:solidFill>
                  <a:srgbClr val="000000"/>
                </a:solidFill>
                <a:latin typeface="Arial CE"/>
                <a:cs typeface="Arial CE"/>
              </a:rPr>
              <a:t>N&gt; -97</a:t>
            </a:r>
          </a:p>
        </xdr:txBody>
      </xdr:sp>
      <xdr:sp macro="" textlink="">
        <xdr:nvSpPr>
          <xdr:cNvPr id="47" name="AutoShape 80">
            <a:extLst>
              <a:ext uri="{FF2B5EF4-FFF2-40B4-BE49-F238E27FC236}">
                <a16:creationId xmlns:a16="http://schemas.microsoft.com/office/drawing/2014/main" id="{00000000-0008-0000-0100-00002F000000}"/>
              </a:ext>
            </a:extLst>
          </xdr:cNvPr>
          <xdr:cNvSpPr>
            <a:spLocks noChangeArrowheads="1"/>
          </xdr:cNvSpPr>
        </xdr:nvSpPr>
        <xdr:spPr bwMode="auto">
          <a:xfrm>
            <a:off x="633" y="296"/>
            <a:ext cx="204" cy="45"/>
          </a:xfrm>
          <a:prstGeom prst="parallelogram">
            <a:avLst>
              <a:gd name="adj" fmla="val 113333"/>
            </a:avLst>
          </a:prstGeom>
          <a:solidFill>
            <a:srgbClr xmlns:mc="http://schemas.openxmlformats.org/markup-compatibility/2006" xmlns:a14="http://schemas.microsoft.com/office/drawing/2010/main" val="FFCC99" mc:Ignorable="a14" a14:legacySpreadsheetColorIndex="47"/>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pl-PL" sz="1000" b="0" i="0" u="none" strike="noStrike" baseline="0">
                <a:solidFill>
                  <a:srgbClr val="000000"/>
                </a:solidFill>
                <a:latin typeface="Arial CE"/>
                <a:cs typeface="Arial CE"/>
              </a:rPr>
              <a:t>Write "negative"</a:t>
            </a:r>
          </a:p>
        </xdr:txBody>
      </xdr:sp>
      <xdr:sp macro="" textlink="">
        <xdr:nvSpPr>
          <xdr:cNvPr id="48" name="Text Box 81">
            <a:extLst>
              <a:ext uri="{FF2B5EF4-FFF2-40B4-BE49-F238E27FC236}">
                <a16:creationId xmlns:a16="http://schemas.microsoft.com/office/drawing/2014/main" id="{00000000-0008-0000-0100-000030000000}"/>
              </a:ext>
            </a:extLst>
          </xdr:cNvPr>
          <xdr:cNvSpPr txBox="1">
            <a:spLocks noChangeArrowheads="1"/>
          </xdr:cNvSpPr>
        </xdr:nvSpPr>
        <xdr:spPr bwMode="auto">
          <a:xfrm>
            <a:off x="694" y="238"/>
            <a:ext cx="41"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pl-PL" sz="1000" b="0" i="0" u="none" strike="noStrike" baseline="0">
                <a:solidFill>
                  <a:srgbClr val="000000"/>
                </a:solidFill>
                <a:latin typeface="Arial CE"/>
                <a:cs typeface="Arial CE"/>
              </a:rPr>
              <a:t>Tak</a:t>
            </a:r>
          </a:p>
        </xdr:txBody>
      </xdr:sp>
      <xdr:sp macro="" textlink="">
        <xdr:nvSpPr>
          <xdr:cNvPr id="49" name="Line 82">
            <a:extLst>
              <a:ext uri="{FF2B5EF4-FFF2-40B4-BE49-F238E27FC236}">
                <a16:creationId xmlns:a16="http://schemas.microsoft.com/office/drawing/2014/main" id="{00000000-0008-0000-0100-000031000000}"/>
              </a:ext>
            </a:extLst>
          </xdr:cNvPr>
          <xdr:cNvSpPr>
            <a:spLocks noChangeShapeType="1"/>
          </xdr:cNvSpPr>
        </xdr:nvSpPr>
        <xdr:spPr bwMode="auto">
          <a:xfrm>
            <a:off x="715" y="259"/>
            <a:ext cx="0" cy="38"/>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50" name="Line 83">
            <a:extLst>
              <a:ext uri="{FF2B5EF4-FFF2-40B4-BE49-F238E27FC236}">
                <a16:creationId xmlns:a16="http://schemas.microsoft.com/office/drawing/2014/main" id="{00000000-0008-0000-0100-000032000000}"/>
              </a:ext>
            </a:extLst>
          </xdr:cNvPr>
          <xdr:cNvSpPr>
            <a:spLocks noChangeShapeType="1"/>
          </xdr:cNvSpPr>
        </xdr:nvSpPr>
        <xdr:spPr bwMode="auto">
          <a:xfrm>
            <a:off x="694" y="258"/>
            <a:ext cx="2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1" name="Line 84">
            <a:extLst>
              <a:ext uri="{FF2B5EF4-FFF2-40B4-BE49-F238E27FC236}">
                <a16:creationId xmlns:a16="http://schemas.microsoft.com/office/drawing/2014/main" id="{00000000-0008-0000-0100-000033000000}"/>
              </a:ext>
            </a:extLst>
          </xdr:cNvPr>
          <xdr:cNvSpPr>
            <a:spLocks noChangeShapeType="1"/>
          </xdr:cNvSpPr>
        </xdr:nvSpPr>
        <xdr:spPr bwMode="auto">
          <a:xfrm flipH="1">
            <a:off x="568" y="258"/>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2" name="Line 85">
            <a:extLst>
              <a:ext uri="{FF2B5EF4-FFF2-40B4-BE49-F238E27FC236}">
                <a16:creationId xmlns:a16="http://schemas.microsoft.com/office/drawing/2014/main" id="{00000000-0008-0000-0100-000034000000}"/>
              </a:ext>
            </a:extLst>
          </xdr:cNvPr>
          <xdr:cNvSpPr>
            <a:spLocks noChangeShapeType="1"/>
          </xdr:cNvSpPr>
        </xdr:nvSpPr>
        <xdr:spPr bwMode="auto">
          <a:xfrm>
            <a:off x="568" y="258"/>
            <a:ext cx="0" cy="8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6</xdr:col>
      <xdr:colOff>523875</xdr:colOff>
      <xdr:row>38</xdr:row>
      <xdr:rowOff>95250</xdr:rowOff>
    </xdr:from>
    <xdr:to>
      <xdr:col>7</xdr:col>
      <xdr:colOff>600075</xdr:colOff>
      <xdr:row>41</xdr:row>
      <xdr:rowOff>95250</xdr:rowOff>
    </xdr:to>
    <xdr:grpSp>
      <xdr:nvGrpSpPr>
        <xdr:cNvPr id="53" name="Group 86">
          <a:extLst>
            <a:ext uri="{FF2B5EF4-FFF2-40B4-BE49-F238E27FC236}">
              <a16:creationId xmlns:a16="http://schemas.microsoft.com/office/drawing/2014/main" id="{00000000-0008-0000-0100-000035000000}"/>
            </a:ext>
          </a:extLst>
        </xdr:cNvPr>
        <xdr:cNvGrpSpPr>
          <a:grpSpLocks/>
        </xdr:cNvGrpSpPr>
      </xdr:nvGrpSpPr>
      <xdr:grpSpPr bwMode="auto">
        <a:xfrm>
          <a:off x="4473575" y="6350000"/>
          <a:ext cx="692150" cy="476250"/>
          <a:chOff x="719" y="343"/>
          <a:chExt cx="72" cy="51"/>
        </a:xfrm>
      </xdr:grpSpPr>
      <xdr:sp macro="" textlink="">
        <xdr:nvSpPr>
          <xdr:cNvPr id="54" name="Oval 87">
            <a:extLst>
              <a:ext uri="{FF2B5EF4-FFF2-40B4-BE49-F238E27FC236}">
                <a16:creationId xmlns:a16="http://schemas.microsoft.com/office/drawing/2014/main" id="{00000000-0008-0000-0100-000036000000}"/>
              </a:ext>
            </a:extLst>
          </xdr:cNvPr>
          <xdr:cNvSpPr>
            <a:spLocks noChangeArrowheads="1"/>
          </xdr:cNvSpPr>
        </xdr:nvSpPr>
        <xdr:spPr bwMode="auto">
          <a:xfrm>
            <a:off x="719" y="366"/>
            <a:ext cx="72" cy="28"/>
          </a:xfrm>
          <a:prstGeom prst="ellipse">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27432" bIns="0" anchor="t" upright="1"/>
          <a:lstStyle/>
          <a:p>
            <a:pPr algn="ctr" rtl="0">
              <a:defRPr sz="1000"/>
            </a:pPr>
            <a:r>
              <a:rPr lang="pl-PL" sz="1000" b="0" i="0" u="none" strike="noStrike" baseline="0">
                <a:solidFill>
                  <a:srgbClr val="000000"/>
                </a:solidFill>
                <a:latin typeface="Arial CE"/>
                <a:cs typeface="Arial CE"/>
              </a:rPr>
              <a:t>STOP</a:t>
            </a:r>
          </a:p>
        </xdr:txBody>
      </xdr:sp>
      <xdr:sp macro="" textlink="">
        <xdr:nvSpPr>
          <xdr:cNvPr id="55" name="Line 88">
            <a:extLst>
              <a:ext uri="{FF2B5EF4-FFF2-40B4-BE49-F238E27FC236}">
                <a16:creationId xmlns:a16="http://schemas.microsoft.com/office/drawing/2014/main" id="{00000000-0008-0000-0100-000037000000}"/>
              </a:ext>
            </a:extLst>
          </xdr:cNvPr>
          <xdr:cNvSpPr>
            <a:spLocks noChangeShapeType="1"/>
          </xdr:cNvSpPr>
        </xdr:nvSpPr>
        <xdr:spPr bwMode="auto">
          <a:xfrm>
            <a:off x="754" y="343"/>
            <a:ext cx="0"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4</xdr:col>
      <xdr:colOff>38100</xdr:colOff>
      <xdr:row>41</xdr:row>
      <xdr:rowOff>47625</xdr:rowOff>
    </xdr:from>
    <xdr:to>
      <xdr:col>5</xdr:col>
      <xdr:colOff>114300</xdr:colOff>
      <xdr:row>47</xdr:row>
      <xdr:rowOff>19050</xdr:rowOff>
    </xdr:to>
    <xdr:grpSp>
      <xdr:nvGrpSpPr>
        <xdr:cNvPr id="56" name="Group 89">
          <a:extLst>
            <a:ext uri="{FF2B5EF4-FFF2-40B4-BE49-F238E27FC236}">
              <a16:creationId xmlns:a16="http://schemas.microsoft.com/office/drawing/2014/main" id="{00000000-0008-0000-0100-000038000000}"/>
            </a:ext>
          </a:extLst>
        </xdr:cNvPr>
        <xdr:cNvGrpSpPr>
          <a:grpSpLocks/>
        </xdr:cNvGrpSpPr>
      </xdr:nvGrpSpPr>
      <xdr:grpSpPr bwMode="auto">
        <a:xfrm>
          <a:off x="2755900" y="6778625"/>
          <a:ext cx="692150" cy="923925"/>
          <a:chOff x="719" y="343"/>
          <a:chExt cx="72" cy="51"/>
        </a:xfrm>
      </xdr:grpSpPr>
      <xdr:sp macro="" textlink="">
        <xdr:nvSpPr>
          <xdr:cNvPr id="57" name="Oval 90">
            <a:extLst>
              <a:ext uri="{FF2B5EF4-FFF2-40B4-BE49-F238E27FC236}">
                <a16:creationId xmlns:a16="http://schemas.microsoft.com/office/drawing/2014/main" id="{00000000-0008-0000-0100-000039000000}"/>
              </a:ext>
            </a:extLst>
          </xdr:cNvPr>
          <xdr:cNvSpPr>
            <a:spLocks noChangeArrowheads="1"/>
          </xdr:cNvSpPr>
        </xdr:nvSpPr>
        <xdr:spPr bwMode="auto">
          <a:xfrm>
            <a:off x="719" y="366"/>
            <a:ext cx="72" cy="28"/>
          </a:xfrm>
          <a:prstGeom prst="ellipse">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27432" bIns="0" anchor="t" upright="1"/>
          <a:lstStyle/>
          <a:p>
            <a:pPr algn="ctr" rtl="0">
              <a:defRPr sz="1000"/>
            </a:pPr>
            <a:r>
              <a:rPr lang="pl-PL" sz="1000" b="0" i="0" u="none" strike="noStrike" baseline="0">
                <a:solidFill>
                  <a:srgbClr val="000000"/>
                </a:solidFill>
                <a:latin typeface="Arial CE"/>
                <a:cs typeface="Arial CE"/>
              </a:rPr>
              <a:t>STOP</a:t>
            </a:r>
          </a:p>
        </xdr:txBody>
      </xdr:sp>
      <xdr:sp macro="" textlink="">
        <xdr:nvSpPr>
          <xdr:cNvPr id="58" name="Line 91">
            <a:extLst>
              <a:ext uri="{FF2B5EF4-FFF2-40B4-BE49-F238E27FC236}">
                <a16:creationId xmlns:a16="http://schemas.microsoft.com/office/drawing/2014/main" id="{00000000-0008-0000-0100-00003A000000}"/>
              </a:ext>
            </a:extLst>
          </xdr:cNvPr>
          <xdr:cNvSpPr>
            <a:spLocks noChangeShapeType="1"/>
          </xdr:cNvSpPr>
        </xdr:nvSpPr>
        <xdr:spPr bwMode="auto">
          <a:xfrm>
            <a:off x="754" y="343"/>
            <a:ext cx="0"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3</xdr:col>
      <xdr:colOff>228600</xdr:colOff>
      <xdr:row>38</xdr:row>
      <xdr:rowOff>76200</xdr:rowOff>
    </xdr:from>
    <xdr:to>
      <xdr:col>5</xdr:col>
      <xdr:colOff>447675</xdr:colOff>
      <xdr:row>42</xdr:row>
      <xdr:rowOff>104775</xdr:rowOff>
    </xdr:to>
    <xdr:sp macro="" textlink="">
      <xdr:nvSpPr>
        <xdr:cNvPr id="59" name="AutoShape 92">
          <a:extLst>
            <a:ext uri="{FF2B5EF4-FFF2-40B4-BE49-F238E27FC236}">
              <a16:creationId xmlns:a16="http://schemas.microsoft.com/office/drawing/2014/main" id="{00000000-0008-0000-0100-00003B000000}"/>
            </a:ext>
          </a:extLst>
        </xdr:cNvPr>
        <xdr:cNvSpPr>
          <a:spLocks noChangeArrowheads="1"/>
        </xdr:cNvSpPr>
      </xdr:nvSpPr>
      <xdr:spPr bwMode="auto">
        <a:xfrm>
          <a:off x="2238375" y="6457950"/>
          <a:ext cx="1400175" cy="676275"/>
        </a:xfrm>
        <a:prstGeom prst="flowChartInputOutput">
          <a:avLst/>
        </a:prstGeom>
        <a:solidFill>
          <a:srgbClr xmlns:mc="http://schemas.openxmlformats.org/markup-compatibility/2006" xmlns:a14="http://schemas.microsoft.com/office/drawing/2010/main" val="FFCC99" mc:Ignorable="a14" a14:legacySpreadsheetColorIndex="47"/>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27432" bIns="0" anchor="t" upright="1"/>
        <a:lstStyle/>
        <a:p>
          <a:pPr algn="ctr" rtl="0">
            <a:defRPr sz="1000"/>
          </a:pPr>
          <a:r>
            <a:rPr lang="pl-PL" sz="1100" b="0" i="0" u="none" strike="noStrike" baseline="0">
              <a:solidFill>
                <a:srgbClr val="000000"/>
              </a:solidFill>
              <a:latin typeface="Arial CE"/>
              <a:cs typeface="Arial CE"/>
            </a:rPr>
            <a:t>Write: "Very negative"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495300</xdr:colOff>
      <xdr:row>3</xdr:row>
      <xdr:rowOff>85725</xdr:rowOff>
    </xdr:from>
    <xdr:to>
      <xdr:col>10</xdr:col>
      <xdr:colOff>304800</xdr:colOff>
      <xdr:row>5</xdr:row>
      <xdr:rowOff>104775</xdr:rowOff>
    </xdr:to>
    <xdr:sp macro="" textlink="">
      <xdr:nvSpPr>
        <xdr:cNvPr id="2" name="Oval 1">
          <a:extLst>
            <a:ext uri="{FF2B5EF4-FFF2-40B4-BE49-F238E27FC236}">
              <a16:creationId xmlns:a16="http://schemas.microsoft.com/office/drawing/2014/main" id="{00000000-0008-0000-0200-000002000000}"/>
            </a:ext>
          </a:extLst>
        </xdr:cNvPr>
        <xdr:cNvSpPr>
          <a:spLocks noChangeArrowheads="1"/>
        </xdr:cNvSpPr>
      </xdr:nvSpPr>
      <xdr:spPr bwMode="auto">
        <a:xfrm>
          <a:off x="5623560" y="794385"/>
          <a:ext cx="1028700" cy="354330"/>
        </a:xfrm>
        <a:prstGeom prst="ellipse">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27432" bIns="0" anchor="t" upright="1"/>
        <a:lstStyle/>
        <a:p>
          <a:pPr algn="ctr" rtl="0">
            <a:defRPr sz="1000"/>
          </a:pPr>
          <a:r>
            <a:rPr lang="pl-PL" sz="1000" b="0" i="0" u="none" strike="noStrike" baseline="0">
              <a:solidFill>
                <a:srgbClr val="000000"/>
              </a:solidFill>
              <a:latin typeface="Arial CE"/>
              <a:cs typeface="Arial CE"/>
            </a:rPr>
            <a:t>START</a:t>
          </a:r>
        </a:p>
      </xdr:txBody>
    </xdr:sp>
    <xdr:clientData/>
  </xdr:twoCellAnchor>
  <xdr:twoCellAnchor>
    <xdr:from>
      <xdr:col>9</xdr:col>
      <xdr:colOff>409575</xdr:colOff>
      <xdr:row>10</xdr:row>
      <xdr:rowOff>19050</xdr:rowOff>
    </xdr:from>
    <xdr:to>
      <xdr:col>9</xdr:col>
      <xdr:colOff>409575</xdr:colOff>
      <xdr:row>12</xdr:row>
      <xdr:rowOff>0</xdr:rowOff>
    </xdr:to>
    <xdr:sp macro="" textlink="">
      <xdr:nvSpPr>
        <xdr:cNvPr id="3" name="Line 2">
          <a:extLst>
            <a:ext uri="{FF2B5EF4-FFF2-40B4-BE49-F238E27FC236}">
              <a16:creationId xmlns:a16="http://schemas.microsoft.com/office/drawing/2014/main" id="{00000000-0008-0000-0200-000003000000}"/>
            </a:ext>
          </a:extLst>
        </xdr:cNvPr>
        <xdr:cNvSpPr>
          <a:spLocks noChangeShapeType="1"/>
        </xdr:cNvSpPr>
      </xdr:nvSpPr>
      <xdr:spPr bwMode="auto">
        <a:xfrm>
          <a:off x="6147435" y="1901190"/>
          <a:ext cx="0" cy="31623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552450</xdr:colOff>
      <xdr:row>7</xdr:row>
      <xdr:rowOff>57150</xdr:rowOff>
    </xdr:from>
    <xdr:to>
      <xdr:col>11</xdr:col>
      <xdr:colOff>200025</xdr:colOff>
      <xdr:row>9</xdr:row>
      <xdr:rowOff>152400</xdr:rowOff>
    </xdr:to>
    <xdr:sp macro="" textlink="">
      <xdr:nvSpPr>
        <xdr:cNvPr id="4" name="AutoShape 3">
          <a:extLst>
            <a:ext uri="{FF2B5EF4-FFF2-40B4-BE49-F238E27FC236}">
              <a16:creationId xmlns:a16="http://schemas.microsoft.com/office/drawing/2014/main" id="{00000000-0008-0000-0200-000004000000}"/>
            </a:ext>
          </a:extLst>
        </xdr:cNvPr>
        <xdr:cNvSpPr>
          <a:spLocks noChangeArrowheads="1"/>
        </xdr:cNvSpPr>
      </xdr:nvSpPr>
      <xdr:spPr bwMode="auto">
        <a:xfrm>
          <a:off x="5071110" y="1436370"/>
          <a:ext cx="2085975" cy="430530"/>
        </a:xfrm>
        <a:prstGeom prst="parallelogram">
          <a:avLst>
            <a:gd name="adj" fmla="val 124432"/>
          </a:avLst>
        </a:prstGeom>
        <a:solidFill>
          <a:srgbClr xmlns:mc="http://schemas.openxmlformats.org/markup-compatibility/2006" xmlns:a14="http://schemas.microsoft.com/office/drawing/2010/main" val="FFCC99" mc:Ignorable="a14" a14:legacySpreadsheetColorIndex="47"/>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pl-PL" sz="1000" b="0" i="0" u="none" strike="noStrike" baseline="0">
              <a:solidFill>
                <a:srgbClr val="000000"/>
              </a:solidFill>
              <a:latin typeface="Arial CE"/>
              <a:cs typeface="Arial CE"/>
            </a:rPr>
            <a:t>Read N</a:t>
          </a:r>
        </a:p>
      </xdr:txBody>
    </xdr:sp>
    <xdr:clientData/>
  </xdr:twoCellAnchor>
  <xdr:twoCellAnchor>
    <xdr:from>
      <xdr:col>7</xdr:col>
      <xdr:colOff>400050</xdr:colOff>
      <xdr:row>18</xdr:row>
      <xdr:rowOff>76200</xdr:rowOff>
    </xdr:from>
    <xdr:to>
      <xdr:col>8</xdr:col>
      <xdr:colOff>476250</xdr:colOff>
      <xdr:row>21</xdr:row>
      <xdr:rowOff>76200</xdr:rowOff>
    </xdr:to>
    <xdr:grpSp>
      <xdr:nvGrpSpPr>
        <xdr:cNvPr id="5" name="Group 4">
          <a:extLst>
            <a:ext uri="{FF2B5EF4-FFF2-40B4-BE49-F238E27FC236}">
              <a16:creationId xmlns:a16="http://schemas.microsoft.com/office/drawing/2014/main" id="{00000000-0008-0000-0200-000005000000}"/>
            </a:ext>
          </a:extLst>
        </xdr:cNvPr>
        <xdr:cNvGrpSpPr>
          <a:grpSpLocks/>
        </xdr:cNvGrpSpPr>
      </xdr:nvGrpSpPr>
      <xdr:grpSpPr bwMode="auto">
        <a:xfrm>
          <a:off x="4965700" y="3155950"/>
          <a:ext cx="692150" cy="476250"/>
          <a:chOff x="719" y="343"/>
          <a:chExt cx="72" cy="51"/>
        </a:xfrm>
      </xdr:grpSpPr>
      <xdr:sp macro="" textlink="">
        <xdr:nvSpPr>
          <xdr:cNvPr id="6" name="Oval 5">
            <a:extLst>
              <a:ext uri="{FF2B5EF4-FFF2-40B4-BE49-F238E27FC236}">
                <a16:creationId xmlns:a16="http://schemas.microsoft.com/office/drawing/2014/main" id="{00000000-0008-0000-0200-000006000000}"/>
              </a:ext>
            </a:extLst>
          </xdr:cNvPr>
          <xdr:cNvSpPr>
            <a:spLocks noChangeArrowheads="1"/>
          </xdr:cNvSpPr>
        </xdr:nvSpPr>
        <xdr:spPr bwMode="auto">
          <a:xfrm>
            <a:off x="719" y="366"/>
            <a:ext cx="72" cy="28"/>
          </a:xfrm>
          <a:prstGeom prst="ellipse">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27432" bIns="0" anchor="t" upright="1"/>
          <a:lstStyle/>
          <a:p>
            <a:pPr algn="ctr" rtl="0">
              <a:defRPr sz="1000"/>
            </a:pPr>
            <a:r>
              <a:rPr lang="pl-PL" sz="1000" b="0" i="0" u="none" strike="noStrike" baseline="0">
                <a:solidFill>
                  <a:srgbClr val="000000"/>
                </a:solidFill>
                <a:latin typeface="Arial CE"/>
                <a:cs typeface="Arial CE"/>
              </a:rPr>
              <a:t>STOP</a:t>
            </a:r>
          </a:p>
        </xdr:txBody>
      </xdr:sp>
      <xdr:sp macro="" textlink="">
        <xdr:nvSpPr>
          <xdr:cNvPr id="7" name="Line 6">
            <a:extLst>
              <a:ext uri="{FF2B5EF4-FFF2-40B4-BE49-F238E27FC236}">
                <a16:creationId xmlns:a16="http://schemas.microsoft.com/office/drawing/2014/main" id="{00000000-0008-0000-0200-000007000000}"/>
              </a:ext>
            </a:extLst>
          </xdr:cNvPr>
          <xdr:cNvSpPr>
            <a:spLocks noChangeShapeType="1"/>
          </xdr:cNvSpPr>
        </xdr:nvSpPr>
        <xdr:spPr bwMode="auto">
          <a:xfrm>
            <a:off x="754" y="343"/>
            <a:ext cx="0"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9</xdr:col>
      <xdr:colOff>409575</xdr:colOff>
      <xdr:row>5</xdr:row>
      <xdr:rowOff>114300</xdr:rowOff>
    </xdr:from>
    <xdr:to>
      <xdr:col>9</xdr:col>
      <xdr:colOff>409575</xdr:colOff>
      <xdr:row>7</xdr:row>
      <xdr:rowOff>19050</xdr:rowOff>
    </xdr:to>
    <xdr:sp macro="" textlink="">
      <xdr:nvSpPr>
        <xdr:cNvPr id="8" name="Line 7">
          <a:extLst>
            <a:ext uri="{FF2B5EF4-FFF2-40B4-BE49-F238E27FC236}">
              <a16:creationId xmlns:a16="http://schemas.microsoft.com/office/drawing/2014/main" id="{00000000-0008-0000-0200-000008000000}"/>
            </a:ext>
          </a:extLst>
        </xdr:cNvPr>
        <xdr:cNvSpPr>
          <a:spLocks noChangeShapeType="1"/>
        </xdr:cNvSpPr>
      </xdr:nvSpPr>
      <xdr:spPr bwMode="auto">
        <a:xfrm>
          <a:off x="6147435" y="1158240"/>
          <a:ext cx="0" cy="24003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361950</xdr:colOff>
      <xdr:row>12</xdr:row>
      <xdr:rowOff>9525</xdr:rowOff>
    </xdr:from>
    <xdr:to>
      <xdr:col>11</xdr:col>
      <xdr:colOff>57150</xdr:colOff>
      <xdr:row>18</xdr:row>
      <xdr:rowOff>95250</xdr:rowOff>
    </xdr:to>
    <xdr:grpSp>
      <xdr:nvGrpSpPr>
        <xdr:cNvPr id="9" name="Group 59">
          <a:extLst>
            <a:ext uri="{FF2B5EF4-FFF2-40B4-BE49-F238E27FC236}">
              <a16:creationId xmlns:a16="http://schemas.microsoft.com/office/drawing/2014/main" id="{00000000-0008-0000-0200-000009000000}"/>
            </a:ext>
          </a:extLst>
        </xdr:cNvPr>
        <xdr:cNvGrpSpPr>
          <a:grpSpLocks/>
        </xdr:cNvGrpSpPr>
      </xdr:nvGrpSpPr>
      <xdr:grpSpPr bwMode="auto">
        <a:xfrm>
          <a:off x="4311650" y="2136775"/>
          <a:ext cx="2774950" cy="1038225"/>
          <a:chOff x="425" y="332"/>
          <a:chExt cx="288" cy="111"/>
        </a:xfrm>
      </xdr:grpSpPr>
      <xdr:sp macro="" textlink="">
        <xdr:nvSpPr>
          <xdr:cNvPr id="10" name="Text Box 11">
            <a:extLst>
              <a:ext uri="{FF2B5EF4-FFF2-40B4-BE49-F238E27FC236}">
                <a16:creationId xmlns:a16="http://schemas.microsoft.com/office/drawing/2014/main" id="{00000000-0008-0000-0200-00000A000000}"/>
              </a:ext>
            </a:extLst>
          </xdr:cNvPr>
          <xdr:cNvSpPr txBox="1">
            <a:spLocks noChangeArrowheads="1"/>
          </xdr:cNvSpPr>
        </xdr:nvSpPr>
        <xdr:spPr bwMode="auto">
          <a:xfrm>
            <a:off x="538" y="343"/>
            <a:ext cx="36" cy="2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pl-PL" sz="1000" b="0" i="0" u="none" strike="noStrike" baseline="0">
                <a:solidFill>
                  <a:srgbClr val="000000"/>
                </a:solidFill>
                <a:latin typeface="Arial CE"/>
                <a:cs typeface="Arial CE"/>
              </a:rPr>
              <a:t>No</a:t>
            </a:r>
          </a:p>
        </xdr:txBody>
      </xdr:sp>
      <xdr:sp macro="" textlink="">
        <xdr:nvSpPr>
          <xdr:cNvPr id="11" name="AutoShape 12">
            <a:extLst>
              <a:ext uri="{FF2B5EF4-FFF2-40B4-BE49-F238E27FC236}">
                <a16:creationId xmlns:a16="http://schemas.microsoft.com/office/drawing/2014/main" id="{00000000-0008-0000-0200-00000B000000}"/>
              </a:ext>
            </a:extLst>
          </xdr:cNvPr>
          <xdr:cNvSpPr>
            <a:spLocks noChangeArrowheads="1"/>
          </xdr:cNvSpPr>
        </xdr:nvSpPr>
        <xdr:spPr bwMode="auto">
          <a:xfrm>
            <a:off x="568" y="332"/>
            <a:ext cx="105" cy="59"/>
          </a:xfrm>
          <a:prstGeom prst="flowChartDecision">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pl-PL" sz="900" b="0" i="0" u="none" strike="noStrike" baseline="0">
                <a:solidFill>
                  <a:srgbClr val="000000"/>
                </a:solidFill>
                <a:latin typeface="Arial CE"/>
                <a:cs typeface="Arial CE"/>
              </a:rPr>
              <a:t>N&gt; -600</a:t>
            </a:r>
          </a:p>
        </xdr:txBody>
      </xdr:sp>
      <xdr:sp macro="" textlink="">
        <xdr:nvSpPr>
          <xdr:cNvPr id="12" name="AutoShape 13">
            <a:extLst>
              <a:ext uri="{FF2B5EF4-FFF2-40B4-BE49-F238E27FC236}">
                <a16:creationId xmlns:a16="http://schemas.microsoft.com/office/drawing/2014/main" id="{00000000-0008-0000-0200-00000C000000}"/>
              </a:ext>
            </a:extLst>
          </xdr:cNvPr>
          <xdr:cNvSpPr>
            <a:spLocks noChangeArrowheads="1"/>
          </xdr:cNvSpPr>
        </xdr:nvSpPr>
        <xdr:spPr bwMode="auto">
          <a:xfrm>
            <a:off x="425" y="395"/>
            <a:ext cx="204" cy="45"/>
          </a:xfrm>
          <a:prstGeom prst="parallelogram">
            <a:avLst>
              <a:gd name="adj" fmla="val 113333"/>
            </a:avLst>
          </a:prstGeom>
          <a:solidFill>
            <a:srgbClr xmlns:mc="http://schemas.openxmlformats.org/markup-compatibility/2006" xmlns:a14="http://schemas.microsoft.com/office/drawing/2010/main" val="FFCC99" mc:Ignorable="a14" a14:legacySpreadsheetColorIndex="47"/>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27432" bIns="0" anchor="t" upright="1"/>
          <a:lstStyle/>
          <a:p>
            <a:pPr algn="ctr" rtl="0">
              <a:defRPr sz="1000"/>
            </a:pPr>
            <a:r>
              <a:rPr lang="pl-PL" sz="1000" b="0" i="0" u="none" strike="noStrike" baseline="0">
                <a:solidFill>
                  <a:srgbClr val="000000"/>
                </a:solidFill>
                <a:latin typeface="Arial CE"/>
                <a:cs typeface="Arial CE"/>
              </a:rPr>
              <a:t>-N * 1000</a:t>
            </a:r>
          </a:p>
        </xdr:txBody>
      </xdr:sp>
      <xdr:sp macro="" textlink="">
        <xdr:nvSpPr>
          <xdr:cNvPr id="13" name="Text Box 14">
            <a:extLst>
              <a:ext uri="{FF2B5EF4-FFF2-40B4-BE49-F238E27FC236}">
                <a16:creationId xmlns:a16="http://schemas.microsoft.com/office/drawing/2014/main" id="{00000000-0008-0000-0200-00000D000000}"/>
              </a:ext>
            </a:extLst>
          </xdr:cNvPr>
          <xdr:cNvSpPr txBox="1">
            <a:spLocks noChangeArrowheads="1"/>
          </xdr:cNvSpPr>
        </xdr:nvSpPr>
        <xdr:spPr bwMode="auto">
          <a:xfrm>
            <a:off x="672" y="342"/>
            <a:ext cx="41"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pl-PL" sz="1000" b="0" i="0" u="none" strike="noStrike" baseline="0">
                <a:solidFill>
                  <a:srgbClr val="000000"/>
                </a:solidFill>
                <a:latin typeface="Arial CE"/>
                <a:cs typeface="Arial CE"/>
              </a:rPr>
              <a:t>Yes</a:t>
            </a:r>
          </a:p>
        </xdr:txBody>
      </xdr:sp>
      <xdr:sp macro="" textlink="">
        <xdr:nvSpPr>
          <xdr:cNvPr id="14" name="Line 15">
            <a:extLst>
              <a:ext uri="{FF2B5EF4-FFF2-40B4-BE49-F238E27FC236}">
                <a16:creationId xmlns:a16="http://schemas.microsoft.com/office/drawing/2014/main" id="{00000000-0008-0000-0200-00000E000000}"/>
              </a:ext>
            </a:extLst>
          </xdr:cNvPr>
          <xdr:cNvSpPr>
            <a:spLocks noChangeShapeType="1"/>
          </xdr:cNvSpPr>
        </xdr:nvSpPr>
        <xdr:spPr bwMode="auto">
          <a:xfrm>
            <a:off x="693" y="363"/>
            <a:ext cx="2" cy="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5" name="Line 16">
            <a:extLst>
              <a:ext uri="{FF2B5EF4-FFF2-40B4-BE49-F238E27FC236}">
                <a16:creationId xmlns:a16="http://schemas.microsoft.com/office/drawing/2014/main" id="{00000000-0008-0000-0200-00000F000000}"/>
              </a:ext>
            </a:extLst>
          </xdr:cNvPr>
          <xdr:cNvSpPr>
            <a:spLocks noChangeShapeType="1"/>
          </xdr:cNvSpPr>
        </xdr:nvSpPr>
        <xdr:spPr bwMode="auto">
          <a:xfrm>
            <a:off x="672" y="362"/>
            <a:ext cx="2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 name="Line 17">
            <a:extLst>
              <a:ext uri="{FF2B5EF4-FFF2-40B4-BE49-F238E27FC236}">
                <a16:creationId xmlns:a16="http://schemas.microsoft.com/office/drawing/2014/main" id="{00000000-0008-0000-0200-000010000000}"/>
              </a:ext>
            </a:extLst>
          </xdr:cNvPr>
          <xdr:cNvSpPr>
            <a:spLocks noChangeShapeType="1"/>
          </xdr:cNvSpPr>
        </xdr:nvSpPr>
        <xdr:spPr bwMode="auto">
          <a:xfrm flipH="1">
            <a:off x="546" y="362"/>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7" name="Line 18">
            <a:extLst>
              <a:ext uri="{FF2B5EF4-FFF2-40B4-BE49-F238E27FC236}">
                <a16:creationId xmlns:a16="http://schemas.microsoft.com/office/drawing/2014/main" id="{00000000-0008-0000-0200-000011000000}"/>
              </a:ext>
            </a:extLst>
          </xdr:cNvPr>
          <xdr:cNvSpPr>
            <a:spLocks noChangeShapeType="1"/>
          </xdr:cNvSpPr>
        </xdr:nvSpPr>
        <xdr:spPr bwMode="auto">
          <a:xfrm>
            <a:off x="546" y="362"/>
            <a:ext cx="2" cy="3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8</xdr:col>
      <xdr:colOff>285750</xdr:colOff>
      <xdr:row>25</xdr:row>
      <xdr:rowOff>0</xdr:rowOff>
    </xdr:from>
    <xdr:to>
      <xdr:col>9</xdr:col>
      <xdr:colOff>361950</xdr:colOff>
      <xdr:row>28</xdr:row>
      <xdr:rowOff>0</xdr:rowOff>
    </xdr:to>
    <xdr:grpSp>
      <xdr:nvGrpSpPr>
        <xdr:cNvPr id="18" name="Group 37">
          <a:extLst>
            <a:ext uri="{FF2B5EF4-FFF2-40B4-BE49-F238E27FC236}">
              <a16:creationId xmlns:a16="http://schemas.microsoft.com/office/drawing/2014/main" id="{00000000-0008-0000-0200-000012000000}"/>
            </a:ext>
          </a:extLst>
        </xdr:cNvPr>
        <xdr:cNvGrpSpPr>
          <a:grpSpLocks/>
        </xdr:cNvGrpSpPr>
      </xdr:nvGrpSpPr>
      <xdr:grpSpPr bwMode="auto">
        <a:xfrm>
          <a:off x="5467350" y="4191000"/>
          <a:ext cx="692150" cy="476250"/>
          <a:chOff x="719" y="343"/>
          <a:chExt cx="72" cy="51"/>
        </a:xfrm>
      </xdr:grpSpPr>
      <xdr:sp macro="" textlink="">
        <xdr:nvSpPr>
          <xdr:cNvPr id="19" name="Oval 38">
            <a:extLst>
              <a:ext uri="{FF2B5EF4-FFF2-40B4-BE49-F238E27FC236}">
                <a16:creationId xmlns:a16="http://schemas.microsoft.com/office/drawing/2014/main" id="{00000000-0008-0000-0200-000013000000}"/>
              </a:ext>
            </a:extLst>
          </xdr:cNvPr>
          <xdr:cNvSpPr>
            <a:spLocks noChangeArrowheads="1"/>
          </xdr:cNvSpPr>
        </xdr:nvSpPr>
        <xdr:spPr bwMode="auto">
          <a:xfrm>
            <a:off x="719" y="366"/>
            <a:ext cx="72" cy="28"/>
          </a:xfrm>
          <a:prstGeom prst="ellipse">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27432" bIns="0" anchor="t" upright="1"/>
          <a:lstStyle/>
          <a:p>
            <a:pPr algn="ctr" rtl="0">
              <a:defRPr sz="1000"/>
            </a:pPr>
            <a:r>
              <a:rPr lang="pl-PL" sz="1000" b="0" i="0" u="none" strike="noStrike" baseline="0">
                <a:solidFill>
                  <a:srgbClr val="000000"/>
                </a:solidFill>
                <a:latin typeface="Arial CE"/>
                <a:cs typeface="Arial CE"/>
              </a:rPr>
              <a:t>STOP</a:t>
            </a:r>
          </a:p>
        </xdr:txBody>
      </xdr:sp>
      <xdr:sp macro="" textlink="">
        <xdr:nvSpPr>
          <xdr:cNvPr id="20" name="Line 39">
            <a:extLst>
              <a:ext uri="{FF2B5EF4-FFF2-40B4-BE49-F238E27FC236}">
                <a16:creationId xmlns:a16="http://schemas.microsoft.com/office/drawing/2014/main" id="{00000000-0008-0000-0200-000014000000}"/>
              </a:ext>
            </a:extLst>
          </xdr:cNvPr>
          <xdr:cNvSpPr>
            <a:spLocks noChangeShapeType="1"/>
          </xdr:cNvSpPr>
        </xdr:nvSpPr>
        <xdr:spPr bwMode="auto">
          <a:xfrm>
            <a:off x="754" y="343"/>
            <a:ext cx="0"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10</xdr:col>
      <xdr:colOff>0</xdr:colOff>
      <xdr:row>31</xdr:row>
      <xdr:rowOff>95250</xdr:rowOff>
    </xdr:from>
    <xdr:to>
      <xdr:col>11</xdr:col>
      <xdr:colOff>76200</xdr:colOff>
      <xdr:row>34</xdr:row>
      <xdr:rowOff>95250</xdr:rowOff>
    </xdr:to>
    <xdr:grpSp>
      <xdr:nvGrpSpPr>
        <xdr:cNvPr id="21" name="Group 40">
          <a:extLst>
            <a:ext uri="{FF2B5EF4-FFF2-40B4-BE49-F238E27FC236}">
              <a16:creationId xmlns:a16="http://schemas.microsoft.com/office/drawing/2014/main" id="{00000000-0008-0000-0200-000015000000}"/>
            </a:ext>
          </a:extLst>
        </xdr:cNvPr>
        <xdr:cNvGrpSpPr>
          <a:grpSpLocks/>
        </xdr:cNvGrpSpPr>
      </xdr:nvGrpSpPr>
      <xdr:grpSpPr bwMode="auto">
        <a:xfrm>
          <a:off x="6413500" y="5238750"/>
          <a:ext cx="692150" cy="476250"/>
          <a:chOff x="719" y="343"/>
          <a:chExt cx="72" cy="51"/>
        </a:xfrm>
      </xdr:grpSpPr>
      <xdr:sp macro="" textlink="">
        <xdr:nvSpPr>
          <xdr:cNvPr id="22" name="Oval 41">
            <a:extLst>
              <a:ext uri="{FF2B5EF4-FFF2-40B4-BE49-F238E27FC236}">
                <a16:creationId xmlns:a16="http://schemas.microsoft.com/office/drawing/2014/main" id="{00000000-0008-0000-0200-000016000000}"/>
              </a:ext>
            </a:extLst>
          </xdr:cNvPr>
          <xdr:cNvSpPr>
            <a:spLocks noChangeArrowheads="1"/>
          </xdr:cNvSpPr>
        </xdr:nvSpPr>
        <xdr:spPr bwMode="auto">
          <a:xfrm>
            <a:off x="719" y="366"/>
            <a:ext cx="72" cy="28"/>
          </a:xfrm>
          <a:prstGeom prst="ellipse">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27432" bIns="0" anchor="t" upright="1"/>
          <a:lstStyle/>
          <a:p>
            <a:pPr algn="ctr" rtl="0">
              <a:defRPr sz="1000"/>
            </a:pPr>
            <a:r>
              <a:rPr lang="pl-PL" sz="1000" b="0" i="0" u="none" strike="noStrike" baseline="0">
                <a:solidFill>
                  <a:srgbClr val="000000"/>
                </a:solidFill>
                <a:latin typeface="Arial CE"/>
                <a:cs typeface="Arial CE"/>
              </a:rPr>
              <a:t>STOP</a:t>
            </a:r>
          </a:p>
        </xdr:txBody>
      </xdr:sp>
      <xdr:sp macro="" textlink="">
        <xdr:nvSpPr>
          <xdr:cNvPr id="23" name="Line 42">
            <a:extLst>
              <a:ext uri="{FF2B5EF4-FFF2-40B4-BE49-F238E27FC236}">
                <a16:creationId xmlns:a16="http://schemas.microsoft.com/office/drawing/2014/main" id="{00000000-0008-0000-0200-000017000000}"/>
              </a:ext>
            </a:extLst>
          </xdr:cNvPr>
          <xdr:cNvSpPr>
            <a:spLocks noChangeShapeType="1"/>
          </xdr:cNvSpPr>
        </xdr:nvSpPr>
        <xdr:spPr bwMode="auto">
          <a:xfrm>
            <a:off x="754" y="343"/>
            <a:ext cx="0"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10</xdr:col>
      <xdr:colOff>542925</xdr:colOff>
      <xdr:row>38</xdr:row>
      <xdr:rowOff>0</xdr:rowOff>
    </xdr:from>
    <xdr:to>
      <xdr:col>12</xdr:col>
      <xdr:colOff>9525</xdr:colOff>
      <xdr:row>41</xdr:row>
      <xdr:rowOff>0</xdr:rowOff>
    </xdr:to>
    <xdr:grpSp>
      <xdr:nvGrpSpPr>
        <xdr:cNvPr id="24" name="Group 52">
          <a:extLst>
            <a:ext uri="{FF2B5EF4-FFF2-40B4-BE49-F238E27FC236}">
              <a16:creationId xmlns:a16="http://schemas.microsoft.com/office/drawing/2014/main" id="{00000000-0008-0000-0200-000018000000}"/>
            </a:ext>
          </a:extLst>
        </xdr:cNvPr>
        <xdr:cNvGrpSpPr>
          <a:grpSpLocks/>
        </xdr:cNvGrpSpPr>
      </xdr:nvGrpSpPr>
      <xdr:grpSpPr bwMode="auto">
        <a:xfrm>
          <a:off x="6956425" y="6254750"/>
          <a:ext cx="698500" cy="476250"/>
          <a:chOff x="719" y="343"/>
          <a:chExt cx="72" cy="51"/>
        </a:xfrm>
      </xdr:grpSpPr>
      <xdr:sp macro="" textlink="">
        <xdr:nvSpPr>
          <xdr:cNvPr id="25" name="Oval 53">
            <a:extLst>
              <a:ext uri="{FF2B5EF4-FFF2-40B4-BE49-F238E27FC236}">
                <a16:creationId xmlns:a16="http://schemas.microsoft.com/office/drawing/2014/main" id="{00000000-0008-0000-0200-000019000000}"/>
              </a:ext>
            </a:extLst>
          </xdr:cNvPr>
          <xdr:cNvSpPr>
            <a:spLocks noChangeArrowheads="1"/>
          </xdr:cNvSpPr>
        </xdr:nvSpPr>
        <xdr:spPr bwMode="auto">
          <a:xfrm>
            <a:off x="719" y="366"/>
            <a:ext cx="72" cy="28"/>
          </a:xfrm>
          <a:prstGeom prst="ellipse">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27432" bIns="0" anchor="t" upright="1"/>
          <a:lstStyle/>
          <a:p>
            <a:pPr algn="ctr" rtl="0">
              <a:defRPr sz="1000"/>
            </a:pPr>
            <a:r>
              <a:rPr lang="pl-PL" sz="1000" b="0" i="0" u="none" strike="noStrike" baseline="0">
                <a:solidFill>
                  <a:srgbClr val="000000"/>
                </a:solidFill>
                <a:latin typeface="Arial CE"/>
                <a:cs typeface="Arial CE"/>
              </a:rPr>
              <a:t>STOP</a:t>
            </a:r>
          </a:p>
        </xdr:txBody>
      </xdr:sp>
      <xdr:sp macro="" textlink="">
        <xdr:nvSpPr>
          <xdr:cNvPr id="26" name="Line 54">
            <a:extLst>
              <a:ext uri="{FF2B5EF4-FFF2-40B4-BE49-F238E27FC236}">
                <a16:creationId xmlns:a16="http://schemas.microsoft.com/office/drawing/2014/main" id="{00000000-0008-0000-0200-00001A000000}"/>
              </a:ext>
            </a:extLst>
          </xdr:cNvPr>
          <xdr:cNvSpPr>
            <a:spLocks noChangeShapeType="1"/>
          </xdr:cNvSpPr>
        </xdr:nvSpPr>
        <xdr:spPr bwMode="auto">
          <a:xfrm>
            <a:off x="754" y="343"/>
            <a:ext cx="0"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12</xdr:col>
      <xdr:colOff>28575</xdr:colOff>
      <xdr:row>44</xdr:row>
      <xdr:rowOff>85725</xdr:rowOff>
    </xdr:from>
    <xdr:to>
      <xdr:col>13</xdr:col>
      <xdr:colOff>104775</xdr:colOff>
      <xdr:row>47</xdr:row>
      <xdr:rowOff>85725</xdr:rowOff>
    </xdr:to>
    <xdr:grpSp>
      <xdr:nvGrpSpPr>
        <xdr:cNvPr id="27" name="Group 55">
          <a:extLst>
            <a:ext uri="{FF2B5EF4-FFF2-40B4-BE49-F238E27FC236}">
              <a16:creationId xmlns:a16="http://schemas.microsoft.com/office/drawing/2014/main" id="{00000000-0008-0000-0200-00001B000000}"/>
            </a:ext>
          </a:extLst>
        </xdr:cNvPr>
        <xdr:cNvGrpSpPr>
          <a:grpSpLocks/>
        </xdr:cNvGrpSpPr>
      </xdr:nvGrpSpPr>
      <xdr:grpSpPr bwMode="auto">
        <a:xfrm>
          <a:off x="7673975" y="7292975"/>
          <a:ext cx="692150" cy="476250"/>
          <a:chOff x="719" y="343"/>
          <a:chExt cx="72" cy="51"/>
        </a:xfrm>
      </xdr:grpSpPr>
      <xdr:sp macro="" textlink="">
        <xdr:nvSpPr>
          <xdr:cNvPr id="28" name="Oval 56">
            <a:extLst>
              <a:ext uri="{FF2B5EF4-FFF2-40B4-BE49-F238E27FC236}">
                <a16:creationId xmlns:a16="http://schemas.microsoft.com/office/drawing/2014/main" id="{00000000-0008-0000-0200-00001C000000}"/>
              </a:ext>
            </a:extLst>
          </xdr:cNvPr>
          <xdr:cNvSpPr>
            <a:spLocks noChangeArrowheads="1"/>
          </xdr:cNvSpPr>
        </xdr:nvSpPr>
        <xdr:spPr bwMode="auto">
          <a:xfrm>
            <a:off x="719" y="366"/>
            <a:ext cx="72" cy="28"/>
          </a:xfrm>
          <a:prstGeom prst="ellipse">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27432" bIns="0" anchor="t" upright="1"/>
          <a:lstStyle/>
          <a:p>
            <a:pPr algn="ctr" rtl="0">
              <a:defRPr sz="1000"/>
            </a:pPr>
            <a:r>
              <a:rPr lang="pl-PL" sz="1000" b="0" i="0" u="none" strike="noStrike" baseline="0">
                <a:solidFill>
                  <a:srgbClr val="000000"/>
                </a:solidFill>
                <a:latin typeface="Arial CE"/>
                <a:cs typeface="Arial CE"/>
              </a:rPr>
              <a:t>STOP</a:t>
            </a:r>
          </a:p>
        </xdr:txBody>
      </xdr:sp>
      <xdr:sp macro="" textlink="">
        <xdr:nvSpPr>
          <xdr:cNvPr id="29" name="Line 57">
            <a:extLst>
              <a:ext uri="{FF2B5EF4-FFF2-40B4-BE49-F238E27FC236}">
                <a16:creationId xmlns:a16="http://schemas.microsoft.com/office/drawing/2014/main" id="{00000000-0008-0000-0200-00001D000000}"/>
              </a:ext>
            </a:extLst>
          </xdr:cNvPr>
          <xdr:cNvSpPr>
            <a:spLocks noChangeShapeType="1"/>
          </xdr:cNvSpPr>
        </xdr:nvSpPr>
        <xdr:spPr bwMode="auto">
          <a:xfrm>
            <a:off x="754" y="343"/>
            <a:ext cx="0"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7</xdr:col>
      <xdr:colOff>457200</xdr:colOff>
      <xdr:row>18</xdr:row>
      <xdr:rowOff>85725</xdr:rowOff>
    </xdr:from>
    <xdr:to>
      <xdr:col>12</xdr:col>
      <xdr:colOff>152400</xdr:colOff>
      <xdr:row>25</xdr:row>
      <xdr:rowOff>9525</xdr:rowOff>
    </xdr:to>
    <xdr:grpSp>
      <xdr:nvGrpSpPr>
        <xdr:cNvPr id="30" name="Group 60">
          <a:extLst>
            <a:ext uri="{FF2B5EF4-FFF2-40B4-BE49-F238E27FC236}">
              <a16:creationId xmlns:a16="http://schemas.microsoft.com/office/drawing/2014/main" id="{00000000-0008-0000-0200-00001E000000}"/>
            </a:ext>
          </a:extLst>
        </xdr:cNvPr>
        <xdr:cNvGrpSpPr>
          <a:grpSpLocks/>
        </xdr:cNvGrpSpPr>
      </xdr:nvGrpSpPr>
      <xdr:grpSpPr bwMode="auto">
        <a:xfrm>
          <a:off x="5022850" y="3165475"/>
          <a:ext cx="2774950" cy="1035050"/>
          <a:chOff x="425" y="332"/>
          <a:chExt cx="288" cy="111"/>
        </a:xfrm>
      </xdr:grpSpPr>
      <xdr:sp macro="" textlink="">
        <xdr:nvSpPr>
          <xdr:cNvPr id="31" name="Text Box 61">
            <a:extLst>
              <a:ext uri="{FF2B5EF4-FFF2-40B4-BE49-F238E27FC236}">
                <a16:creationId xmlns:a16="http://schemas.microsoft.com/office/drawing/2014/main" id="{00000000-0008-0000-0200-00001F000000}"/>
              </a:ext>
            </a:extLst>
          </xdr:cNvPr>
          <xdr:cNvSpPr txBox="1">
            <a:spLocks noChangeArrowheads="1"/>
          </xdr:cNvSpPr>
        </xdr:nvSpPr>
        <xdr:spPr bwMode="auto">
          <a:xfrm>
            <a:off x="538" y="343"/>
            <a:ext cx="36" cy="2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pl-PL" sz="1000" b="0" i="0" u="none" strike="noStrike" baseline="0">
                <a:solidFill>
                  <a:srgbClr val="000000"/>
                </a:solidFill>
                <a:latin typeface="Arial CE"/>
                <a:cs typeface="Arial CE"/>
              </a:rPr>
              <a:t>Nie</a:t>
            </a:r>
          </a:p>
        </xdr:txBody>
      </xdr:sp>
      <xdr:sp macro="" textlink="">
        <xdr:nvSpPr>
          <xdr:cNvPr id="32" name="AutoShape 62">
            <a:extLst>
              <a:ext uri="{FF2B5EF4-FFF2-40B4-BE49-F238E27FC236}">
                <a16:creationId xmlns:a16="http://schemas.microsoft.com/office/drawing/2014/main" id="{00000000-0008-0000-0200-000020000000}"/>
              </a:ext>
            </a:extLst>
          </xdr:cNvPr>
          <xdr:cNvSpPr>
            <a:spLocks noChangeArrowheads="1"/>
          </xdr:cNvSpPr>
        </xdr:nvSpPr>
        <xdr:spPr bwMode="auto">
          <a:xfrm>
            <a:off x="568" y="332"/>
            <a:ext cx="105" cy="59"/>
          </a:xfrm>
          <a:prstGeom prst="flowChartDecision">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pl-PL" sz="900" b="0" i="0" u="none" strike="noStrike" baseline="0">
                <a:solidFill>
                  <a:srgbClr val="000000"/>
                </a:solidFill>
                <a:latin typeface="Arial CE"/>
                <a:cs typeface="Arial CE"/>
              </a:rPr>
              <a:t>N&gt; -60</a:t>
            </a:r>
          </a:p>
        </xdr:txBody>
      </xdr:sp>
      <xdr:sp macro="" textlink="">
        <xdr:nvSpPr>
          <xdr:cNvPr id="33" name="AutoShape 63">
            <a:extLst>
              <a:ext uri="{FF2B5EF4-FFF2-40B4-BE49-F238E27FC236}">
                <a16:creationId xmlns:a16="http://schemas.microsoft.com/office/drawing/2014/main" id="{00000000-0008-0000-0200-000021000000}"/>
              </a:ext>
            </a:extLst>
          </xdr:cNvPr>
          <xdr:cNvSpPr>
            <a:spLocks noChangeArrowheads="1"/>
          </xdr:cNvSpPr>
        </xdr:nvSpPr>
        <xdr:spPr bwMode="auto">
          <a:xfrm>
            <a:off x="425" y="395"/>
            <a:ext cx="204" cy="45"/>
          </a:xfrm>
          <a:prstGeom prst="parallelogram">
            <a:avLst>
              <a:gd name="adj" fmla="val 113333"/>
            </a:avLst>
          </a:prstGeom>
          <a:solidFill>
            <a:srgbClr xmlns:mc="http://schemas.openxmlformats.org/markup-compatibility/2006" xmlns:a14="http://schemas.microsoft.com/office/drawing/2010/main" val="FFCC99" mc:Ignorable="a14" a14:legacySpreadsheetColorIndex="47"/>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27432" bIns="0" anchor="t" upright="1"/>
          <a:lstStyle/>
          <a:p>
            <a:pPr algn="ctr" rtl="0">
              <a:defRPr sz="1000"/>
            </a:pPr>
            <a:r>
              <a:rPr lang="pl-PL" sz="1000" b="0" i="0" u="none" strike="noStrike" baseline="0">
                <a:solidFill>
                  <a:srgbClr val="000000"/>
                </a:solidFill>
                <a:latin typeface="Arial CE"/>
                <a:cs typeface="Arial CE"/>
              </a:rPr>
              <a:t>3N + 500</a:t>
            </a:r>
          </a:p>
        </xdr:txBody>
      </xdr:sp>
      <xdr:sp macro="" textlink="">
        <xdr:nvSpPr>
          <xdr:cNvPr id="34" name="Text Box 64">
            <a:extLst>
              <a:ext uri="{FF2B5EF4-FFF2-40B4-BE49-F238E27FC236}">
                <a16:creationId xmlns:a16="http://schemas.microsoft.com/office/drawing/2014/main" id="{00000000-0008-0000-0200-000022000000}"/>
              </a:ext>
            </a:extLst>
          </xdr:cNvPr>
          <xdr:cNvSpPr txBox="1">
            <a:spLocks noChangeArrowheads="1"/>
          </xdr:cNvSpPr>
        </xdr:nvSpPr>
        <xdr:spPr bwMode="auto">
          <a:xfrm>
            <a:off x="672" y="342"/>
            <a:ext cx="41"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pl-PL" sz="1000" b="0" i="0" u="none" strike="noStrike" baseline="0">
                <a:solidFill>
                  <a:srgbClr val="000000"/>
                </a:solidFill>
                <a:latin typeface="Arial CE"/>
                <a:cs typeface="Arial CE"/>
              </a:rPr>
              <a:t>Tak</a:t>
            </a:r>
          </a:p>
        </xdr:txBody>
      </xdr:sp>
      <xdr:sp macro="" textlink="">
        <xdr:nvSpPr>
          <xdr:cNvPr id="35" name="Line 65">
            <a:extLst>
              <a:ext uri="{FF2B5EF4-FFF2-40B4-BE49-F238E27FC236}">
                <a16:creationId xmlns:a16="http://schemas.microsoft.com/office/drawing/2014/main" id="{00000000-0008-0000-0200-000023000000}"/>
              </a:ext>
            </a:extLst>
          </xdr:cNvPr>
          <xdr:cNvSpPr>
            <a:spLocks noChangeShapeType="1"/>
          </xdr:cNvSpPr>
        </xdr:nvSpPr>
        <xdr:spPr bwMode="auto">
          <a:xfrm>
            <a:off x="693" y="363"/>
            <a:ext cx="2" cy="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36" name="Line 66">
            <a:extLst>
              <a:ext uri="{FF2B5EF4-FFF2-40B4-BE49-F238E27FC236}">
                <a16:creationId xmlns:a16="http://schemas.microsoft.com/office/drawing/2014/main" id="{00000000-0008-0000-0200-000024000000}"/>
              </a:ext>
            </a:extLst>
          </xdr:cNvPr>
          <xdr:cNvSpPr>
            <a:spLocks noChangeShapeType="1"/>
          </xdr:cNvSpPr>
        </xdr:nvSpPr>
        <xdr:spPr bwMode="auto">
          <a:xfrm>
            <a:off x="672" y="362"/>
            <a:ext cx="2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7" name="Line 67">
            <a:extLst>
              <a:ext uri="{FF2B5EF4-FFF2-40B4-BE49-F238E27FC236}">
                <a16:creationId xmlns:a16="http://schemas.microsoft.com/office/drawing/2014/main" id="{00000000-0008-0000-0200-000025000000}"/>
              </a:ext>
            </a:extLst>
          </xdr:cNvPr>
          <xdr:cNvSpPr>
            <a:spLocks noChangeShapeType="1"/>
          </xdr:cNvSpPr>
        </xdr:nvSpPr>
        <xdr:spPr bwMode="auto">
          <a:xfrm flipH="1">
            <a:off x="546" y="362"/>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8" name="Line 68">
            <a:extLst>
              <a:ext uri="{FF2B5EF4-FFF2-40B4-BE49-F238E27FC236}">
                <a16:creationId xmlns:a16="http://schemas.microsoft.com/office/drawing/2014/main" id="{00000000-0008-0000-0200-000026000000}"/>
              </a:ext>
            </a:extLst>
          </xdr:cNvPr>
          <xdr:cNvSpPr>
            <a:spLocks noChangeShapeType="1"/>
          </xdr:cNvSpPr>
        </xdr:nvSpPr>
        <xdr:spPr bwMode="auto">
          <a:xfrm>
            <a:off x="546" y="362"/>
            <a:ext cx="2" cy="3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9</xdr:col>
      <xdr:colOff>209550</xdr:colOff>
      <xdr:row>25</xdr:row>
      <xdr:rowOff>0</xdr:rowOff>
    </xdr:from>
    <xdr:to>
      <xdr:col>13</xdr:col>
      <xdr:colOff>133350</xdr:colOff>
      <xdr:row>31</xdr:row>
      <xdr:rowOff>85725</xdr:rowOff>
    </xdr:to>
    <xdr:grpSp>
      <xdr:nvGrpSpPr>
        <xdr:cNvPr id="39" name="Group 69">
          <a:extLst>
            <a:ext uri="{FF2B5EF4-FFF2-40B4-BE49-F238E27FC236}">
              <a16:creationId xmlns:a16="http://schemas.microsoft.com/office/drawing/2014/main" id="{00000000-0008-0000-0200-000027000000}"/>
            </a:ext>
          </a:extLst>
        </xdr:cNvPr>
        <xdr:cNvGrpSpPr>
          <a:grpSpLocks/>
        </xdr:cNvGrpSpPr>
      </xdr:nvGrpSpPr>
      <xdr:grpSpPr bwMode="auto">
        <a:xfrm>
          <a:off x="6007100" y="4191000"/>
          <a:ext cx="2387600" cy="1038225"/>
          <a:chOff x="425" y="332"/>
          <a:chExt cx="288" cy="111"/>
        </a:xfrm>
      </xdr:grpSpPr>
      <xdr:sp macro="" textlink="">
        <xdr:nvSpPr>
          <xdr:cNvPr id="40" name="Text Box 70">
            <a:extLst>
              <a:ext uri="{FF2B5EF4-FFF2-40B4-BE49-F238E27FC236}">
                <a16:creationId xmlns:a16="http://schemas.microsoft.com/office/drawing/2014/main" id="{00000000-0008-0000-0200-000028000000}"/>
              </a:ext>
            </a:extLst>
          </xdr:cNvPr>
          <xdr:cNvSpPr txBox="1">
            <a:spLocks noChangeArrowheads="1"/>
          </xdr:cNvSpPr>
        </xdr:nvSpPr>
        <xdr:spPr bwMode="auto">
          <a:xfrm>
            <a:off x="538" y="343"/>
            <a:ext cx="36" cy="2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pl-PL" sz="1000" b="0" i="0" u="none" strike="noStrike" baseline="0">
                <a:solidFill>
                  <a:srgbClr val="000000"/>
                </a:solidFill>
                <a:latin typeface="Arial CE"/>
                <a:cs typeface="Arial CE"/>
              </a:rPr>
              <a:t>Nie</a:t>
            </a:r>
          </a:p>
        </xdr:txBody>
      </xdr:sp>
      <xdr:sp macro="" textlink="">
        <xdr:nvSpPr>
          <xdr:cNvPr id="41" name="AutoShape 71">
            <a:extLst>
              <a:ext uri="{FF2B5EF4-FFF2-40B4-BE49-F238E27FC236}">
                <a16:creationId xmlns:a16="http://schemas.microsoft.com/office/drawing/2014/main" id="{00000000-0008-0000-0200-000029000000}"/>
              </a:ext>
            </a:extLst>
          </xdr:cNvPr>
          <xdr:cNvSpPr>
            <a:spLocks noChangeArrowheads="1"/>
          </xdr:cNvSpPr>
        </xdr:nvSpPr>
        <xdr:spPr bwMode="auto">
          <a:xfrm>
            <a:off x="568" y="332"/>
            <a:ext cx="106" cy="59"/>
          </a:xfrm>
          <a:prstGeom prst="flowChartDecision">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pl-PL" sz="900" b="0" i="0" u="none" strike="noStrike" baseline="0">
                <a:solidFill>
                  <a:srgbClr val="000000"/>
                </a:solidFill>
                <a:latin typeface="Arial CE"/>
                <a:cs typeface="Arial CE"/>
              </a:rPr>
              <a:t>N&gt;= 0</a:t>
            </a:r>
          </a:p>
        </xdr:txBody>
      </xdr:sp>
      <xdr:sp macro="" textlink="">
        <xdr:nvSpPr>
          <xdr:cNvPr id="42" name="AutoShape 72">
            <a:extLst>
              <a:ext uri="{FF2B5EF4-FFF2-40B4-BE49-F238E27FC236}">
                <a16:creationId xmlns:a16="http://schemas.microsoft.com/office/drawing/2014/main" id="{00000000-0008-0000-0200-00002A000000}"/>
              </a:ext>
            </a:extLst>
          </xdr:cNvPr>
          <xdr:cNvSpPr>
            <a:spLocks noChangeArrowheads="1"/>
          </xdr:cNvSpPr>
        </xdr:nvSpPr>
        <xdr:spPr bwMode="auto">
          <a:xfrm>
            <a:off x="425" y="395"/>
            <a:ext cx="204" cy="45"/>
          </a:xfrm>
          <a:prstGeom prst="parallelogram">
            <a:avLst>
              <a:gd name="adj" fmla="val 113333"/>
            </a:avLst>
          </a:prstGeom>
          <a:solidFill>
            <a:srgbClr xmlns:mc="http://schemas.openxmlformats.org/markup-compatibility/2006" xmlns:a14="http://schemas.microsoft.com/office/drawing/2010/main" val="FFCC99" mc:Ignorable="a14" a14:legacySpreadsheetColorIndex="47"/>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27432" bIns="0" anchor="t" upright="1"/>
          <a:lstStyle/>
          <a:p>
            <a:pPr algn="ctr" rtl="0">
              <a:defRPr sz="1000"/>
            </a:pPr>
            <a:r>
              <a:rPr lang="pl-PL" sz="1000" b="0" i="0" u="none" strike="noStrike" baseline="0">
                <a:solidFill>
                  <a:srgbClr val="000000"/>
                </a:solidFill>
                <a:latin typeface="Arial CE"/>
                <a:cs typeface="Arial CE"/>
              </a:rPr>
              <a:t>"negative and zero"</a:t>
            </a:r>
          </a:p>
        </xdr:txBody>
      </xdr:sp>
      <xdr:sp macro="" textlink="">
        <xdr:nvSpPr>
          <xdr:cNvPr id="43" name="Text Box 73">
            <a:extLst>
              <a:ext uri="{FF2B5EF4-FFF2-40B4-BE49-F238E27FC236}">
                <a16:creationId xmlns:a16="http://schemas.microsoft.com/office/drawing/2014/main" id="{00000000-0008-0000-0200-00002B000000}"/>
              </a:ext>
            </a:extLst>
          </xdr:cNvPr>
          <xdr:cNvSpPr txBox="1">
            <a:spLocks noChangeArrowheads="1"/>
          </xdr:cNvSpPr>
        </xdr:nvSpPr>
        <xdr:spPr bwMode="auto">
          <a:xfrm>
            <a:off x="672" y="342"/>
            <a:ext cx="41"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pl-PL" sz="1000" b="0" i="0" u="none" strike="noStrike" baseline="0">
                <a:solidFill>
                  <a:srgbClr val="000000"/>
                </a:solidFill>
                <a:latin typeface="Arial CE"/>
                <a:cs typeface="Arial CE"/>
              </a:rPr>
              <a:t>Tak</a:t>
            </a:r>
          </a:p>
        </xdr:txBody>
      </xdr:sp>
      <xdr:sp macro="" textlink="">
        <xdr:nvSpPr>
          <xdr:cNvPr id="44" name="Line 74">
            <a:extLst>
              <a:ext uri="{FF2B5EF4-FFF2-40B4-BE49-F238E27FC236}">
                <a16:creationId xmlns:a16="http://schemas.microsoft.com/office/drawing/2014/main" id="{00000000-0008-0000-0200-00002C000000}"/>
              </a:ext>
            </a:extLst>
          </xdr:cNvPr>
          <xdr:cNvSpPr>
            <a:spLocks noChangeShapeType="1"/>
          </xdr:cNvSpPr>
        </xdr:nvSpPr>
        <xdr:spPr bwMode="auto">
          <a:xfrm>
            <a:off x="693" y="363"/>
            <a:ext cx="2" cy="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45" name="Line 75">
            <a:extLst>
              <a:ext uri="{FF2B5EF4-FFF2-40B4-BE49-F238E27FC236}">
                <a16:creationId xmlns:a16="http://schemas.microsoft.com/office/drawing/2014/main" id="{00000000-0008-0000-0200-00002D000000}"/>
              </a:ext>
            </a:extLst>
          </xdr:cNvPr>
          <xdr:cNvSpPr>
            <a:spLocks noChangeShapeType="1"/>
          </xdr:cNvSpPr>
        </xdr:nvSpPr>
        <xdr:spPr bwMode="auto">
          <a:xfrm>
            <a:off x="672" y="362"/>
            <a:ext cx="2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6" name="Line 76">
            <a:extLst>
              <a:ext uri="{FF2B5EF4-FFF2-40B4-BE49-F238E27FC236}">
                <a16:creationId xmlns:a16="http://schemas.microsoft.com/office/drawing/2014/main" id="{00000000-0008-0000-0200-00002E000000}"/>
              </a:ext>
            </a:extLst>
          </xdr:cNvPr>
          <xdr:cNvSpPr>
            <a:spLocks noChangeShapeType="1"/>
          </xdr:cNvSpPr>
        </xdr:nvSpPr>
        <xdr:spPr bwMode="auto">
          <a:xfrm flipH="1">
            <a:off x="546" y="362"/>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7" name="Line 77">
            <a:extLst>
              <a:ext uri="{FF2B5EF4-FFF2-40B4-BE49-F238E27FC236}">
                <a16:creationId xmlns:a16="http://schemas.microsoft.com/office/drawing/2014/main" id="{00000000-0008-0000-0200-00002F000000}"/>
              </a:ext>
            </a:extLst>
          </xdr:cNvPr>
          <xdr:cNvSpPr>
            <a:spLocks noChangeShapeType="1"/>
          </xdr:cNvSpPr>
        </xdr:nvSpPr>
        <xdr:spPr bwMode="auto">
          <a:xfrm>
            <a:off x="546" y="362"/>
            <a:ext cx="2" cy="3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9</xdr:col>
      <xdr:colOff>561975</xdr:colOff>
      <xdr:row>31</xdr:row>
      <xdr:rowOff>76200</xdr:rowOff>
    </xdr:from>
    <xdr:to>
      <xdr:col>14</xdr:col>
      <xdr:colOff>257175</xdr:colOff>
      <xdr:row>38</xdr:row>
      <xdr:rowOff>0</xdr:rowOff>
    </xdr:to>
    <xdr:grpSp>
      <xdr:nvGrpSpPr>
        <xdr:cNvPr id="48" name="Group 78">
          <a:extLst>
            <a:ext uri="{FF2B5EF4-FFF2-40B4-BE49-F238E27FC236}">
              <a16:creationId xmlns:a16="http://schemas.microsoft.com/office/drawing/2014/main" id="{00000000-0008-0000-0200-000030000000}"/>
            </a:ext>
          </a:extLst>
        </xdr:cNvPr>
        <xdr:cNvGrpSpPr>
          <a:grpSpLocks/>
        </xdr:cNvGrpSpPr>
      </xdr:nvGrpSpPr>
      <xdr:grpSpPr bwMode="auto">
        <a:xfrm>
          <a:off x="6359525" y="5219700"/>
          <a:ext cx="2774950" cy="1035050"/>
          <a:chOff x="425" y="332"/>
          <a:chExt cx="288" cy="111"/>
        </a:xfrm>
      </xdr:grpSpPr>
      <xdr:sp macro="" textlink="">
        <xdr:nvSpPr>
          <xdr:cNvPr id="49" name="Text Box 79">
            <a:extLst>
              <a:ext uri="{FF2B5EF4-FFF2-40B4-BE49-F238E27FC236}">
                <a16:creationId xmlns:a16="http://schemas.microsoft.com/office/drawing/2014/main" id="{00000000-0008-0000-0200-000031000000}"/>
              </a:ext>
            </a:extLst>
          </xdr:cNvPr>
          <xdr:cNvSpPr txBox="1">
            <a:spLocks noChangeArrowheads="1"/>
          </xdr:cNvSpPr>
        </xdr:nvSpPr>
        <xdr:spPr bwMode="auto">
          <a:xfrm>
            <a:off x="538" y="343"/>
            <a:ext cx="36" cy="2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pl-PL" sz="1000" b="0" i="0" u="none" strike="noStrike" baseline="0">
                <a:solidFill>
                  <a:srgbClr val="000000"/>
                </a:solidFill>
                <a:latin typeface="Arial CE"/>
                <a:cs typeface="Arial CE"/>
              </a:rPr>
              <a:t>Nie</a:t>
            </a:r>
          </a:p>
        </xdr:txBody>
      </xdr:sp>
      <xdr:sp macro="" textlink="">
        <xdr:nvSpPr>
          <xdr:cNvPr id="50" name="AutoShape 80">
            <a:extLst>
              <a:ext uri="{FF2B5EF4-FFF2-40B4-BE49-F238E27FC236}">
                <a16:creationId xmlns:a16="http://schemas.microsoft.com/office/drawing/2014/main" id="{00000000-0008-0000-0200-000032000000}"/>
              </a:ext>
            </a:extLst>
          </xdr:cNvPr>
          <xdr:cNvSpPr>
            <a:spLocks noChangeArrowheads="1"/>
          </xdr:cNvSpPr>
        </xdr:nvSpPr>
        <xdr:spPr bwMode="auto">
          <a:xfrm>
            <a:off x="568" y="332"/>
            <a:ext cx="105" cy="59"/>
          </a:xfrm>
          <a:prstGeom prst="flowChartDecision">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pl-PL" sz="900" b="0" i="0" u="none" strike="noStrike" baseline="0">
                <a:solidFill>
                  <a:srgbClr val="000000"/>
                </a:solidFill>
                <a:latin typeface="Arial CE"/>
                <a:cs typeface="Arial CE"/>
              </a:rPr>
              <a:t>N&gt;9</a:t>
            </a:r>
          </a:p>
        </xdr:txBody>
      </xdr:sp>
      <xdr:sp macro="" textlink="">
        <xdr:nvSpPr>
          <xdr:cNvPr id="51" name="AutoShape 81">
            <a:extLst>
              <a:ext uri="{FF2B5EF4-FFF2-40B4-BE49-F238E27FC236}">
                <a16:creationId xmlns:a16="http://schemas.microsoft.com/office/drawing/2014/main" id="{00000000-0008-0000-0200-000033000000}"/>
              </a:ext>
            </a:extLst>
          </xdr:cNvPr>
          <xdr:cNvSpPr>
            <a:spLocks noChangeArrowheads="1"/>
          </xdr:cNvSpPr>
        </xdr:nvSpPr>
        <xdr:spPr bwMode="auto">
          <a:xfrm>
            <a:off x="425" y="395"/>
            <a:ext cx="204" cy="45"/>
          </a:xfrm>
          <a:prstGeom prst="parallelogram">
            <a:avLst>
              <a:gd name="adj" fmla="val 113333"/>
            </a:avLst>
          </a:prstGeom>
          <a:solidFill>
            <a:srgbClr xmlns:mc="http://schemas.openxmlformats.org/markup-compatibility/2006" xmlns:a14="http://schemas.microsoft.com/office/drawing/2010/main" val="FFCC99" mc:Ignorable="a14" a14:legacySpreadsheetColorIndex="47"/>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27432" bIns="0" anchor="t" upright="1"/>
          <a:lstStyle/>
          <a:p>
            <a:pPr algn="ctr" rtl="0">
              <a:defRPr sz="1000"/>
            </a:pPr>
            <a:r>
              <a:rPr lang="pl-PL" sz="1000" b="0" i="0" u="none" strike="noStrike" baseline="0">
                <a:solidFill>
                  <a:srgbClr val="000000"/>
                </a:solidFill>
                <a:latin typeface="Arial CE"/>
                <a:cs typeface="Arial CE"/>
              </a:rPr>
              <a:t>"digit"</a:t>
            </a:r>
          </a:p>
        </xdr:txBody>
      </xdr:sp>
      <xdr:sp macro="" textlink="">
        <xdr:nvSpPr>
          <xdr:cNvPr id="52" name="Text Box 82">
            <a:extLst>
              <a:ext uri="{FF2B5EF4-FFF2-40B4-BE49-F238E27FC236}">
                <a16:creationId xmlns:a16="http://schemas.microsoft.com/office/drawing/2014/main" id="{00000000-0008-0000-0200-000034000000}"/>
              </a:ext>
            </a:extLst>
          </xdr:cNvPr>
          <xdr:cNvSpPr txBox="1">
            <a:spLocks noChangeArrowheads="1"/>
          </xdr:cNvSpPr>
        </xdr:nvSpPr>
        <xdr:spPr bwMode="auto">
          <a:xfrm>
            <a:off x="672" y="342"/>
            <a:ext cx="41"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pl-PL" sz="1000" b="0" i="0" u="none" strike="noStrike" baseline="0">
                <a:solidFill>
                  <a:srgbClr val="000000"/>
                </a:solidFill>
                <a:latin typeface="Arial CE"/>
                <a:cs typeface="Arial CE"/>
              </a:rPr>
              <a:t>Tak</a:t>
            </a:r>
          </a:p>
        </xdr:txBody>
      </xdr:sp>
      <xdr:sp macro="" textlink="">
        <xdr:nvSpPr>
          <xdr:cNvPr id="53" name="Line 83">
            <a:extLst>
              <a:ext uri="{FF2B5EF4-FFF2-40B4-BE49-F238E27FC236}">
                <a16:creationId xmlns:a16="http://schemas.microsoft.com/office/drawing/2014/main" id="{00000000-0008-0000-0200-000035000000}"/>
              </a:ext>
            </a:extLst>
          </xdr:cNvPr>
          <xdr:cNvSpPr>
            <a:spLocks noChangeShapeType="1"/>
          </xdr:cNvSpPr>
        </xdr:nvSpPr>
        <xdr:spPr bwMode="auto">
          <a:xfrm>
            <a:off x="693" y="363"/>
            <a:ext cx="2" cy="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54" name="Line 84">
            <a:extLst>
              <a:ext uri="{FF2B5EF4-FFF2-40B4-BE49-F238E27FC236}">
                <a16:creationId xmlns:a16="http://schemas.microsoft.com/office/drawing/2014/main" id="{00000000-0008-0000-0200-000036000000}"/>
              </a:ext>
            </a:extLst>
          </xdr:cNvPr>
          <xdr:cNvSpPr>
            <a:spLocks noChangeShapeType="1"/>
          </xdr:cNvSpPr>
        </xdr:nvSpPr>
        <xdr:spPr bwMode="auto">
          <a:xfrm>
            <a:off x="672" y="362"/>
            <a:ext cx="2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5" name="Line 85">
            <a:extLst>
              <a:ext uri="{FF2B5EF4-FFF2-40B4-BE49-F238E27FC236}">
                <a16:creationId xmlns:a16="http://schemas.microsoft.com/office/drawing/2014/main" id="{00000000-0008-0000-0200-000037000000}"/>
              </a:ext>
            </a:extLst>
          </xdr:cNvPr>
          <xdr:cNvSpPr>
            <a:spLocks noChangeShapeType="1"/>
          </xdr:cNvSpPr>
        </xdr:nvSpPr>
        <xdr:spPr bwMode="auto">
          <a:xfrm flipH="1">
            <a:off x="546" y="362"/>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6" name="Line 86">
            <a:extLst>
              <a:ext uri="{FF2B5EF4-FFF2-40B4-BE49-F238E27FC236}">
                <a16:creationId xmlns:a16="http://schemas.microsoft.com/office/drawing/2014/main" id="{00000000-0008-0000-0200-000038000000}"/>
              </a:ext>
            </a:extLst>
          </xdr:cNvPr>
          <xdr:cNvSpPr>
            <a:spLocks noChangeShapeType="1"/>
          </xdr:cNvSpPr>
        </xdr:nvSpPr>
        <xdr:spPr bwMode="auto">
          <a:xfrm>
            <a:off x="546" y="362"/>
            <a:ext cx="2" cy="3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11</xdr:col>
      <xdr:colOff>28575</xdr:colOff>
      <xdr:row>37</xdr:row>
      <xdr:rowOff>152400</xdr:rowOff>
    </xdr:from>
    <xdr:to>
      <xdr:col>15</xdr:col>
      <xdr:colOff>333375</xdr:colOff>
      <xdr:row>44</xdr:row>
      <xdr:rowOff>76200</xdr:rowOff>
    </xdr:to>
    <xdr:grpSp>
      <xdr:nvGrpSpPr>
        <xdr:cNvPr id="57" name="Group 87">
          <a:extLst>
            <a:ext uri="{FF2B5EF4-FFF2-40B4-BE49-F238E27FC236}">
              <a16:creationId xmlns:a16="http://schemas.microsoft.com/office/drawing/2014/main" id="{00000000-0008-0000-0200-000039000000}"/>
            </a:ext>
          </a:extLst>
        </xdr:cNvPr>
        <xdr:cNvGrpSpPr>
          <a:grpSpLocks/>
        </xdr:cNvGrpSpPr>
      </xdr:nvGrpSpPr>
      <xdr:grpSpPr bwMode="auto">
        <a:xfrm>
          <a:off x="7058025" y="6248400"/>
          <a:ext cx="3092450" cy="1035050"/>
          <a:chOff x="425" y="332"/>
          <a:chExt cx="288" cy="111"/>
        </a:xfrm>
      </xdr:grpSpPr>
      <xdr:sp macro="" textlink="">
        <xdr:nvSpPr>
          <xdr:cNvPr id="58" name="Text Box 88">
            <a:extLst>
              <a:ext uri="{FF2B5EF4-FFF2-40B4-BE49-F238E27FC236}">
                <a16:creationId xmlns:a16="http://schemas.microsoft.com/office/drawing/2014/main" id="{00000000-0008-0000-0200-00003A000000}"/>
              </a:ext>
            </a:extLst>
          </xdr:cNvPr>
          <xdr:cNvSpPr txBox="1">
            <a:spLocks noChangeArrowheads="1"/>
          </xdr:cNvSpPr>
        </xdr:nvSpPr>
        <xdr:spPr bwMode="auto">
          <a:xfrm>
            <a:off x="538" y="343"/>
            <a:ext cx="36" cy="2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pl-PL" sz="1000" b="0" i="0" u="none" strike="noStrike" baseline="0">
                <a:solidFill>
                  <a:srgbClr val="000000"/>
                </a:solidFill>
                <a:latin typeface="Arial CE"/>
                <a:cs typeface="Arial CE"/>
              </a:rPr>
              <a:t>Nie</a:t>
            </a:r>
          </a:p>
        </xdr:txBody>
      </xdr:sp>
      <xdr:sp macro="" textlink="">
        <xdr:nvSpPr>
          <xdr:cNvPr id="59" name="AutoShape 89">
            <a:extLst>
              <a:ext uri="{FF2B5EF4-FFF2-40B4-BE49-F238E27FC236}">
                <a16:creationId xmlns:a16="http://schemas.microsoft.com/office/drawing/2014/main" id="{00000000-0008-0000-0200-00003B000000}"/>
              </a:ext>
            </a:extLst>
          </xdr:cNvPr>
          <xdr:cNvSpPr>
            <a:spLocks noChangeArrowheads="1"/>
          </xdr:cNvSpPr>
        </xdr:nvSpPr>
        <xdr:spPr bwMode="auto">
          <a:xfrm>
            <a:off x="568" y="332"/>
            <a:ext cx="105" cy="59"/>
          </a:xfrm>
          <a:prstGeom prst="flowChartDecision">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pl-PL" sz="900" b="0" i="0" u="none" strike="noStrike" baseline="0">
                <a:solidFill>
                  <a:srgbClr val="000000"/>
                </a:solidFill>
                <a:latin typeface="Arial CE"/>
                <a:cs typeface="Arial CE"/>
              </a:rPr>
              <a:t>N&gt;= 500</a:t>
            </a:r>
          </a:p>
        </xdr:txBody>
      </xdr:sp>
      <xdr:sp macro="" textlink="">
        <xdr:nvSpPr>
          <xdr:cNvPr id="60" name="AutoShape 90">
            <a:extLst>
              <a:ext uri="{FF2B5EF4-FFF2-40B4-BE49-F238E27FC236}">
                <a16:creationId xmlns:a16="http://schemas.microsoft.com/office/drawing/2014/main" id="{00000000-0008-0000-0200-00003C000000}"/>
              </a:ext>
            </a:extLst>
          </xdr:cNvPr>
          <xdr:cNvSpPr>
            <a:spLocks noChangeArrowheads="1"/>
          </xdr:cNvSpPr>
        </xdr:nvSpPr>
        <xdr:spPr bwMode="auto">
          <a:xfrm>
            <a:off x="425" y="395"/>
            <a:ext cx="204" cy="45"/>
          </a:xfrm>
          <a:prstGeom prst="parallelogram">
            <a:avLst>
              <a:gd name="adj" fmla="val 113333"/>
            </a:avLst>
          </a:prstGeom>
          <a:solidFill>
            <a:srgbClr xmlns:mc="http://schemas.openxmlformats.org/markup-compatibility/2006" xmlns:a14="http://schemas.microsoft.com/office/drawing/2010/main" val="FFCC99" mc:Ignorable="a14" a14:legacySpreadsheetColorIndex="47"/>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pl-PL" sz="1000" b="0" i="0" u="none" strike="noStrike" baseline="0">
                <a:solidFill>
                  <a:srgbClr val="000000"/>
                </a:solidFill>
                <a:latin typeface="Arial CE"/>
                <a:cs typeface="Arial CE"/>
              </a:rPr>
              <a:t>"positive"</a:t>
            </a:r>
          </a:p>
        </xdr:txBody>
      </xdr:sp>
      <xdr:sp macro="" textlink="">
        <xdr:nvSpPr>
          <xdr:cNvPr id="61" name="Text Box 91">
            <a:extLst>
              <a:ext uri="{FF2B5EF4-FFF2-40B4-BE49-F238E27FC236}">
                <a16:creationId xmlns:a16="http://schemas.microsoft.com/office/drawing/2014/main" id="{00000000-0008-0000-0200-00003D000000}"/>
              </a:ext>
            </a:extLst>
          </xdr:cNvPr>
          <xdr:cNvSpPr txBox="1">
            <a:spLocks noChangeArrowheads="1"/>
          </xdr:cNvSpPr>
        </xdr:nvSpPr>
        <xdr:spPr bwMode="auto">
          <a:xfrm>
            <a:off x="672" y="342"/>
            <a:ext cx="41"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pl-PL" sz="1000" b="0" i="0" u="none" strike="noStrike" baseline="0">
                <a:solidFill>
                  <a:srgbClr val="000000"/>
                </a:solidFill>
                <a:latin typeface="Arial CE"/>
                <a:cs typeface="Arial CE"/>
              </a:rPr>
              <a:t>Tak</a:t>
            </a:r>
          </a:p>
        </xdr:txBody>
      </xdr:sp>
      <xdr:sp macro="" textlink="">
        <xdr:nvSpPr>
          <xdr:cNvPr id="62" name="Line 92">
            <a:extLst>
              <a:ext uri="{FF2B5EF4-FFF2-40B4-BE49-F238E27FC236}">
                <a16:creationId xmlns:a16="http://schemas.microsoft.com/office/drawing/2014/main" id="{00000000-0008-0000-0200-00003E000000}"/>
              </a:ext>
            </a:extLst>
          </xdr:cNvPr>
          <xdr:cNvSpPr>
            <a:spLocks noChangeShapeType="1"/>
          </xdr:cNvSpPr>
        </xdr:nvSpPr>
        <xdr:spPr bwMode="auto">
          <a:xfrm>
            <a:off x="693" y="363"/>
            <a:ext cx="2" cy="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63" name="Line 93">
            <a:extLst>
              <a:ext uri="{FF2B5EF4-FFF2-40B4-BE49-F238E27FC236}">
                <a16:creationId xmlns:a16="http://schemas.microsoft.com/office/drawing/2014/main" id="{00000000-0008-0000-0200-00003F000000}"/>
              </a:ext>
            </a:extLst>
          </xdr:cNvPr>
          <xdr:cNvSpPr>
            <a:spLocks noChangeShapeType="1"/>
          </xdr:cNvSpPr>
        </xdr:nvSpPr>
        <xdr:spPr bwMode="auto">
          <a:xfrm>
            <a:off x="672" y="362"/>
            <a:ext cx="2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4" name="Line 94">
            <a:extLst>
              <a:ext uri="{FF2B5EF4-FFF2-40B4-BE49-F238E27FC236}">
                <a16:creationId xmlns:a16="http://schemas.microsoft.com/office/drawing/2014/main" id="{00000000-0008-0000-0200-000040000000}"/>
              </a:ext>
            </a:extLst>
          </xdr:cNvPr>
          <xdr:cNvSpPr>
            <a:spLocks noChangeShapeType="1"/>
          </xdr:cNvSpPr>
        </xdr:nvSpPr>
        <xdr:spPr bwMode="auto">
          <a:xfrm flipH="1">
            <a:off x="546" y="362"/>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5" name="Line 95">
            <a:extLst>
              <a:ext uri="{FF2B5EF4-FFF2-40B4-BE49-F238E27FC236}">
                <a16:creationId xmlns:a16="http://schemas.microsoft.com/office/drawing/2014/main" id="{00000000-0008-0000-0200-000041000000}"/>
              </a:ext>
            </a:extLst>
          </xdr:cNvPr>
          <xdr:cNvSpPr>
            <a:spLocks noChangeShapeType="1"/>
          </xdr:cNvSpPr>
        </xdr:nvSpPr>
        <xdr:spPr bwMode="auto">
          <a:xfrm>
            <a:off x="546" y="362"/>
            <a:ext cx="2" cy="3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14</xdr:col>
      <xdr:colOff>400050</xdr:colOff>
      <xdr:row>47</xdr:row>
      <xdr:rowOff>85725</xdr:rowOff>
    </xdr:from>
    <xdr:to>
      <xdr:col>15</xdr:col>
      <xdr:colOff>476250</xdr:colOff>
      <xdr:row>50</xdr:row>
      <xdr:rowOff>85725</xdr:rowOff>
    </xdr:to>
    <xdr:grpSp>
      <xdr:nvGrpSpPr>
        <xdr:cNvPr id="66" name="Group 96">
          <a:extLst>
            <a:ext uri="{FF2B5EF4-FFF2-40B4-BE49-F238E27FC236}">
              <a16:creationId xmlns:a16="http://schemas.microsoft.com/office/drawing/2014/main" id="{00000000-0008-0000-0200-000042000000}"/>
            </a:ext>
          </a:extLst>
        </xdr:cNvPr>
        <xdr:cNvGrpSpPr>
          <a:grpSpLocks/>
        </xdr:cNvGrpSpPr>
      </xdr:nvGrpSpPr>
      <xdr:grpSpPr bwMode="auto">
        <a:xfrm>
          <a:off x="9277350" y="7769225"/>
          <a:ext cx="1016000" cy="476250"/>
          <a:chOff x="719" y="343"/>
          <a:chExt cx="72" cy="51"/>
        </a:xfrm>
      </xdr:grpSpPr>
      <xdr:sp macro="" textlink="">
        <xdr:nvSpPr>
          <xdr:cNvPr id="67" name="Oval 97">
            <a:extLst>
              <a:ext uri="{FF2B5EF4-FFF2-40B4-BE49-F238E27FC236}">
                <a16:creationId xmlns:a16="http://schemas.microsoft.com/office/drawing/2014/main" id="{00000000-0008-0000-0200-000043000000}"/>
              </a:ext>
            </a:extLst>
          </xdr:cNvPr>
          <xdr:cNvSpPr>
            <a:spLocks noChangeArrowheads="1"/>
          </xdr:cNvSpPr>
        </xdr:nvSpPr>
        <xdr:spPr bwMode="auto">
          <a:xfrm>
            <a:off x="719" y="366"/>
            <a:ext cx="72" cy="28"/>
          </a:xfrm>
          <a:prstGeom prst="ellipse">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27432" bIns="0" anchor="t" upright="1"/>
          <a:lstStyle/>
          <a:p>
            <a:pPr algn="ctr" rtl="0">
              <a:defRPr sz="1000"/>
            </a:pPr>
            <a:r>
              <a:rPr lang="pl-PL" sz="1000" b="0" i="0" u="none" strike="noStrike" baseline="0">
                <a:solidFill>
                  <a:srgbClr val="000000"/>
                </a:solidFill>
                <a:latin typeface="Arial CE"/>
                <a:cs typeface="Arial CE"/>
              </a:rPr>
              <a:t>STOP</a:t>
            </a:r>
          </a:p>
        </xdr:txBody>
      </xdr:sp>
      <xdr:sp macro="" textlink="">
        <xdr:nvSpPr>
          <xdr:cNvPr id="68" name="Line 98">
            <a:extLst>
              <a:ext uri="{FF2B5EF4-FFF2-40B4-BE49-F238E27FC236}">
                <a16:creationId xmlns:a16="http://schemas.microsoft.com/office/drawing/2014/main" id="{00000000-0008-0000-0200-000044000000}"/>
              </a:ext>
            </a:extLst>
          </xdr:cNvPr>
          <xdr:cNvSpPr>
            <a:spLocks noChangeShapeType="1"/>
          </xdr:cNvSpPr>
        </xdr:nvSpPr>
        <xdr:spPr bwMode="auto">
          <a:xfrm>
            <a:off x="754" y="343"/>
            <a:ext cx="0"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14</xdr:col>
      <xdr:colOff>28575</xdr:colOff>
      <xdr:row>44</xdr:row>
      <xdr:rowOff>95250</xdr:rowOff>
    </xdr:from>
    <xdr:to>
      <xdr:col>16</xdr:col>
      <xdr:colOff>342900</xdr:colOff>
      <xdr:row>47</xdr:row>
      <xdr:rowOff>76200</xdr:rowOff>
    </xdr:to>
    <xdr:sp macro="" textlink="">
      <xdr:nvSpPr>
        <xdr:cNvPr id="69" name="AutoShape 99">
          <a:extLst>
            <a:ext uri="{FF2B5EF4-FFF2-40B4-BE49-F238E27FC236}">
              <a16:creationId xmlns:a16="http://schemas.microsoft.com/office/drawing/2014/main" id="{00000000-0008-0000-0200-000045000000}"/>
            </a:ext>
          </a:extLst>
        </xdr:cNvPr>
        <xdr:cNvSpPr>
          <a:spLocks noChangeArrowheads="1"/>
        </xdr:cNvSpPr>
      </xdr:nvSpPr>
      <xdr:spPr bwMode="auto">
        <a:xfrm>
          <a:off x="8814435" y="7677150"/>
          <a:ext cx="2242185" cy="483870"/>
        </a:xfrm>
        <a:prstGeom prst="flowChartInputOutput">
          <a:avLst/>
        </a:prstGeom>
        <a:solidFill>
          <a:srgbClr xmlns:mc="http://schemas.openxmlformats.org/markup-compatibility/2006" xmlns:a14="http://schemas.microsoft.com/office/drawing/2010/main" val="FFCC99" mc:Ignorable="a14" a14:legacySpreadsheetColorIndex="47"/>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27432" bIns="0" anchor="t" upright="1"/>
        <a:lstStyle/>
        <a:p>
          <a:pPr algn="ctr" rtl="0">
            <a:defRPr sz="1000"/>
          </a:pPr>
          <a:endParaRPr lang="pl-PL" sz="1000" b="0" i="0" u="none" strike="noStrike" baseline="0">
            <a:solidFill>
              <a:srgbClr val="000000"/>
            </a:solidFill>
            <a:latin typeface="Arial CE"/>
            <a:cs typeface="Arial CE"/>
          </a:endParaRPr>
        </a:p>
        <a:p>
          <a:pPr algn="ctr" rtl="0">
            <a:defRPr sz="1000"/>
          </a:pPr>
          <a:r>
            <a:rPr lang="pl-PL" sz="1000" b="0" i="0" u="none" strike="noStrike" baseline="0">
              <a:solidFill>
                <a:srgbClr val="000000"/>
              </a:solidFill>
              <a:latin typeface="Arial CE"/>
              <a:cs typeface="Arial CE"/>
            </a:rPr>
            <a:t>"extremely large"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1</xdr:row>
      <xdr:rowOff>47625</xdr:rowOff>
    </xdr:from>
    <xdr:to>
      <xdr:col>9</xdr:col>
      <xdr:colOff>9525</xdr:colOff>
      <xdr:row>7</xdr:row>
      <xdr:rowOff>57150</xdr:rowOff>
    </xdr:to>
    <xdr:sp macro="" textlink="">
      <xdr:nvSpPr>
        <xdr:cNvPr id="2" name="Pole tekstowe 1">
          <a:extLst>
            <a:ext uri="{FF2B5EF4-FFF2-40B4-BE49-F238E27FC236}">
              <a16:creationId xmlns:a16="http://schemas.microsoft.com/office/drawing/2014/main" id="{3B0CA933-E0D6-43D0-8BBA-1895D2052BE5}"/>
            </a:ext>
          </a:extLst>
        </xdr:cNvPr>
        <xdr:cNvSpPr txBox="1">
          <a:spLocks noChangeArrowheads="1"/>
        </xdr:cNvSpPr>
      </xdr:nvSpPr>
      <xdr:spPr bwMode="auto">
        <a:xfrm>
          <a:off x="19050" y="276225"/>
          <a:ext cx="5762625" cy="1381125"/>
        </a:xfrm>
        <a:prstGeom prst="rect">
          <a:avLst/>
        </a:prstGeom>
        <a:solidFill>
          <a:srgbClr xmlns:mc="http://schemas.openxmlformats.org/markup-compatibility/2006" xmlns:a14="http://schemas.microsoft.com/office/drawing/2010/main" val="FFFFFF" mc:Ignorable="a14" a14:legacySpreadsheetColorIndex="9"/>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22860" rIns="0" bIns="0" anchor="t" upright="1"/>
        <a:lstStyle/>
        <a:p>
          <a:r>
            <a:rPr lang="en-US" sz="1100" b="0" i="0">
              <a:effectLst/>
              <a:latin typeface="+mn-lt"/>
              <a:ea typeface="+mn-ea"/>
              <a:cs typeface="+mn-cs"/>
            </a:rPr>
            <a:t>Using the function If you fill in the table with the appropriate formulas knowing that if the quantity of items purchased is less than the specified size (see tables below), the price of the goods is calculated in accordance with the formula:</a:t>
          </a:r>
          <a:r>
            <a:rPr lang="en-US" sz="1000"/>
            <a:t/>
          </a:r>
          <a:br>
            <a:rPr lang="en-US" sz="1000"/>
          </a:br>
          <a:r>
            <a:rPr lang="pl-PL" sz="1000" b="1" i="0" u="none" strike="noStrike" baseline="0">
              <a:solidFill>
                <a:srgbClr val="000000"/>
              </a:solidFill>
              <a:latin typeface="Arial CE"/>
              <a:cs typeface="Arial CE"/>
            </a:rPr>
            <a:t>price = number of items * unit price</a:t>
          </a:r>
          <a:endParaRPr lang="pl-PL" sz="1000" b="0" i="0" u="none" strike="noStrike" baseline="0">
            <a:solidFill>
              <a:srgbClr val="000000"/>
            </a:solidFill>
            <a:latin typeface="Arial CE"/>
            <a:cs typeface="Arial CE"/>
          </a:endParaRPr>
        </a:p>
        <a:p>
          <a:pPr algn="l" rtl="0">
            <a:defRPr sz="1000"/>
          </a:pPr>
          <a:r>
            <a:rPr lang="pl-PL" sz="1000" b="0" i="0" u="none" strike="noStrike" baseline="0">
              <a:solidFill>
                <a:srgbClr val="000000"/>
              </a:solidFill>
              <a:latin typeface="Arial CE"/>
              <a:cs typeface="Arial CE"/>
            </a:rPr>
            <a:t>and when the quantity of items purchased is greater than the specified amount, the buyer is entitled to a discount and then the price of the goods is calculated in accordance with the formula:</a:t>
          </a:r>
        </a:p>
        <a:p>
          <a:r>
            <a:rPr lang="en-US" sz="1100" b="0" i="0">
              <a:effectLst/>
              <a:latin typeface="+mn-lt"/>
              <a:ea typeface="+mn-ea"/>
              <a:cs typeface="+mn-cs"/>
            </a:rPr>
            <a:t>price = (number of pieces * unit price) - (quantity * unit price * discount)         (= number of items * unit price * (1- (discount))</a:t>
          </a:r>
        </a:p>
        <a:p>
          <a:r>
            <a:rPr lang="en-US" sz="1000"/>
            <a:t/>
          </a:r>
          <a:br>
            <a:rPr lang="en-US" sz="1000"/>
          </a:br>
          <a:endParaRPr lang="pl-PL" sz="1000" b="1" i="0" u="none" strike="noStrike" baseline="0">
            <a:solidFill>
              <a:srgbClr val="000000"/>
            </a:solidFill>
            <a:latin typeface="Arial CE"/>
            <a:cs typeface="Arial CE"/>
          </a:endParaRPr>
        </a:p>
      </xdr:txBody>
    </xdr:sp>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activeCell="C6" sqref="C6"/>
    </sheetView>
  </sheetViews>
  <sheetFormatPr defaultColWidth="8.81640625" defaultRowHeight="12.5"/>
  <cols>
    <col min="1" max="1" width="12.26953125" customWidth="1"/>
    <col min="2" max="2" width="12.1796875" bestFit="1" customWidth="1"/>
    <col min="3" max="3" width="12.1796875" customWidth="1"/>
    <col min="5" max="5" width="12" customWidth="1"/>
    <col min="6" max="6" width="18.453125" customWidth="1"/>
  </cols>
  <sheetData>
    <row r="1" spans="1:9">
      <c r="A1" s="18" t="s">
        <v>29</v>
      </c>
      <c r="B1" s="18" t="s">
        <v>18</v>
      </c>
      <c r="C1" s="6"/>
      <c r="D1" s="6"/>
      <c r="E1" s="6"/>
      <c r="F1" s="6"/>
      <c r="G1" s="6"/>
      <c r="H1" s="6"/>
      <c r="I1" s="6"/>
    </row>
    <row r="2" spans="1:9">
      <c r="A2" s="19">
        <v>209</v>
      </c>
      <c r="B2" s="19" t="str">
        <f>IF(A2&gt;0,"NEGATIVE",IF(A2&lt;0,"ZERO","ENTER"))</f>
        <v>NEGATIVE</v>
      </c>
      <c r="C2" s="6"/>
      <c r="D2" s="6"/>
      <c r="E2" s="6"/>
      <c r="F2" s="6"/>
      <c r="G2" s="6"/>
      <c r="H2" s="6"/>
      <c r="I2" s="6"/>
    </row>
    <row r="3" spans="1:9">
      <c r="A3" s="19">
        <v>-17</v>
      </c>
      <c r="B3" s="19" t="str">
        <f t="shared" ref="B3:B10" si="0">IF(A3&gt;0,"NEGATIVE",IF(A3&lt;0,"ZERO","ENTER"))</f>
        <v>ZERO</v>
      </c>
      <c r="C3" s="6"/>
      <c r="D3" s="6"/>
      <c r="E3" s="6"/>
      <c r="F3" s="6"/>
      <c r="G3" s="6"/>
      <c r="H3" s="6"/>
      <c r="I3" s="6"/>
    </row>
    <row r="4" spans="1:9">
      <c r="A4" s="19">
        <v>0</v>
      </c>
      <c r="B4" s="19" t="str">
        <f t="shared" si="0"/>
        <v>ENTER</v>
      </c>
      <c r="C4" s="6"/>
      <c r="D4" s="6"/>
      <c r="E4" s="6"/>
      <c r="F4" s="6"/>
      <c r="G4" s="6"/>
      <c r="H4" s="6"/>
      <c r="I4" s="6"/>
    </row>
    <row r="5" spans="1:9">
      <c r="A5" s="19">
        <v>4</v>
      </c>
      <c r="B5" s="19" t="str">
        <f t="shared" si="0"/>
        <v>NEGATIVE</v>
      </c>
      <c r="C5" s="6"/>
      <c r="D5" s="6"/>
      <c r="E5" s="6"/>
      <c r="F5" s="6"/>
      <c r="G5" s="6"/>
      <c r="H5" s="6"/>
      <c r="I5" s="6"/>
    </row>
    <row r="6" spans="1:9">
      <c r="A6" s="19">
        <v>-23</v>
      </c>
      <c r="B6" s="19" t="str">
        <f t="shared" si="0"/>
        <v>ZERO</v>
      </c>
      <c r="C6" s="6"/>
      <c r="D6" s="6"/>
      <c r="E6" s="6"/>
      <c r="F6" s="6"/>
      <c r="G6" s="6"/>
      <c r="H6" s="6"/>
      <c r="I6" s="6"/>
    </row>
    <row r="7" spans="1:9">
      <c r="A7" s="19">
        <v>0</v>
      </c>
      <c r="B7" s="19" t="str">
        <f t="shared" si="0"/>
        <v>ENTER</v>
      </c>
      <c r="C7" s="6"/>
      <c r="D7" s="6"/>
      <c r="E7" s="6"/>
      <c r="F7" s="6"/>
      <c r="G7" s="6"/>
      <c r="H7" s="6"/>
      <c r="I7" s="6"/>
    </row>
    <row r="8" spans="1:9">
      <c r="A8" s="19">
        <v>12</v>
      </c>
      <c r="B8" s="19" t="str">
        <f t="shared" si="0"/>
        <v>NEGATIVE</v>
      </c>
      <c r="C8" s="6"/>
      <c r="D8" s="6"/>
      <c r="E8" s="6"/>
      <c r="F8" s="6"/>
      <c r="G8" s="6"/>
      <c r="H8" s="6"/>
      <c r="I8" s="6"/>
    </row>
    <row r="9" spans="1:9">
      <c r="A9" s="19">
        <v>-5</v>
      </c>
      <c r="B9" s="19" t="str">
        <f t="shared" si="0"/>
        <v>ZERO</v>
      </c>
      <c r="C9" s="6"/>
      <c r="D9" s="6"/>
      <c r="E9" s="6"/>
      <c r="F9" s="6"/>
      <c r="G9" s="6"/>
      <c r="H9" s="6"/>
      <c r="I9" s="6"/>
    </row>
    <row r="10" spans="1:9">
      <c r="A10" s="19">
        <v>0</v>
      </c>
      <c r="B10" s="19" t="str">
        <f t="shared" si="0"/>
        <v>ENTER</v>
      </c>
      <c r="C10" s="6"/>
      <c r="D10" s="6"/>
      <c r="E10" s="6"/>
      <c r="F10" s="6"/>
      <c r="G10" s="6"/>
      <c r="H10" s="6"/>
      <c r="I10" s="6"/>
    </row>
    <row r="11" spans="1:9">
      <c r="A11" s="6"/>
      <c r="B11" s="6"/>
      <c r="C11" s="6"/>
      <c r="D11" s="6"/>
      <c r="E11" s="6"/>
      <c r="F11" s="6"/>
      <c r="G11" s="6"/>
      <c r="H11" s="6"/>
      <c r="I11" s="6"/>
    </row>
    <row r="12" spans="1:9">
      <c r="A12" s="6"/>
      <c r="B12" s="6"/>
      <c r="C12" s="6"/>
      <c r="D12" s="6"/>
      <c r="E12" s="6"/>
      <c r="F12" s="6"/>
      <c r="G12" s="6"/>
      <c r="H12" s="6"/>
      <c r="I12" s="6"/>
    </row>
    <row r="13" spans="1:9">
      <c r="A13" s="6"/>
      <c r="B13" s="6"/>
      <c r="C13" s="6"/>
      <c r="D13" s="6"/>
      <c r="E13" s="6"/>
      <c r="F13" s="6"/>
      <c r="G13" s="6"/>
      <c r="H13" s="6"/>
      <c r="I13" s="6"/>
    </row>
  </sheetData>
  <pageMargins left="0.75" right="0.75" top="1" bottom="1" header="0.5" footer="0.5"/>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
  <sheetViews>
    <sheetView topLeftCell="B1" workbookViewId="0">
      <selection activeCell="K6" sqref="K6"/>
    </sheetView>
  </sheetViews>
  <sheetFormatPr defaultColWidth="11.453125" defaultRowHeight="12.5"/>
  <cols>
    <col min="1" max="1" width="28.81640625" style="6" customWidth="1"/>
    <col min="2" max="2" width="28.26953125" style="6" customWidth="1"/>
    <col min="3" max="5" width="11.453125" style="6"/>
    <col min="6" max="6" width="16.26953125" style="6" customWidth="1"/>
    <col min="7" max="8" width="11.453125" style="6"/>
    <col min="9" max="9" width="16.7265625" style="6" customWidth="1"/>
    <col min="10" max="10" width="30" style="6" customWidth="1"/>
    <col min="11" max="16384" width="11.453125" style="6"/>
  </cols>
  <sheetData>
    <row r="1" spans="1:17" ht="14.5">
      <c r="A1" s="29"/>
      <c r="B1" s="108" t="s">
        <v>92</v>
      </c>
      <c r="C1" s="109"/>
      <c r="D1" s="109"/>
      <c r="E1" s="109"/>
      <c r="F1" s="110"/>
      <c r="G1" s="111"/>
      <c r="H1" s="111"/>
      <c r="I1" s="111"/>
      <c r="J1" s="111"/>
      <c r="K1" s="111"/>
      <c r="L1" s="111"/>
      <c r="M1" s="111"/>
      <c r="N1" s="111"/>
      <c r="O1" s="111"/>
      <c r="P1" s="111"/>
      <c r="Q1" s="111"/>
    </row>
    <row r="2" spans="1:17">
      <c r="A2"/>
      <c r="B2" s="108"/>
      <c r="C2" s="109"/>
      <c r="D2" s="109"/>
      <c r="E2" s="109"/>
      <c r="F2" s="110"/>
      <c r="G2" s="111"/>
      <c r="H2" s="111"/>
      <c r="I2" s="111"/>
      <c r="J2" s="111"/>
      <c r="K2" s="111"/>
      <c r="L2" s="111"/>
      <c r="M2" s="111"/>
      <c r="N2" s="111"/>
      <c r="O2" s="111"/>
      <c r="P2" s="111"/>
      <c r="Q2" s="111"/>
    </row>
    <row r="3" spans="1:17">
      <c r="A3"/>
      <c r="B3"/>
      <c r="C3"/>
      <c r="D3"/>
      <c r="E3"/>
      <c r="F3"/>
      <c r="G3"/>
      <c r="H3"/>
      <c r="I3"/>
      <c r="J3"/>
      <c r="K3"/>
      <c r="L3"/>
      <c r="M3"/>
      <c r="N3"/>
      <c r="O3"/>
      <c r="P3"/>
      <c r="Q3"/>
    </row>
    <row r="4" spans="1:17" ht="14.5">
      <c r="A4" s="32" t="s">
        <v>47</v>
      </c>
      <c r="B4" s="32" t="s">
        <v>83</v>
      </c>
      <c r="C4" s="32" t="s">
        <v>84</v>
      </c>
      <c r="D4" s="32" t="s">
        <v>85</v>
      </c>
      <c r="E4" s="32" t="s">
        <v>86</v>
      </c>
      <c r="F4" s="32" t="s">
        <v>87</v>
      </c>
      <c r="G4" s="32" t="s">
        <v>88</v>
      </c>
      <c r="H4" s="32" t="s">
        <v>89</v>
      </c>
      <c r="I4" s="32" t="s">
        <v>90</v>
      </c>
      <c r="J4" s="32" t="s">
        <v>91</v>
      </c>
      <c r="K4"/>
      <c r="L4"/>
      <c r="M4"/>
      <c r="N4"/>
      <c r="O4"/>
      <c r="P4"/>
      <c r="Q4"/>
    </row>
    <row r="5" spans="1:17" ht="14.5">
      <c r="A5" s="32">
        <v>1</v>
      </c>
      <c r="B5" s="33" t="s">
        <v>48</v>
      </c>
      <c r="C5" s="36">
        <v>4</v>
      </c>
      <c r="D5" s="36">
        <v>2</v>
      </c>
      <c r="E5" s="36">
        <v>5</v>
      </c>
      <c r="F5" s="36">
        <v>5</v>
      </c>
      <c r="G5" s="36">
        <v>5</v>
      </c>
      <c r="H5" s="36">
        <v>5</v>
      </c>
      <c r="I5" s="35" t="b">
        <f>(SUM(C5:H5)/6)&gt;=4.5</f>
        <v>0</v>
      </c>
      <c r="J5" s="35" t="b">
        <f>AND(I5,COUNTIF(C5:H5,"&gt;=5")&gt;1)</f>
        <v>0</v>
      </c>
      <c r="K5">
        <f>SUM(C5:H5)/6</f>
        <v>4.333333333333333</v>
      </c>
      <c r="L5"/>
      <c r="M5"/>
      <c r="N5"/>
      <c r="O5"/>
      <c r="P5"/>
      <c r="Q5"/>
    </row>
    <row r="6" spans="1:17" ht="14.5">
      <c r="A6" s="32">
        <v>2</v>
      </c>
      <c r="B6" s="33" t="s">
        <v>49</v>
      </c>
      <c r="C6" s="36">
        <v>3</v>
      </c>
      <c r="D6" s="36">
        <v>6</v>
      </c>
      <c r="E6" s="36">
        <v>5</v>
      </c>
      <c r="F6" s="36">
        <v>5</v>
      </c>
      <c r="G6" s="36">
        <v>4</v>
      </c>
      <c r="H6" s="36">
        <v>3</v>
      </c>
      <c r="I6" s="35" t="b">
        <f t="shared" ref="I6:I14" si="0">(SUM(C6:H6)/6)&gt;=4.5</f>
        <v>0</v>
      </c>
      <c r="J6" s="35" t="b">
        <f t="shared" ref="J6:J14" si="1">AND(I6,COUNTIF(C6:H6,"&gt;=5")&gt;1)</f>
        <v>0</v>
      </c>
      <c r="K6">
        <f t="shared" ref="K6:K14" si="2">SUM(C6:H6)/6</f>
        <v>4.333333333333333</v>
      </c>
      <c r="L6"/>
      <c r="M6"/>
      <c r="N6"/>
      <c r="O6"/>
      <c r="P6"/>
      <c r="Q6"/>
    </row>
    <row r="7" spans="1:17" ht="14.5">
      <c r="A7" s="32">
        <v>3</v>
      </c>
      <c r="B7" s="33" t="s">
        <v>50</v>
      </c>
      <c r="C7" s="36">
        <v>3.5</v>
      </c>
      <c r="D7" s="36">
        <v>3</v>
      </c>
      <c r="E7" s="36">
        <v>3.5</v>
      </c>
      <c r="F7" s="36">
        <v>5</v>
      </c>
      <c r="G7" s="36">
        <v>4</v>
      </c>
      <c r="H7" s="36">
        <v>4</v>
      </c>
      <c r="I7" s="35" t="b">
        <f t="shared" si="0"/>
        <v>0</v>
      </c>
      <c r="J7" s="35" t="b">
        <f t="shared" si="1"/>
        <v>0</v>
      </c>
      <c r="K7">
        <f t="shared" si="2"/>
        <v>3.8333333333333335</v>
      </c>
      <c r="L7"/>
      <c r="M7"/>
      <c r="N7"/>
      <c r="O7"/>
      <c r="P7"/>
      <c r="Q7"/>
    </row>
    <row r="8" spans="1:17" ht="14.5">
      <c r="A8" s="32">
        <v>4</v>
      </c>
      <c r="B8" s="33" t="s">
        <v>51</v>
      </c>
      <c r="C8" s="36">
        <v>4.5</v>
      </c>
      <c r="D8" s="36">
        <v>4.5</v>
      </c>
      <c r="E8" s="36">
        <v>4.5</v>
      </c>
      <c r="F8" s="36">
        <v>3.5</v>
      </c>
      <c r="G8" s="36">
        <v>6</v>
      </c>
      <c r="H8" s="36">
        <v>5</v>
      </c>
      <c r="I8" s="35" t="b">
        <f t="shared" si="0"/>
        <v>1</v>
      </c>
      <c r="J8" s="35" t="b">
        <f t="shared" si="1"/>
        <v>1</v>
      </c>
      <c r="K8">
        <f t="shared" si="2"/>
        <v>4.666666666666667</v>
      </c>
      <c r="L8"/>
      <c r="M8"/>
      <c r="N8"/>
      <c r="O8"/>
      <c r="P8"/>
      <c r="Q8"/>
    </row>
    <row r="9" spans="1:17" ht="14.5">
      <c r="A9" s="32">
        <v>5</v>
      </c>
      <c r="B9" s="33" t="s">
        <v>52</v>
      </c>
      <c r="C9" s="36">
        <v>3</v>
      </c>
      <c r="D9" s="36">
        <v>5</v>
      </c>
      <c r="E9" s="36">
        <v>3.5</v>
      </c>
      <c r="F9" s="36">
        <v>6</v>
      </c>
      <c r="G9" s="36">
        <v>4.5</v>
      </c>
      <c r="H9" s="36">
        <v>4</v>
      </c>
      <c r="I9" s="35" t="b">
        <f t="shared" si="0"/>
        <v>0</v>
      </c>
      <c r="J9" s="35" t="b">
        <f t="shared" si="1"/>
        <v>0</v>
      </c>
      <c r="K9">
        <f t="shared" si="2"/>
        <v>4.333333333333333</v>
      </c>
      <c r="L9"/>
      <c r="M9"/>
      <c r="N9"/>
      <c r="O9"/>
      <c r="P9"/>
      <c r="Q9"/>
    </row>
    <row r="10" spans="1:17" ht="14.5">
      <c r="A10" s="32">
        <v>6</v>
      </c>
      <c r="B10" s="33" t="s">
        <v>53</v>
      </c>
      <c r="C10" s="36">
        <v>4.5</v>
      </c>
      <c r="D10" s="36">
        <v>4</v>
      </c>
      <c r="E10" s="36">
        <v>3</v>
      </c>
      <c r="F10" s="36">
        <v>4.5</v>
      </c>
      <c r="G10" s="36">
        <v>3</v>
      </c>
      <c r="H10" s="36">
        <v>3</v>
      </c>
      <c r="I10" s="35" t="b">
        <f t="shared" si="0"/>
        <v>0</v>
      </c>
      <c r="J10" s="35" t="b">
        <f t="shared" si="1"/>
        <v>0</v>
      </c>
      <c r="K10">
        <f t="shared" si="2"/>
        <v>3.6666666666666665</v>
      </c>
      <c r="L10"/>
      <c r="M10"/>
      <c r="N10"/>
      <c r="O10"/>
      <c r="P10"/>
      <c r="Q10"/>
    </row>
    <row r="11" spans="1:17" ht="14.5">
      <c r="A11" s="32">
        <v>7</v>
      </c>
      <c r="B11" s="33" t="s">
        <v>54</v>
      </c>
      <c r="C11" s="36">
        <v>4</v>
      </c>
      <c r="D11" s="36">
        <v>4.5</v>
      </c>
      <c r="E11" s="36">
        <v>4.5</v>
      </c>
      <c r="F11" s="36">
        <v>4.5</v>
      </c>
      <c r="G11" s="36">
        <v>5</v>
      </c>
      <c r="H11" s="36">
        <v>4.5</v>
      </c>
      <c r="I11" s="35" t="b">
        <f t="shared" si="0"/>
        <v>1</v>
      </c>
      <c r="J11" s="35" t="b">
        <f t="shared" si="1"/>
        <v>0</v>
      </c>
      <c r="K11">
        <f t="shared" si="2"/>
        <v>4.5</v>
      </c>
      <c r="L11"/>
      <c r="M11"/>
      <c r="N11"/>
      <c r="O11"/>
      <c r="P11"/>
      <c r="Q11"/>
    </row>
    <row r="12" spans="1:17" ht="14.5">
      <c r="A12" s="32">
        <v>8</v>
      </c>
      <c r="B12" s="33" t="s">
        <v>55</v>
      </c>
      <c r="C12" s="36">
        <v>5</v>
      </c>
      <c r="D12" s="36">
        <v>4</v>
      </c>
      <c r="E12" s="36">
        <v>5</v>
      </c>
      <c r="F12" s="36">
        <v>5</v>
      </c>
      <c r="G12" s="36">
        <v>3.5</v>
      </c>
      <c r="H12" s="36">
        <v>3</v>
      </c>
      <c r="I12" s="35" t="b">
        <f t="shared" si="0"/>
        <v>0</v>
      </c>
      <c r="J12" s="35" t="b">
        <f t="shared" si="1"/>
        <v>0</v>
      </c>
      <c r="K12">
        <f t="shared" si="2"/>
        <v>4.25</v>
      </c>
      <c r="L12"/>
      <c r="M12"/>
      <c r="N12"/>
      <c r="O12"/>
      <c r="P12"/>
      <c r="Q12"/>
    </row>
    <row r="13" spans="1:17" ht="14.5">
      <c r="A13" s="32">
        <v>9</v>
      </c>
      <c r="B13" s="33" t="s">
        <v>56</v>
      </c>
      <c r="C13" s="36">
        <v>4.5</v>
      </c>
      <c r="D13" s="36">
        <v>5</v>
      </c>
      <c r="E13" s="36">
        <v>3.5</v>
      </c>
      <c r="F13" s="36">
        <v>6</v>
      </c>
      <c r="G13" s="36">
        <v>5</v>
      </c>
      <c r="H13" s="36">
        <v>3</v>
      </c>
      <c r="I13" s="35" t="b">
        <f t="shared" si="0"/>
        <v>1</v>
      </c>
      <c r="J13" s="35" t="b">
        <f t="shared" si="1"/>
        <v>1</v>
      </c>
      <c r="K13">
        <f t="shared" si="2"/>
        <v>4.5</v>
      </c>
      <c r="L13"/>
      <c r="M13"/>
      <c r="N13"/>
      <c r="O13"/>
      <c r="P13"/>
      <c r="Q13"/>
    </row>
    <row r="14" spans="1:17" ht="14.5">
      <c r="A14" s="32">
        <v>10</v>
      </c>
      <c r="B14" s="33" t="s">
        <v>57</v>
      </c>
      <c r="C14" s="36">
        <v>4.5</v>
      </c>
      <c r="D14" s="36">
        <v>3</v>
      </c>
      <c r="E14" s="36">
        <v>5</v>
      </c>
      <c r="F14" s="36">
        <v>3</v>
      </c>
      <c r="G14" s="36">
        <v>3</v>
      </c>
      <c r="H14" s="36">
        <v>6</v>
      </c>
      <c r="I14" s="35" t="b">
        <f t="shared" si="0"/>
        <v>0</v>
      </c>
      <c r="J14" s="35" t="b">
        <f t="shared" si="1"/>
        <v>0</v>
      </c>
      <c r="K14">
        <f t="shared" si="2"/>
        <v>4.083333333333333</v>
      </c>
      <c r="L14"/>
      <c r="M14"/>
      <c r="N14"/>
      <c r="O14"/>
      <c r="P14"/>
      <c r="Q14"/>
    </row>
    <row r="15" spans="1:17">
      <c r="A15"/>
      <c r="B15"/>
      <c r="C15"/>
      <c r="D15"/>
      <c r="E15"/>
      <c r="F15"/>
      <c r="G15"/>
      <c r="H15"/>
      <c r="I15"/>
      <c r="J15"/>
      <c r="K15"/>
      <c r="L15"/>
      <c r="M15"/>
      <c r="N15"/>
      <c r="O15"/>
      <c r="P15"/>
      <c r="Q15"/>
    </row>
    <row r="100" spans="1:1">
      <c r="A100" s="6" t="s">
        <v>82</v>
      </c>
    </row>
  </sheetData>
  <mergeCells count="1">
    <mergeCell ref="B1:Q2"/>
  </mergeCell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&amp;CStrona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9"/>
  <sheetViews>
    <sheetView topLeftCell="C1" workbookViewId="0">
      <selection activeCell="P5" sqref="P5"/>
    </sheetView>
  </sheetViews>
  <sheetFormatPr defaultColWidth="8.81640625" defaultRowHeight="12.5"/>
  <cols>
    <col min="2" max="2" width="12.453125" customWidth="1"/>
    <col min="15" max="15" width="13.453125" customWidth="1"/>
    <col min="16" max="16" width="16.81640625" customWidth="1"/>
  </cols>
  <sheetData>
    <row r="2" spans="1:26" ht="22.5">
      <c r="A2" s="1"/>
      <c r="B2" s="2"/>
      <c r="C2" s="2"/>
      <c r="D2" s="2"/>
      <c r="E2" s="2"/>
      <c r="F2" s="2"/>
      <c r="G2" s="2"/>
      <c r="H2" s="2"/>
      <c r="I2" s="2"/>
      <c r="J2" s="2"/>
    </row>
    <row r="3" spans="1:26" ht="20.25" customHeight="1">
      <c r="A3" s="1"/>
      <c r="B3" s="2"/>
      <c r="C3" s="2"/>
      <c r="D3" s="2"/>
      <c r="E3" s="2"/>
      <c r="F3" s="2"/>
      <c r="G3" s="2"/>
      <c r="H3" s="2"/>
      <c r="I3" s="2"/>
      <c r="J3" s="2"/>
      <c r="O3" t="s">
        <v>93</v>
      </c>
      <c r="P3" s="26">
        <v>100</v>
      </c>
    </row>
    <row r="5" spans="1:26">
      <c r="A5" s="3"/>
      <c r="B5" s="3"/>
      <c r="C5" s="3"/>
      <c r="D5" s="3"/>
      <c r="O5" t="s">
        <v>94</v>
      </c>
      <c r="P5" s="27" t="str">
        <f>IF(P3&gt;500,"Large",IF(P3&gt;50,"Positive",IF(P3&gt;=0,"up to 50",IF(P3&gt;-97,"Negative","Very negative"))))</f>
        <v>Positive</v>
      </c>
    </row>
    <row r="6" spans="1:26">
      <c r="A6" s="3"/>
      <c r="B6" s="3"/>
      <c r="C6" s="3"/>
      <c r="D6" s="3"/>
    </row>
    <row r="7" spans="1:26">
      <c r="A7" s="3"/>
      <c r="B7" s="3"/>
      <c r="C7" s="3"/>
      <c r="D7" s="3"/>
      <c r="P7" s="87" t="s">
        <v>95</v>
      </c>
      <c r="Q7" s="88"/>
      <c r="R7" s="88"/>
      <c r="S7" s="88"/>
      <c r="T7" s="88"/>
      <c r="U7" s="88"/>
      <c r="V7" s="88"/>
      <c r="W7" s="88"/>
      <c r="X7" s="88"/>
      <c r="Y7" s="89"/>
      <c r="Z7" s="89"/>
    </row>
    <row r="8" spans="1:26">
      <c r="A8" s="3"/>
      <c r="B8" s="3"/>
      <c r="C8" s="3"/>
      <c r="D8" s="3"/>
      <c r="P8" s="88"/>
      <c r="Q8" s="88"/>
      <c r="R8" s="88"/>
      <c r="S8" s="88"/>
      <c r="T8" s="88"/>
      <c r="U8" s="88"/>
      <c r="V8" s="88"/>
      <c r="W8" s="88"/>
      <c r="X8" s="88"/>
      <c r="Y8" s="89"/>
      <c r="Z8" s="89"/>
    </row>
    <row r="9" spans="1:26">
      <c r="P9" s="88"/>
      <c r="Q9" s="88"/>
      <c r="R9" s="88"/>
      <c r="S9" s="88"/>
      <c r="T9" s="88"/>
      <c r="U9" s="88"/>
      <c r="V9" s="88"/>
      <c r="W9" s="88"/>
      <c r="X9" s="88"/>
      <c r="Y9" s="89"/>
      <c r="Z9" s="89"/>
    </row>
  </sheetData>
  <mergeCells count="1">
    <mergeCell ref="P7:Z9"/>
  </mergeCells>
  <pageMargins left="0.75" right="0.75" top="1" bottom="1" header="0.5" footer="0.5"/>
  <pageSetup paperSize="9" orientation="portrait" horizontalDpi="4294967293" verticalDpi="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11"/>
  <sheetViews>
    <sheetView workbookViewId="0">
      <selection activeCell="P6" sqref="P6"/>
    </sheetView>
  </sheetViews>
  <sheetFormatPr defaultColWidth="8.81640625" defaultRowHeight="12.5"/>
  <cols>
    <col min="2" max="2" width="12.453125" customWidth="1"/>
    <col min="15" max="15" width="13.453125" customWidth="1"/>
    <col min="16" max="16" width="14.7265625" customWidth="1"/>
  </cols>
  <sheetData>
    <row r="2" spans="1:26" ht="22.5">
      <c r="A2" s="1" t="s">
        <v>0</v>
      </c>
      <c r="B2" s="2"/>
      <c r="C2" s="2"/>
      <c r="D2" s="2"/>
      <c r="E2" s="2"/>
      <c r="F2" s="2"/>
      <c r="G2" s="2"/>
      <c r="H2" s="2"/>
      <c r="I2" s="2"/>
      <c r="J2" s="2"/>
    </row>
    <row r="3" spans="1:26" ht="20.25" customHeight="1">
      <c r="A3" s="1" t="s">
        <v>1</v>
      </c>
      <c r="B3" s="2"/>
      <c r="C3" s="2"/>
      <c r="D3" s="2"/>
      <c r="E3" s="2"/>
      <c r="F3" s="2"/>
      <c r="G3" s="2"/>
      <c r="H3" s="2"/>
      <c r="I3" s="2"/>
      <c r="J3" s="2"/>
    </row>
    <row r="5" spans="1:26">
      <c r="A5" s="3"/>
      <c r="B5" s="3"/>
      <c r="C5" s="3"/>
      <c r="D5" s="3"/>
      <c r="O5" t="s">
        <v>96</v>
      </c>
      <c r="P5" s="26">
        <v>501</v>
      </c>
    </row>
    <row r="6" spans="1:26">
      <c r="A6" s="3"/>
      <c r="B6" s="3"/>
      <c r="C6" s="3"/>
      <c r="D6" s="3"/>
    </row>
    <row r="7" spans="1:26">
      <c r="A7" s="3"/>
      <c r="B7" s="3"/>
      <c r="C7" s="3"/>
      <c r="D7" s="3"/>
      <c r="O7" t="s">
        <v>94</v>
      </c>
      <c r="P7" s="28" t="str">
        <f>IF(P5&gt;-600,IF(P5&gt;-60,IF(P5&gt;=0,IF(P5&gt;9,IF(P5&gt;=500,"Extremely large","Positive"),"Digit"),"Negative"),3*P5+500),P5*(-1000))</f>
        <v>Extremely large</v>
      </c>
    </row>
    <row r="8" spans="1:26">
      <c r="A8" s="3"/>
      <c r="B8" s="3"/>
      <c r="C8" s="3"/>
      <c r="D8" s="3"/>
    </row>
    <row r="9" spans="1:26">
      <c r="P9" s="87" t="s">
        <v>95</v>
      </c>
      <c r="Q9" s="88"/>
      <c r="R9" s="88"/>
      <c r="S9" s="88"/>
      <c r="T9" s="88"/>
      <c r="U9" s="88"/>
      <c r="V9" s="88"/>
      <c r="W9" s="88"/>
      <c r="X9" s="88"/>
      <c r="Y9" s="89"/>
      <c r="Z9" s="89"/>
    </row>
    <row r="10" spans="1:26">
      <c r="P10" s="88"/>
      <c r="Q10" s="88"/>
      <c r="R10" s="88"/>
      <c r="S10" s="88"/>
      <c r="T10" s="88"/>
      <c r="U10" s="88"/>
      <c r="V10" s="88"/>
      <c r="W10" s="88"/>
      <c r="X10" s="88"/>
      <c r="Y10" s="89"/>
      <c r="Z10" s="89"/>
    </row>
    <row r="11" spans="1:26">
      <c r="P11" s="88"/>
      <c r="Q11" s="88"/>
      <c r="R11" s="88"/>
      <c r="S11" s="88"/>
      <c r="T11" s="88"/>
      <c r="U11" s="88"/>
      <c r="V11" s="88"/>
      <c r="W11" s="88"/>
      <c r="X11" s="88"/>
      <c r="Y11" s="89"/>
      <c r="Z11" s="89"/>
    </row>
  </sheetData>
  <mergeCells count="1">
    <mergeCell ref="P9:Z11"/>
  </mergeCells>
  <pageMargins left="0.75" right="0.75" top="1" bottom="1" header="0.5" footer="0.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E3" sqref="E3"/>
    </sheetView>
  </sheetViews>
  <sheetFormatPr defaultColWidth="11.453125" defaultRowHeight="12.5"/>
  <cols>
    <col min="1" max="1" width="15.54296875" customWidth="1"/>
    <col min="2" max="2" width="18.1796875" customWidth="1"/>
    <col min="5" max="5" width="13.81640625" customWidth="1"/>
  </cols>
  <sheetData>
    <row r="1" spans="1:9" ht="26">
      <c r="A1" s="90" t="s">
        <v>97</v>
      </c>
      <c r="B1" s="90" t="s">
        <v>98</v>
      </c>
      <c r="C1" s="91" t="s">
        <v>99</v>
      </c>
      <c r="D1" s="91" t="s">
        <v>100</v>
      </c>
      <c r="E1" s="21" t="s">
        <v>101</v>
      </c>
      <c r="F1" s="21" t="s">
        <v>102</v>
      </c>
      <c r="G1" s="21" t="s">
        <v>103</v>
      </c>
      <c r="H1" s="21" t="s">
        <v>109</v>
      </c>
      <c r="I1" s="21" t="s">
        <v>112</v>
      </c>
    </row>
    <row r="2" spans="1:9" ht="13">
      <c r="A2" s="90"/>
      <c r="B2" s="90"/>
      <c r="C2" s="91"/>
      <c r="D2" s="91"/>
      <c r="E2" s="21" t="s">
        <v>30</v>
      </c>
      <c r="F2" s="21" t="s">
        <v>31</v>
      </c>
      <c r="G2" s="21" t="s">
        <v>32</v>
      </c>
      <c r="H2" s="21" t="s">
        <v>33</v>
      </c>
      <c r="I2" s="20" t="s">
        <v>34</v>
      </c>
    </row>
    <row r="3" spans="1:9" ht="13">
      <c r="A3" s="22" t="s">
        <v>35</v>
      </c>
      <c r="B3" s="23" t="s">
        <v>104</v>
      </c>
      <c r="C3" s="23">
        <v>15</v>
      </c>
      <c r="D3" s="24">
        <v>2100</v>
      </c>
      <c r="E3" s="24">
        <f>IF(B3="higher",D3*0.18,D3*0.09)</f>
        <v>378</v>
      </c>
      <c r="F3" s="24">
        <f>IF(C3&gt;7,D3*0.17,0)</f>
        <v>357</v>
      </c>
      <c r="G3" s="24">
        <f>(D3+E3+F3)*0.21</f>
        <v>595.35</v>
      </c>
      <c r="H3" s="24">
        <f>(D3+E3+F3-G3)*0.075</f>
        <v>167.97375</v>
      </c>
      <c r="I3" s="24">
        <f>(D3+E3+F3-G3-H3)</f>
        <v>2071.67625</v>
      </c>
    </row>
    <row r="4" spans="1:9" ht="13">
      <c r="A4" s="22" t="s">
        <v>36</v>
      </c>
      <c r="B4" s="23" t="s">
        <v>104</v>
      </c>
      <c r="C4" s="23">
        <v>21</v>
      </c>
      <c r="D4" s="24">
        <v>2500</v>
      </c>
      <c r="E4" s="24">
        <f t="shared" ref="E4:E9" si="0">IF(B4="higher",D4*0.18,D4*0.09)</f>
        <v>450</v>
      </c>
      <c r="F4" s="24">
        <f t="shared" ref="F4:F9" si="1">IF(C4&gt;7,D4*0.17,0)</f>
        <v>425.00000000000006</v>
      </c>
      <c r="G4" s="24">
        <f t="shared" ref="G4:G9" si="2">(D4+E4+F4)*0.21</f>
        <v>708.75</v>
      </c>
      <c r="H4" s="24">
        <f t="shared" ref="H4:H9" si="3">(D4+E4+F4-G4)*0.075</f>
        <v>199.96875</v>
      </c>
      <c r="I4" s="24">
        <f t="shared" ref="I4:I9" si="4">(D4+E4+F4-G4-H4)</f>
        <v>2466.28125</v>
      </c>
    </row>
    <row r="5" spans="1:9" ht="13">
      <c r="A5" s="22" t="s">
        <v>37</v>
      </c>
      <c r="B5" s="23" t="s">
        <v>105</v>
      </c>
      <c r="C5" s="23">
        <v>8</v>
      </c>
      <c r="D5" s="24">
        <v>1450</v>
      </c>
      <c r="E5" s="24">
        <f t="shared" si="0"/>
        <v>130.5</v>
      </c>
      <c r="F5" s="24">
        <f t="shared" si="1"/>
        <v>246.50000000000003</v>
      </c>
      <c r="G5" s="24">
        <f t="shared" si="2"/>
        <v>383.66999999999996</v>
      </c>
      <c r="H5" s="24">
        <f t="shared" si="3"/>
        <v>108.24974999999999</v>
      </c>
      <c r="I5" s="24">
        <f t="shared" si="4"/>
        <v>1335.08025</v>
      </c>
    </row>
    <row r="6" spans="1:9" ht="13">
      <c r="A6" s="22" t="s">
        <v>38</v>
      </c>
      <c r="B6" s="23" t="s">
        <v>104</v>
      </c>
      <c r="C6" s="23">
        <v>3</v>
      </c>
      <c r="D6" s="24">
        <v>900</v>
      </c>
      <c r="E6" s="24">
        <f t="shared" si="0"/>
        <v>162</v>
      </c>
      <c r="F6" s="24">
        <f t="shared" si="1"/>
        <v>0</v>
      </c>
      <c r="G6" s="24">
        <f t="shared" si="2"/>
        <v>223.01999999999998</v>
      </c>
      <c r="H6" s="24">
        <f t="shared" si="3"/>
        <v>62.923499999999997</v>
      </c>
      <c r="I6" s="24">
        <f t="shared" si="4"/>
        <v>776.05650000000003</v>
      </c>
    </row>
    <row r="7" spans="1:9" ht="13">
      <c r="A7" s="22" t="s">
        <v>39</v>
      </c>
      <c r="B7" s="23" t="s">
        <v>105</v>
      </c>
      <c r="C7" s="23">
        <v>12</v>
      </c>
      <c r="D7" s="24">
        <v>1780</v>
      </c>
      <c r="E7" s="24">
        <f t="shared" si="0"/>
        <v>160.19999999999999</v>
      </c>
      <c r="F7" s="24">
        <f t="shared" si="1"/>
        <v>302.60000000000002</v>
      </c>
      <c r="G7" s="24">
        <f t="shared" si="2"/>
        <v>470.988</v>
      </c>
      <c r="H7" s="24">
        <f t="shared" si="3"/>
        <v>132.88589999999999</v>
      </c>
      <c r="I7" s="24">
        <f t="shared" si="4"/>
        <v>1638.9261000000001</v>
      </c>
    </row>
    <row r="8" spans="1:9" ht="13">
      <c r="A8" s="22" t="s">
        <v>40</v>
      </c>
      <c r="B8" s="23" t="s">
        <v>105</v>
      </c>
      <c r="C8" s="23">
        <v>10</v>
      </c>
      <c r="D8" s="24">
        <v>1780</v>
      </c>
      <c r="E8" s="24">
        <f t="shared" si="0"/>
        <v>160.19999999999999</v>
      </c>
      <c r="F8" s="24">
        <f t="shared" si="1"/>
        <v>302.60000000000002</v>
      </c>
      <c r="G8" s="24">
        <f t="shared" si="2"/>
        <v>470.988</v>
      </c>
      <c r="H8" s="24">
        <f t="shared" si="3"/>
        <v>132.88589999999999</v>
      </c>
      <c r="I8" s="24">
        <f t="shared" si="4"/>
        <v>1638.9261000000001</v>
      </c>
    </row>
    <row r="9" spans="1:9" ht="13">
      <c r="A9" s="22" t="s">
        <v>41</v>
      </c>
      <c r="B9" s="23" t="s">
        <v>104</v>
      </c>
      <c r="C9" s="23">
        <v>18</v>
      </c>
      <c r="D9" s="24">
        <v>2100</v>
      </c>
      <c r="E9" s="24">
        <f t="shared" si="0"/>
        <v>378</v>
      </c>
      <c r="F9" s="24">
        <f t="shared" si="1"/>
        <v>357</v>
      </c>
      <c r="G9" s="24">
        <f t="shared" si="2"/>
        <v>595.35</v>
      </c>
      <c r="H9" s="24">
        <f t="shared" si="3"/>
        <v>167.97375</v>
      </c>
      <c r="I9" s="24">
        <f t="shared" si="4"/>
        <v>2071.67625</v>
      </c>
    </row>
    <row r="11" spans="1:9" ht="13">
      <c r="A11" s="93" t="s">
        <v>106</v>
      </c>
      <c r="B11" s="93"/>
      <c r="C11" s="93"/>
      <c r="D11" s="93"/>
      <c r="E11" s="93"/>
      <c r="F11" s="93"/>
      <c r="G11" s="93"/>
      <c r="H11" s="93"/>
      <c r="I11" s="93"/>
    </row>
    <row r="13" spans="1:9" ht="13">
      <c r="A13" s="25" t="s">
        <v>42</v>
      </c>
      <c r="B13" s="92" t="s">
        <v>107</v>
      </c>
      <c r="C13" s="92"/>
      <c r="D13" s="92"/>
      <c r="E13" s="92"/>
      <c r="F13" s="92"/>
      <c r="G13" s="92"/>
      <c r="H13" s="92"/>
      <c r="I13" s="92"/>
    </row>
    <row r="14" spans="1:9" ht="13">
      <c r="A14" s="25" t="s">
        <v>43</v>
      </c>
      <c r="B14" s="92" t="s">
        <v>108</v>
      </c>
      <c r="C14" s="92"/>
      <c r="D14" s="92"/>
      <c r="E14" s="92"/>
      <c r="F14" s="92"/>
      <c r="G14" s="92"/>
      <c r="H14" s="92"/>
      <c r="I14" s="92"/>
    </row>
    <row r="15" spans="1:9" ht="13">
      <c r="A15" s="25" t="s">
        <v>44</v>
      </c>
      <c r="B15" s="92" t="s">
        <v>111</v>
      </c>
      <c r="C15" s="92"/>
      <c r="D15" s="92"/>
      <c r="E15" s="92"/>
      <c r="F15" s="92"/>
      <c r="G15" s="92"/>
      <c r="H15" s="92"/>
      <c r="I15" s="92"/>
    </row>
    <row r="16" spans="1:9" ht="13">
      <c r="A16" s="25" t="s">
        <v>45</v>
      </c>
      <c r="B16" s="92" t="s">
        <v>110</v>
      </c>
      <c r="C16" s="92"/>
      <c r="D16" s="92"/>
      <c r="E16" s="92"/>
      <c r="F16" s="92"/>
      <c r="G16" s="92"/>
      <c r="H16" s="92"/>
      <c r="I16" s="92"/>
    </row>
    <row r="17" spans="1:9" ht="13">
      <c r="A17" s="25" t="s">
        <v>46</v>
      </c>
      <c r="B17" s="92" t="s">
        <v>113</v>
      </c>
      <c r="C17" s="92"/>
      <c r="D17" s="92"/>
      <c r="E17" s="92"/>
      <c r="F17" s="92"/>
      <c r="G17" s="92"/>
      <c r="H17" s="92"/>
      <c r="I17" s="92"/>
    </row>
  </sheetData>
  <mergeCells count="10">
    <mergeCell ref="A1:A2"/>
    <mergeCell ref="B1:B2"/>
    <mergeCell ref="C1:C2"/>
    <mergeCell ref="D1:D2"/>
    <mergeCell ref="B17:I17"/>
    <mergeCell ref="B13:I13"/>
    <mergeCell ref="B14:I14"/>
    <mergeCell ref="B15:I15"/>
    <mergeCell ref="B16:I16"/>
    <mergeCell ref="A11:I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tabSelected="1" topLeftCell="A22" workbookViewId="0">
      <selection activeCell="G33" sqref="G33"/>
    </sheetView>
  </sheetViews>
  <sheetFormatPr defaultRowHeight="12.5"/>
  <cols>
    <col min="1" max="1" width="5" customWidth="1"/>
    <col min="2" max="2" width="14" customWidth="1"/>
    <col min="3" max="3" width="9.81640625" style="84" customWidth="1"/>
    <col min="4" max="4" width="7.26953125" customWidth="1"/>
    <col min="5" max="5" width="16.26953125" customWidth="1"/>
    <col min="6" max="6" width="10.54296875" customWidth="1"/>
    <col min="7" max="7" width="11.7265625" customWidth="1"/>
    <col min="8" max="8" width="6.81640625" customWidth="1"/>
    <col min="9" max="9" width="10.7265625" customWidth="1"/>
    <col min="10" max="10" width="10" customWidth="1"/>
    <col min="257" max="257" width="5" customWidth="1"/>
    <col min="258" max="258" width="14" customWidth="1"/>
    <col min="259" max="259" width="9.81640625" customWidth="1"/>
    <col min="260" max="260" width="7.26953125" customWidth="1"/>
    <col min="261" max="262" width="10.54296875" customWidth="1"/>
    <col min="263" max="263" width="11.7265625" customWidth="1"/>
    <col min="264" max="264" width="6.81640625" customWidth="1"/>
    <col min="265" max="265" width="10.7265625" customWidth="1"/>
    <col min="266" max="266" width="10" customWidth="1"/>
    <col min="513" max="513" width="5" customWidth="1"/>
    <col min="514" max="514" width="14" customWidth="1"/>
    <col min="515" max="515" width="9.81640625" customWidth="1"/>
    <col min="516" max="516" width="7.26953125" customWidth="1"/>
    <col min="517" max="518" width="10.54296875" customWidth="1"/>
    <col min="519" max="519" width="11.7265625" customWidth="1"/>
    <col min="520" max="520" width="6.81640625" customWidth="1"/>
    <col min="521" max="521" width="10.7265625" customWidth="1"/>
    <col min="522" max="522" width="10" customWidth="1"/>
    <col min="769" max="769" width="5" customWidth="1"/>
    <col min="770" max="770" width="14" customWidth="1"/>
    <col min="771" max="771" width="9.81640625" customWidth="1"/>
    <col min="772" max="772" width="7.26953125" customWidth="1"/>
    <col min="773" max="774" width="10.54296875" customWidth="1"/>
    <col min="775" max="775" width="11.7265625" customWidth="1"/>
    <col min="776" max="776" width="6.81640625" customWidth="1"/>
    <col min="777" max="777" width="10.7265625" customWidth="1"/>
    <col min="778" max="778" width="10" customWidth="1"/>
    <col min="1025" max="1025" width="5" customWidth="1"/>
    <col min="1026" max="1026" width="14" customWidth="1"/>
    <col min="1027" max="1027" width="9.81640625" customWidth="1"/>
    <col min="1028" max="1028" width="7.26953125" customWidth="1"/>
    <col min="1029" max="1030" width="10.54296875" customWidth="1"/>
    <col min="1031" max="1031" width="11.7265625" customWidth="1"/>
    <col min="1032" max="1032" width="6.81640625" customWidth="1"/>
    <col min="1033" max="1033" width="10.7265625" customWidth="1"/>
    <col min="1034" max="1034" width="10" customWidth="1"/>
    <col min="1281" max="1281" width="5" customWidth="1"/>
    <col min="1282" max="1282" width="14" customWidth="1"/>
    <col min="1283" max="1283" width="9.81640625" customWidth="1"/>
    <col min="1284" max="1284" width="7.26953125" customWidth="1"/>
    <col min="1285" max="1286" width="10.54296875" customWidth="1"/>
    <col min="1287" max="1287" width="11.7265625" customWidth="1"/>
    <col min="1288" max="1288" width="6.81640625" customWidth="1"/>
    <col min="1289" max="1289" width="10.7265625" customWidth="1"/>
    <col min="1290" max="1290" width="10" customWidth="1"/>
    <col min="1537" max="1537" width="5" customWidth="1"/>
    <col min="1538" max="1538" width="14" customWidth="1"/>
    <col min="1539" max="1539" width="9.81640625" customWidth="1"/>
    <col min="1540" max="1540" width="7.26953125" customWidth="1"/>
    <col min="1541" max="1542" width="10.54296875" customWidth="1"/>
    <col min="1543" max="1543" width="11.7265625" customWidth="1"/>
    <col min="1544" max="1544" width="6.81640625" customWidth="1"/>
    <col min="1545" max="1545" width="10.7265625" customWidth="1"/>
    <col min="1546" max="1546" width="10" customWidth="1"/>
    <col min="1793" max="1793" width="5" customWidth="1"/>
    <col min="1794" max="1794" width="14" customWidth="1"/>
    <col min="1795" max="1795" width="9.81640625" customWidth="1"/>
    <col min="1796" max="1796" width="7.26953125" customWidth="1"/>
    <col min="1797" max="1798" width="10.54296875" customWidth="1"/>
    <col min="1799" max="1799" width="11.7265625" customWidth="1"/>
    <col min="1800" max="1800" width="6.81640625" customWidth="1"/>
    <col min="1801" max="1801" width="10.7265625" customWidth="1"/>
    <col min="1802" max="1802" width="10" customWidth="1"/>
    <col min="2049" max="2049" width="5" customWidth="1"/>
    <col min="2050" max="2050" width="14" customWidth="1"/>
    <col min="2051" max="2051" width="9.81640625" customWidth="1"/>
    <col min="2052" max="2052" width="7.26953125" customWidth="1"/>
    <col min="2053" max="2054" width="10.54296875" customWidth="1"/>
    <col min="2055" max="2055" width="11.7265625" customWidth="1"/>
    <col min="2056" max="2056" width="6.81640625" customWidth="1"/>
    <col min="2057" max="2057" width="10.7265625" customWidth="1"/>
    <col min="2058" max="2058" width="10" customWidth="1"/>
    <col min="2305" max="2305" width="5" customWidth="1"/>
    <col min="2306" max="2306" width="14" customWidth="1"/>
    <col min="2307" max="2307" width="9.81640625" customWidth="1"/>
    <col min="2308" max="2308" width="7.26953125" customWidth="1"/>
    <col min="2309" max="2310" width="10.54296875" customWidth="1"/>
    <col min="2311" max="2311" width="11.7265625" customWidth="1"/>
    <col min="2312" max="2312" width="6.81640625" customWidth="1"/>
    <col min="2313" max="2313" width="10.7265625" customWidth="1"/>
    <col min="2314" max="2314" width="10" customWidth="1"/>
    <col min="2561" max="2561" width="5" customWidth="1"/>
    <col min="2562" max="2562" width="14" customWidth="1"/>
    <col min="2563" max="2563" width="9.81640625" customWidth="1"/>
    <col min="2564" max="2564" width="7.26953125" customWidth="1"/>
    <col min="2565" max="2566" width="10.54296875" customWidth="1"/>
    <col min="2567" max="2567" width="11.7265625" customWidth="1"/>
    <col min="2568" max="2568" width="6.81640625" customWidth="1"/>
    <col min="2569" max="2569" width="10.7265625" customWidth="1"/>
    <col min="2570" max="2570" width="10" customWidth="1"/>
    <col min="2817" max="2817" width="5" customWidth="1"/>
    <col min="2818" max="2818" width="14" customWidth="1"/>
    <col min="2819" max="2819" width="9.81640625" customWidth="1"/>
    <col min="2820" max="2820" width="7.26953125" customWidth="1"/>
    <col min="2821" max="2822" width="10.54296875" customWidth="1"/>
    <col min="2823" max="2823" width="11.7265625" customWidth="1"/>
    <col min="2824" max="2824" width="6.81640625" customWidth="1"/>
    <col min="2825" max="2825" width="10.7265625" customWidth="1"/>
    <col min="2826" max="2826" width="10" customWidth="1"/>
    <col min="3073" max="3073" width="5" customWidth="1"/>
    <col min="3074" max="3074" width="14" customWidth="1"/>
    <col min="3075" max="3075" width="9.81640625" customWidth="1"/>
    <col min="3076" max="3076" width="7.26953125" customWidth="1"/>
    <col min="3077" max="3078" width="10.54296875" customWidth="1"/>
    <col min="3079" max="3079" width="11.7265625" customWidth="1"/>
    <col min="3080" max="3080" width="6.81640625" customWidth="1"/>
    <col min="3081" max="3081" width="10.7265625" customWidth="1"/>
    <col min="3082" max="3082" width="10" customWidth="1"/>
    <col min="3329" max="3329" width="5" customWidth="1"/>
    <col min="3330" max="3330" width="14" customWidth="1"/>
    <col min="3331" max="3331" width="9.81640625" customWidth="1"/>
    <col min="3332" max="3332" width="7.26953125" customWidth="1"/>
    <col min="3333" max="3334" width="10.54296875" customWidth="1"/>
    <col min="3335" max="3335" width="11.7265625" customWidth="1"/>
    <col min="3336" max="3336" width="6.81640625" customWidth="1"/>
    <col min="3337" max="3337" width="10.7265625" customWidth="1"/>
    <col min="3338" max="3338" width="10" customWidth="1"/>
    <col min="3585" max="3585" width="5" customWidth="1"/>
    <col min="3586" max="3586" width="14" customWidth="1"/>
    <col min="3587" max="3587" width="9.81640625" customWidth="1"/>
    <col min="3588" max="3588" width="7.26953125" customWidth="1"/>
    <col min="3589" max="3590" width="10.54296875" customWidth="1"/>
    <col min="3591" max="3591" width="11.7265625" customWidth="1"/>
    <col min="3592" max="3592" width="6.81640625" customWidth="1"/>
    <col min="3593" max="3593" width="10.7265625" customWidth="1"/>
    <col min="3594" max="3594" width="10" customWidth="1"/>
    <col min="3841" max="3841" width="5" customWidth="1"/>
    <col min="3842" max="3842" width="14" customWidth="1"/>
    <col min="3843" max="3843" width="9.81640625" customWidth="1"/>
    <col min="3844" max="3844" width="7.26953125" customWidth="1"/>
    <col min="3845" max="3846" width="10.54296875" customWidth="1"/>
    <col min="3847" max="3847" width="11.7265625" customWidth="1"/>
    <col min="3848" max="3848" width="6.81640625" customWidth="1"/>
    <col min="3849" max="3849" width="10.7265625" customWidth="1"/>
    <col min="3850" max="3850" width="10" customWidth="1"/>
    <col min="4097" max="4097" width="5" customWidth="1"/>
    <col min="4098" max="4098" width="14" customWidth="1"/>
    <col min="4099" max="4099" width="9.81640625" customWidth="1"/>
    <col min="4100" max="4100" width="7.26953125" customWidth="1"/>
    <col min="4101" max="4102" width="10.54296875" customWidth="1"/>
    <col min="4103" max="4103" width="11.7265625" customWidth="1"/>
    <col min="4104" max="4104" width="6.81640625" customWidth="1"/>
    <col min="4105" max="4105" width="10.7265625" customWidth="1"/>
    <col min="4106" max="4106" width="10" customWidth="1"/>
    <col min="4353" max="4353" width="5" customWidth="1"/>
    <col min="4354" max="4354" width="14" customWidth="1"/>
    <col min="4355" max="4355" width="9.81640625" customWidth="1"/>
    <col min="4356" max="4356" width="7.26953125" customWidth="1"/>
    <col min="4357" max="4358" width="10.54296875" customWidth="1"/>
    <col min="4359" max="4359" width="11.7265625" customWidth="1"/>
    <col min="4360" max="4360" width="6.81640625" customWidth="1"/>
    <col min="4361" max="4361" width="10.7265625" customWidth="1"/>
    <col min="4362" max="4362" width="10" customWidth="1"/>
    <col min="4609" max="4609" width="5" customWidth="1"/>
    <col min="4610" max="4610" width="14" customWidth="1"/>
    <col min="4611" max="4611" width="9.81640625" customWidth="1"/>
    <col min="4612" max="4612" width="7.26953125" customWidth="1"/>
    <col min="4613" max="4614" width="10.54296875" customWidth="1"/>
    <col min="4615" max="4615" width="11.7265625" customWidth="1"/>
    <col min="4616" max="4616" width="6.81640625" customWidth="1"/>
    <col min="4617" max="4617" width="10.7265625" customWidth="1"/>
    <col min="4618" max="4618" width="10" customWidth="1"/>
    <col min="4865" max="4865" width="5" customWidth="1"/>
    <col min="4866" max="4866" width="14" customWidth="1"/>
    <col min="4867" max="4867" width="9.81640625" customWidth="1"/>
    <col min="4868" max="4868" width="7.26953125" customWidth="1"/>
    <col min="4869" max="4870" width="10.54296875" customWidth="1"/>
    <col min="4871" max="4871" width="11.7265625" customWidth="1"/>
    <col min="4872" max="4872" width="6.81640625" customWidth="1"/>
    <col min="4873" max="4873" width="10.7265625" customWidth="1"/>
    <col min="4874" max="4874" width="10" customWidth="1"/>
    <col min="5121" max="5121" width="5" customWidth="1"/>
    <col min="5122" max="5122" width="14" customWidth="1"/>
    <col min="5123" max="5123" width="9.81640625" customWidth="1"/>
    <col min="5124" max="5124" width="7.26953125" customWidth="1"/>
    <col min="5125" max="5126" width="10.54296875" customWidth="1"/>
    <col min="5127" max="5127" width="11.7265625" customWidth="1"/>
    <col min="5128" max="5128" width="6.81640625" customWidth="1"/>
    <col min="5129" max="5129" width="10.7265625" customWidth="1"/>
    <col min="5130" max="5130" width="10" customWidth="1"/>
    <col min="5377" max="5377" width="5" customWidth="1"/>
    <col min="5378" max="5378" width="14" customWidth="1"/>
    <col min="5379" max="5379" width="9.81640625" customWidth="1"/>
    <col min="5380" max="5380" width="7.26953125" customWidth="1"/>
    <col min="5381" max="5382" width="10.54296875" customWidth="1"/>
    <col min="5383" max="5383" width="11.7265625" customWidth="1"/>
    <col min="5384" max="5384" width="6.81640625" customWidth="1"/>
    <col min="5385" max="5385" width="10.7265625" customWidth="1"/>
    <col min="5386" max="5386" width="10" customWidth="1"/>
    <col min="5633" max="5633" width="5" customWidth="1"/>
    <col min="5634" max="5634" width="14" customWidth="1"/>
    <col min="5635" max="5635" width="9.81640625" customWidth="1"/>
    <col min="5636" max="5636" width="7.26953125" customWidth="1"/>
    <col min="5637" max="5638" width="10.54296875" customWidth="1"/>
    <col min="5639" max="5639" width="11.7265625" customWidth="1"/>
    <col min="5640" max="5640" width="6.81640625" customWidth="1"/>
    <col min="5641" max="5641" width="10.7265625" customWidth="1"/>
    <col min="5642" max="5642" width="10" customWidth="1"/>
    <col min="5889" max="5889" width="5" customWidth="1"/>
    <col min="5890" max="5890" width="14" customWidth="1"/>
    <col min="5891" max="5891" width="9.81640625" customWidth="1"/>
    <col min="5892" max="5892" width="7.26953125" customWidth="1"/>
    <col min="5893" max="5894" width="10.54296875" customWidth="1"/>
    <col min="5895" max="5895" width="11.7265625" customWidth="1"/>
    <col min="5896" max="5896" width="6.81640625" customWidth="1"/>
    <col min="5897" max="5897" width="10.7265625" customWidth="1"/>
    <col min="5898" max="5898" width="10" customWidth="1"/>
    <col min="6145" max="6145" width="5" customWidth="1"/>
    <col min="6146" max="6146" width="14" customWidth="1"/>
    <col min="6147" max="6147" width="9.81640625" customWidth="1"/>
    <col min="6148" max="6148" width="7.26953125" customWidth="1"/>
    <col min="6149" max="6150" width="10.54296875" customWidth="1"/>
    <col min="6151" max="6151" width="11.7265625" customWidth="1"/>
    <col min="6152" max="6152" width="6.81640625" customWidth="1"/>
    <col min="6153" max="6153" width="10.7265625" customWidth="1"/>
    <col min="6154" max="6154" width="10" customWidth="1"/>
    <col min="6401" max="6401" width="5" customWidth="1"/>
    <col min="6402" max="6402" width="14" customWidth="1"/>
    <col min="6403" max="6403" width="9.81640625" customWidth="1"/>
    <col min="6404" max="6404" width="7.26953125" customWidth="1"/>
    <col min="6405" max="6406" width="10.54296875" customWidth="1"/>
    <col min="6407" max="6407" width="11.7265625" customWidth="1"/>
    <col min="6408" max="6408" width="6.81640625" customWidth="1"/>
    <col min="6409" max="6409" width="10.7265625" customWidth="1"/>
    <col min="6410" max="6410" width="10" customWidth="1"/>
    <col min="6657" max="6657" width="5" customWidth="1"/>
    <col min="6658" max="6658" width="14" customWidth="1"/>
    <col min="6659" max="6659" width="9.81640625" customWidth="1"/>
    <col min="6660" max="6660" width="7.26953125" customWidth="1"/>
    <col min="6661" max="6662" width="10.54296875" customWidth="1"/>
    <col min="6663" max="6663" width="11.7265625" customWidth="1"/>
    <col min="6664" max="6664" width="6.81640625" customWidth="1"/>
    <col min="6665" max="6665" width="10.7265625" customWidth="1"/>
    <col min="6666" max="6666" width="10" customWidth="1"/>
    <col min="6913" max="6913" width="5" customWidth="1"/>
    <col min="6914" max="6914" width="14" customWidth="1"/>
    <col min="6915" max="6915" width="9.81640625" customWidth="1"/>
    <col min="6916" max="6916" width="7.26953125" customWidth="1"/>
    <col min="6917" max="6918" width="10.54296875" customWidth="1"/>
    <col min="6919" max="6919" width="11.7265625" customWidth="1"/>
    <col min="6920" max="6920" width="6.81640625" customWidth="1"/>
    <col min="6921" max="6921" width="10.7265625" customWidth="1"/>
    <col min="6922" max="6922" width="10" customWidth="1"/>
    <col min="7169" max="7169" width="5" customWidth="1"/>
    <col min="7170" max="7170" width="14" customWidth="1"/>
    <col min="7171" max="7171" width="9.81640625" customWidth="1"/>
    <col min="7172" max="7172" width="7.26953125" customWidth="1"/>
    <col min="7173" max="7174" width="10.54296875" customWidth="1"/>
    <col min="7175" max="7175" width="11.7265625" customWidth="1"/>
    <col min="7176" max="7176" width="6.81640625" customWidth="1"/>
    <col min="7177" max="7177" width="10.7265625" customWidth="1"/>
    <col min="7178" max="7178" width="10" customWidth="1"/>
    <col min="7425" max="7425" width="5" customWidth="1"/>
    <col min="7426" max="7426" width="14" customWidth="1"/>
    <col min="7427" max="7427" width="9.81640625" customWidth="1"/>
    <col min="7428" max="7428" width="7.26953125" customWidth="1"/>
    <col min="7429" max="7430" width="10.54296875" customWidth="1"/>
    <col min="7431" max="7431" width="11.7265625" customWidth="1"/>
    <col min="7432" max="7432" width="6.81640625" customWidth="1"/>
    <col min="7433" max="7433" width="10.7265625" customWidth="1"/>
    <col min="7434" max="7434" width="10" customWidth="1"/>
    <col min="7681" max="7681" width="5" customWidth="1"/>
    <col min="7682" max="7682" width="14" customWidth="1"/>
    <col min="7683" max="7683" width="9.81640625" customWidth="1"/>
    <col min="7684" max="7684" width="7.26953125" customWidth="1"/>
    <col min="7685" max="7686" width="10.54296875" customWidth="1"/>
    <col min="7687" max="7687" width="11.7265625" customWidth="1"/>
    <col min="7688" max="7688" width="6.81640625" customWidth="1"/>
    <col min="7689" max="7689" width="10.7265625" customWidth="1"/>
    <col min="7690" max="7690" width="10" customWidth="1"/>
    <col min="7937" max="7937" width="5" customWidth="1"/>
    <col min="7938" max="7938" width="14" customWidth="1"/>
    <col min="7939" max="7939" width="9.81640625" customWidth="1"/>
    <col min="7940" max="7940" width="7.26953125" customWidth="1"/>
    <col min="7941" max="7942" width="10.54296875" customWidth="1"/>
    <col min="7943" max="7943" width="11.7265625" customWidth="1"/>
    <col min="7944" max="7944" width="6.81640625" customWidth="1"/>
    <col min="7945" max="7945" width="10.7265625" customWidth="1"/>
    <col min="7946" max="7946" width="10" customWidth="1"/>
    <col min="8193" max="8193" width="5" customWidth="1"/>
    <col min="8194" max="8194" width="14" customWidth="1"/>
    <col min="8195" max="8195" width="9.81640625" customWidth="1"/>
    <col min="8196" max="8196" width="7.26953125" customWidth="1"/>
    <col min="8197" max="8198" width="10.54296875" customWidth="1"/>
    <col min="8199" max="8199" width="11.7265625" customWidth="1"/>
    <col min="8200" max="8200" width="6.81640625" customWidth="1"/>
    <col min="8201" max="8201" width="10.7265625" customWidth="1"/>
    <col min="8202" max="8202" width="10" customWidth="1"/>
    <col min="8449" max="8449" width="5" customWidth="1"/>
    <col min="8450" max="8450" width="14" customWidth="1"/>
    <col min="8451" max="8451" width="9.81640625" customWidth="1"/>
    <col min="8452" max="8452" width="7.26953125" customWidth="1"/>
    <col min="8453" max="8454" width="10.54296875" customWidth="1"/>
    <col min="8455" max="8455" width="11.7265625" customWidth="1"/>
    <col min="8456" max="8456" width="6.81640625" customWidth="1"/>
    <col min="8457" max="8457" width="10.7265625" customWidth="1"/>
    <col min="8458" max="8458" width="10" customWidth="1"/>
    <col min="8705" max="8705" width="5" customWidth="1"/>
    <col min="8706" max="8706" width="14" customWidth="1"/>
    <col min="8707" max="8707" width="9.81640625" customWidth="1"/>
    <col min="8708" max="8708" width="7.26953125" customWidth="1"/>
    <col min="8709" max="8710" width="10.54296875" customWidth="1"/>
    <col min="8711" max="8711" width="11.7265625" customWidth="1"/>
    <col min="8712" max="8712" width="6.81640625" customWidth="1"/>
    <col min="8713" max="8713" width="10.7265625" customWidth="1"/>
    <col min="8714" max="8714" width="10" customWidth="1"/>
    <col min="8961" max="8961" width="5" customWidth="1"/>
    <col min="8962" max="8962" width="14" customWidth="1"/>
    <col min="8963" max="8963" width="9.81640625" customWidth="1"/>
    <col min="8964" max="8964" width="7.26953125" customWidth="1"/>
    <col min="8965" max="8966" width="10.54296875" customWidth="1"/>
    <col min="8967" max="8967" width="11.7265625" customWidth="1"/>
    <col min="8968" max="8968" width="6.81640625" customWidth="1"/>
    <col min="8969" max="8969" width="10.7265625" customWidth="1"/>
    <col min="8970" max="8970" width="10" customWidth="1"/>
    <col min="9217" max="9217" width="5" customWidth="1"/>
    <col min="9218" max="9218" width="14" customWidth="1"/>
    <col min="9219" max="9219" width="9.81640625" customWidth="1"/>
    <col min="9220" max="9220" width="7.26953125" customWidth="1"/>
    <col min="9221" max="9222" width="10.54296875" customWidth="1"/>
    <col min="9223" max="9223" width="11.7265625" customWidth="1"/>
    <col min="9224" max="9224" width="6.81640625" customWidth="1"/>
    <col min="9225" max="9225" width="10.7265625" customWidth="1"/>
    <col min="9226" max="9226" width="10" customWidth="1"/>
    <col min="9473" max="9473" width="5" customWidth="1"/>
    <col min="9474" max="9474" width="14" customWidth="1"/>
    <col min="9475" max="9475" width="9.81640625" customWidth="1"/>
    <col min="9476" max="9476" width="7.26953125" customWidth="1"/>
    <col min="9477" max="9478" width="10.54296875" customWidth="1"/>
    <col min="9479" max="9479" width="11.7265625" customWidth="1"/>
    <col min="9480" max="9480" width="6.81640625" customWidth="1"/>
    <col min="9481" max="9481" width="10.7265625" customWidth="1"/>
    <col min="9482" max="9482" width="10" customWidth="1"/>
    <col min="9729" max="9729" width="5" customWidth="1"/>
    <col min="9730" max="9730" width="14" customWidth="1"/>
    <col min="9731" max="9731" width="9.81640625" customWidth="1"/>
    <col min="9732" max="9732" width="7.26953125" customWidth="1"/>
    <col min="9733" max="9734" width="10.54296875" customWidth="1"/>
    <col min="9735" max="9735" width="11.7265625" customWidth="1"/>
    <col min="9736" max="9736" width="6.81640625" customWidth="1"/>
    <col min="9737" max="9737" width="10.7265625" customWidth="1"/>
    <col min="9738" max="9738" width="10" customWidth="1"/>
    <col min="9985" max="9985" width="5" customWidth="1"/>
    <col min="9986" max="9986" width="14" customWidth="1"/>
    <col min="9987" max="9987" width="9.81640625" customWidth="1"/>
    <col min="9988" max="9988" width="7.26953125" customWidth="1"/>
    <col min="9989" max="9990" width="10.54296875" customWidth="1"/>
    <col min="9991" max="9991" width="11.7265625" customWidth="1"/>
    <col min="9992" max="9992" width="6.81640625" customWidth="1"/>
    <col min="9993" max="9993" width="10.7265625" customWidth="1"/>
    <col min="9994" max="9994" width="10" customWidth="1"/>
    <col min="10241" max="10241" width="5" customWidth="1"/>
    <col min="10242" max="10242" width="14" customWidth="1"/>
    <col min="10243" max="10243" width="9.81640625" customWidth="1"/>
    <col min="10244" max="10244" width="7.26953125" customWidth="1"/>
    <col min="10245" max="10246" width="10.54296875" customWidth="1"/>
    <col min="10247" max="10247" width="11.7265625" customWidth="1"/>
    <col min="10248" max="10248" width="6.81640625" customWidth="1"/>
    <col min="10249" max="10249" width="10.7265625" customWidth="1"/>
    <col min="10250" max="10250" width="10" customWidth="1"/>
    <col min="10497" max="10497" width="5" customWidth="1"/>
    <col min="10498" max="10498" width="14" customWidth="1"/>
    <col min="10499" max="10499" width="9.81640625" customWidth="1"/>
    <col min="10500" max="10500" width="7.26953125" customWidth="1"/>
    <col min="10501" max="10502" width="10.54296875" customWidth="1"/>
    <col min="10503" max="10503" width="11.7265625" customWidth="1"/>
    <col min="10504" max="10504" width="6.81640625" customWidth="1"/>
    <col min="10505" max="10505" width="10.7265625" customWidth="1"/>
    <col min="10506" max="10506" width="10" customWidth="1"/>
    <col min="10753" max="10753" width="5" customWidth="1"/>
    <col min="10754" max="10754" width="14" customWidth="1"/>
    <col min="10755" max="10755" width="9.81640625" customWidth="1"/>
    <col min="10756" max="10756" width="7.26953125" customWidth="1"/>
    <col min="10757" max="10758" width="10.54296875" customWidth="1"/>
    <col min="10759" max="10759" width="11.7265625" customWidth="1"/>
    <col min="10760" max="10760" width="6.81640625" customWidth="1"/>
    <col min="10761" max="10761" width="10.7265625" customWidth="1"/>
    <col min="10762" max="10762" width="10" customWidth="1"/>
    <col min="11009" max="11009" width="5" customWidth="1"/>
    <col min="11010" max="11010" width="14" customWidth="1"/>
    <col min="11011" max="11011" width="9.81640625" customWidth="1"/>
    <col min="11012" max="11012" width="7.26953125" customWidth="1"/>
    <col min="11013" max="11014" width="10.54296875" customWidth="1"/>
    <col min="11015" max="11015" width="11.7265625" customWidth="1"/>
    <col min="11016" max="11016" width="6.81640625" customWidth="1"/>
    <col min="11017" max="11017" width="10.7265625" customWidth="1"/>
    <col min="11018" max="11018" width="10" customWidth="1"/>
    <col min="11265" max="11265" width="5" customWidth="1"/>
    <col min="11266" max="11266" width="14" customWidth="1"/>
    <col min="11267" max="11267" width="9.81640625" customWidth="1"/>
    <col min="11268" max="11268" width="7.26953125" customWidth="1"/>
    <col min="11269" max="11270" width="10.54296875" customWidth="1"/>
    <col min="11271" max="11271" width="11.7265625" customWidth="1"/>
    <col min="11272" max="11272" width="6.81640625" customWidth="1"/>
    <col min="11273" max="11273" width="10.7265625" customWidth="1"/>
    <col min="11274" max="11274" width="10" customWidth="1"/>
    <col min="11521" max="11521" width="5" customWidth="1"/>
    <col min="11522" max="11522" width="14" customWidth="1"/>
    <col min="11523" max="11523" width="9.81640625" customWidth="1"/>
    <col min="11524" max="11524" width="7.26953125" customWidth="1"/>
    <col min="11525" max="11526" width="10.54296875" customWidth="1"/>
    <col min="11527" max="11527" width="11.7265625" customWidth="1"/>
    <col min="11528" max="11528" width="6.81640625" customWidth="1"/>
    <col min="11529" max="11529" width="10.7265625" customWidth="1"/>
    <col min="11530" max="11530" width="10" customWidth="1"/>
    <col min="11777" max="11777" width="5" customWidth="1"/>
    <col min="11778" max="11778" width="14" customWidth="1"/>
    <col min="11779" max="11779" width="9.81640625" customWidth="1"/>
    <col min="11780" max="11780" width="7.26953125" customWidth="1"/>
    <col min="11781" max="11782" width="10.54296875" customWidth="1"/>
    <col min="11783" max="11783" width="11.7265625" customWidth="1"/>
    <col min="11784" max="11784" width="6.81640625" customWidth="1"/>
    <col min="11785" max="11785" width="10.7265625" customWidth="1"/>
    <col min="11786" max="11786" width="10" customWidth="1"/>
    <col min="12033" max="12033" width="5" customWidth="1"/>
    <col min="12034" max="12034" width="14" customWidth="1"/>
    <col min="12035" max="12035" width="9.81640625" customWidth="1"/>
    <col min="12036" max="12036" width="7.26953125" customWidth="1"/>
    <col min="12037" max="12038" width="10.54296875" customWidth="1"/>
    <col min="12039" max="12039" width="11.7265625" customWidth="1"/>
    <col min="12040" max="12040" width="6.81640625" customWidth="1"/>
    <col min="12041" max="12041" width="10.7265625" customWidth="1"/>
    <col min="12042" max="12042" width="10" customWidth="1"/>
    <col min="12289" max="12289" width="5" customWidth="1"/>
    <col min="12290" max="12290" width="14" customWidth="1"/>
    <col min="12291" max="12291" width="9.81640625" customWidth="1"/>
    <col min="12292" max="12292" width="7.26953125" customWidth="1"/>
    <col min="12293" max="12294" width="10.54296875" customWidth="1"/>
    <col min="12295" max="12295" width="11.7265625" customWidth="1"/>
    <col min="12296" max="12296" width="6.81640625" customWidth="1"/>
    <col min="12297" max="12297" width="10.7265625" customWidth="1"/>
    <col min="12298" max="12298" width="10" customWidth="1"/>
    <col min="12545" max="12545" width="5" customWidth="1"/>
    <col min="12546" max="12546" width="14" customWidth="1"/>
    <col min="12547" max="12547" width="9.81640625" customWidth="1"/>
    <col min="12548" max="12548" width="7.26953125" customWidth="1"/>
    <col min="12549" max="12550" width="10.54296875" customWidth="1"/>
    <col min="12551" max="12551" width="11.7265625" customWidth="1"/>
    <col min="12552" max="12552" width="6.81640625" customWidth="1"/>
    <col min="12553" max="12553" width="10.7265625" customWidth="1"/>
    <col min="12554" max="12554" width="10" customWidth="1"/>
    <col min="12801" max="12801" width="5" customWidth="1"/>
    <col min="12802" max="12802" width="14" customWidth="1"/>
    <col min="12803" max="12803" width="9.81640625" customWidth="1"/>
    <col min="12804" max="12804" width="7.26953125" customWidth="1"/>
    <col min="12805" max="12806" width="10.54296875" customWidth="1"/>
    <col min="12807" max="12807" width="11.7265625" customWidth="1"/>
    <col min="12808" max="12808" width="6.81640625" customWidth="1"/>
    <col min="12809" max="12809" width="10.7265625" customWidth="1"/>
    <col min="12810" max="12810" width="10" customWidth="1"/>
    <col min="13057" max="13057" width="5" customWidth="1"/>
    <col min="13058" max="13058" width="14" customWidth="1"/>
    <col min="13059" max="13059" width="9.81640625" customWidth="1"/>
    <col min="13060" max="13060" width="7.26953125" customWidth="1"/>
    <col min="13061" max="13062" width="10.54296875" customWidth="1"/>
    <col min="13063" max="13063" width="11.7265625" customWidth="1"/>
    <col min="13064" max="13064" width="6.81640625" customWidth="1"/>
    <col min="13065" max="13065" width="10.7265625" customWidth="1"/>
    <col min="13066" max="13066" width="10" customWidth="1"/>
    <col min="13313" max="13313" width="5" customWidth="1"/>
    <col min="13314" max="13314" width="14" customWidth="1"/>
    <col min="13315" max="13315" width="9.81640625" customWidth="1"/>
    <col min="13316" max="13316" width="7.26953125" customWidth="1"/>
    <col min="13317" max="13318" width="10.54296875" customWidth="1"/>
    <col min="13319" max="13319" width="11.7265625" customWidth="1"/>
    <col min="13320" max="13320" width="6.81640625" customWidth="1"/>
    <col min="13321" max="13321" width="10.7265625" customWidth="1"/>
    <col min="13322" max="13322" width="10" customWidth="1"/>
    <col min="13569" max="13569" width="5" customWidth="1"/>
    <col min="13570" max="13570" width="14" customWidth="1"/>
    <col min="13571" max="13571" width="9.81640625" customWidth="1"/>
    <col min="13572" max="13572" width="7.26953125" customWidth="1"/>
    <col min="13573" max="13574" width="10.54296875" customWidth="1"/>
    <col min="13575" max="13575" width="11.7265625" customWidth="1"/>
    <col min="13576" max="13576" width="6.81640625" customWidth="1"/>
    <col min="13577" max="13577" width="10.7265625" customWidth="1"/>
    <col min="13578" max="13578" width="10" customWidth="1"/>
    <col min="13825" max="13825" width="5" customWidth="1"/>
    <col min="13826" max="13826" width="14" customWidth="1"/>
    <col min="13827" max="13827" width="9.81640625" customWidth="1"/>
    <col min="13828" max="13828" width="7.26953125" customWidth="1"/>
    <col min="13829" max="13830" width="10.54296875" customWidth="1"/>
    <col min="13831" max="13831" width="11.7265625" customWidth="1"/>
    <col min="13832" max="13832" width="6.81640625" customWidth="1"/>
    <col min="13833" max="13833" width="10.7265625" customWidth="1"/>
    <col min="13834" max="13834" width="10" customWidth="1"/>
    <col min="14081" max="14081" width="5" customWidth="1"/>
    <col min="14082" max="14082" width="14" customWidth="1"/>
    <col min="14083" max="14083" width="9.81640625" customWidth="1"/>
    <col min="14084" max="14084" width="7.26953125" customWidth="1"/>
    <col min="14085" max="14086" width="10.54296875" customWidth="1"/>
    <col min="14087" max="14087" width="11.7265625" customWidth="1"/>
    <col min="14088" max="14088" width="6.81640625" customWidth="1"/>
    <col min="14089" max="14089" width="10.7265625" customWidth="1"/>
    <col min="14090" max="14090" width="10" customWidth="1"/>
    <col min="14337" max="14337" width="5" customWidth="1"/>
    <col min="14338" max="14338" width="14" customWidth="1"/>
    <col min="14339" max="14339" width="9.81640625" customWidth="1"/>
    <col min="14340" max="14340" width="7.26953125" customWidth="1"/>
    <col min="14341" max="14342" width="10.54296875" customWidth="1"/>
    <col min="14343" max="14343" width="11.7265625" customWidth="1"/>
    <col min="14344" max="14344" width="6.81640625" customWidth="1"/>
    <col min="14345" max="14345" width="10.7265625" customWidth="1"/>
    <col min="14346" max="14346" width="10" customWidth="1"/>
    <col min="14593" max="14593" width="5" customWidth="1"/>
    <col min="14594" max="14594" width="14" customWidth="1"/>
    <col min="14595" max="14595" width="9.81640625" customWidth="1"/>
    <col min="14596" max="14596" width="7.26953125" customWidth="1"/>
    <col min="14597" max="14598" width="10.54296875" customWidth="1"/>
    <col min="14599" max="14599" width="11.7265625" customWidth="1"/>
    <col min="14600" max="14600" width="6.81640625" customWidth="1"/>
    <col min="14601" max="14601" width="10.7265625" customWidth="1"/>
    <col min="14602" max="14602" width="10" customWidth="1"/>
    <col min="14849" max="14849" width="5" customWidth="1"/>
    <col min="14850" max="14850" width="14" customWidth="1"/>
    <col min="14851" max="14851" width="9.81640625" customWidth="1"/>
    <col min="14852" max="14852" width="7.26953125" customWidth="1"/>
    <col min="14853" max="14854" width="10.54296875" customWidth="1"/>
    <col min="14855" max="14855" width="11.7265625" customWidth="1"/>
    <col min="14856" max="14856" width="6.81640625" customWidth="1"/>
    <col min="14857" max="14857" width="10.7265625" customWidth="1"/>
    <col min="14858" max="14858" width="10" customWidth="1"/>
    <col min="15105" max="15105" width="5" customWidth="1"/>
    <col min="15106" max="15106" width="14" customWidth="1"/>
    <col min="15107" max="15107" width="9.81640625" customWidth="1"/>
    <col min="15108" max="15108" width="7.26953125" customWidth="1"/>
    <col min="15109" max="15110" width="10.54296875" customWidth="1"/>
    <col min="15111" max="15111" width="11.7265625" customWidth="1"/>
    <col min="15112" max="15112" width="6.81640625" customWidth="1"/>
    <col min="15113" max="15113" width="10.7265625" customWidth="1"/>
    <col min="15114" max="15114" width="10" customWidth="1"/>
    <col min="15361" max="15361" width="5" customWidth="1"/>
    <col min="15362" max="15362" width="14" customWidth="1"/>
    <col min="15363" max="15363" width="9.81640625" customWidth="1"/>
    <col min="15364" max="15364" width="7.26953125" customWidth="1"/>
    <col min="15365" max="15366" width="10.54296875" customWidth="1"/>
    <col min="15367" max="15367" width="11.7265625" customWidth="1"/>
    <col min="15368" max="15368" width="6.81640625" customWidth="1"/>
    <col min="15369" max="15369" width="10.7265625" customWidth="1"/>
    <col min="15370" max="15370" width="10" customWidth="1"/>
    <col min="15617" max="15617" width="5" customWidth="1"/>
    <col min="15618" max="15618" width="14" customWidth="1"/>
    <col min="15619" max="15619" width="9.81640625" customWidth="1"/>
    <col min="15620" max="15620" width="7.26953125" customWidth="1"/>
    <col min="15621" max="15622" width="10.54296875" customWidth="1"/>
    <col min="15623" max="15623" width="11.7265625" customWidth="1"/>
    <col min="15624" max="15624" width="6.81640625" customWidth="1"/>
    <col min="15625" max="15625" width="10.7265625" customWidth="1"/>
    <col min="15626" max="15626" width="10" customWidth="1"/>
    <col min="15873" max="15873" width="5" customWidth="1"/>
    <col min="15874" max="15874" width="14" customWidth="1"/>
    <col min="15875" max="15875" width="9.81640625" customWidth="1"/>
    <col min="15876" max="15876" width="7.26953125" customWidth="1"/>
    <col min="15877" max="15878" width="10.54296875" customWidth="1"/>
    <col min="15879" max="15879" width="11.7265625" customWidth="1"/>
    <col min="15880" max="15880" width="6.81640625" customWidth="1"/>
    <col min="15881" max="15881" width="10.7265625" customWidth="1"/>
    <col min="15882" max="15882" width="10" customWidth="1"/>
    <col min="16129" max="16129" width="5" customWidth="1"/>
    <col min="16130" max="16130" width="14" customWidth="1"/>
    <col min="16131" max="16131" width="9.81640625" customWidth="1"/>
    <col min="16132" max="16132" width="7.26953125" customWidth="1"/>
    <col min="16133" max="16134" width="10.54296875" customWidth="1"/>
    <col min="16135" max="16135" width="11.7265625" customWidth="1"/>
    <col min="16136" max="16136" width="6.81640625" customWidth="1"/>
    <col min="16137" max="16137" width="10.7265625" customWidth="1"/>
    <col min="16138" max="16138" width="10" customWidth="1"/>
  </cols>
  <sheetData>
    <row r="1" spans="1:10" s="43" customFormat="1" ht="18">
      <c r="A1" s="42"/>
      <c r="C1" s="44"/>
    </row>
    <row r="2" spans="1:10" s="43" customFormat="1" ht="18">
      <c r="A2" s="42"/>
      <c r="C2" s="44"/>
    </row>
    <row r="3" spans="1:10" s="43" customFormat="1" ht="18">
      <c r="A3" s="42"/>
      <c r="C3" s="44"/>
    </row>
    <row r="4" spans="1:10" s="43" customFormat="1" ht="18">
      <c r="A4" s="42"/>
      <c r="C4" s="44"/>
    </row>
    <row r="5" spans="1:10" s="43" customFormat="1" ht="18">
      <c r="A5" s="42"/>
      <c r="C5" s="44"/>
    </row>
    <row r="6" spans="1:10" s="43" customFormat="1" ht="18">
      <c r="A6" s="42"/>
      <c r="C6" s="44"/>
    </row>
    <row r="7" spans="1:10" s="43" customFormat="1" ht="18">
      <c r="A7" s="42"/>
      <c r="C7" s="44"/>
    </row>
    <row r="9" spans="1:10" ht="12.75" customHeight="1" thickBot="1">
      <c r="B9" s="45"/>
      <c r="C9" s="46"/>
    </row>
    <row r="10" spans="1:10" ht="13.5" thickBot="1">
      <c r="A10" s="96" t="s">
        <v>63</v>
      </c>
      <c r="B10" s="98" t="s">
        <v>125</v>
      </c>
      <c r="C10" s="100" t="s">
        <v>132</v>
      </c>
      <c r="D10" s="100" t="s">
        <v>124</v>
      </c>
      <c r="E10" s="47" t="s">
        <v>122</v>
      </c>
      <c r="F10" s="47" t="s">
        <v>122</v>
      </c>
      <c r="G10" s="48" t="s">
        <v>122</v>
      </c>
      <c r="H10" s="94" t="s">
        <v>64</v>
      </c>
      <c r="I10" s="49" t="s">
        <v>124</v>
      </c>
      <c r="J10" s="49" t="s">
        <v>123</v>
      </c>
    </row>
    <row r="11" spans="1:10" ht="13.5" thickBot="1">
      <c r="A11" s="97"/>
      <c r="B11" s="99"/>
      <c r="C11" s="101"/>
      <c r="D11" s="102"/>
      <c r="E11" s="50" t="s">
        <v>64</v>
      </c>
      <c r="F11" s="51" t="s">
        <v>65</v>
      </c>
      <c r="G11" s="52" t="s">
        <v>66</v>
      </c>
      <c r="H11" s="94"/>
      <c r="I11" s="53" t="s">
        <v>67</v>
      </c>
      <c r="J11" s="54">
        <v>5.0000000000000001E-3</v>
      </c>
    </row>
    <row r="12" spans="1:10" ht="15.75" customHeight="1">
      <c r="A12" s="55">
        <v>1</v>
      </c>
      <c r="B12" s="56" t="s">
        <v>68</v>
      </c>
      <c r="C12" s="57">
        <v>13.6</v>
      </c>
      <c r="D12" s="56">
        <v>14</v>
      </c>
      <c r="E12" s="58">
        <f>IF(D12&gt;10,C12*0.995*D12,C12*D12)</f>
        <v>189.44800000000001</v>
      </c>
      <c r="F12" s="58">
        <f>IF(D12&gt;10,IF(D12&gt;30,C12*0.9932*D12,C12*0.995*D12),C12*D12)</f>
        <v>189.44800000000001</v>
      </c>
      <c r="G12" s="58">
        <f>IF(D12&gt;10,IF(D12&gt;30,IF(D12&gt;50,C12*0.99*D12,C12*0.9932*D12),C12*0.995*D12),C12*D12)</f>
        <v>189.44800000000001</v>
      </c>
    </row>
    <row r="13" spans="1:10" ht="15.75" customHeight="1">
      <c r="A13" s="55">
        <v>2</v>
      </c>
      <c r="B13" s="55" t="s">
        <v>69</v>
      </c>
      <c r="C13" s="59">
        <v>5.8</v>
      </c>
      <c r="D13" s="55">
        <v>7</v>
      </c>
      <c r="E13" s="58">
        <f t="shared" ref="E13:E21" si="0">IF(D13&gt;10,C13*0.995*D13,C13*D13)</f>
        <v>40.6</v>
      </c>
      <c r="F13" s="58">
        <f t="shared" ref="F13:F21" si="1">IF(D13&gt;10,IF(D13&gt;30,C13*0.9932*D13,C13*0.995*D13),C13*D13)</f>
        <v>40.6</v>
      </c>
      <c r="G13" s="58">
        <f t="shared" ref="G13:G21" si="2">IF(D13&gt;10,IF(D13&gt;30,IF(D13&gt;50,C13*0.99*D13,C13*0.9932*D13),C13*0.995*D13),C13*D13)</f>
        <v>40.6</v>
      </c>
      <c r="H13" s="103" t="s">
        <v>65</v>
      </c>
      <c r="I13" s="49" t="s">
        <v>124</v>
      </c>
      <c r="J13" s="49" t="s">
        <v>123</v>
      </c>
    </row>
    <row r="14" spans="1:10" ht="15.75" customHeight="1">
      <c r="A14" s="55">
        <v>3</v>
      </c>
      <c r="B14" s="55" t="s">
        <v>70</v>
      </c>
      <c r="C14" s="59">
        <v>7.4</v>
      </c>
      <c r="D14" s="55">
        <v>2</v>
      </c>
      <c r="E14" s="58">
        <f t="shared" si="0"/>
        <v>14.8</v>
      </c>
      <c r="F14" s="58">
        <f t="shared" si="1"/>
        <v>14.8</v>
      </c>
      <c r="G14" s="58">
        <f t="shared" si="2"/>
        <v>14.8</v>
      </c>
      <c r="H14" s="103"/>
      <c r="I14" s="60" t="s">
        <v>67</v>
      </c>
      <c r="J14" s="60">
        <v>5.0000000000000001E-3</v>
      </c>
    </row>
    <row r="15" spans="1:10" ht="15.75" customHeight="1">
      <c r="A15" s="55">
        <v>4</v>
      </c>
      <c r="B15" s="55" t="s">
        <v>71</v>
      </c>
      <c r="C15" s="59">
        <v>3.4</v>
      </c>
      <c r="D15" s="55">
        <v>19</v>
      </c>
      <c r="E15" s="58">
        <f t="shared" si="0"/>
        <v>64.277000000000001</v>
      </c>
      <c r="F15" s="58">
        <f t="shared" si="1"/>
        <v>64.277000000000001</v>
      </c>
      <c r="G15" s="58">
        <f t="shared" si="2"/>
        <v>64.277000000000001</v>
      </c>
      <c r="I15" s="60" t="s">
        <v>72</v>
      </c>
      <c r="J15" s="60">
        <v>6.7999999999999996E-3</v>
      </c>
    </row>
    <row r="16" spans="1:10" ht="15.75" customHeight="1">
      <c r="A16" s="55">
        <v>5</v>
      </c>
      <c r="B16" s="61" t="s">
        <v>73</v>
      </c>
      <c r="C16" s="59">
        <v>9.6999999999999993</v>
      </c>
      <c r="D16" s="55">
        <v>23</v>
      </c>
      <c r="E16" s="58">
        <f t="shared" si="0"/>
        <v>221.98449999999997</v>
      </c>
      <c r="F16" s="58">
        <f t="shared" si="1"/>
        <v>221.98449999999997</v>
      </c>
      <c r="G16" s="58">
        <f t="shared" si="2"/>
        <v>221.98449999999997</v>
      </c>
    </row>
    <row r="17" spans="1:10" ht="15.75" customHeight="1">
      <c r="A17" s="55">
        <v>6</v>
      </c>
      <c r="B17" s="55" t="s">
        <v>74</v>
      </c>
      <c r="C17" s="59">
        <v>12.6</v>
      </c>
      <c r="D17" s="55">
        <v>45</v>
      </c>
      <c r="E17" s="58">
        <f t="shared" si="0"/>
        <v>564.16499999999996</v>
      </c>
      <c r="F17" s="58">
        <f t="shared" si="1"/>
        <v>563.14440000000002</v>
      </c>
      <c r="G17" s="58">
        <f t="shared" si="2"/>
        <v>563.14440000000002</v>
      </c>
      <c r="H17" s="94" t="s">
        <v>66</v>
      </c>
      <c r="I17" s="62" t="s">
        <v>124</v>
      </c>
      <c r="J17" s="49" t="s">
        <v>123</v>
      </c>
    </row>
    <row r="18" spans="1:10" ht="15.75" customHeight="1">
      <c r="A18" s="55">
        <v>7</v>
      </c>
      <c r="B18" s="61" t="s">
        <v>75</v>
      </c>
      <c r="C18" s="59">
        <v>3.8</v>
      </c>
      <c r="D18" s="55">
        <v>69</v>
      </c>
      <c r="E18" s="58">
        <f t="shared" si="0"/>
        <v>260.88899999999995</v>
      </c>
      <c r="F18" s="58">
        <f t="shared" si="1"/>
        <v>260.41703999999999</v>
      </c>
      <c r="G18" s="58">
        <f t="shared" si="2"/>
        <v>259.57799999999997</v>
      </c>
      <c r="H18" s="94"/>
      <c r="I18" s="63" t="s">
        <v>67</v>
      </c>
      <c r="J18" s="60">
        <v>5.0000000000000001E-3</v>
      </c>
    </row>
    <row r="19" spans="1:10" ht="15.75" customHeight="1">
      <c r="A19" s="55">
        <v>8</v>
      </c>
      <c r="B19" s="61" t="s">
        <v>76</v>
      </c>
      <c r="C19" s="59">
        <v>3.2</v>
      </c>
      <c r="D19" s="55">
        <v>32</v>
      </c>
      <c r="E19" s="58">
        <f t="shared" si="0"/>
        <v>101.88800000000001</v>
      </c>
      <c r="F19" s="58">
        <f t="shared" si="1"/>
        <v>101.70368000000001</v>
      </c>
      <c r="G19" s="58">
        <f t="shared" si="2"/>
        <v>101.70368000000001</v>
      </c>
      <c r="I19" s="60" t="s">
        <v>72</v>
      </c>
      <c r="J19" s="60">
        <v>6.7999999999999996E-3</v>
      </c>
    </row>
    <row r="20" spans="1:10" ht="15.75" customHeight="1">
      <c r="A20" s="55">
        <v>9</v>
      </c>
      <c r="B20" s="55" t="s">
        <v>77</v>
      </c>
      <c r="C20" s="59">
        <v>2.35</v>
      </c>
      <c r="D20" s="55">
        <v>100</v>
      </c>
      <c r="E20" s="58">
        <f t="shared" si="0"/>
        <v>233.82499999999999</v>
      </c>
      <c r="F20" s="58">
        <f t="shared" si="1"/>
        <v>233.40200000000002</v>
      </c>
      <c r="G20" s="58">
        <f t="shared" si="2"/>
        <v>232.65000000000003</v>
      </c>
      <c r="I20" s="60" t="s">
        <v>78</v>
      </c>
      <c r="J20" s="60">
        <v>0.01</v>
      </c>
    </row>
    <row r="21" spans="1:10" ht="15.75" customHeight="1">
      <c r="A21" s="55">
        <v>10</v>
      </c>
      <c r="B21" s="55" t="s">
        <v>79</v>
      </c>
      <c r="C21" s="59">
        <v>1.45</v>
      </c>
      <c r="D21" s="55">
        <v>57</v>
      </c>
      <c r="E21" s="58">
        <f t="shared" si="0"/>
        <v>82.236750000000001</v>
      </c>
      <c r="F21" s="58">
        <f t="shared" si="1"/>
        <v>82.087980000000002</v>
      </c>
      <c r="G21" s="58">
        <f t="shared" si="2"/>
        <v>81.823499999999996</v>
      </c>
    </row>
    <row r="22" spans="1:10">
      <c r="A22" s="45"/>
      <c r="B22" s="45"/>
      <c r="C22" s="46"/>
      <c r="D22" s="45"/>
      <c r="E22" s="45"/>
      <c r="F22" s="45"/>
      <c r="G22" s="45"/>
    </row>
    <row r="23" spans="1:10">
      <c r="A23" s="95" t="s">
        <v>126</v>
      </c>
      <c r="B23" s="95"/>
      <c r="C23" s="95"/>
      <c r="D23" s="95"/>
      <c r="E23" s="95"/>
      <c r="F23" s="95"/>
      <c r="G23" s="95"/>
      <c r="H23" s="95"/>
      <c r="I23" s="95"/>
      <c r="J23" s="95"/>
    </row>
    <row r="24" spans="1:10" ht="13" thickBot="1">
      <c r="A24" s="95"/>
      <c r="B24" s="95"/>
      <c r="C24" s="95"/>
      <c r="D24" s="95"/>
      <c r="E24" s="95"/>
      <c r="F24" s="95"/>
      <c r="G24" s="95"/>
      <c r="H24" s="95"/>
      <c r="I24" s="95"/>
      <c r="J24" s="95"/>
    </row>
    <row r="25" spans="1:10" ht="46.5" customHeight="1" thickBot="1">
      <c r="B25" s="64" t="s">
        <v>119</v>
      </c>
      <c r="C25" s="65" t="s">
        <v>131</v>
      </c>
      <c r="D25" s="3"/>
      <c r="E25" s="66" t="s">
        <v>119</v>
      </c>
      <c r="F25" s="67" t="s">
        <v>80</v>
      </c>
      <c r="G25" s="68" t="s">
        <v>81</v>
      </c>
    </row>
    <row r="26" spans="1:10" ht="14.5" thickBot="1">
      <c r="B26" s="69">
        <v>1800</v>
      </c>
      <c r="C26" s="70">
        <f>IF(B26&gt;=2000,B26*0.05,0)</f>
        <v>0</v>
      </c>
      <c r="D26" s="3"/>
      <c r="E26" s="71" t="s">
        <v>131</v>
      </c>
      <c r="F26" s="72">
        <v>0</v>
      </c>
      <c r="G26" s="73">
        <v>0.05</v>
      </c>
    </row>
    <row r="27" spans="1:10" ht="13" thickBot="1">
      <c r="B27" s="74">
        <v>400</v>
      </c>
      <c r="C27" s="70">
        <f t="shared" ref="C27:C50" si="3">IF(B27&gt;=2000,B27*0.05,0)</f>
        <v>0</v>
      </c>
      <c r="D27" s="3"/>
      <c r="F27" s="3"/>
    </row>
    <row r="28" spans="1:10" ht="13" thickBot="1">
      <c r="B28" s="74">
        <v>5900</v>
      </c>
      <c r="C28" s="70">
        <f t="shared" si="3"/>
        <v>295</v>
      </c>
      <c r="D28" s="3"/>
      <c r="F28" s="3"/>
    </row>
    <row r="29" spans="1:10" ht="13" thickBot="1">
      <c r="B29" s="74">
        <v>550</v>
      </c>
      <c r="C29" s="70">
        <f t="shared" si="3"/>
        <v>0</v>
      </c>
      <c r="D29" s="3"/>
      <c r="F29" s="3"/>
    </row>
    <row r="30" spans="1:10" ht="13" thickBot="1">
      <c r="B30" s="74">
        <v>1500</v>
      </c>
      <c r="C30" s="70">
        <f t="shared" si="3"/>
        <v>0</v>
      </c>
      <c r="D30" s="3"/>
      <c r="F30" s="3"/>
    </row>
    <row r="31" spans="1:10" ht="13.5" thickBot="1">
      <c r="B31" s="74">
        <v>8899</v>
      </c>
      <c r="C31" s="70">
        <f t="shared" si="3"/>
        <v>444.95000000000005</v>
      </c>
      <c r="D31" s="3"/>
      <c r="E31" s="75" t="s">
        <v>127</v>
      </c>
      <c r="F31" s="3"/>
    </row>
    <row r="32" spans="1:10" ht="13.5" thickTop="1" thickBot="1">
      <c r="B32" s="74">
        <v>3000</v>
      </c>
      <c r="C32" s="70">
        <f t="shared" si="3"/>
        <v>150</v>
      </c>
      <c r="D32" s="3"/>
      <c r="E32" s="112">
        <f>SUM(B26:B50)</f>
        <v>159421</v>
      </c>
      <c r="F32" s="3"/>
    </row>
    <row r="33" spans="2:6" ht="13.5" thickTop="1" thickBot="1">
      <c r="B33" s="74">
        <v>25323</v>
      </c>
      <c r="C33" s="70">
        <f t="shared" si="3"/>
        <v>1266.1500000000001</v>
      </c>
      <c r="D33" s="3"/>
      <c r="E33" s="3"/>
      <c r="F33" s="3"/>
    </row>
    <row r="34" spans="2:6" ht="13.5" thickBot="1">
      <c r="B34" s="74">
        <v>3543</v>
      </c>
      <c r="C34" s="70">
        <f t="shared" si="3"/>
        <v>177.15</v>
      </c>
      <c r="D34" s="3"/>
      <c r="E34" s="75" t="s">
        <v>128</v>
      </c>
      <c r="F34" s="3"/>
    </row>
    <row r="35" spans="2:6" ht="13.5" thickTop="1" thickBot="1">
      <c r="B35" s="74">
        <v>45</v>
      </c>
      <c r="C35" s="70">
        <f t="shared" si="3"/>
        <v>0</v>
      </c>
      <c r="D35" s="3"/>
      <c r="E35" s="112">
        <f>AVERAGE(B26:B50)</f>
        <v>6376.84</v>
      </c>
      <c r="F35" s="3"/>
    </row>
    <row r="36" spans="2:6" ht="13.5" thickTop="1" thickBot="1">
      <c r="B36" s="74">
        <v>2999</v>
      </c>
      <c r="C36" s="70">
        <f t="shared" si="3"/>
        <v>149.95000000000002</v>
      </c>
      <c r="D36" s="3"/>
      <c r="E36" s="3"/>
      <c r="F36" s="3"/>
    </row>
    <row r="37" spans="2:6" ht="13.5" thickBot="1">
      <c r="B37" s="74">
        <v>97</v>
      </c>
      <c r="C37" s="70">
        <f t="shared" si="3"/>
        <v>0</v>
      </c>
      <c r="D37" s="3"/>
      <c r="E37" s="75" t="s">
        <v>129</v>
      </c>
      <c r="F37" s="3"/>
    </row>
    <row r="38" spans="2:6" ht="13.5" thickTop="1" thickBot="1">
      <c r="B38" s="74">
        <v>543</v>
      </c>
      <c r="C38" s="70">
        <f t="shared" si="3"/>
        <v>0</v>
      </c>
      <c r="D38" s="3"/>
      <c r="E38" s="112">
        <f>MIN(B26:B50)</f>
        <v>45</v>
      </c>
      <c r="F38" s="3"/>
    </row>
    <row r="39" spans="2:6" ht="13.5" thickTop="1" thickBot="1">
      <c r="B39" s="74">
        <v>345</v>
      </c>
      <c r="C39" s="70">
        <f t="shared" si="3"/>
        <v>0</v>
      </c>
      <c r="D39" s="3"/>
      <c r="E39" s="3"/>
      <c r="F39" s="3"/>
    </row>
    <row r="40" spans="2:6" ht="13.5" thickBot="1">
      <c r="B40" s="74">
        <v>567</v>
      </c>
      <c r="C40" s="70">
        <f t="shared" si="3"/>
        <v>0</v>
      </c>
      <c r="D40" s="3"/>
      <c r="E40" s="75" t="s">
        <v>130</v>
      </c>
      <c r="F40" s="3"/>
    </row>
    <row r="41" spans="2:6" ht="13.5" thickTop="1" thickBot="1">
      <c r="B41" s="74">
        <v>5978</v>
      </c>
      <c r="C41" s="70">
        <f t="shared" si="3"/>
        <v>298.90000000000003</v>
      </c>
      <c r="D41" s="3"/>
      <c r="E41" s="112">
        <f>MAX(B26:B50)</f>
        <v>35874</v>
      </c>
      <c r="F41" s="3"/>
    </row>
    <row r="42" spans="2:6" ht="13.5" thickTop="1" thickBot="1">
      <c r="B42" s="76">
        <v>258</v>
      </c>
      <c r="C42" s="70">
        <f t="shared" si="3"/>
        <v>0</v>
      </c>
      <c r="D42" s="3"/>
      <c r="F42" s="3"/>
    </row>
    <row r="43" spans="2:6" ht="13" thickBot="1">
      <c r="B43" s="76">
        <v>3694</v>
      </c>
      <c r="C43" s="70">
        <f t="shared" si="3"/>
        <v>184.70000000000002</v>
      </c>
      <c r="D43" s="3"/>
      <c r="F43" s="3"/>
    </row>
    <row r="44" spans="2:6" ht="13" thickBot="1">
      <c r="B44" s="76">
        <v>35874</v>
      </c>
      <c r="C44" s="70">
        <f t="shared" si="3"/>
        <v>1793.7</v>
      </c>
      <c r="D44" s="3"/>
      <c r="F44" s="3"/>
    </row>
    <row r="45" spans="2:6" ht="13" thickBot="1">
      <c r="B45" s="76">
        <v>3695</v>
      </c>
      <c r="C45" s="70">
        <f t="shared" si="3"/>
        <v>184.75</v>
      </c>
      <c r="D45" s="3"/>
      <c r="F45" s="3"/>
    </row>
    <row r="46" spans="2:6" ht="13" thickBot="1">
      <c r="B46" s="76">
        <v>21478</v>
      </c>
      <c r="C46" s="70">
        <f t="shared" si="3"/>
        <v>1073.9000000000001</v>
      </c>
      <c r="D46" s="3"/>
      <c r="F46" s="3"/>
    </row>
    <row r="47" spans="2:6" ht="13" thickBot="1">
      <c r="B47" s="76">
        <v>3587</v>
      </c>
      <c r="C47" s="70">
        <f t="shared" si="3"/>
        <v>179.35000000000002</v>
      </c>
      <c r="D47" s="3"/>
      <c r="E47" s="3"/>
      <c r="F47" s="3"/>
    </row>
    <row r="48" spans="2:6" ht="13" thickBot="1">
      <c r="B48" s="76">
        <v>258</v>
      </c>
      <c r="C48" s="70">
        <f t="shared" si="3"/>
        <v>0</v>
      </c>
      <c r="D48" s="3"/>
      <c r="E48" s="3"/>
      <c r="F48" s="3"/>
    </row>
    <row r="49" spans="1:12" ht="13" thickBot="1">
      <c r="B49" s="76">
        <v>3214</v>
      </c>
      <c r="C49" s="70">
        <f t="shared" si="3"/>
        <v>160.70000000000002</v>
      </c>
      <c r="D49" s="3"/>
      <c r="E49" s="3"/>
      <c r="F49" s="3"/>
    </row>
    <row r="50" spans="1:12" ht="13" thickBot="1">
      <c r="B50" s="77">
        <v>25874</v>
      </c>
      <c r="C50" s="70">
        <f t="shared" si="3"/>
        <v>1293.7</v>
      </c>
      <c r="D50" s="3"/>
      <c r="E50" s="3"/>
      <c r="F50" s="3"/>
    </row>
    <row r="52" spans="1:12">
      <c r="A52" s="78"/>
      <c r="B52" s="79"/>
      <c r="C52" s="79"/>
      <c r="D52" s="79"/>
      <c r="E52" s="79"/>
      <c r="F52" s="80"/>
      <c r="G52" s="81"/>
      <c r="H52" s="81"/>
      <c r="I52" s="81"/>
      <c r="J52" s="81"/>
      <c r="K52" s="82"/>
      <c r="L52" s="83"/>
    </row>
  </sheetData>
  <mergeCells count="8">
    <mergeCell ref="H17:H18"/>
    <mergeCell ref="A23:J24"/>
    <mergeCell ref="A10:A11"/>
    <mergeCell ref="B10:B11"/>
    <mergeCell ref="C10:C11"/>
    <mergeCell ref="D10:D11"/>
    <mergeCell ref="H10:H11"/>
    <mergeCell ref="H13:H14"/>
  </mergeCells>
  <pageMargins left="0.75" right="0.75" top="1" bottom="1" header="0.5" footer="0.5"/>
  <pageSetup paperSize="9" orientation="portrait" horizontalDpi="4294967293" verticalDpi="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6"/>
  <sheetViews>
    <sheetView workbookViewId="0">
      <selection activeCell="C16" sqref="C16"/>
    </sheetView>
  </sheetViews>
  <sheetFormatPr defaultColWidth="11.453125" defaultRowHeight="12.5"/>
  <cols>
    <col min="1" max="1" width="12.7265625" style="6" customWidth="1"/>
    <col min="2" max="16384" width="11.453125" style="6"/>
  </cols>
  <sheetData>
    <row r="2" spans="1:9">
      <c r="A2" s="4" t="s">
        <v>114</v>
      </c>
      <c r="B2" s="5"/>
      <c r="C2" s="5"/>
      <c r="D2" s="5"/>
      <c r="E2" s="5"/>
      <c r="F2" s="5"/>
      <c r="G2" s="5"/>
      <c r="H2" s="5"/>
    </row>
    <row r="3" spans="1:9">
      <c r="A3" s="5" t="s">
        <v>115</v>
      </c>
      <c r="B3" s="5"/>
      <c r="C3" s="5"/>
      <c r="D3" s="5"/>
      <c r="E3" s="5"/>
      <c r="F3" s="5"/>
      <c r="G3" s="5"/>
      <c r="H3" s="5"/>
    </row>
    <row r="4" spans="1:9">
      <c r="A4" s="5" t="s">
        <v>116</v>
      </c>
      <c r="B4" s="5"/>
      <c r="C4" s="5"/>
      <c r="D4" s="5"/>
      <c r="E4" s="5"/>
      <c r="F4" s="5"/>
      <c r="G4" s="5"/>
      <c r="H4" s="5"/>
    </row>
    <row r="5" spans="1:9">
      <c r="A5" s="5" t="s">
        <v>117</v>
      </c>
      <c r="B5" s="5"/>
      <c r="C5" s="5"/>
      <c r="D5" s="5"/>
      <c r="E5" s="5"/>
      <c r="F5" s="5"/>
      <c r="G5" s="5"/>
      <c r="H5" s="5"/>
      <c r="I5" s="10"/>
    </row>
    <row r="6" spans="1:9">
      <c r="A6" s="10"/>
      <c r="B6" s="10"/>
      <c r="C6" s="10"/>
      <c r="D6" s="10"/>
      <c r="E6" s="10"/>
      <c r="F6" s="10"/>
      <c r="G6" s="10"/>
      <c r="H6" s="10"/>
      <c r="I6" s="10"/>
    </row>
    <row r="7" spans="1:9">
      <c r="A7" s="10"/>
      <c r="B7" s="10"/>
      <c r="C7" s="10"/>
      <c r="D7" s="10"/>
      <c r="E7" s="10"/>
      <c r="F7" s="10"/>
      <c r="G7" s="10"/>
      <c r="H7" s="10"/>
      <c r="I7" s="10"/>
    </row>
    <row r="8" spans="1:9" ht="13">
      <c r="B8" s="11" t="s">
        <v>120</v>
      </c>
      <c r="C8" s="7" t="s">
        <v>119</v>
      </c>
      <c r="D8" s="7" t="s">
        <v>118</v>
      </c>
    </row>
    <row r="9" spans="1:9">
      <c r="B9" s="9" t="s">
        <v>19</v>
      </c>
      <c r="C9" s="12">
        <v>1500</v>
      </c>
      <c r="D9" s="86">
        <f>IF(C9&lt;0,"Error",IF(C9&gt;1000,C9*0.1,C9*0.2))</f>
        <v>150</v>
      </c>
    </row>
    <row r="10" spans="1:9">
      <c r="B10" s="9" t="s">
        <v>20</v>
      </c>
      <c r="C10" s="12">
        <v>-20</v>
      </c>
      <c r="D10" s="86" t="str">
        <f t="shared" ref="D10:D14" si="0">IF(C10&lt;0,"Error",IF(C10&gt;1000,C10*0.1,C10*0.2))</f>
        <v>Error</v>
      </c>
    </row>
    <row r="11" spans="1:9">
      <c r="B11" s="9" t="s">
        <v>21</v>
      </c>
      <c r="C11" s="12">
        <v>500</v>
      </c>
      <c r="D11" s="86">
        <f t="shared" si="0"/>
        <v>100</v>
      </c>
    </row>
    <row r="12" spans="1:9">
      <c r="B12" s="9" t="s">
        <v>22</v>
      </c>
      <c r="C12" s="12">
        <v>2000</v>
      </c>
      <c r="D12" s="86">
        <f t="shared" si="0"/>
        <v>200</v>
      </c>
    </row>
    <row r="13" spans="1:9">
      <c r="B13" s="9" t="s">
        <v>23</v>
      </c>
      <c r="C13" s="12">
        <v>300</v>
      </c>
      <c r="D13" s="86">
        <f t="shared" si="0"/>
        <v>60</v>
      </c>
    </row>
    <row r="14" spans="1:9">
      <c r="B14" s="9" t="s">
        <v>24</v>
      </c>
      <c r="C14" s="12">
        <v>1100</v>
      </c>
      <c r="D14" s="86">
        <f t="shared" si="0"/>
        <v>110</v>
      </c>
    </row>
    <row r="15" spans="1:9" ht="13">
      <c r="B15" s="8"/>
      <c r="C15" s="7" t="s">
        <v>119</v>
      </c>
      <c r="D15" s="7" t="s">
        <v>118</v>
      </c>
    </row>
    <row r="16" spans="1:9">
      <c r="B16" s="13" t="s">
        <v>121</v>
      </c>
      <c r="C16" s="85">
        <f>SUM(C9:C15)</f>
        <v>5380</v>
      </c>
      <c r="D16" s="14">
        <f>SUM(D9:D14)</f>
        <v>620</v>
      </c>
    </row>
  </sheetData>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&amp;CStrona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4"/>
  <sheetViews>
    <sheetView workbookViewId="0">
      <selection activeCell="H13" sqref="H13"/>
    </sheetView>
  </sheetViews>
  <sheetFormatPr defaultColWidth="11.453125" defaultRowHeight="12.5"/>
  <cols>
    <col min="1" max="3" width="11.453125" style="6"/>
    <col min="4" max="4" width="11.1796875" style="6" customWidth="1"/>
    <col min="5" max="6" width="11.453125" style="6"/>
    <col min="7" max="7" width="14.7265625" style="6" customWidth="1"/>
    <col min="8" max="16384" width="11.453125" style="6"/>
  </cols>
  <sheetData>
    <row r="2" spans="1:11">
      <c r="A2" s="5"/>
      <c r="B2" s="5"/>
      <c r="C2" s="5"/>
      <c r="D2" s="5"/>
      <c r="E2" s="5"/>
      <c r="F2" s="5"/>
      <c r="G2" s="5"/>
      <c r="H2" s="5"/>
      <c r="I2" s="5"/>
      <c r="J2" s="5"/>
      <c r="K2" s="10"/>
    </row>
    <row r="3" spans="1:11">
      <c r="A3" s="5" t="s">
        <v>150</v>
      </c>
      <c r="B3" s="5"/>
      <c r="C3" s="5"/>
      <c r="D3" s="5"/>
      <c r="E3" s="5"/>
      <c r="F3" s="5"/>
      <c r="G3" s="5"/>
      <c r="H3" s="5"/>
      <c r="I3" s="5"/>
      <c r="J3" s="5"/>
      <c r="K3" s="10"/>
    </row>
    <row r="4" spans="1:11">
      <c r="A4" s="5" t="s">
        <v>151</v>
      </c>
      <c r="B4" s="5"/>
      <c r="C4" s="5"/>
      <c r="D4" s="5"/>
      <c r="E4" s="5"/>
      <c r="F4" s="5"/>
      <c r="G4" s="5"/>
      <c r="H4" s="5"/>
      <c r="I4" s="5"/>
      <c r="J4" s="5"/>
      <c r="K4" s="10"/>
    </row>
    <row r="5" spans="1:11">
      <c r="A5" s="5" t="s">
        <v>152</v>
      </c>
      <c r="B5" s="5"/>
      <c r="C5" s="5"/>
      <c r="D5" s="5"/>
      <c r="E5" s="5"/>
      <c r="F5" s="5"/>
      <c r="G5" s="5"/>
      <c r="H5" s="5"/>
      <c r="I5" s="5"/>
      <c r="J5" s="5"/>
      <c r="K5" s="10"/>
    </row>
    <row r="6" spans="1:11">
      <c r="A6" s="5"/>
      <c r="B6" s="5"/>
      <c r="C6" s="5"/>
      <c r="D6" s="5"/>
      <c r="E6" s="5"/>
      <c r="F6" s="5"/>
      <c r="G6" s="5"/>
      <c r="H6" s="5"/>
      <c r="I6" s="5"/>
      <c r="J6" s="5"/>
      <c r="K6" s="10"/>
    </row>
    <row r="7" spans="1:11" ht="39">
      <c r="C7" s="15" t="s">
        <v>2</v>
      </c>
      <c r="D7" s="15" t="s">
        <v>3</v>
      </c>
      <c r="E7" s="16" t="s">
        <v>26</v>
      </c>
      <c r="F7" s="16" t="s">
        <v>27</v>
      </c>
      <c r="G7" s="15" t="s">
        <v>28</v>
      </c>
    </row>
    <row r="8" spans="1:11">
      <c r="C8" s="13" t="s">
        <v>4</v>
      </c>
      <c r="D8" s="13" t="s">
        <v>5</v>
      </c>
      <c r="E8" s="17">
        <v>387</v>
      </c>
      <c r="F8" s="12"/>
      <c r="G8" s="13">
        <f>IF(OR(AND(E8&gt;=200,F8="tak"),E8&gt;=500),E8*0.1,0)</f>
        <v>0</v>
      </c>
      <c r="J8" s="6">
        <f>IF(OR(AND(E8&gt;=200,F8="tak",),E8&gt;=500),E8*0.1,0)</f>
        <v>0</v>
      </c>
    </row>
    <row r="9" spans="1:11">
      <c r="C9" s="13" t="s">
        <v>6</v>
      </c>
      <c r="D9" s="13" t="s">
        <v>7</v>
      </c>
      <c r="E9" s="17">
        <v>50</v>
      </c>
      <c r="F9" s="12" t="s">
        <v>25</v>
      </c>
      <c r="G9" s="13">
        <f t="shared" ref="G9:G14" si="0">IF(OR(AND(E9&gt;=200,F9="tak"),E9&gt;=500),E9*0.1,0)</f>
        <v>0</v>
      </c>
    </row>
    <row r="10" spans="1:11">
      <c r="C10" s="13" t="s">
        <v>8</v>
      </c>
      <c r="D10" s="13" t="s">
        <v>9</v>
      </c>
      <c r="E10" s="17">
        <v>450</v>
      </c>
      <c r="F10" s="12"/>
      <c r="G10" s="13">
        <f t="shared" si="0"/>
        <v>0</v>
      </c>
    </row>
    <row r="11" spans="1:11">
      <c r="C11" s="13" t="s">
        <v>10</v>
      </c>
      <c r="D11" s="13" t="s">
        <v>11</v>
      </c>
      <c r="E11" s="17">
        <v>500</v>
      </c>
      <c r="F11" s="12"/>
      <c r="G11" s="13">
        <f t="shared" si="0"/>
        <v>50</v>
      </c>
    </row>
    <row r="12" spans="1:11">
      <c r="C12" s="13" t="s">
        <v>12</v>
      </c>
      <c r="D12" s="13" t="s">
        <v>13</v>
      </c>
      <c r="E12" s="17">
        <v>800</v>
      </c>
      <c r="F12" s="12" t="s">
        <v>25</v>
      </c>
      <c r="G12" s="13">
        <f t="shared" si="0"/>
        <v>80</v>
      </c>
    </row>
    <row r="13" spans="1:11">
      <c r="C13" s="13" t="s">
        <v>14</v>
      </c>
      <c r="D13" s="13" t="s">
        <v>15</v>
      </c>
      <c r="E13" s="17">
        <v>250</v>
      </c>
      <c r="F13" s="12" t="s">
        <v>25</v>
      </c>
      <c r="G13" s="13">
        <f t="shared" si="0"/>
        <v>25</v>
      </c>
    </row>
    <row r="14" spans="1:11">
      <c r="C14" s="13" t="s">
        <v>16</v>
      </c>
      <c r="D14" s="13" t="s">
        <v>17</v>
      </c>
      <c r="E14" s="17">
        <v>900</v>
      </c>
      <c r="F14" s="12"/>
      <c r="G14" s="13">
        <f t="shared" si="0"/>
        <v>90</v>
      </c>
    </row>
  </sheetData>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&amp;CStrona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
  <sheetViews>
    <sheetView workbookViewId="0">
      <selection activeCell="I8" sqref="I8"/>
    </sheetView>
  </sheetViews>
  <sheetFormatPr defaultColWidth="11.453125" defaultRowHeight="12.5"/>
  <cols>
    <col min="1" max="2" width="11.453125" style="6"/>
    <col min="3" max="3" width="14.7265625" style="6" customWidth="1"/>
    <col min="4" max="4" width="15.453125" style="6" customWidth="1"/>
    <col min="5" max="5" width="23.26953125" style="6" customWidth="1"/>
    <col min="6" max="6" width="24" style="6" customWidth="1"/>
    <col min="7" max="7" width="27.1796875" style="6" customWidth="1"/>
    <col min="8" max="16384" width="11.453125" style="6"/>
  </cols>
  <sheetData>
    <row r="1" spans="1:20" ht="14.5">
      <c r="A1" s="29"/>
      <c r="B1" s="104" t="s">
        <v>142</v>
      </c>
      <c r="C1" s="105"/>
      <c r="D1" s="105"/>
      <c r="E1" s="105"/>
      <c r="F1" s="106"/>
      <c r="G1" s="107"/>
      <c r="H1" s="107"/>
      <c r="I1" s="107"/>
      <c r="J1" s="107"/>
      <c r="K1" s="107"/>
      <c r="L1" s="107"/>
      <c r="M1" s="107"/>
      <c r="N1" s="107"/>
      <c r="O1" s="107"/>
      <c r="P1" s="107"/>
      <c r="Q1" s="107"/>
      <c r="R1" s="107"/>
      <c r="S1" s="107"/>
      <c r="T1" s="107"/>
    </row>
    <row r="2" spans="1:20">
      <c r="A2"/>
      <c r="B2" s="104"/>
      <c r="C2" s="105"/>
      <c r="D2" s="105"/>
      <c r="E2" s="105"/>
      <c r="F2" s="106"/>
      <c r="G2" s="107"/>
      <c r="H2" s="107"/>
      <c r="I2" s="107"/>
      <c r="J2" s="107"/>
      <c r="K2" s="107"/>
      <c r="L2" s="107"/>
      <c r="M2" s="107"/>
      <c r="N2" s="107"/>
      <c r="O2" s="107"/>
      <c r="P2" s="107"/>
      <c r="Q2" s="107"/>
      <c r="R2" s="107"/>
      <c r="S2" s="107"/>
      <c r="T2" s="107"/>
    </row>
    <row r="3" spans="1:20">
      <c r="A3"/>
      <c r="B3"/>
      <c r="C3"/>
      <c r="D3"/>
      <c r="E3"/>
      <c r="F3"/>
      <c r="G3"/>
      <c r="H3"/>
      <c r="I3"/>
      <c r="J3"/>
      <c r="K3"/>
      <c r="L3"/>
      <c r="M3"/>
      <c r="N3"/>
      <c r="O3"/>
      <c r="P3"/>
      <c r="Q3"/>
      <c r="R3"/>
      <c r="S3"/>
      <c r="T3"/>
    </row>
    <row r="4" spans="1:20" ht="29">
      <c r="A4" s="37" t="s">
        <v>47</v>
      </c>
      <c r="B4" s="37" t="s">
        <v>143</v>
      </c>
      <c r="C4" s="38" t="s">
        <v>144</v>
      </c>
      <c r="D4" s="38" t="s">
        <v>145</v>
      </c>
      <c r="E4" s="38" t="s">
        <v>146</v>
      </c>
      <c r="F4" s="38" t="s">
        <v>147</v>
      </c>
      <c r="G4" s="38" t="s">
        <v>149</v>
      </c>
      <c r="H4" s="37" t="s">
        <v>148</v>
      </c>
      <c r="I4" s="39"/>
      <c r="J4" s="39"/>
      <c r="K4" s="39"/>
      <c r="L4" s="39"/>
      <c r="M4" s="39"/>
      <c r="N4" s="39"/>
      <c r="O4" s="39"/>
      <c r="P4" s="39"/>
      <c r="Q4" s="39"/>
      <c r="R4" s="39"/>
      <c r="S4" s="39"/>
      <c r="T4" s="39"/>
    </row>
    <row r="5" spans="1:20" ht="14.5">
      <c r="A5" s="32">
        <v>1</v>
      </c>
      <c r="B5" s="33" t="s">
        <v>58</v>
      </c>
      <c r="C5" s="40">
        <v>199</v>
      </c>
      <c r="D5" s="40">
        <v>20</v>
      </c>
      <c r="E5" s="40">
        <v>3999</v>
      </c>
      <c r="F5" s="40">
        <v>599</v>
      </c>
      <c r="G5" s="41">
        <v>48</v>
      </c>
      <c r="H5" s="35" t="b">
        <f>OR(SUM(C5:F5)&gt;1299,G5&gt;=36)</f>
        <v>1</v>
      </c>
      <c r="I5"/>
      <c r="J5"/>
      <c r="K5"/>
      <c r="L5"/>
      <c r="M5"/>
      <c r="N5"/>
      <c r="O5"/>
      <c r="P5"/>
      <c r="Q5"/>
      <c r="R5"/>
      <c r="S5"/>
      <c r="T5"/>
    </row>
    <row r="6" spans="1:20" ht="14.5">
      <c r="A6" s="32">
        <v>2</v>
      </c>
      <c r="B6" s="33" t="s">
        <v>59</v>
      </c>
      <c r="C6" s="40">
        <v>250</v>
      </c>
      <c r="D6" s="40">
        <v>300</v>
      </c>
      <c r="E6" s="40">
        <v>59</v>
      </c>
      <c r="F6" s="40">
        <v>354</v>
      </c>
      <c r="G6" s="41">
        <v>14</v>
      </c>
      <c r="H6" s="35" t="b">
        <f t="shared" ref="H6:H9" si="0">OR(SUM(C6:F6)&gt;1299,G6&gt;=36)</f>
        <v>0</v>
      </c>
      <c r="I6"/>
      <c r="J6"/>
      <c r="K6"/>
      <c r="L6"/>
      <c r="M6"/>
      <c r="N6"/>
      <c r="O6"/>
      <c r="P6"/>
      <c r="Q6"/>
      <c r="R6"/>
      <c r="S6"/>
      <c r="T6"/>
    </row>
    <row r="7" spans="1:20" ht="14.5">
      <c r="A7" s="32">
        <v>3</v>
      </c>
      <c r="B7" s="33" t="s">
        <v>60</v>
      </c>
      <c r="C7" s="40">
        <v>1030</v>
      </c>
      <c r="D7" s="40">
        <v>150</v>
      </c>
      <c r="E7" s="40">
        <v>67</v>
      </c>
      <c r="F7" s="40">
        <v>5</v>
      </c>
      <c r="G7" s="41">
        <v>20</v>
      </c>
      <c r="H7" s="35" t="b">
        <f t="shared" si="0"/>
        <v>0</v>
      </c>
      <c r="I7"/>
      <c r="J7"/>
      <c r="K7"/>
      <c r="L7"/>
      <c r="M7"/>
      <c r="N7"/>
      <c r="O7"/>
      <c r="P7"/>
      <c r="Q7"/>
      <c r="R7"/>
      <c r="S7"/>
      <c r="T7"/>
    </row>
    <row r="8" spans="1:20" ht="14.5">
      <c r="A8" s="32">
        <v>4</v>
      </c>
      <c r="B8" s="33" t="s">
        <v>61</v>
      </c>
      <c r="C8" s="40">
        <v>585</v>
      </c>
      <c r="D8" s="40">
        <v>59</v>
      </c>
      <c r="E8" s="40">
        <v>150</v>
      </c>
      <c r="F8" s="40">
        <v>320</v>
      </c>
      <c r="G8" s="41">
        <v>16</v>
      </c>
      <c r="H8" s="35" t="b">
        <f t="shared" si="0"/>
        <v>0</v>
      </c>
      <c r="I8"/>
      <c r="J8"/>
      <c r="K8"/>
      <c r="L8"/>
      <c r="M8"/>
      <c r="N8"/>
      <c r="O8"/>
      <c r="P8"/>
      <c r="Q8"/>
      <c r="R8"/>
      <c r="S8"/>
      <c r="T8"/>
    </row>
    <row r="9" spans="1:20" ht="14.5">
      <c r="A9" s="32">
        <v>5</v>
      </c>
      <c r="B9" s="33" t="s">
        <v>62</v>
      </c>
      <c r="C9" s="40">
        <v>412</v>
      </c>
      <c r="D9" s="40">
        <v>124</v>
      </c>
      <c r="E9" s="40">
        <v>153</v>
      </c>
      <c r="F9" s="40">
        <v>410</v>
      </c>
      <c r="G9" s="41">
        <v>38</v>
      </c>
      <c r="H9" s="35" t="b">
        <f t="shared" si="0"/>
        <v>1</v>
      </c>
      <c r="I9"/>
      <c r="J9"/>
      <c r="K9"/>
      <c r="L9"/>
      <c r="M9"/>
      <c r="N9"/>
      <c r="O9"/>
      <c r="P9"/>
      <c r="Q9"/>
      <c r="R9"/>
      <c r="S9"/>
      <c r="T9"/>
    </row>
    <row r="10" spans="1:20">
      <c r="A10"/>
      <c r="B10"/>
      <c r="C10"/>
      <c r="D10"/>
      <c r="E10"/>
      <c r="F10"/>
      <c r="G10"/>
      <c r="H10"/>
      <c r="I10"/>
      <c r="J10"/>
      <c r="K10"/>
      <c r="L10"/>
      <c r="M10"/>
      <c r="N10"/>
      <c r="O10"/>
      <c r="P10"/>
      <c r="Q10"/>
      <c r="R10"/>
      <c r="S10"/>
      <c r="T10"/>
    </row>
  </sheetData>
  <mergeCells count="1">
    <mergeCell ref="B1:T2"/>
  </mergeCells>
  <pageMargins left="0.78749999999999998" right="0.78749999999999998" top="1.0249999999999999" bottom="1.0249999999999999" header="0.78749999999999998" footer="0.78749999999999998"/>
  <pageSetup paperSize="9" orientation="portrait" horizontalDpi="300" verticalDpi="300" r:id="rId1"/>
  <headerFooter alignWithMargins="0">
    <oddHeader>&amp;C&amp;A</oddHeader>
    <oddFooter>&amp;CStrona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F15" sqref="F15"/>
    </sheetView>
  </sheetViews>
  <sheetFormatPr defaultColWidth="11.453125" defaultRowHeight="12.5"/>
  <cols>
    <col min="1" max="1" width="11.453125" style="6"/>
    <col min="2" max="2" width="21.1796875" style="6" customWidth="1"/>
    <col min="3" max="3" width="11.453125" style="6"/>
    <col min="4" max="4" width="25" style="6" customWidth="1"/>
    <col min="5" max="5" width="23.1796875" style="6" customWidth="1"/>
    <col min="6" max="16384" width="11.453125" style="6"/>
  </cols>
  <sheetData>
    <row r="1" spans="1:6" ht="14.5">
      <c r="A1" s="29"/>
      <c r="B1" s="108" t="s">
        <v>133</v>
      </c>
      <c r="C1" s="109"/>
      <c r="D1" s="109"/>
      <c r="E1" s="109"/>
      <c r="F1" s="89"/>
    </row>
    <row r="2" spans="1:6">
      <c r="A2"/>
      <c r="B2" s="108"/>
      <c r="C2" s="109"/>
      <c r="D2" s="109"/>
      <c r="E2" s="109"/>
      <c r="F2" s="89"/>
    </row>
    <row r="3" spans="1:6">
      <c r="A3"/>
      <c r="B3"/>
      <c r="C3"/>
      <c r="D3" s="30" t="s">
        <v>138</v>
      </c>
      <c r="E3" s="31">
        <v>1000</v>
      </c>
      <c r="F3"/>
    </row>
    <row r="4" spans="1:6">
      <c r="A4"/>
      <c r="B4"/>
      <c r="C4"/>
      <c r="D4" s="30" t="s">
        <v>139</v>
      </c>
      <c r="E4" s="31">
        <v>2000</v>
      </c>
      <c r="F4"/>
    </row>
    <row r="5" spans="1:6">
      <c r="A5"/>
      <c r="B5"/>
      <c r="C5"/>
      <c r="D5" s="30" t="s">
        <v>140</v>
      </c>
      <c r="E5" s="31">
        <v>3000</v>
      </c>
      <c r="F5"/>
    </row>
    <row r="6" spans="1:6">
      <c r="A6"/>
      <c r="B6"/>
      <c r="C6"/>
      <c r="D6" s="30" t="s">
        <v>141</v>
      </c>
      <c r="E6" s="31">
        <v>4000</v>
      </c>
      <c r="F6"/>
    </row>
    <row r="7" spans="1:6">
      <c r="A7"/>
      <c r="B7"/>
      <c r="C7"/>
      <c r="D7"/>
      <c r="E7"/>
      <c r="F7"/>
    </row>
    <row r="8" spans="1:6" ht="14.5">
      <c r="A8" s="32" t="s">
        <v>47</v>
      </c>
      <c r="B8" s="32" t="s">
        <v>137</v>
      </c>
      <c r="C8" s="32" t="s">
        <v>136</v>
      </c>
      <c r="D8" s="32" t="s">
        <v>134</v>
      </c>
      <c r="E8" s="32" t="s">
        <v>135</v>
      </c>
      <c r="F8"/>
    </row>
    <row r="9" spans="1:6" ht="14.5">
      <c r="A9" s="32">
        <v>1</v>
      </c>
      <c r="B9" s="33" t="s">
        <v>48</v>
      </c>
      <c r="C9" s="34">
        <v>1900</v>
      </c>
      <c r="D9" s="34">
        <v>3</v>
      </c>
      <c r="E9" s="35">
        <f>IF(D9&lt;5,$E$3,IF(D9&lt;10,$E$4,IF(D9&lt;15,$E$5,IF(D9&lt;20,$E$6,"Wow, you're really old"))))</f>
        <v>1000</v>
      </c>
      <c r="F9"/>
    </row>
    <row r="10" spans="1:6" ht="14.5">
      <c r="A10" s="32">
        <v>2</v>
      </c>
      <c r="B10" s="33" t="s">
        <v>49</v>
      </c>
      <c r="C10" s="34">
        <v>1800</v>
      </c>
      <c r="D10" s="34">
        <v>7</v>
      </c>
      <c r="E10" s="35">
        <f t="shared" ref="E10:E18" si="0">IF(D10&lt;5,$E$3,IF(D10&lt;10,$E$4,IF(D10&lt;15,$E$5,IF(D10&lt;20,$E$6,"Wow, you're really old"))))</f>
        <v>2000</v>
      </c>
      <c r="F10"/>
    </row>
    <row r="11" spans="1:6" ht="14.5">
      <c r="A11" s="32">
        <v>3</v>
      </c>
      <c r="B11" s="33" t="s">
        <v>50</v>
      </c>
      <c r="C11" s="34">
        <v>1600</v>
      </c>
      <c r="D11" s="34">
        <v>12</v>
      </c>
      <c r="E11" s="35">
        <f t="shared" si="0"/>
        <v>3000</v>
      </c>
      <c r="F11"/>
    </row>
    <row r="12" spans="1:6" ht="14.5">
      <c r="A12" s="32">
        <v>4</v>
      </c>
      <c r="B12" s="33" t="s">
        <v>51</v>
      </c>
      <c r="C12" s="34">
        <v>1950</v>
      </c>
      <c r="D12" s="34">
        <v>10</v>
      </c>
      <c r="E12" s="35">
        <f t="shared" si="0"/>
        <v>3000</v>
      </c>
      <c r="F12"/>
    </row>
    <row r="13" spans="1:6" ht="14.5">
      <c r="A13" s="32">
        <v>5</v>
      </c>
      <c r="B13" s="33" t="s">
        <v>52</v>
      </c>
      <c r="C13" s="34">
        <v>2100</v>
      </c>
      <c r="D13" s="34">
        <v>6</v>
      </c>
      <c r="E13" s="35">
        <f t="shared" si="0"/>
        <v>2000</v>
      </c>
      <c r="F13"/>
    </row>
    <row r="14" spans="1:6" ht="14.5">
      <c r="A14" s="32">
        <v>6</v>
      </c>
      <c r="B14" s="33" t="s">
        <v>53</v>
      </c>
      <c r="C14" s="34">
        <v>1650</v>
      </c>
      <c r="D14" s="34">
        <v>18</v>
      </c>
      <c r="E14" s="35">
        <f t="shared" si="0"/>
        <v>4000</v>
      </c>
      <c r="F14"/>
    </row>
    <row r="15" spans="1:6" ht="14.5">
      <c r="A15" s="32">
        <v>7</v>
      </c>
      <c r="B15" s="33" t="s">
        <v>54</v>
      </c>
      <c r="C15" s="34">
        <v>1590</v>
      </c>
      <c r="D15" s="34">
        <v>4</v>
      </c>
      <c r="E15" s="35">
        <f t="shared" si="0"/>
        <v>1000</v>
      </c>
      <c r="F15"/>
    </row>
    <row r="16" spans="1:6" ht="14.5">
      <c r="A16" s="32">
        <v>8</v>
      </c>
      <c r="B16" s="33" t="s">
        <v>55</v>
      </c>
      <c r="C16" s="34">
        <v>1349</v>
      </c>
      <c r="D16" s="34">
        <v>2</v>
      </c>
      <c r="E16" s="35">
        <f t="shared" si="0"/>
        <v>1000</v>
      </c>
      <c r="F16"/>
    </row>
    <row r="17" spans="1:6" ht="14.5">
      <c r="A17" s="32">
        <v>9</v>
      </c>
      <c r="B17" s="33" t="s">
        <v>56</v>
      </c>
      <c r="C17" s="34">
        <v>1300</v>
      </c>
      <c r="D17" s="34">
        <v>11</v>
      </c>
      <c r="E17" s="35">
        <f t="shared" si="0"/>
        <v>3000</v>
      </c>
      <c r="F17"/>
    </row>
    <row r="18" spans="1:6" ht="14.5">
      <c r="A18" s="32">
        <v>10</v>
      </c>
      <c r="B18" s="33" t="s">
        <v>57</v>
      </c>
      <c r="C18" s="34">
        <v>3100</v>
      </c>
      <c r="D18" s="34">
        <v>8</v>
      </c>
      <c r="E18" s="35">
        <f t="shared" si="0"/>
        <v>2000</v>
      </c>
      <c r="F18"/>
    </row>
    <row r="19" spans="1:6">
      <c r="A19"/>
      <c r="B19"/>
      <c r="C19"/>
      <c r="D19"/>
      <c r="E19"/>
      <c r="F19"/>
    </row>
  </sheetData>
  <mergeCells count="1">
    <mergeCell ref="B1:F2"/>
  </mergeCell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&amp;CStrona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START (0,25)</vt:lpstr>
      <vt:lpstr>Block diagram 1 (0,5)</vt:lpstr>
      <vt:lpstr>Block diagram 2 (1,0)</vt:lpstr>
      <vt:lpstr>0 (1,0)</vt:lpstr>
      <vt:lpstr>1-2 (2,0)</vt:lpstr>
      <vt:lpstr>3 (0,25)</vt:lpstr>
      <vt:lpstr>4 (0,25)</vt:lpstr>
      <vt:lpstr>5 (0,25)</vt:lpstr>
      <vt:lpstr>6 (0,25)</vt:lpstr>
      <vt:lpstr>7 (0,25)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cassio</dc:creator>
  <cp:lastModifiedBy>Дмитрий Барановский</cp:lastModifiedBy>
  <cp:lastPrinted>2019-01-15T10:01:32Z</cp:lastPrinted>
  <dcterms:created xsi:type="dcterms:W3CDTF">2015-08-17T17:12:54Z</dcterms:created>
  <dcterms:modified xsi:type="dcterms:W3CDTF">2019-01-22T12:36:27Z</dcterms:modified>
</cp:coreProperties>
</file>