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ut\Documents\DA11\SQL\app-trader-the-burbs\"/>
    </mc:Choice>
  </mc:AlternateContent>
  <xr:revisionPtr revIDLastSave="0" documentId="8_{FDAD1015-A34B-4FFB-A4F6-B4680DFEC844}" xr6:coauthVersionLast="47" xr6:coauthVersionMax="47" xr10:uidLastSave="{00000000-0000-0000-0000-000000000000}"/>
  <bookViews>
    <workbookView xWindow="-38520" yWindow="-5445" windowWidth="38640" windowHeight="21120" xr2:uid="{DE5B99E7-65D0-444F-97FE-EB0AD1B2CD79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9" i="1"/>
  <c r="H10" i="1"/>
  <c r="H11" i="1"/>
  <c r="G3" i="1"/>
  <c r="G14" i="1" s="1"/>
  <c r="G5" i="1"/>
  <c r="G6" i="1"/>
  <c r="G7" i="1"/>
  <c r="G8" i="1"/>
  <c r="G9" i="1"/>
  <c r="G10" i="1"/>
  <c r="G11" i="1"/>
  <c r="G12" i="1"/>
  <c r="G4" i="1"/>
  <c r="F3" i="1"/>
  <c r="F14" i="1" s="1"/>
  <c r="F5" i="1"/>
  <c r="H5" i="1" s="1"/>
  <c r="F6" i="1"/>
  <c r="F7" i="1"/>
  <c r="H7" i="1" s="1"/>
  <c r="F8" i="1"/>
  <c r="H8" i="1" s="1"/>
  <c r="F9" i="1"/>
  <c r="F10" i="1"/>
  <c r="F11" i="1"/>
  <c r="F12" i="1"/>
  <c r="H12" i="1" s="1"/>
  <c r="F4" i="1"/>
  <c r="H4" i="1" s="1"/>
  <c r="E4" i="1"/>
  <c r="E14" i="1" s="1"/>
  <c r="E5" i="1"/>
  <c r="E6" i="1"/>
  <c r="E7" i="1"/>
  <c r="E8" i="1"/>
  <c r="E9" i="1"/>
  <c r="E10" i="1"/>
  <c r="E11" i="1"/>
  <c r="E12" i="1"/>
  <c r="E3" i="1"/>
  <c r="H3" i="1" l="1"/>
  <c r="H14" i="1" s="1"/>
</calcChain>
</file>

<file path=xl/sharedStrings.xml><?xml version="1.0" encoding="utf-8"?>
<sst xmlns="http://schemas.openxmlformats.org/spreadsheetml/2006/main" count="56" uniqueCount="29">
  <si>
    <t>Geometry Dash Lite</t>
  </si>
  <si>
    <t>PewDiePie's Tuber Simulator</t>
  </si>
  <si>
    <t>Domino's Pizza USA</t>
  </si>
  <si>
    <t>Egg, Inc.</t>
  </si>
  <si>
    <t>The Guardian</t>
  </si>
  <si>
    <t>ASOS</t>
  </si>
  <si>
    <t>WhatsApp Messenger</t>
  </si>
  <si>
    <t>Instagram</t>
  </si>
  <si>
    <t>Clash of Clans</t>
  </si>
  <si>
    <t>Subway Surfers</t>
  </si>
  <si>
    <t>Purchase Price</t>
  </si>
  <si>
    <t>App Earnings/month</t>
  </si>
  <si>
    <t>Marketing cost/month</t>
  </si>
  <si>
    <t>Lifespan of App</t>
  </si>
  <si>
    <t>Rating</t>
  </si>
  <si>
    <t>Lifespan in Years</t>
  </si>
  <si>
    <t>Revenue</t>
  </si>
  <si>
    <t>Expense</t>
  </si>
  <si>
    <t>Profit</t>
  </si>
  <si>
    <t>Total</t>
  </si>
  <si>
    <t>App Name</t>
  </si>
  <si>
    <t>Price of App</t>
  </si>
  <si>
    <t>Avg_Review_Count</t>
  </si>
  <si>
    <t>Row Labels</t>
  </si>
  <si>
    <t>Grand Total</t>
  </si>
  <si>
    <t>Sum of Revenue</t>
  </si>
  <si>
    <t>Sum of Expense</t>
  </si>
  <si>
    <t>Sum of Profit</t>
  </si>
  <si>
    <t>Avg App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</si>
</sst>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0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Trader Excel Sheet.xlsx]Sheet1!PivotTable3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Sheet1!$K$3:$K$13</c:f>
              <c:strCache>
                <c:ptCount val="10"/>
                <c:pt idx="0">
                  <c:v>ASOS</c:v>
                </c:pt>
                <c:pt idx="1">
                  <c:v>Clash of Clans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Instagram</c:v>
                </c:pt>
                <c:pt idx="6">
                  <c:v>PewDiePie's Tuber Simulator</c:v>
                </c:pt>
                <c:pt idx="7">
                  <c:v>Subway Surfers</c:v>
                </c:pt>
                <c:pt idx="8">
                  <c:v>The Guardian</c:v>
                </c:pt>
                <c:pt idx="9">
                  <c:v>WhatsApp Messenger</c:v>
                </c:pt>
              </c:strCache>
            </c:strRef>
          </c:cat>
          <c:val>
            <c:numRef>
              <c:f>Sheet1!$L$3:$L$13</c:f>
              <c:numCache>
                <c:formatCode>"$"#,##0.00</c:formatCode>
                <c:ptCount val="10"/>
                <c:pt idx="0">
                  <c:v>1320000</c:v>
                </c:pt>
                <c:pt idx="1">
                  <c:v>1200000</c:v>
                </c:pt>
                <c:pt idx="2">
                  <c:v>1320000</c:v>
                </c:pt>
                <c:pt idx="3">
                  <c:v>1320000</c:v>
                </c:pt>
                <c:pt idx="4">
                  <c:v>1320000</c:v>
                </c:pt>
                <c:pt idx="5">
                  <c:v>1200000</c:v>
                </c:pt>
                <c:pt idx="6">
                  <c:v>1320000</c:v>
                </c:pt>
                <c:pt idx="7">
                  <c:v>1200000</c:v>
                </c:pt>
                <c:pt idx="8">
                  <c:v>1320000</c:v>
                </c:pt>
                <c:pt idx="9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161-92B4-C56131FCF9F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Sum of Expense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Sheet1!$K$3:$K$13</c:f>
              <c:strCache>
                <c:ptCount val="10"/>
                <c:pt idx="0">
                  <c:v>ASOS</c:v>
                </c:pt>
                <c:pt idx="1">
                  <c:v>Clash of Clans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Instagram</c:v>
                </c:pt>
                <c:pt idx="6">
                  <c:v>PewDiePie's Tuber Simulator</c:v>
                </c:pt>
                <c:pt idx="7">
                  <c:v>Subway Surfers</c:v>
                </c:pt>
                <c:pt idx="8">
                  <c:v>The Guardian</c:v>
                </c:pt>
                <c:pt idx="9">
                  <c:v>WhatsApp Messenger</c:v>
                </c:pt>
              </c:strCache>
            </c:strRef>
          </c:cat>
          <c:val>
            <c:numRef>
              <c:f>Sheet1!$M$3:$M$13</c:f>
              <c:numCache>
                <c:formatCode>"$"#,##0.00</c:formatCode>
                <c:ptCount val="10"/>
                <c:pt idx="0">
                  <c:v>132000</c:v>
                </c:pt>
                <c:pt idx="1">
                  <c:v>120000</c:v>
                </c:pt>
                <c:pt idx="2">
                  <c:v>132000</c:v>
                </c:pt>
                <c:pt idx="3">
                  <c:v>132000</c:v>
                </c:pt>
                <c:pt idx="4">
                  <c:v>132000</c:v>
                </c:pt>
                <c:pt idx="5">
                  <c:v>120000</c:v>
                </c:pt>
                <c:pt idx="6">
                  <c:v>132000</c:v>
                </c:pt>
                <c:pt idx="7">
                  <c:v>120000</c:v>
                </c:pt>
                <c:pt idx="8">
                  <c:v>132000</c:v>
                </c:pt>
                <c:pt idx="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C-4161-92B4-C56131FCF9F5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Sheet1!$K$3:$K$13</c:f>
              <c:strCache>
                <c:ptCount val="10"/>
                <c:pt idx="0">
                  <c:v>ASOS</c:v>
                </c:pt>
                <c:pt idx="1">
                  <c:v>Clash of Clans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Instagram</c:v>
                </c:pt>
                <c:pt idx="6">
                  <c:v>PewDiePie's Tuber Simulator</c:v>
                </c:pt>
                <c:pt idx="7">
                  <c:v>Subway Surfers</c:v>
                </c:pt>
                <c:pt idx="8">
                  <c:v>The Guardian</c:v>
                </c:pt>
                <c:pt idx="9">
                  <c:v>WhatsApp Messenger</c:v>
                </c:pt>
              </c:strCache>
            </c:strRef>
          </c:cat>
          <c:val>
            <c:numRef>
              <c:f>Sheet1!$N$3:$N$13</c:f>
              <c:numCache>
                <c:formatCode>"$"#,##0.00</c:formatCode>
                <c:ptCount val="10"/>
                <c:pt idx="0">
                  <c:v>1178000</c:v>
                </c:pt>
                <c:pt idx="1">
                  <c:v>1070000</c:v>
                </c:pt>
                <c:pt idx="2">
                  <c:v>1178000</c:v>
                </c:pt>
                <c:pt idx="3">
                  <c:v>1178000</c:v>
                </c:pt>
                <c:pt idx="4">
                  <c:v>1178000</c:v>
                </c:pt>
                <c:pt idx="5">
                  <c:v>1070000</c:v>
                </c:pt>
                <c:pt idx="6">
                  <c:v>1178000</c:v>
                </c:pt>
                <c:pt idx="7">
                  <c:v>1070000</c:v>
                </c:pt>
                <c:pt idx="8">
                  <c:v>1178000</c:v>
                </c:pt>
                <c:pt idx="9">
                  <c:v>1070000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C-4161-92B4-C56131FC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457167"/>
        <c:axId val="1080575167"/>
      </c:lineChart>
      <c:catAx>
        <c:axId val="108345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75167"/>
        <c:crosses val="autoZero"/>
        <c:auto val="1"/>
        <c:lblAlgn val="ctr"/>
        <c:lblOffset val="100"/>
        <c:noMultiLvlLbl val="0"/>
      </c:catAx>
      <c:valAx>
        <c:axId val="10805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5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358873</xdr:colOff>
      <xdr:row>14</xdr:row>
      <xdr:rowOff>120601</xdr:rowOff>
    </xdr:from>
    <xdr:to>
      <xdr:col>14</xdr:col>
      <xdr:colOff>52608</xdr:colOff>
      <xdr:row>39</xdr:row>
      <xdr:rowOff>71658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C30C0-EC63-93FC-C842-BE276E27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McNutt" refreshedDate="45346.476810532411" createdVersion="8" refreshedVersion="8" minRefreshableVersion="3" recordCount="10" xr:uid="{1B2584D9-0F87-4DDA-A8E6-0BD6D00B301C}">
  <cacheSource type="worksheet">
    <worksheetSource ref="A2:H12" sheet="Sheet1"/>
  </cacheSource>
  <cacheFields count="8">
    <cacheField name="App Name" numFmtId="0">
      <sharedItems count="10">
        <s v="Geometry Dash Lite"/>
        <s v="PewDiePie's Tuber Simulator"/>
        <s v="Domino's Pizza USA"/>
        <s v="Egg, Inc."/>
        <s v="The Guardian"/>
        <s v="ASOS"/>
        <s v="WhatsApp Messenger"/>
        <s v="Instagram"/>
        <s v="Clash of Clans"/>
        <s v="Subway Surfers"/>
      </sharedItems>
    </cacheField>
    <cacheField name="Avg_App_Rating_Combined" numFmtId="0">
      <sharedItems containsSemiMixedTypes="0" containsString="0" containsNumber="1" minValue="4.5" maxValue="5"/>
    </cacheField>
    <cacheField name="Avg_Review_Count" numFmtId="0">
      <sharedItems containsSemiMixedTypes="0" containsString="0" containsNumber="1" minValue="95767.75" maxValue="34701845.170000002"/>
    </cacheField>
    <cacheField name="Price of App" numFmtId="0">
      <sharedItems containsSemiMixedTypes="0" containsString="0" containsNumber="1" containsInteger="1" minValue="0" maxValue="0"/>
    </cacheField>
    <cacheField name="Purchase Price" numFmtId="44">
      <sharedItems containsSemiMixedTypes="0" containsString="0" containsNumber="1" containsInteger="1" minValue="10000" maxValue="10000"/>
    </cacheField>
    <cacheField name="Revenue" numFmtId="44">
      <sharedItems containsSemiMixedTypes="0" containsString="0" containsNumber="1" containsInteger="1" minValue="1200000" maxValue="1320000"/>
    </cacheField>
    <cacheField name="Expense" numFmtId="44">
      <sharedItems containsSemiMixedTypes="0" containsString="0" containsNumber="1" containsInteger="1" minValue="120000" maxValue="132000"/>
    </cacheField>
    <cacheField name="Profit" numFmtId="44">
      <sharedItems containsSemiMixedTypes="0" containsString="0" containsNumber="1" containsInteger="1" minValue="1070000" maxValue="117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"/>
    <n v="3276005"/>
    <n v="0"/>
    <n v="10000"/>
    <n v="1320000"/>
    <n v="132000"/>
    <n v="1178000"/>
  </r>
  <r>
    <x v="1"/>
    <n v="5"/>
    <n v="795158.5"/>
    <n v="0"/>
    <n v="10000"/>
    <n v="1320000"/>
    <n v="132000"/>
    <n v="1178000"/>
  </r>
  <r>
    <x v="2"/>
    <n v="5"/>
    <n v="645779.5"/>
    <n v="0"/>
    <n v="10000"/>
    <n v="1320000"/>
    <n v="132000"/>
    <n v="1178000"/>
  </r>
  <r>
    <x v="3"/>
    <n v="5"/>
    <n v="329617"/>
    <n v="0"/>
    <n v="10000"/>
    <n v="1320000"/>
    <n v="132000"/>
    <n v="1178000"/>
  </r>
  <r>
    <x v="4"/>
    <n v="5"/>
    <n v="128084"/>
    <n v="0"/>
    <n v="10000"/>
    <n v="1320000"/>
    <n v="132000"/>
    <n v="1178000"/>
  </r>
  <r>
    <x v="5"/>
    <n v="5"/>
    <n v="95767.75"/>
    <n v="0"/>
    <n v="10000"/>
    <n v="1320000"/>
    <n v="132000"/>
    <n v="1178000"/>
  </r>
  <r>
    <x v="6"/>
    <n v="4.5"/>
    <n v="34701845.170000002"/>
    <n v="0"/>
    <n v="10000"/>
    <n v="1200000"/>
    <n v="120000"/>
    <n v="1070000"/>
  </r>
  <r>
    <x v="7"/>
    <n v="4.5"/>
    <n v="34361027.630000003"/>
    <n v="0"/>
    <n v="10000"/>
    <n v="1200000"/>
    <n v="120000"/>
    <n v="1070000"/>
  </r>
  <r>
    <x v="8"/>
    <n v="4.5"/>
    <n v="23510250.129999999"/>
    <n v="0"/>
    <n v="10000"/>
    <n v="1200000"/>
    <n v="120000"/>
    <n v="1070000"/>
  </r>
  <r>
    <x v="9"/>
    <n v="4.5"/>
    <n v="14214051.5"/>
    <n v="0"/>
    <n v="10000"/>
    <n v="1200000"/>
    <n v="120000"/>
    <n v="10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DB4EF-9D02-49B8-AA20-856A5ADD338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K2:N13" firstHeaderRow="0" firstDataRow="1" firstDataCol="1"/>
  <pivotFields count="8">
    <pivotField axis="axisRow" showAll="0">
      <items count="11">
        <item x="5"/>
        <item x="8"/>
        <item x="2"/>
        <item x="3"/>
        <item x="0"/>
        <item x="7"/>
        <item x="1"/>
        <item x="9"/>
        <item x="4"/>
        <item x="6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dataField="1" numFmtId="4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5" baseField="0" baseItem="0" numFmtId="170"/>
    <dataField name="Sum of Expense" fld="6" baseField="0" baseItem="0" numFmtId="170"/>
    <dataField name="Sum of Profit" fld="7" baseField="0" baseItem="0" numFmtId="17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3C67-E693-45A5-B337-5C62E7192658}">
  <dimension ref="A2:N57"/>
  <sheetViews>
    <sheetView tabSelected="1" zoomScale="130" zoomScaleNormal="130" workbookViewId="0">
      <selection activeCell="K2" sqref="K2:N13"/>
    </sheetView>
  </sheetViews>
  <sheetFormatPr defaultRowHeight="14.4" x14ac:dyDescent="0.3"/>
  <cols>
    <col min="1" max="1" width="26.33203125" bestFit="1" customWidth="1"/>
    <col min="2" max="2" width="24" bestFit="1" customWidth="1"/>
    <col min="3" max="3" width="16.88671875" bestFit="1" customWidth="1"/>
    <col min="4" max="4" width="11" bestFit="1" customWidth="1"/>
    <col min="5" max="5" width="13.6640625" bestFit="1" customWidth="1"/>
    <col min="6" max="6" width="15.6640625" bestFit="1" customWidth="1"/>
    <col min="7" max="7" width="14.6640625" bestFit="1" customWidth="1"/>
    <col min="8" max="8" width="15.6640625" bestFit="1" customWidth="1"/>
    <col min="11" max="11" width="24.88671875" bestFit="1" customWidth="1"/>
    <col min="12" max="12" width="14.88671875" bestFit="1" customWidth="1"/>
    <col min="13" max="14" width="14.44140625" bestFit="1" customWidth="1"/>
    <col min="15" max="15" width="19.88671875" bestFit="1" customWidth="1"/>
    <col min="16" max="17" width="12.109375" bestFit="1" customWidth="1"/>
  </cols>
  <sheetData>
    <row r="2" spans="1:14" x14ac:dyDescent="0.3">
      <c r="A2" t="s">
        <v>20</v>
      </c>
      <c r="B2" t="s">
        <v>28</v>
      </c>
      <c r="C2" t="s">
        <v>22</v>
      </c>
      <c r="D2" t="s">
        <v>21</v>
      </c>
      <c r="E2" t="s">
        <v>10</v>
      </c>
      <c r="F2" t="s">
        <v>16</v>
      </c>
      <c r="G2" t="s">
        <v>17</v>
      </c>
      <c r="H2" t="s">
        <v>18</v>
      </c>
      <c r="K2" s="3" t="s">
        <v>23</v>
      </c>
      <c r="L2" t="s">
        <v>25</v>
      </c>
      <c r="M2" t="s">
        <v>26</v>
      </c>
      <c r="N2" t="s">
        <v>27</v>
      </c>
    </row>
    <row r="3" spans="1:14" x14ac:dyDescent="0.3">
      <c r="A3" t="s">
        <v>0</v>
      </c>
      <c r="B3">
        <v>5</v>
      </c>
      <c r="C3">
        <v>3276005</v>
      </c>
      <c r="D3" s="6">
        <v>0</v>
      </c>
      <c r="E3" s="2">
        <f>_xlfn.XLOOKUP(D3,$A$16:$A$20,$B$16:$B$20)</f>
        <v>10000</v>
      </c>
      <c r="F3" s="2">
        <f>($B$23*12)*_xlfn.XLOOKUP(B3,$A$29:$A$39,$B$29:$B$39)</f>
        <v>1320000</v>
      </c>
      <c r="G3" s="2">
        <f>($B$25*12)*_xlfn.XLOOKUP(B3,$A$29:$A$39,$B$29:$B$39)</f>
        <v>132000</v>
      </c>
      <c r="H3" s="2">
        <f>F3-(E3+G3)</f>
        <v>1178000</v>
      </c>
      <c r="K3" s="4" t="s">
        <v>5</v>
      </c>
      <c r="L3" s="5">
        <v>1320000</v>
      </c>
      <c r="M3" s="5">
        <v>132000</v>
      </c>
      <c r="N3" s="5">
        <v>1178000</v>
      </c>
    </row>
    <row r="4" spans="1:14" x14ac:dyDescent="0.3">
      <c r="A4" t="s">
        <v>1</v>
      </c>
      <c r="B4">
        <v>5</v>
      </c>
      <c r="C4">
        <v>795158.5</v>
      </c>
      <c r="D4" s="6">
        <v>0</v>
      </c>
      <c r="E4" s="2">
        <f t="shared" ref="E4:E12" si="0">_xlfn.XLOOKUP(D4,$A$16:$A$20,$B$16:$B$20)</f>
        <v>10000</v>
      </c>
      <c r="F4" s="2">
        <f>($B$23*12)*_xlfn.XLOOKUP(B4,$A$29:$A$39,$B$29:$B$39)</f>
        <v>1320000</v>
      </c>
      <c r="G4" s="2">
        <f>($B$25*12)*_xlfn.XLOOKUP(B4,$A$29:$A$39,$B$29:$B$39)</f>
        <v>132000</v>
      </c>
      <c r="H4" s="2">
        <f t="shared" ref="H4:H12" si="1">F4-(E4+G4)</f>
        <v>1178000</v>
      </c>
      <c r="K4" s="4" t="s">
        <v>8</v>
      </c>
      <c r="L4" s="5">
        <v>1200000</v>
      </c>
      <c r="M4" s="5">
        <v>120000</v>
      </c>
      <c r="N4" s="5">
        <v>1070000</v>
      </c>
    </row>
    <row r="5" spans="1:14" x14ac:dyDescent="0.3">
      <c r="A5" t="s">
        <v>2</v>
      </c>
      <c r="B5">
        <v>5</v>
      </c>
      <c r="C5">
        <v>645779.5</v>
      </c>
      <c r="D5" s="6">
        <v>0</v>
      </c>
      <c r="E5" s="2">
        <f t="shared" si="0"/>
        <v>10000</v>
      </c>
      <c r="F5" s="2">
        <f t="shared" ref="F5:F12" si="2">($B$23*12)*_xlfn.XLOOKUP(B5,$A$29:$A$39,$B$29:$B$39)</f>
        <v>1320000</v>
      </c>
      <c r="G5" s="2">
        <f t="shared" ref="G5:G12" si="3">($B$25*12)*_xlfn.XLOOKUP(B5,$A$29:$A$39,$B$29:$B$39)</f>
        <v>132000</v>
      </c>
      <c r="H5" s="2">
        <f t="shared" si="1"/>
        <v>1178000</v>
      </c>
      <c r="K5" s="4" t="s">
        <v>2</v>
      </c>
      <c r="L5" s="5">
        <v>1320000</v>
      </c>
      <c r="M5" s="5">
        <v>132000</v>
      </c>
      <c r="N5" s="5">
        <v>1178000</v>
      </c>
    </row>
    <row r="6" spans="1:14" x14ac:dyDescent="0.3">
      <c r="A6" t="s">
        <v>3</v>
      </c>
      <c r="B6">
        <v>5</v>
      </c>
      <c r="C6">
        <v>329617</v>
      </c>
      <c r="D6" s="6">
        <v>0</v>
      </c>
      <c r="E6" s="2">
        <f t="shared" si="0"/>
        <v>10000</v>
      </c>
      <c r="F6" s="2">
        <f t="shared" si="2"/>
        <v>1320000</v>
      </c>
      <c r="G6" s="2">
        <f t="shared" si="3"/>
        <v>132000</v>
      </c>
      <c r="H6" s="2">
        <f t="shared" si="1"/>
        <v>1178000</v>
      </c>
      <c r="K6" s="4" t="s">
        <v>3</v>
      </c>
      <c r="L6" s="5">
        <v>1320000</v>
      </c>
      <c r="M6" s="5">
        <v>132000</v>
      </c>
      <c r="N6" s="5">
        <v>1178000</v>
      </c>
    </row>
    <row r="7" spans="1:14" x14ac:dyDescent="0.3">
      <c r="A7" t="s">
        <v>4</v>
      </c>
      <c r="B7">
        <v>5</v>
      </c>
      <c r="C7">
        <v>128084</v>
      </c>
      <c r="D7" s="6">
        <v>0</v>
      </c>
      <c r="E7" s="2">
        <f t="shared" si="0"/>
        <v>10000</v>
      </c>
      <c r="F7" s="2">
        <f t="shared" si="2"/>
        <v>1320000</v>
      </c>
      <c r="G7" s="2">
        <f t="shared" si="3"/>
        <v>132000</v>
      </c>
      <c r="H7" s="2">
        <f t="shared" si="1"/>
        <v>1178000</v>
      </c>
      <c r="K7" s="4" t="s">
        <v>0</v>
      </c>
      <c r="L7" s="5">
        <v>1320000</v>
      </c>
      <c r="M7" s="5">
        <v>132000</v>
      </c>
      <c r="N7" s="5">
        <v>1178000</v>
      </c>
    </row>
    <row r="8" spans="1:14" x14ac:dyDescent="0.3">
      <c r="A8" t="s">
        <v>5</v>
      </c>
      <c r="B8">
        <v>5</v>
      </c>
      <c r="C8">
        <v>95767.75</v>
      </c>
      <c r="D8" s="6">
        <v>0</v>
      </c>
      <c r="E8" s="2">
        <f t="shared" si="0"/>
        <v>10000</v>
      </c>
      <c r="F8" s="2">
        <f t="shared" si="2"/>
        <v>1320000</v>
      </c>
      <c r="G8" s="2">
        <f t="shared" si="3"/>
        <v>132000</v>
      </c>
      <c r="H8" s="2">
        <f t="shared" si="1"/>
        <v>1178000</v>
      </c>
      <c r="K8" s="4" t="s">
        <v>7</v>
      </c>
      <c r="L8" s="5">
        <v>1200000</v>
      </c>
      <c r="M8" s="5">
        <v>120000</v>
      </c>
      <c r="N8" s="5">
        <v>1070000</v>
      </c>
    </row>
    <row r="9" spans="1:14" x14ac:dyDescent="0.3">
      <c r="A9" t="s">
        <v>6</v>
      </c>
      <c r="B9">
        <v>4.5</v>
      </c>
      <c r="C9">
        <v>34701845.170000002</v>
      </c>
      <c r="D9" s="6">
        <v>0</v>
      </c>
      <c r="E9" s="2">
        <f t="shared" si="0"/>
        <v>10000</v>
      </c>
      <c r="F9" s="2">
        <f t="shared" si="2"/>
        <v>1200000</v>
      </c>
      <c r="G9" s="2">
        <f t="shared" si="3"/>
        <v>120000</v>
      </c>
      <c r="H9" s="2">
        <f t="shared" si="1"/>
        <v>1070000</v>
      </c>
      <c r="K9" s="4" t="s">
        <v>1</v>
      </c>
      <c r="L9" s="5">
        <v>1320000</v>
      </c>
      <c r="M9" s="5">
        <v>132000</v>
      </c>
      <c r="N9" s="5">
        <v>1178000</v>
      </c>
    </row>
    <row r="10" spans="1:14" x14ac:dyDescent="0.3">
      <c r="A10" t="s">
        <v>7</v>
      </c>
      <c r="B10">
        <v>4.5</v>
      </c>
      <c r="C10">
        <v>34361027.630000003</v>
      </c>
      <c r="D10" s="6">
        <v>0</v>
      </c>
      <c r="E10" s="2">
        <f t="shared" si="0"/>
        <v>10000</v>
      </c>
      <c r="F10" s="2">
        <f t="shared" si="2"/>
        <v>1200000</v>
      </c>
      <c r="G10" s="2">
        <f t="shared" si="3"/>
        <v>120000</v>
      </c>
      <c r="H10" s="2">
        <f t="shared" si="1"/>
        <v>1070000</v>
      </c>
      <c r="K10" s="4" t="s">
        <v>9</v>
      </c>
      <c r="L10" s="5">
        <v>1200000</v>
      </c>
      <c r="M10" s="5">
        <v>120000</v>
      </c>
      <c r="N10" s="5">
        <v>1070000</v>
      </c>
    </row>
    <row r="11" spans="1:14" x14ac:dyDescent="0.3">
      <c r="A11" t="s">
        <v>8</v>
      </c>
      <c r="B11">
        <v>4.5</v>
      </c>
      <c r="C11">
        <v>23510250.129999999</v>
      </c>
      <c r="D11" s="6">
        <v>0</v>
      </c>
      <c r="E11" s="2">
        <f t="shared" si="0"/>
        <v>10000</v>
      </c>
      <c r="F11" s="2">
        <f t="shared" si="2"/>
        <v>1200000</v>
      </c>
      <c r="G11" s="2">
        <f t="shared" si="3"/>
        <v>120000</v>
      </c>
      <c r="H11" s="2">
        <f t="shared" si="1"/>
        <v>1070000</v>
      </c>
      <c r="K11" s="4" t="s">
        <v>4</v>
      </c>
      <c r="L11" s="5">
        <v>1320000</v>
      </c>
      <c r="M11" s="5">
        <v>132000</v>
      </c>
      <c r="N11" s="5">
        <v>1178000</v>
      </c>
    </row>
    <row r="12" spans="1:14" x14ac:dyDescent="0.3">
      <c r="A12" t="s">
        <v>9</v>
      </c>
      <c r="B12">
        <v>4.5</v>
      </c>
      <c r="C12">
        <v>14214051.5</v>
      </c>
      <c r="D12" s="6">
        <v>0</v>
      </c>
      <c r="E12" s="2">
        <f t="shared" si="0"/>
        <v>10000</v>
      </c>
      <c r="F12" s="2">
        <f t="shared" si="2"/>
        <v>1200000</v>
      </c>
      <c r="G12" s="2">
        <f t="shared" si="3"/>
        <v>120000</v>
      </c>
      <c r="H12" s="2">
        <f t="shared" si="1"/>
        <v>1070000</v>
      </c>
      <c r="K12" s="4" t="s">
        <v>6</v>
      </c>
      <c r="L12" s="5">
        <v>1200000</v>
      </c>
      <c r="M12" s="5">
        <v>120000</v>
      </c>
      <c r="N12" s="5">
        <v>1070000</v>
      </c>
    </row>
    <row r="13" spans="1:14" x14ac:dyDescent="0.3">
      <c r="E13" s="2"/>
      <c r="F13" s="2"/>
      <c r="G13" s="2"/>
      <c r="H13" s="2"/>
      <c r="K13" s="4" t="s">
        <v>24</v>
      </c>
      <c r="L13" s="5">
        <v>12720000</v>
      </c>
      <c r="M13" s="5">
        <v>1272000</v>
      </c>
      <c r="N13" s="5">
        <v>11348000</v>
      </c>
    </row>
    <row r="14" spans="1:14" x14ac:dyDescent="0.3">
      <c r="D14" t="s">
        <v>19</v>
      </c>
      <c r="E14" s="2">
        <f>SUM(E3:E12)</f>
        <v>100000</v>
      </c>
      <c r="F14" s="2">
        <f t="shared" ref="F14:H14" si="4">SUM(F3:F12)</f>
        <v>12720000</v>
      </c>
      <c r="G14" s="2">
        <f t="shared" si="4"/>
        <v>1272000</v>
      </c>
      <c r="H14" s="2">
        <f t="shared" si="4"/>
        <v>11348000</v>
      </c>
    </row>
    <row r="15" spans="1:14" x14ac:dyDescent="0.3">
      <c r="A15" t="s">
        <v>10</v>
      </c>
    </row>
    <row r="16" spans="1:14" x14ac:dyDescent="0.3">
      <c r="A16">
        <v>0</v>
      </c>
      <c r="B16" s="1">
        <v>10000</v>
      </c>
    </row>
    <row r="17" spans="1:2" x14ac:dyDescent="0.3">
      <c r="A17">
        <v>0.5</v>
      </c>
      <c r="B17">
        <v>10000</v>
      </c>
    </row>
    <row r="18" spans="1:2" x14ac:dyDescent="0.3">
      <c r="A18">
        <v>1</v>
      </c>
      <c r="B18">
        <v>10000</v>
      </c>
    </row>
    <row r="19" spans="1:2" x14ac:dyDescent="0.3">
      <c r="A19">
        <v>1.5</v>
      </c>
      <c r="B19">
        <v>15000</v>
      </c>
    </row>
    <row r="20" spans="1:2" x14ac:dyDescent="0.3">
      <c r="A20">
        <v>2</v>
      </c>
      <c r="B20">
        <v>20000</v>
      </c>
    </row>
    <row r="23" spans="1:2" x14ac:dyDescent="0.3">
      <c r="A23" t="s">
        <v>11</v>
      </c>
      <c r="B23">
        <v>10000</v>
      </c>
    </row>
    <row r="25" spans="1:2" x14ac:dyDescent="0.3">
      <c r="A25" t="s">
        <v>12</v>
      </c>
      <c r="B25">
        <v>1000</v>
      </c>
    </row>
    <row r="27" spans="1:2" x14ac:dyDescent="0.3">
      <c r="A27" t="s">
        <v>13</v>
      </c>
    </row>
    <row r="28" spans="1:2" x14ac:dyDescent="0.3">
      <c r="A28" t="s">
        <v>14</v>
      </c>
      <c r="B28" t="s">
        <v>15</v>
      </c>
    </row>
    <row r="29" spans="1:2" x14ac:dyDescent="0.3">
      <c r="A29">
        <v>0</v>
      </c>
      <c r="B29">
        <v>1</v>
      </c>
    </row>
    <row r="30" spans="1:2" x14ac:dyDescent="0.3">
      <c r="A30">
        <v>0.5</v>
      </c>
      <c r="B30">
        <v>2</v>
      </c>
    </row>
    <row r="31" spans="1:2" x14ac:dyDescent="0.3">
      <c r="A31">
        <v>1</v>
      </c>
      <c r="B31">
        <v>3</v>
      </c>
    </row>
    <row r="32" spans="1:2" x14ac:dyDescent="0.3">
      <c r="A32">
        <v>1.5</v>
      </c>
      <c r="B32">
        <v>4</v>
      </c>
    </row>
    <row r="33" spans="1:5" x14ac:dyDescent="0.3">
      <c r="A33">
        <v>2</v>
      </c>
      <c r="B33">
        <v>5</v>
      </c>
    </row>
    <row r="34" spans="1:5" x14ac:dyDescent="0.3">
      <c r="A34">
        <v>2.5</v>
      </c>
      <c r="B34">
        <v>6</v>
      </c>
    </row>
    <row r="35" spans="1:5" x14ac:dyDescent="0.3">
      <c r="A35">
        <v>3</v>
      </c>
      <c r="B35">
        <v>7</v>
      </c>
    </row>
    <row r="36" spans="1:5" x14ac:dyDescent="0.3">
      <c r="A36">
        <v>3.5</v>
      </c>
      <c r="B36">
        <v>8</v>
      </c>
    </row>
    <row r="37" spans="1:5" x14ac:dyDescent="0.3">
      <c r="A37">
        <v>4</v>
      </c>
      <c r="B37">
        <v>9</v>
      </c>
    </row>
    <row r="38" spans="1:5" x14ac:dyDescent="0.3">
      <c r="A38">
        <v>4.5</v>
      </c>
      <c r="B38">
        <v>10</v>
      </c>
    </row>
    <row r="39" spans="1:5" x14ac:dyDescent="0.3">
      <c r="A39">
        <v>5</v>
      </c>
      <c r="B39">
        <v>11</v>
      </c>
    </row>
    <row r="45" spans="1:5" x14ac:dyDescent="0.3">
      <c r="A45" t="s">
        <v>20</v>
      </c>
      <c r="B45" t="s">
        <v>10</v>
      </c>
      <c r="C45" t="s">
        <v>16</v>
      </c>
      <c r="D45" t="s">
        <v>17</v>
      </c>
      <c r="E45" t="s">
        <v>18</v>
      </c>
    </row>
    <row r="46" spans="1:5" x14ac:dyDescent="0.3">
      <c r="A46" t="s">
        <v>0</v>
      </c>
      <c r="B46">
        <v>10000</v>
      </c>
      <c r="C46">
        <v>1320000</v>
      </c>
      <c r="D46">
        <v>132000</v>
      </c>
      <c r="E46">
        <v>1178000</v>
      </c>
    </row>
    <row r="47" spans="1:5" x14ac:dyDescent="0.3">
      <c r="A47" t="s">
        <v>1</v>
      </c>
      <c r="B47">
        <v>10000</v>
      </c>
      <c r="C47">
        <v>1320000</v>
      </c>
      <c r="D47">
        <v>132000</v>
      </c>
      <c r="E47">
        <v>1178000</v>
      </c>
    </row>
    <row r="48" spans="1:5" x14ac:dyDescent="0.3">
      <c r="A48" t="s">
        <v>2</v>
      </c>
      <c r="B48">
        <v>10000</v>
      </c>
      <c r="C48">
        <v>1320000</v>
      </c>
      <c r="D48">
        <v>132000</v>
      </c>
      <c r="E48">
        <v>1178000</v>
      </c>
    </row>
    <row r="49" spans="1:5" x14ac:dyDescent="0.3">
      <c r="A49" t="s">
        <v>3</v>
      </c>
      <c r="B49">
        <v>10000</v>
      </c>
      <c r="C49">
        <v>1320000</v>
      </c>
      <c r="D49">
        <v>132000</v>
      </c>
      <c r="E49">
        <v>1178000</v>
      </c>
    </row>
    <row r="50" spans="1:5" x14ac:dyDescent="0.3">
      <c r="A50" t="s">
        <v>4</v>
      </c>
      <c r="B50">
        <v>10000</v>
      </c>
      <c r="C50">
        <v>1320000</v>
      </c>
      <c r="D50">
        <v>132000</v>
      </c>
      <c r="E50">
        <v>1178000</v>
      </c>
    </row>
    <row r="51" spans="1:5" x14ac:dyDescent="0.3">
      <c r="A51" t="s">
        <v>5</v>
      </c>
      <c r="B51">
        <v>10000</v>
      </c>
      <c r="C51">
        <v>1320000</v>
      </c>
      <c r="D51">
        <v>132000</v>
      </c>
      <c r="E51">
        <v>1178000</v>
      </c>
    </row>
    <row r="52" spans="1:5" x14ac:dyDescent="0.3">
      <c r="A52" t="s">
        <v>6</v>
      </c>
      <c r="B52">
        <v>10000</v>
      </c>
      <c r="C52">
        <v>1200000</v>
      </c>
      <c r="D52">
        <v>120000</v>
      </c>
      <c r="E52">
        <v>1070000</v>
      </c>
    </row>
    <row r="53" spans="1:5" x14ac:dyDescent="0.3">
      <c r="A53" t="s">
        <v>7</v>
      </c>
      <c r="B53">
        <v>10000</v>
      </c>
      <c r="C53">
        <v>1200000</v>
      </c>
      <c r="D53">
        <v>120000</v>
      </c>
      <c r="E53">
        <v>1070000</v>
      </c>
    </row>
    <row r="54" spans="1:5" x14ac:dyDescent="0.3">
      <c r="A54" t="s">
        <v>8</v>
      </c>
      <c r="B54">
        <v>10000</v>
      </c>
      <c r="C54">
        <v>1200000</v>
      </c>
      <c r="D54">
        <v>120000</v>
      </c>
      <c r="E54">
        <v>1070000</v>
      </c>
    </row>
    <row r="55" spans="1:5" x14ac:dyDescent="0.3">
      <c r="A55" t="s">
        <v>9</v>
      </c>
      <c r="B55">
        <v>10000</v>
      </c>
      <c r="C55">
        <v>1200000</v>
      </c>
      <c r="D55">
        <v>120000</v>
      </c>
      <c r="E55">
        <v>1070000</v>
      </c>
    </row>
    <row r="57" spans="1:5" x14ac:dyDescent="0.3">
      <c r="A57" t="s">
        <v>19</v>
      </c>
      <c r="B57">
        <v>100000</v>
      </c>
      <c r="C57">
        <v>12720000</v>
      </c>
      <c r="D57">
        <v>1272000</v>
      </c>
      <c r="E57">
        <v>11348000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McNutt</dc:creator>
  <cp:lastModifiedBy>Charles McNutt</cp:lastModifiedBy>
  <dcterms:created xsi:type="dcterms:W3CDTF">2024-02-24T16:52:14Z</dcterms:created>
  <dcterms:modified xsi:type="dcterms:W3CDTF">2024-02-24T20:32:07Z</dcterms:modified>
</cp:coreProperties>
</file>