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5eddf427344b8b/School Docs/Capstone/Documents/"/>
    </mc:Choice>
  </mc:AlternateContent>
  <xr:revisionPtr revIDLastSave="532" documentId="8_{6716760C-A5C1-4437-961B-D6AD7649868D}" xr6:coauthVersionLast="47" xr6:coauthVersionMax="47" xr10:uidLastSave="{7572A0CD-FA64-4AD0-84B2-67127FECE5AC}"/>
  <bookViews>
    <workbookView xWindow="-120" yWindow="-120" windowWidth="29040" windowHeight="15840" xr2:uid="{FFC61897-BE93-43E3-B722-FE8F6A604B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0" i="1" l="1"/>
  <c r="F20" i="1" s="1"/>
  <c r="Y4" i="1"/>
  <c r="Y5" i="1" s="1"/>
  <c r="Z4" i="1"/>
  <c r="AA4" i="1"/>
  <c r="AA5" i="1" s="1"/>
  <c r="AB4" i="1"/>
  <c r="AB5" i="1" s="1"/>
  <c r="AC4" i="1"/>
  <c r="AC5" i="1" s="1"/>
  <c r="AD4" i="1"/>
  <c r="AD5" i="1" s="1"/>
  <c r="AE4" i="1"/>
  <c r="AE5" i="1" s="1"/>
  <c r="F13" i="1"/>
  <c r="T4" i="1"/>
  <c r="T5" i="1" s="1"/>
  <c r="U4" i="1"/>
  <c r="U5" i="1" s="1"/>
  <c r="V4" i="1"/>
  <c r="V5" i="1" s="1"/>
  <c r="W4" i="1"/>
  <c r="W5" i="1" s="1"/>
  <c r="X4" i="1"/>
  <c r="X5" i="1" s="1"/>
  <c r="E11" i="1"/>
  <c r="F11" i="1" s="1"/>
  <c r="N4" i="1"/>
  <c r="N5" i="1" s="1"/>
  <c r="K4" i="1"/>
  <c r="L4" i="1"/>
  <c r="L5" i="1" s="1"/>
  <c r="E4" i="1"/>
  <c r="F4" i="1" s="1"/>
  <c r="E7" i="1"/>
  <c r="E8" i="1"/>
  <c r="F8" i="1" s="1"/>
  <c r="E9" i="1"/>
  <c r="F9" i="1" s="1"/>
  <c r="E10" i="1"/>
  <c r="F10" i="1" s="1"/>
  <c r="E12" i="1"/>
  <c r="F12" i="1" s="1"/>
  <c r="E13" i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E27" i="1"/>
  <c r="F27" i="1" s="1"/>
  <c r="E28" i="1"/>
  <c r="F28" i="1" s="1"/>
  <c r="E29" i="1"/>
  <c r="F29" i="1" s="1"/>
  <c r="E30" i="1"/>
  <c r="F30" i="1" s="1"/>
  <c r="E5" i="1"/>
  <c r="E6" i="1"/>
  <c r="M4" i="1" s="1"/>
  <c r="M5" i="1" s="1"/>
  <c r="F26" i="1"/>
  <c r="S4" i="1" l="1"/>
  <c r="S5" i="1" s="1"/>
  <c r="Z5" i="1"/>
  <c r="R4" i="1"/>
  <c r="R5" i="1" s="1"/>
  <c r="Q4" i="1"/>
  <c r="Q5" i="1" s="1"/>
  <c r="L7" i="1" a="1"/>
  <c r="L7" i="1" s="1"/>
  <c r="P4" i="1"/>
  <c r="P5" i="1" s="1"/>
  <c r="O4" i="1"/>
  <c r="O5" i="1" s="1"/>
  <c r="K5" i="1"/>
  <c r="K7" i="1" a="1"/>
  <c r="K7" i="1" s="1"/>
  <c r="N7" i="1" a="1"/>
  <c r="N7" i="1" s="1"/>
  <c r="M7" i="1" a="1"/>
  <c r="M7" i="1" s="1"/>
  <c r="F5" i="1"/>
  <c r="F6" i="1"/>
  <c r="F7" i="1"/>
  <c r="AE7" i="1" l="1" a="1"/>
  <c r="AE7" i="1" s="1"/>
  <c r="AA7" i="1" a="1"/>
  <c r="AA7" i="1" s="1"/>
  <c r="Z7" i="1" a="1"/>
  <c r="Z7" i="1" s="1"/>
  <c r="Y7" i="1" a="1"/>
  <c r="Y7" i="1" s="1"/>
  <c r="AD7" i="1" a="1"/>
  <c r="AD7" i="1" s="1"/>
  <c r="AB7" i="1" a="1"/>
  <c r="AB7" i="1" s="1"/>
  <c r="AC7" i="1" a="1"/>
  <c r="AC7" i="1" s="1"/>
  <c r="R7" i="1" a="1"/>
  <c r="R7" i="1" s="1"/>
  <c r="W7" i="1" a="1"/>
  <c r="W7" i="1" s="1"/>
  <c r="S7" i="1" a="1"/>
  <c r="S7" i="1" s="1"/>
  <c r="X7" i="1" a="1"/>
  <c r="X7" i="1" s="1"/>
  <c r="T7" i="1" a="1"/>
  <c r="T7" i="1" s="1"/>
  <c r="V7" i="1" a="1"/>
  <c r="V7" i="1" s="1"/>
  <c r="U7" i="1" a="1"/>
  <c r="U7" i="1" s="1"/>
  <c r="O7" i="1" a="1"/>
  <c r="O7" i="1" s="1"/>
  <c r="Q7" i="1" a="1"/>
  <c r="Q7" i="1" s="1"/>
  <c r="P7" i="1" a="1"/>
  <c r="P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<sst xmlns="http://schemas.openxmlformats.org/spreadsheetml/2006/main" count="81" uniqueCount="59">
  <si>
    <t>Start Time:</t>
  </si>
  <si>
    <t>End Time:</t>
  </si>
  <si>
    <t>Duration:</t>
  </si>
  <si>
    <t>Running Total:</t>
  </si>
  <si>
    <t>Calculated:</t>
  </si>
  <si>
    <t>Date:</t>
  </si>
  <si>
    <t>Capstone Hours</t>
  </si>
  <si>
    <t>What I accomplished:</t>
  </si>
  <si>
    <t>What do I think I should do next session:</t>
  </si>
  <si>
    <t>Spent a lot of time wrestling with my PC, Had to reinstall WSL. I also got more progress on the "generate component" function. All of that progress is untested.</t>
  </si>
  <si>
    <t>Got component generation working!! I need to work on the system prompt, as well as renaming "effects" to "side effects" or "useEffect methods" or something like that.</t>
  </si>
  <si>
    <t xml:space="preserve">Got some frontend work done. I started a gridpane component for the editor. </t>
  </si>
  <si>
    <t>Make dragging the dividers change the size of the columns</t>
  </si>
  <si>
    <t>Goal: 2+ hours weekdays 5+ hours weekends</t>
  </si>
  <si>
    <t>Total Time:</t>
  </si>
  <si>
    <t>Distance From Goal Time:</t>
  </si>
  <si>
    <t>Running Goal:</t>
  </si>
  <si>
    <t>2 hours</t>
  </si>
  <si>
    <t>4 hours</t>
  </si>
  <si>
    <t>5 hours</t>
  </si>
  <si>
    <t>6 hours</t>
  </si>
  <si>
    <t>Goal Time:</t>
  </si>
  <si>
    <t>8 hours</t>
  </si>
  <si>
    <t>10 hours</t>
  </si>
  <si>
    <t>15 hours</t>
  </si>
  <si>
    <t>20 hours</t>
  </si>
  <si>
    <t>Got a lot of work on the GridPane component.</t>
  </si>
  <si>
    <t>Refactor the ConversationWindow to have its state managed by the page. Also refactor it to have a toggle between 3.5 and 4.</t>
  </si>
  <si>
    <t xml:space="preserve"> Got themes set up, added GPT switch to conversation window, added styles accordingly, got a landing page and sign in/up started</t>
  </si>
  <si>
    <t>Get conversation window talking to the backend. More work on the editor page</t>
  </si>
  <si>
    <t>Made progress towards chat component being tied to GPT</t>
  </si>
  <si>
    <t>I didn't get the ConversationWindow tied to GPT yet. Do that</t>
  </si>
  <si>
    <t>Frontend conversationWindow hits GPT! Also the TextField is multiline now</t>
  </si>
  <si>
    <t>I need to start work on the syntax code display. I don't want code to be shown the same as regular messages. Fix the fact that multiline messages don't actually appear multiline in messages</t>
  </si>
  <si>
    <t>Got code snippets working in gpt messages</t>
  </si>
  <si>
    <t>Next frontend task is the text editor. It's time to start slate stuff. Generally lots of frontend stuff needs doing. Maybe mock out layouts.</t>
  </si>
  <si>
    <t>22 hours</t>
  </si>
  <si>
    <t>24 hours</t>
  </si>
  <si>
    <t>26 hours</t>
  </si>
  <si>
    <t>28 hours</t>
  </si>
  <si>
    <t>30 hours</t>
  </si>
  <si>
    <t>35 hours</t>
  </si>
  <si>
    <t>40 hours</t>
  </si>
  <si>
    <t>https://www.npmjs.com/package/@monaco-editor/react</t>
  </si>
  <si>
    <t>Researching Web Containers and editors</t>
  </si>
  <si>
    <t>Styled Monaco and researched a react preview solution. Pondered an easier solution than web containers, but I've decided against that for a better capstone</t>
  </si>
  <si>
    <t>Setup Web containers: https://stackblitz.com/edit/stackblitz-webcontainer-api-starter-1ceghg?file=files.js https://webcontainers.io/tutorial/1-build-your-first-webcontainer-app</t>
  </si>
  <si>
    <t>42 hours</t>
  </si>
  <si>
    <t>44 hours</t>
  </si>
  <si>
    <t>46 hours</t>
  </si>
  <si>
    <t>48 hours</t>
  </si>
  <si>
    <t>50 hours</t>
  </si>
  <si>
    <t>Week 1</t>
  </si>
  <si>
    <t>Week 2</t>
  </si>
  <si>
    <t>Week 3</t>
  </si>
  <si>
    <t>55 hours</t>
  </si>
  <si>
    <t>60 hours</t>
  </si>
  <si>
    <t>Web containers work as a proof of conept!</t>
  </si>
  <si>
    <t>Now is the heavy meat and potatoes of getting project file structure going. The startup process for a web container is going to be copying all the files over, installing the dependencies, then starting the server. (we are not using npx create-react-app)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</si>
</sst>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;@"/>
    <numFmt numFmtId="165" formatCode="[$-409]h:mm\ AM/PM;@"/>
    <numFmt numFmtId="166" formatCode="h:mm;@"/>
  </numFmts>
  <fonts count="6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061FF"/>
        <bgColor indexed="64"/>
      </patternFill>
    </fill>
    <fill>
      <patternFill patternType="solid">
        <fgColor rgb="FFC4A7FF"/>
        <bgColor indexed="64"/>
      </patternFill>
    </fill>
    <fill>
      <patternFill patternType="solid">
        <fgColor rgb="FFAB81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4" tint="0.79998168889431442"/>
      </left>
      <right style="thin">
        <color indexed="64"/>
      </right>
      <top style="thin">
        <color indexed="64"/>
      </top>
      <bottom style="thin">
        <color theme="4" tint="0.79998168889431442"/>
      </bottom>
      <diagonal/>
    </border>
    <border>
      <left style="thin">
        <color theme="4" tint="0.79998168889431442"/>
      </left>
      <right style="thin">
        <color indexed="64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CCCCFF"/>
      </bottom>
      <diagonal/>
    </border>
    <border>
      <left style="thin">
        <color indexed="64"/>
      </left>
      <right style="thin">
        <color indexed="64"/>
      </right>
      <top style="thin">
        <color rgb="FFCCCCFF"/>
      </top>
      <bottom style="thin">
        <color rgb="FFCCCCFF"/>
      </bottom>
      <diagonal/>
    </border>
    <border>
      <left style="thin">
        <color indexed="64"/>
      </left>
      <right style="thin">
        <color indexed="64"/>
      </right>
      <top/>
      <bottom style="thin">
        <color rgb="FFCCCCFF"/>
      </bottom>
      <diagonal/>
    </border>
    <border>
      <left style="thin">
        <color indexed="64"/>
      </left>
      <right style="thin">
        <color rgb="FFCCCCFF"/>
      </right>
      <top style="thin">
        <color indexed="64"/>
      </top>
      <bottom style="thin">
        <color indexed="64"/>
      </bottom>
      <diagonal/>
    </border>
    <border>
      <left style="thin">
        <color rgb="FFCCCCFF"/>
      </left>
      <right style="thin">
        <color rgb="FFCCCCFF"/>
      </right>
      <top style="thin">
        <color indexed="64"/>
      </top>
      <bottom/>
      <diagonal/>
    </border>
    <border>
      <left style="thin">
        <color rgb="FFCCCCFF"/>
      </left>
      <right style="thin">
        <color rgb="FFCCCCFF"/>
      </right>
      <top style="thin">
        <color indexed="64"/>
      </top>
      <bottom style="thin">
        <color indexed="64"/>
      </bottom>
      <diagonal/>
    </border>
    <border>
      <left style="thin">
        <color rgb="FFCCCCFF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CCCCFF"/>
      </right>
      <top/>
      <bottom style="thin">
        <color indexed="64"/>
      </bottom>
      <diagonal/>
    </border>
    <border>
      <left style="thin">
        <color rgb="FFCCCCFF"/>
      </left>
      <right style="thin">
        <color rgb="FFCCCCFF"/>
      </right>
      <top/>
      <bottom style="thin">
        <color indexed="64"/>
      </bottom>
      <diagonal/>
    </border>
    <border>
      <left style="thin">
        <color rgb="FFCCCCFF"/>
      </left>
      <right/>
      <top style="thin">
        <color indexed="64"/>
      </top>
      <bottom style="thin">
        <color indexed="64"/>
      </bottom>
      <diagonal/>
    </border>
    <border>
      <left style="thin">
        <color rgb="FFCCCCFF"/>
      </left>
      <right/>
      <top/>
      <bottom style="thin">
        <color indexed="64"/>
      </bottom>
      <diagonal/>
    </border>
    <border>
      <left style="thin">
        <color rgb="FFCCCCFF"/>
      </left>
      <right style="thin">
        <color theme="9" tint="0.79998168889431442"/>
      </right>
      <top style="thin">
        <color indexed="64"/>
      </top>
      <bottom/>
      <diagonal/>
    </border>
    <border>
      <left style="thin">
        <color theme="9" tint="0.79998168889431442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9" tint="0.79995117038483843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9" tint="0.79995117038483843"/>
      </left>
      <right style="thin">
        <color theme="9" tint="0.79995117038483843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rgb="FFCCCCFF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5">
    <xf numFmtId="0" fontId="0" fillId="0" borderId="0" xfId="0"/>
    <xf numFmtId="0" fontId="0" fillId="2" borderId="4" xfId="0" applyFill="1" applyBorder="1"/>
    <xf numFmtId="164" fontId="1" fillId="0" borderId="0" xfId="0" applyNumberFormat="1" applyFont="1"/>
    <xf numFmtId="164" fontId="0" fillId="0" borderId="0" xfId="0" applyNumberFormat="1"/>
    <xf numFmtId="164" fontId="0" fillId="2" borderId="2" xfId="0" applyNumberFormat="1" applyFill="1" applyBorder="1"/>
    <xf numFmtId="165" fontId="0" fillId="0" borderId="0" xfId="0" applyNumberFormat="1"/>
    <xf numFmtId="165" fontId="0" fillId="2" borderId="3" xfId="0" applyNumberFormat="1" applyFill="1" applyBorder="1"/>
    <xf numFmtId="166" fontId="0" fillId="0" borderId="0" xfId="0" applyNumberFormat="1"/>
    <xf numFmtId="166" fontId="0" fillId="5" borderId="2" xfId="0" applyNumberFormat="1" applyFill="1" applyBorder="1"/>
    <xf numFmtId="0" fontId="0" fillId="5" borderId="4" xfId="0" applyFill="1" applyBorder="1"/>
    <xf numFmtId="165" fontId="0" fillId="3" borderId="6" xfId="0" applyNumberFormat="1" applyFill="1" applyBorder="1"/>
    <xf numFmtId="18" fontId="0" fillId="3" borderId="5" xfId="0" applyNumberFormat="1" applyFill="1" applyBorder="1"/>
    <xf numFmtId="18" fontId="0" fillId="3" borderId="7" xfId="0" applyNumberFormat="1" applyFill="1" applyBorder="1"/>
    <xf numFmtId="0" fontId="0" fillId="3" borderId="7" xfId="0" applyFill="1" applyBorder="1"/>
    <xf numFmtId="0" fontId="0" fillId="4" borderId="9" xfId="0" applyFill="1" applyBorder="1"/>
    <xf numFmtId="0" fontId="0" fillId="4" borderId="10" xfId="0" applyFill="1" applyBorder="1"/>
    <xf numFmtId="165" fontId="0" fillId="3" borderId="8" xfId="0" applyNumberFormat="1" applyFill="1" applyBorder="1"/>
    <xf numFmtId="166" fontId="0" fillId="4" borderId="13" xfId="0" applyNumberFormat="1" applyFill="1" applyBorder="1"/>
    <xf numFmtId="49" fontId="0" fillId="0" borderId="0" xfId="0" applyNumberFormat="1" applyAlignment="1">
      <alignment wrapText="1"/>
    </xf>
    <xf numFmtId="49" fontId="0" fillId="2" borderId="1" xfId="0" applyNumberFormat="1" applyFill="1" applyBorder="1" applyAlignment="1">
      <alignment wrapText="1"/>
    </xf>
    <xf numFmtId="49" fontId="0" fillId="3" borderId="11" xfId="0" applyNumberFormat="1" applyFill="1" applyBorder="1" applyAlignment="1">
      <alignment wrapText="1"/>
    </xf>
    <xf numFmtId="49" fontId="0" fillId="3" borderId="12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12" xfId="0" applyFill="1" applyBorder="1" applyAlignment="1">
      <alignment wrapText="1"/>
    </xf>
    <xf numFmtId="164" fontId="0" fillId="3" borderId="14" xfId="0" applyNumberFormat="1" applyFill="1" applyBorder="1"/>
    <xf numFmtId="164" fontId="0" fillId="3" borderId="15" xfId="0" applyNumberFormat="1" applyFill="1" applyBorder="1"/>
    <xf numFmtId="49" fontId="3" fillId="0" borderId="0" xfId="0" applyNumberFormat="1" applyFont="1"/>
    <xf numFmtId="0" fontId="0" fillId="0" borderId="0" xfId="0" applyAlignment="1">
      <alignment horizontal="center" vertical="center"/>
    </xf>
    <xf numFmtId="14" fontId="2" fillId="8" borderId="16" xfId="0" applyNumberFormat="1" applyFont="1" applyFill="1" applyBorder="1" applyAlignment="1">
      <alignment horizontal="center" vertical="center"/>
    </xf>
    <xf numFmtId="14" fontId="3" fillId="6" borderId="3" xfId="0" applyNumberFormat="1" applyFont="1" applyFill="1" applyBorder="1" applyAlignment="1">
      <alignment horizontal="center" vertical="center"/>
    </xf>
    <xf numFmtId="0" fontId="2" fillId="8" borderId="18" xfId="0" applyFont="1" applyFill="1" applyBorder="1" applyAlignment="1">
      <alignment horizontal="center" vertical="center" wrapText="1"/>
    </xf>
    <xf numFmtId="0" fontId="2" fillId="8" borderId="17" xfId="0" applyFont="1" applyFill="1" applyBorder="1" applyAlignment="1">
      <alignment horizontal="center" vertical="center" wrapText="1"/>
    </xf>
    <xf numFmtId="0" fontId="0" fillId="8" borderId="17" xfId="0" applyFill="1" applyBorder="1" applyAlignment="1">
      <alignment horizontal="center" vertical="center" wrapText="1"/>
    </xf>
    <xf numFmtId="0" fontId="0" fillId="7" borderId="20" xfId="0" applyFill="1" applyBorder="1"/>
    <xf numFmtId="0" fontId="0" fillId="7" borderId="19" xfId="0" applyFill="1" applyBorder="1"/>
    <xf numFmtId="0" fontId="0" fillId="7" borderId="21" xfId="0" applyFill="1" applyBorder="1"/>
    <xf numFmtId="0" fontId="0" fillId="7" borderId="23" xfId="0" applyFill="1" applyBorder="1"/>
    <xf numFmtId="0" fontId="0" fillId="7" borderId="24" xfId="0" applyFill="1" applyBorder="1"/>
    <xf numFmtId="0" fontId="0" fillId="9" borderId="20" xfId="0" applyFill="1" applyBorder="1"/>
    <xf numFmtId="14" fontId="3" fillId="10" borderId="3" xfId="0" applyNumberFormat="1" applyFont="1" applyFill="1" applyBorder="1" applyAlignment="1">
      <alignment horizontal="center" vertical="center"/>
    </xf>
    <xf numFmtId="0" fontId="0" fillId="9" borderId="22" xfId="0" applyFill="1" applyBorder="1"/>
    <xf numFmtId="0" fontId="0" fillId="7" borderId="25" xfId="0" applyFill="1" applyBorder="1"/>
    <xf numFmtId="0" fontId="0" fillId="7" borderId="26" xfId="0" applyFill="1" applyBorder="1"/>
    <xf numFmtId="0" fontId="0" fillId="7" borderId="2" xfId="0" applyFill="1" applyBorder="1"/>
    <xf numFmtId="0" fontId="0" fillId="9" borderId="27" xfId="0" applyFill="1" applyBorder="1"/>
    <xf numFmtId="0" fontId="0" fillId="9" borderId="28" xfId="0" applyFill="1" applyBorder="1"/>
    <xf numFmtId="0" fontId="0" fillId="7" borderId="29" xfId="0" applyFill="1" applyBorder="1"/>
    <xf numFmtId="0" fontId="0" fillId="7" borderId="30" xfId="0" applyFill="1" applyBorder="1"/>
    <xf numFmtId="0" fontId="0" fillId="9" borderId="32" xfId="0" applyFill="1" applyBorder="1"/>
    <xf numFmtId="0" fontId="0" fillId="9" borderId="31" xfId="0" applyFill="1" applyBorder="1"/>
    <xf numFmtId="0" fontId="5" fillId="3" borderId="12" xfId="1" applyFill="1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8" borderId="33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CCFF"/>
      <color rgb="FFAB81FF"/>
      <color rgb="FFC4A7FF"/>
      <color rgb="FFB06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pmjs.com/package/@monaco-editor/re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2D580-B55F-4E6B-98EF-CE78E0EB6C1E}">
  <sheetPr>
    <pageSetUpPr autoPageBreaks="0"/>
  </sheetPr>
  <dimension ref="A1:AE30"/>
  <sheetViews>
    <sheetView tabSelected="1" topLeftCell="A11" zoomScaleNormal="100" workbookViewId="0">
      <selection activeCell="H16" sqref="H16"/>
    </sheetView>
  </sheetViews>
  <sheetFormatPr defaultColWidth="32.7109375" defaultRowHeight="15" x14ac:dyDescent="0.25"/>
  <cols>
    <col min="1" max="1" width="9.140625" customWidth="1"/>
    <col min="2" max="2" width="11.85546875" style="27" customWidth="1"/>
    <col min="3" max="3" width="11.42578125" style="16" customWidth="1"/>
    <col min="4" max="4" width="10" style="13" customWidth="1"/>
    <col min="5" max="5" width="9.42578125" style="17" customWidth="1"/>
    <col min="6" max="6" width="20" style="15" customWidth="1"/>
    <col min="7" max="7" width="37.85546875" style="21" customWidth="1"/>
    <col min="8" max="8" width="35.85546875" style="25" customWidth="1"/>
    <col min="9" max="9" width="11" customWidth="1"/>
    <col min="10" max="10" width="14.5703125" style="53" customWidth="1"/>
  </cols>
  <sheetData>
    <row r="1" spans="1:31" ht="36" x14ac:dyDescent="0.55000000000000004">
      <c r="B1" s="2" t="s">
        <v>6</v>
      </c>
      <c r="C1" s="5"/>
      <c r="D1"/>
      <c r="E1" s="7"/>
      <c r="F1"/>
      <c r="G1" s="28" t="s">
        <v>13</v>
      </c>
      <c r="H1" s="22"/>
      <c r="J1" s="29"/>
    </row>
    <row r="2" spans="1:31" x14ac:dyDescent="0.25">
      <c r="B2" s="3"/>
      <c r="C2" s="5"/>
      <c r="D2"/>
      <c r="E2" s="7" t="s">
        <v>4</v>
      </c>
      <c r="F2"/>
      <c r="G2" s="18"/>
      <c r="H2" s="22"/>
      <c r="J2" s="29"/>
      <c r="K2" t="s">
        <v>52</v>
      </c>
      <c r="R2" t="s">
        <v>53</v>
      </c>
      <c r="Y2" t="s">
        <v>54</v>
      </c>
    </row>
    <row r="3" spans="1:31" s="31" customFormat="1" ht="30" x14ac:dyDescent="0.25">
      <c r="A3"/>
      <c r="B3" s="4" t="s">
        <v>5</v>
      </c>
      <c r="C3" s="6" t="s">
        <v>0</v>
      </c>
      <c r="D3" s="1" t="s">
        <v>1</v>
      </c>
      <c r="E3" s="8" t="s">
        <v>2</v>
      </c>
      <c r="F3" s="9" t="s">
        <v>3</v>
      </c>
      <c r="G3" s="19" t="s">
        <v>7</v>
      </c>
      <c r="H3" s="23" t="s">
        <v>8</v>
      </c>
      <c r="I3"/>
      <c r="J3" s="30" t="s">
        <v>5</v>
      </c>
      <c r="K3" s="31">
        <v>45201</v>
      </c>
      <c r="L3" s="31">
        <v>45202</v>
      </c>
      <c r="M3" s="31">
        <v>45203</v>
      </c>
      <c r="N3" s="31">
        <v>45204</v>
      </c>
      <c r="O3" s="31">
        <v>45205</v>
      </c>
      <c r="P3" s="41">
        <v>45206</v>
      </c>
      <c r="Q3" s="41">
        <v>45207</v>
      </c>
      <c r="R3" s="31">
        <v>45208</v>
      </c>
      <c r="S3" s="31">
        <v>45209</v>
      </c>
      <c r="T3" s="31">
        <v>45210</v>
      </c>
      <c r="U3" s="31">
        <v>45211</v>
      </c>
      <c r="V3" s="31">
        <v>45212</v>
      </c>
      <c r="W3" s="41">
        <v>45213</v>
      </c>
      <c r="X3" s="41">
        <v>45214</v>
      </c>
      <c r="Y3" s="31">
        <v>45215</v>
      </c>
      <c r="Z3" s="31">
        <v>45216</v>
      </c>
      <c r="AA3" s="31">
        <v>45217</v>
      </c>
      <c r="AB3" s="31">
        <v>45218</v>
      </c>
      <c r="AC3" s="31">
        <v>45219</v>
      </c>
      <c r="AD3" s="41">
        <v>45220</v>
      </c>
      <c r="AE3" s="41">
        <v>45221</v>
      </c>
    </row>
    <row r="4" spans="1:31" s="35" customFormat="1" x14ac:dyDescent="0.25">
      <c r="A4"/>
      <c r="B4" s="26">
        <v>45201</v>
      </c>
      <c r="C4" s="10">
        <v>0.45833333333333331</v>
      </c>
      <c r="D4" s="11">
        <v>0.52777777777777779</v>
      </c>
      <c r="E4" s="17">
        <f>IF(OR(C4=0, D4=0),"", D4-C4)</f>
        <v>6.9444444444444475E-2</v>
      </c>
      <c r="F4" s="14" t="str">
        <f>IF(E4="","",_xlfn.CONCAT(HOUR(SUM($E$4:E4))," hours ",MINUTE(SUM($E$4:E4))," minutes"))</f>
        <v>1 hours 40 minutes</v>
      </c>
      <c r="G4" s="20"/>
      <c r="H4" s="24"/>
      <c r="I4"/>
      <c r="J4" s="32" t="s">
        <v>14</v>
      </c>
      <c r="K4" s="35" t="str">
        <f>TEXT(SUMIFS($E$3:$E$99, $B$3:$B$99, K$3), "hh ""hours ""mm ""minutes""")</f>
        <v>01 hours 40 minutes</v>
      </c>
      <c r="L4" s="35" t="str">
        <f>TEXT(SUMIFS($E$3:$E$99, $B$3:$B$99, L$3), "hh ""hours ""mm ""minutes""")</f>
        <v>02 hours 53 minutes</v>
      </c>
      <c r="M4" s="35" t="str">
        <f t="shared" ref="M4:Q4" si="0">TEXT(SUMIFS($E$3:$E$99, $B$3:$B$99, M$3), "hh ""hours ""mm ""minutes""")</f>
        <v>02 hours 20 minutes</v>
      </c>
      <c r="N4" s="35" t="str">
        <f t="shared" si="0"/>
        <v>02 hours 56 minutes</v>
      </c>
      <c r="O4" s="35" t="str">
        <f t="shared" si="0"/>
        <v>03 hours 52 minutes</v>
      </c>
      <c r="P4" s="40" t="str">
        <f t="shared" si="0"/>
        <v>06 hours 28 minutes</v>
      </c>
      <c r="Q4" s="42" t="str">
        <f t="shared" si="0"/>
        <v>02 hours 38 minutes</v>
      </c>
      <c r="R4" s="35" t="str">
        <f>TEXT(SUMIFS($E$3:$E$99, $B$3:$B$99, R$3), "hh ""hours ""mm ""minutes""")</f>
        <v>03 hours 33 minutes</v>
      </c>
      <c r="S4" s="35" t="str">
        <f>TEXT(SUMIFS($E$3:$E$99, $B$3:$B$99, S$3), "hh ""hours ""mm ""minutes""")</f>
        <v>03 hours 15 minutes</v>
      </c>
      <c r="T4" s="35" t="str">
        <f t="shared" ref="T4:X4" si="1">TEXT(SUMIFS($E$3:$E$99, $B$3:$B$99, T$3), "hh ""hours ""mm ""minutes""")</f>
        <v>00 hours 00 minutes</v>
      </c>
      <c r="U4" s="35" t="str">
        <f t="shared" si="1"/>
        <v>00 hours 00 minutes</v>
      </c>
      <c r="V4" s="35" t="str">
        <f t="shared" si="1"/>
        <v>00 hours 00 minutes</v>
      </c>
      <c r="W4" s="40" t="str">
        <f t="shared" si="1"/>
        <v>00 hours 00 minutes</v>
      </c>
      <c r="X4" s="42" t="str">
        <f t="shared" si="1"/>
        <v>00 hours 00 minutes</v>
      </c>
      <c r="Y4" s="35" t="str">
        <f>TEXT(SUMIFS($E$3:$E$99, $B$3:$B$99, Y$3), "hh ""hours ""mm ""minutes""")</f>
        <v>00 hours 00 minutes</v>
      </c>
      <c r="Z4" s="35" t="str">
        <f>TEXT(SUMIFS($E$3:$E$99, $B$3:$B$99, Z$3), "hh ""hours ""mm ""minutes""")</f>
        <v>00 hours 00 minutes</v>
      </c>
      <c r="AA4" s="35" t="str">
        <f t="shared" ref="AA4:AE4" si="2">TEXT(SUMIFS($E$3:$E$99, $B$3:$B$99, AA$3), "hh ""hours ""mm ""minutes""")</f>
        <v>00 hours 00 minutes</v>
      </c>
      <c r="AB4" s="35" t="str">
        <f t="shared" si="2"/>
        <v>00 hours 00 minutes</v>
      </c>
      <c r="AC4" s="35" t="str">
        <f t="shared" si="2"/>
        <v>00 hours 00 minutes</v>
      </c>
      <c r="AD4" s="40" t="str">
        <f t="shared" si="2"/>
        <v>00 hours 00 minutes</v>
      </c>
      <c r="AE4" s="42" t="str">
        <f t="shared" si="2"/>
        <v>00 hours 00 minutes</v>
      </c>
    </row>
    <row r="5" spans="1:31" s="37" customFormat="1" ht="60" x14ac:dyDescent="0.25">
      <c r="A5"/>
      <c r="B5" s="27">
        <v>45202</v>
      </c>
      <c r="C5" s="16">
        <v>0.70833333333333337</v>
      </c>
      <c r="D5" s="12">
        <v>0.82847222222222217</v>
      </c>
      <c r="E5" s="17">
        <f t="shared" ref="E5" si="3">IF(OR(C5=0, D5=0),"", D5-C5)</f>
        <v>0.1201388888888888</v>
      </c>
      <c r="F5" s="15" t="str">
        <f>IF(E5="","",_xlfn.CONCAT(HOUR(SUM($E$4:E5))," hours ",MINUTE(SUM($E$4:E5))," minutes"))</f>
        <v>4 hours 33 minutes</v>
      </c>
      <c r="G5" s="21" t="s">
        <v>9</v>
      </c>
      <c r="H5" s="25"/>
      <c r="I5"/>
      <c r="J5" s="33" t="s">
        <v>15</v>
      </c>
      <c r="K5" s="45" t="str">
        <f>IF(INT(LEFT(K$4, 2)) &gt;= 2, "Goal Met!", ROUND((LEFT(K$6,1)-SUM(LEFT(K$4, 2), (MID(K4,10,2)/60))), 0) &amp; " hours " &amp; MOD((LEFT(K$6,1)-SUM(LEFT(K$4, 2), (MID(K4,10,2)/60))) * 60, 60) &amp; " minutes")</f>
        <v>0 hours 20 minutes</v>
      </c>
      <c r="L5" s="37" t="str">
        <f>IF(INT(LEFT(L$4, 2)) &gt;= 2, "Goal Met!", ROUND((LEFT(L$6,1)-SUM(LEFT(L$4, 2), (MID(L4,10,2)/60))), 0) &amp; " hours " &amp; MOD((LEFT(L$6,1)-SUM(LEFT(L$4, 2), (MID(L4,10,2)/60))) * 60, 60) &amp; " minutes")</f>
        <v>Goal Met!</v>
      </c>
      <c r="M5" s="43" t="str">
        <f>IF(INT(LEFT(M$4, 2)) &gt;= 2, "Goal Met!", ROUND((LEFT(M$6,1)-SUM(LEFT(M$4, 2), (MID(M4,10,2)/60))), 0) &amp; " hours " &amp; MOD((LEFT(M$6,1)-SUM(LEFT(M$4, 2), (MID(M4,10,2)/60))) * 60, 60) &amp; " minutes")</f>
        <v>Goal Met!</v>
      </c>
      <c r="N5" s="37" t="str">
        <f t="shared" ref="N5:O5" si="4">IF(INT(LEFT(N$4, 2)) &gt;= 2, "Goal Met!", ROUND((LEFT(N$6,1)-SUM(LEFT(N$4, 2), (MID(N4,10,2)/60))), 0) &amp; " hours " &amp; MOD((LEFT(N$6,1)-SUM(LEFT(N$4, 2), (MID(N4,10,2)/60))) * 60, 60) &amp; " minutes")</f>
        <v>Goal Met!</v>
      </c>
      <c r="O5" s="37" t="str">
        <f t="shared" si="4"/>
        <v>Goal Met!</v>
      </c>
      <c r="P5" s="46" t="str">
        <f>IF(INT(LEFT(P$4, 2)) &gt;= 5, "Goal Met!", ROUND((LEFT(P$6,1)-SUM(LEFT(P$4, 2), (MID(P4,10,2)/60))), 0) &amp; " hours " &amp; MOD((LEFT(P$6,1)-SUM(LEFT(P$4, 2), (MID(P4,10,2)/60))) * 60, 60) &amp; " minutes")</f>
        <v>Goal Met!</v>
      </c>
      <c r="Q5" s="47" t="str">
        <f>IF(INT(LEFT(Q$4, 2)) &gt;= 5, "Goal Met!", ROUND((LEFT(Q$6,1)-SUM(LEFT(Q$4, 2), (MID(Q4,10,2)/60))), 0) &amp; " hours " &amp; MOD((LEFT(Q$6,1)-SUM(LEFT(Q$4, 2), (MID(Q4,10,2)/60))) * 60, 60) &amp; " minutes")</f>
        <v>2 hours 22 minutes</v>
      </c>
      <c r="R5" s="45" t="str">
        <f>IF(INT(LEFT(R$4, 2)) &gt;= 2, "Goal Met!", ROUND((LEFT(R$6,1)-SUM(LEFT(R$4, 2), (MID(R4,10,2)/60))), 0) &amp; " hours " &amp; MOD((LEFT(R$6,1)-SUM(LEFT(R$4, 2), (MID(R4,10,2)/60))) * 60, 60) &amp; " minutes")</f>
        <v>Goal Met!</v>
      </c>
      <c r="S5" s="37" t="str">
        <f>IF(INT(LEFT(S$4, 2)) &gt;= 2, "Goal Met!", ROUND((LEFT(S$6,1)-SUM(LEFT(S$4, 2), (MID(S4,10,2)/60))), 0) &amp; " hours " &amp; MOD((LEFT(S$6,1)-SUM(LEFT(S$4, 2), (MID(S4,10,2)/60))) * 60, 60) &amp; " minutes")</f>
        <v>Goal Met!</v>
      </c>
      <c r="T5" s="43" t="str">
        <f>IF(INT(LEFT(T$4, 2)) &gt;= 2, "Goal Met!", ROUND((LEFT(T$6,1)-SUM(LEFT(T$4, 2), (MID(T4,10,2)/60))), 0) &amp; " hours " &amp; MOD((LEFT(T$6,1)-SUM(LEFT(T$4, 2), (MID(T4,10,2)/60))) * 60, 60) &amp; " minutes")</f>
        <v>2 hours 0 minutes</v>
      </c>
      <c r="U5" s="37" t="str">
        <f t="shared" ref="U5:V5" si="5">IF(INT(LEFT(U$4, 2)) &gt;= 2, "Goal Met!", ROUND((LEFT(U$6,1)-SUM(LEFT(U$4, 2), (MID(U4,10,2)/60))), 0) &amp; " hours " &amp; MOD((LEFT(U$6,1)-SUM(LEFT(U$4, 2), (MID(U4,10,2)/60))) * 60, 60) &amp; " minutes")</f>
        <v>2 hours 0 minutes</v>
      </c>
      <c r="V5" s="37" t="str">
        <f t="shared" si="5"/>
        <v>2 hours 0 minutes</v>
      </c>
      <c r="W5" s="46" t="str">
        <f>IF(INT(LEFT(W$4, 2)) &gt;= 5, "Goal Met!", ROUND((LEFT(W$6,1)-SUM(LEFT(W$4, 2), (MID(W4,10,2)/60))), 0) &amp; " hours " &amp; MOD((LEFT(W$6,1)-SUM(LEFT(W$4, 2), (MID(W4,10,2)/60))) * 60, 60) &amp; " minutes")</f>
        <v>5 hours 0 minutes</v>
      </c>
      <c r="X5" s="47" t="str">
        <f>IF(INT(LEFT(X$4, 2)) &gt;= 5, "Goal Met!", ROUND((LEFT(X$6,1)-SUM(LEFT(X$4, 2), (MID(X4,10,2)/60))), 0) &amp; " hours " &amp; MOD((LEFT(X$6,1)-SUM(LEFT(X$4, 2), (MID(X4,10,2)/60))) * 60, 60) &amp; " minutes")</f>
        <v>5 hours 0 minutes</v>
      </c>
      <c r="Y5" s="45" t="str">
        <f>IF(INT(LEFT(Y$4, 2)) &gt;= 2, "Goal Met!", ROUND((LEFT(Y$6,1)-SUM(LEFT(Y$4, 2), (MID(Y4,10,2)/60))), 0) &amp; " hours " &amp; MOD((LEFT(Y$6,1)-SUM(LEFT(Y$4, 2), (MID(Y4,10,2)/60))) * 60, 60) &amp; " minutes")</f>
        <v>2 hours 0 minutes</v>
      </c>
      <c r="Z5" s="37" t="str">
        <f>IF(INT(LEFT(Z$4, 2)) &gt;= 2, "Goal Met!", ROUND((LEFT(Z$6,1)-SUM(LEFT(Z$4, 2), (MID(Z4,10,2)/60))), 0) &amp; " hours " &amp; MOD((LEFT(Z$6,1)-SUM(LEFT(Z$4, 2), (MID(Z4,10,2)/60))) * 60, 60) &amp; " minutes")</f>
        <v>2 hours 0 minutes</v>
      </c>
      <c r="AA5" s="43" t="str">
        <f>IF(INT(LEFT(AA$4, 2)) &gt;= 2, "Goal Met!", ROUND((LEFT(AA$6,1)-SUM(LEFT(AA$4, 2), (MID(AA4,10,2)/60))), 0) &amp; " hours " &amp; MOD((LEFT(AA$6,1)-SUM(LEFT(AA$4, 2), (MID(AA4,10,2)/60))) * 60, 60) &amp; " minutes")</f>
        <v>2 hours 0 minutes</v>
      </c>
      <c r="AB5" s="37" t="str">
        <f t="shared" ref="AB5:AC5" si="6">IF(INT(LEFT(AB$4, 2)) &gt;= 2, "Goal Met!", ROUND((LEFT(AB$6,1)-SUM(LEFT(AB$4, 2), (MID(AB4,10,2)/60))), 0) &amp; " hours " &amp; MOD((LEFT(AB$6,1)-SUM(LEFT(AB$4, 2), (MID(AB4,10,2)/60))) * 60, 60) &amp; " minutes")</f>
        <v>2 hours 0 minutes</v>
      </c>
      <c r="AC5" s="37" t="str">
        <f t="shared" si="6"/>
        <v>2 hours 0 minutes</v>
      </c>
      <c r="AD5" s="46" t="str">
        <f>IF(INT(LEFT(AD$4, 2)) &gt;= 5, "Goal Met!", ROUND((LEFT(AD$6,1)-SUM(LEFT(AD$4, 2), (MID(AD4,10,2)/60))), 0) &amp; " hours " &amp; MOD((LEFT(AD$6,1)-SUM(LEFT(AD$4, 2), (MID(AD4,10,2)/60))) * 60, 60) &amp; " minutes")</f>
        <v>5 hours 0 minutes</v>
      </c>
      <c r="AE5" s="47" t="str">
        <f>IF(INT(LEFT(AE$4, 2)) &gt;= 5, "Goal Met!", ROUND((LEFT(AE$6,1)-SUM(LEFT(AE$4, 2), (MID(AE4,10,2)/60))), 0) &amp; " hours " &amp; MOD((LEFT(AE$6,1)-SUM(LEFT(AE$4, 2), (MID(AE4,10,2)/60))) * 60, 60) &amp; " minutes")</f>
        <v>5 hours 0 minutes</v>
      </c>
    </row>
    <row r="6" spans="1:31" s="37" customFormat="1" ht="75" x14ac:dyDescent="0.25">
      <c r="A6"/>
      <c r="B6" s="27">
        <v>45203</v>
      </c>
      <c r="C6" s="16">
        <v>0.40972222222222227</v>
      </c>
      <c r="D6" s="12">
        <v>0.50694444444444442</v>
      </c>
      <c r="E6" s="17">
        <f>IF(OR(C6=0, D6=0),"", D6-C6)</f>
        <v>9.7222222222222154E-2</v>
      </c>
      <c r="F6" s="15" t="str">
        <f>IF(E6="","",_xlfn.CONCAT(HOUR(SUM($E$4:E6))," hours ",MINUTE(SUM($E$4:E6))," minutes"))</f>
        <v>6 hours 53 minutes</v>
      </c>
      <c r="G6" s="21" t="s">
        <v>10</v>
      </c>
      <c r="H6" s="25"/>
      <c r="I6"/>
      <c r="J6" s="33" t="s">
        <v>21</v>
      </c>
      <c r="K6" s="36" t="s">
        <v>17</v>
      </c>
      <c r="L6" s="37" t="s">
        <v>17</v>
      </c>
      <c r="M6" s="37" t="s">
        <v>17</v>
      </c>
      <c r="N6" s="37" t="s">
        <v>17</v>
      </c>
      <c r="O6" s="37" t="s">
        <v>17</v>
      </c>
      <c r="P6" s="46" t="s">
        <v>19</v>
      </c>
      <c r="Q6" s="47" t="s">
        <v>19</v>
      </c>
      <c r="R6" s="36" t="s">
        <v>17</v>
      </c>
      <c r="S6" s="37" t="s">
        <v>17</v>
      </c>
      <c r="T6" s="37" t="s">
        <v>17</v>
      </c>
      <c r="U6" s="37" t="s">
        <v>17</v>
      </c>
      <c r="V6" s="37" t="s">
        <v>17</v>
      </c>
      <c r="W6" s="46" t="s">
        <v>19</v>
      </c>
      <c r="X6" s="47" t="s">
        <v>19</v>
      </c>
      <c r="Y6" s="36" t="s">
        <v>17</v>
      </c>
      <c r="Z6" s="37" t="s">
        <v>17</v>
      </c>
      <c r="AA6" s="37" t="s">
        <v>17</v>
      </c>
      <c r="AB6" s="37" t="s">
        <v>17</v>
      </c>
      <c r="AC6" s="37" t="s">
        <v>17</v>
      </c>
      <c r="AD6" s="46" t="s">
        <v>19</v>
      </c>
      <c r="AE6" s="47" t="s">
        <v>19</v>
      </c>
    </row>
    <row r="7" spans="1:31" s="39" customFormat="1" ht="30" x14ac:dyDescent="0.25">
      <c r="A7"/>
      <c r="B7" s="27">
        <v>45204</v>
      </c>
      <c r="C7" s="16">
        <v>0.39583333333333331</v>
      </c>
      <c r="D7" s="12">
        <v>0.5180555555555556</v>
      </c>
      <c r="E7" s="17">
        <f t="shared" ref="E7:E30" si="7">IF(OR(C7=0, D7=0),"", D7-C7)</f>
        <v>0.12222222222222229</v>
      </c>
      <c r="F7" s="15" t="str">
        <f>IF(E7="","",_xlfn.CONCAT(HOUR(SUM($E$4:E7))," hours ",MINUTE(SUM($E$4:E7))," minutes"))</f>
        <v>9 hours 49 minutes</v>
      </c>
      <c r="G7" s="21" t="s">
        <v>11</v>
      </c>
      <c r="H7" s="25" t="s">
        <v>12</v>
      </c>
      <c r="I7"/>
      <c r="J7" s="34" t="s">
        <v>3</v>
      </c>
      <c r="K7" s="48" t="str" cm="1">
        <f t="array" ref="K7">INT((SUM(SUM(INT(LEFT($K$4:K$4, 2))), SUM(MID($K$4:K$4,10,2)/60)))) &amp; " hours " &amp; MOD((SUM(SUM(INT(LEFT($K$4:K$4, 2))), SUM(MID($K$4:K$4,10,2)/60))) * 60, 60) &amp; " minutes"</f>
        <v>1 hours 40 minutes</v>
      </c>
      <c r="L7" s="37" t="str" cm="1">
        <f t="array" ref="L7">INT((SUM(SUM(INT(LEFT($K$4:L$4, 2))), SUM(MID($K$4:L$4,10,2)/60)))) &amp; " hours " &amp; MOD((SUM(SUM(INT(LEFT($K$4:L$4, 2))), SUM(MID($K$4:L$4,10,2)/60))) * 60, 60) &amp; " minutes"</f>
        <v>4 hours 33 minutes</v>
      </c>
      <c r="M7" s="37" t="str" cm="1">
        <f t="array" ref="M7">INT((SUM(SUM(INT(LEFT($K$4:M$4, 2))), SUM(MID($K$4:M$4,10,2)/60)))) &amp; " hours " &amp; MOD((SUM(SUM(INT(LEFT($K$4:M$4, 2))), SUM(MID($K$4:M$4,10,2)/60))) * 60, 60) &amp; " minutes"</f>
        <v>6 hours 53 minutes</v>
      </c>
      <c r="N7" s="37" t="str" cm="1">
        <f t="array" ref="N7">INT((SUM(SUM(INT(LEFT($K$4:N$4, 2))), SUM(MID($K$4:N$4,10,2)/60)))) &amp; " hours " &amp; MOD((SUM(SUM(INT(LEFT($K$4:N$4, 2))), SUM(MID($K$4:N$4,10,2)/60))) * 60, 60) &amp; " minutes"</f>
        <v>9 hours 49 minutes</v>
      </c>
      <c r="O7" s="49" t="str" cm="1">
        <f t="array" ref="O7">INT((SUM(SUM(INT(LEFT($K$4:O$4, 2))), SUM(MID($K$4:O$4,10,2)/60)))) &amp; " hours " &amp; MOD((SUM(SUM(INT(LEFT($K$4:O$4, 2))), SUM(MID($K$4:O$4,10,2)/60))) * 60, 60) &amp; " minutes"</f>
        <v>13 hours 41 minutes</v>
      </c>
      <c r="P7" s="50" t="str" cm="1">
        <f t="array" ref="P7">INT((SUM(SUM(INT(LEFT($K$4:P$4, 2))), SUM(MID($K$4:P$4,10,2)/60)))) &amp; " hours " &amp; MOD((SUM(SUM(INT(LEFT($K$4:P$4, 2))), SUM(MID($K$4:P$4,10,2)/60))) * 60, 60) &amp; " minutes"</f>
        <v>20 hours 9 minutes</v>
      </c>
      <c r="Q7" s="51" t="str" cm="1">
        <f t="array" ref="Q7">INT((SUM(SUM(INT(LEFT($K$4:Q$4, 2))), SUM(MID($K$4:Q$4,10,2)/60)))) &amp; " hours " &amp; MOD((SUM(SUM(INT(LEFT($K$4:Q$4, 2))), SUM(MID($K$4:Q$4,10,2)/60))) * 60, 60) &amp; " minutes"</f>
        <v>22 hours 47 minutes</v>
      </c>
      <c r="R7" s="48" t="str" cm="1">
        <f t="array" ref="R7">INT((SUM(SUM(INT(LEFT($K$4:R$4, 2))), SUM(MID($K$4:R$4,10,2)/60)))) &amp; " hours " &amp; MOD((SUM(SUM(INT(LEFT($K$4:R$4, 2))), SUM(MID($K$4:R$4,10,2)/60))) * 60, 60) &amp; " minutes"</f>
        <v>26 hours 20 minutes</v>
      </c>
      <c r="S7" s="37" t="str" cm="1">
        <f t="array" ref="S7">INT((SUM(SUM(INT(LEFT($K$4:S$4, 2))), SUM(MID($K$4:S$4,10,2)/60)))) &amp; " hours " &amp; MOD((SUM(SUM(INT(LEFT($K$4:S$4, 2))), SUM(MID($K$4:S$4,10,2)/60))) * 60, 60) &amp; " minutes"</f>
        <v>29 hours 35 minutes</v>
      </c>
      <c r="T7" s="37" t="str" cm="1">
        <f t="array" ref="T7">INT((SUM(SUM(INT(LEFT($K$4:T$4, 2))), SUM(MID($K$4:T$4,10,2)/60)))) &amp; " hours " &amp; MOD((SUM(SUM(INT(LEFT($K$4:T$4, 2))), SUM(MID($K$4:T$4,10,2)/60))) * 60, 60) &amp; " minutes"</f>
        <v>29 hours 35 minutes</v>
      </c>
      <c r="U7" s="37" t="str" cm="1">
        <f t="array" ref="U7">INT((SUM(SUM(INT(LEFT($K$4:U$4, 2))), SUM(MID($K$4:U$4,10,2)/60)))) &amp; " hours " &amp; MOD((SUM(SUM(INT(LEFT($K$4:U$4, 2))), SUM(MID($K$4:U$4,10,2)/60))) * 60, 60) &amp; " minutes"</f>
        <v>29 hours 35 minutes</v>
      </c>
      <c r="V7" s="49" t="str" cm="1">
        <f t="array" ref="V7">INT((SUM(SUM(INT(LEFT($K$4:V$4, 2))), SUM(MID($K$4:V$4,10,2)/60)))) &amp; " hours " &amp; MOD((SUM(SUM(INT(LEFT($K$4:V$4, 2))), SUM(MID($K$4:V$4,10,2)/60))) * 60, 60) &amp; " minutes"</f>
        <v>29 hours 35 minutes</v>
      </c>
      <c r="W7" s="50" t="str" cm="1">
        <f t="array" ref="W7">INT((SUM(SUM(INT(LEFT($K$4:W$4, 2))), SUM(MID($K$4:W$4,10,2)/60)))) &amp; " hours " &amp; MOD((SUM(SUM(INT(LEFT($K$4:W$4, 2))), SUM(MID($K$4:W$4,10,2)/60))) * 60, 60) &amp; " minutes"</f>
        <v>29 hours 35 minutes</v>
      </c>
      <c r="X7" s="51" t="str" cm="1">
        <f t="array" ref="X7">INT((SUM(SUM(INT(LEFT($K$4:X$4, 2))), SUM(MID($K$4:X$4,10,2)/60)))) &amp; " hours " &amp; MOD((SUM(SUM(INT(LEFT($K$4:X$4, 2))), SUM(MID($K$4:X$4,10,2)/60))) * 60, 60) &amp; " minutes"</f>
        <v>29 hours 35 minutes</v>
      </c>
      <c r="Y7" s="48" t="str" cm="1">
        <f t="array" ref="Y7">INT((SUM(SUM(INT(LEFT($K$4:Y$4, 2))), SUM(MID($K$4:Y$4,10,2)/60)))) &amp; " hours " &amp; MOD((SUM(SUM(INT(LEFT($K$4:Y$4, 2))), SUM(MID($K$4:Y$4,10,2)/60))) * 60, 60) &amp; " minutes"</f>
        <v>29 hours 35 minutes</v>
      </c>
      <c r="Z7" s="37" t="str" cm="1">
        <f t="array" ref="Z7">INT((SUM(SUM(INT(LEFT($K$4:Z$4, 2))), SUM(MID($K$4:Z$4,10,2)/60)))) &amp; " hours " &amp; MOD((SUM(SUM(INT(LEFT($K$4:Z$4, 2))), SUM(MID($K$4:Z$4,10,2)/60))) * 60, 60) &amp; " minutes"</f>
        <v>29 hours 35 minutes</v>
      </c>
      <c r="AA7" s="37" t="str" cm="1">
        <f t="array" ref="AA7">INT((SUM(SUM(INT(LEFT($K$4:AA$4, 2))), SUM(MID($K$4:AA$4,10,2)/60)))) &amp; " hours " &amp; MOD((SUM(SUM(INT(LEFT($K$4:AA$4, 2))), SUM(MID($K$4:AA$4,10,2)/60))) * 60, 60) &amp; " minutes"</f>
        <v>29 hours 35 minutes</v>
      </c>
      <c r="AB7" s="37" t="str" cm="1">
        <f t="array" ref="AB7">INT((SUM(SUM(INT(LEFT($K$4:AB$4, 2))), SUM(MID($K$4:AB$4,10,2)/60)))) &amp; " hours " &amp; MOD((SUM(SUM(INT(LEFT($K$4:AB$4, 2))), SUM(MID($K$4:AB$4,10,2)/60))) * 60, 60) &amp; " minutes"</f>
        <v>29 hours 35 minutes</v>
      </c>
      <c r="AC7" s="49" t="str" cm="1">
        <f t="array" ref="AC7">INT((SUM(SUM(INT(LEFT($K$4:AC$4, 2))), SUM(MID($K$4:AC$4,10,2)/60)))) &amp; " hours " &amp; MOD((SUM(SUM(INT(LEFT($K$4:AC$4, 2))), SUM(MID($K$4:AC$4,10,2)/60))) * 60, 60) &amp; " minutes"</f>
        <v>29 hours 35 minutes</v>
      </c>
      <c r="AD7" s="50" t="str" cm="1">
        <f t="array" ref="AD7">INT((SUM(SUM(INT(LEFT($K$4:AD$4, 2))), SUM(MID($K$4:AD$4,10,2)/60)))) &amp; " hours " &amp; MOD((SUM(SUM(INT(LEFT($K$4:AD$4, 2))), SUM(MID($K$4:AD$4,10,2)/60))) * 60, 60) &amp; " minutes"</f>
        <v>29 hours 35 minutes</v>
      </c>
      <c r="AE7" s="51" t="str" cm="1">
        <f t="array" ref="AE7">INT((SUM(SUM(INT(LEFT($K$4:AE$4, 2))), SUM(MID($K$4:AE$4,10,2)/60)))) &amp; " hours " &amp; MOD((SUM(SUM(INT(LEFT($K$4:AE$4, 2))), SUM(MID($K$4:AE$4,10,2)/60))) * 60, 60) &amp; " minutes"</f>
        <v>29 hours 35 minutes</v>
      </c>
    </row>
    <row r="8" spans="1:31" s="39" customFormat="1" ht="60" x14ac:dyDescent="0.25">
      <c r="A8"/>
      <c r="B8" s="27">
        <v>45205</v>
      </c>
      <c r="C8" s="16">
        <v>0.52986111111111112</v>
      </c>
      <c r="D8" s="12">
        <v>0.69097222222222221</v>
      </c>
      <c r="E8" s="17">
        <f t="shared" si="7"/>
        <v>0.16111111111111109</v>
      </c>
      <c r="F8" s="15" t="str">
        <f>IF(E8="","",_xlfn.CONCAT(HOUR(SUM($E$4:E8))," hours ",MINUTE(SUM($E$4:E8))," minutes"))</f>
        <v>13 hours 41 minutes</v>
      </c>
      <c r="G8" s="21" t="s">
        <v>26</v>
      </c>
      <c r="H8" s="25" t="s">
        <v>27</v>
      </c>
      <c r="I8"/>
      <c r="J8" s="54" t="s">
        <v>16</v>
      </c>
      <c r="K8" s="38" t="s">
        <v>17</v>
      </c>
      <c r="L8" s="39" t="s">
        <v>18</v>
      </c>
      <c r="M8" s="44" t="s">
        <v>20</v>
      </c>
      <c r="N8" s="37" t="s">
        <v>22</v>
      </c>
      <c r="O8" s="39" t="s">
        <v>23</v>
      </c>
      <c r="P8" s="50" t="s">
        <v>24</v>
      </c>
      <c r="Q8" s="51" t="s">
        <v>25</v>
      </c>
      <c r="R8" s="38" t="s">
        <v>36</v>
      </c>
      <c r="S8" s="39" t="s">
        <v>37</v>
      </c>
      <c r="T8" s="44" t="s">
        <v>38</v>
      </c>
      <c r="U8" s="37" t="s">
        <v>39</v>
      </c>
      <c r="V8" s="39" t="s">
        <v>40</v>
      </c>
      <c r="W8" s="50" t="s">
        <v>41</v>
      </c>
      <c r="X8" s="51" t="s">
        <v>42</v>
      </c>
      <c r="Y8" s="38" t="s">
        <v>47</v>
      </c>
      <c r="Z8" s="39" t="s">
        <v>48</v>
      </c>
      <c r="AA8" s="44" t="s">
        <v>49</v>
      </c>
      <c r="AB8" s="37" t="s">
        <v>50</v>
      </c>
      <c r="AC8" s="39" t="s">
        <v>51</v>
      </c>
      <c r="AD8" s="50" t="s">
        <v>55</v>
      </c>
      <c r="AE8" s="51" t="s">
        <v>56</v>
      </c>
    </row>
    <row r="9" spans="1:31" ht="60" x14ac:dyDescent="0.25">
      <c r="B9" s="27">
        <v>45206</v>
      </c>
      <c r="C9" s="16">
        <v>0.58819444444444446</v>
      </c>
      <c r="D9" s="12">
        <v>0.77083333333333337</v>
      </c>
      <c r="E9" s="17">
        <f t="shared" si="7"/>
        <v>0.18263888888888891</v>
      </c>
      <c r="F9" s="15" t="str">
        <f>IF(E9="","",_xlfn.CONCAT(HOUR(SUM($E$4:E9))," hours ",MINUTE(SUM($E$4:E9))," minutes"))</f>
        <v>18 hours 4 minutes</v>
      </c>
      <c r="G9" s="21" t="s">
        <v>28</v>
      </c>
      <c r="H9" s="25" t="s">
        <v>29</v>
      </c>
    </row>
    <row r="10" spans="1:31" ht="30" x14ac:dyDescent="0.25">
      <c r="B10" s="27">
        <v>45206</v>
      </c>
      <c r="C10" s="16">
        <v>0.80208333333333337</v>
      </c>
      <c r="D10" s="12">
        <v>0.88888888888888884</v>
      </c>
      <c r="E10" s="17">
        <f t="shared" si="7"/>
        <v>8.6805555555555469E-2</v>
      </c>
      <c r="F10" s="15" t="str">
        <f>IF(E10="","",_xlfn.CONCAT(HOUR(SUM($E$4:E10))," hours ",MINUTE(SUM($E$4:E10))," minutes"))</f>
        <v>20 hours 9 minutes</v>
      </c>
      <c r="G10" s="21" t="s">
        <v>30</v>
      </c>
      <c r="H10" s="25" t="s">
        <v>31</v>
      </c>
    </row>
    <row r="11" spans="1:31" ht="90" x14ac:dyDescent="0.25">
      <c r="B11" s="27">
        <v>45207</v>
      </c>
      <c r="C11" s="16">
        <v>0.46875</v>
      </c>
      <c r="D11" s="12">
        <v>0.52777777777777779</v>
      </c>
      <c r="E11" s="17">
        <f>IF(OR(C11=0, D11=0),"", D11-C11)</f>
        <v>5.902777777777779E-2</v>
      </c>
      <c r="F11" s="15" t="str">
        <f>IF(E11="","",_xlfn.CONCAT(HOUR(SUM($E$4:E11))," hours ",MINUTE(SUM($E$4:E11))," minutes"))</f>
        <v>21 hours 34 minutes</v>
      </c>
      <c r="G11" s="21" t="s">
        <v>32</v>
      </c>
      <c r="H11" s="25" t="s">
        <v>33</v>
      </c>
    </row>
    <row r="12" spans="1:31" ht="60" x14ac:dyDescent="0.25">
      <c r="B12" s="27">
        <v>45207</v>
      </c>
      <c r="C12" s="16">
        <v>0.84375</v>
      </c>
      <c r="D12" s="12">
        <v>0.89444444444444438</v>
      </c>
      <c r="E12" s="17">
        <f t="shared" si="7"/>
        <v>5.0694444444444375E-2</v>
      </c>
      <c r="F12" s="15" t="str">
        <f>IF(E12="","",_xlfn.CONCAT(HOUR(SUM($E$4:E12))," hours ",MINUTE(SUM($E$4:E12))," minutes"))</f>
        <v>22 hours 47 minutes</v>
      </c>
      <c r="G12" s="21" t="s">
        <v>34</v>
      </c>
      <c r="H12" s="25" t="s">
        <v>35</v>
      </c>
    </row>
    <row r="13" spans="1:31" ht="30" x14ac:dyDescent="0.25">
      <c r="B13" s="27">
        <v>45208</v>
      </c>
      <c r="C13" s="16">
        <v>0.61111111111111105</v>
      </c>
      <c r="D13" s="12">
        <v>0.62847222222222221</v>
      </c>
      <c r="E13" s="17">
        <f t="shared" si="7"/>
        <v>1.736111111111116E-2</v>
      </c>
      <c r="F13" s="15" t="str">
        <f>IF(E13="","",_xlfn.CONCAT(HOUR(SUM($E$4:E13))," hours ",MINUTE(SUM($E$4:E13))," minutes"))</f>
        <v>23 hours 12 minutes</v>
      </c>
      <c r="G13" s="21" t="s">
        <v>44</v>
      </c>
      <c r="H13" s="52" t="s">
        <v>43</v>
      </c>
    </row>
    <row r="14" spans="1:31" ht="90" x14ac:dyDescent="0.25">
      <c r="B14" s="27">
        <v>45208</v>
      </c>
      <c r="C14" s="16">
        <v>0.71666666666666667</v>
      </c>
      <c r="D14" s="12">
        <v>0.84722222222222221</v>
      </c>
      <c r="E14" s="17">
        <f t="shared" si="7"/>
        <v>0.13055555555555554</v>
      </c>
      <c r="F14" s="15" t="str">
        <f>IF(E14="","",_xlfn.CONCAT(HOUR(SUM($E$4:E14))," hours ",MINUTE(SUM($E$4:E14))," minutes"))</f>
        <v>2 hours 20 minutes</v>
      </c>
      <c r="G14" s="21" t="s">
        <v>45</v>
      </c>
      <c r="H14" s="25" t="s">
        <v>46</v>
      </c>
    </row>
    <row r="15" spans="1:31" ht="120" x14ac:dyDescent="0.25">
      <c r="B15" s="27">
        <v>45209</v>
      </c>
      <c r="C15" s="16">
        <v>0.42708333333333331</v>
      </c>
      <c r="D15" s="12">
        <v>0.5625</v>
      </c>
      <c r="E15" s="17">
        <f t="shared" si="7"/>
        <v>0.13541666666666669</v>
      </c>
      <c r="F15" s="15" t="str">
        <f>IF(E15="","",_xlfn.CONCAT(HOUR(SUM($E$4:E15))," hours ",MINUTE(SUM($E$4:E15))," minutes"))</f>
        <v>5 hours 35 minutes</v>
      </c>
      <c r="G15" s="21" t="s">
        <v>57</v>
      </c>
      <c r="H15" s="25" t="s">
        <v>58</v>
      </c>
    </row>
    <row r="16" spans="1:31" x14ac:dyDescent="0.25">
      <c r="E16" s="17" t="str">
        <f t="shared" si="7"/>
        <v/>
      </c>
      <c r="F16" s="15" t="str">
        <f>IF(E16="","",_xlfn.CONCAT(HOUR(SUM($E$4:E16))," hours ",MINUTE(SUM($E$4:E16))," minutes"))</f>
        <v/>
      </c>
    </row>
    <row r="17" spans="5:6" x14ac:dyDescent="0.25">
      <c r="E17" s="17" t="str">
        <f t="shared" si="7"/>
        <v/>
      </c>
      <c r="F17" s="15" t="str">
        <f>IF(E17="","",_xlfn.CONCAT(HOUR(SUM($E$4:E17))," hours ",MINUTE(SUM($E$4:E17))," minutes"))</f>
        <v/>
      </c>
    </row>
    <row r="18" spans="5:6" x14ac:dyDescent="0.25">
      <c r="E18" s="17" t="str">
        <f t="shared" si="7"/>
        <v/>
      </c>
      <c r="F18" s="15" t="str">
        <f>IF(E18="","",_xlfn.CONCAT(HOUR(SUM($E$4:E18))," hours ",MINUTE(SUM($E$4:E18))," minutes"))</f>
        <v/>
      </c>
    </row>
    <row r="19" spans="5:6" x14ac:dyDescent="0.25">
      <c r="E19" s="17" t="str">
        <f t="shared" si="7"/>
        <v/>
      </c>
      <c r="F19" s="15" t="str">
        <f>IF(E19="","",_xlfn.CONCAT(HOUR(SUM($E$4:E19))," hours ",MINUTE(SUM($E$4:E19))," minutes"))</f>
        <v/>
      </c>
    </row>
    <row r="20" spans="5:6" x14ac:dyDescent="0.25">
      <c r="E20" s="17" t="str">
        <f>IF(OR(C20=0, D20=0),"", D20-C20)</f>
        <v/>
      </c>
      <c r="F20" s="15" t="str">
        <f>IF(E20="","",_xlfn.CONCAT(HOUR(SUM($E$4:E20))," hours ",MINUTE(SUM($E$4:E20))," minutes"))</f>
        <v/>
      </c>
    </row>
    <row r="21" spans="5:6" x14ac:dyDescent="0.25">
      <c r="E21" s="17" t="str">
        <f t="shared" si="7"/>
        <v/>
      </c>
      <c r="F21" s="15" t="str">
        <f>IF(E21="","",_xlfn.CONCAT(HOUR(SUM($E$4:E21))," hours ",MINUTE(SUM($E$4:E21))," minutes"))</f>
        <v/>
      </c>
    </row>
    <row r="22" spans="5:6" x14ac:dyDescent="0.25">
      <c r="E22" s="17" t="str">
        <f t="shared" si="7"/>
        <v/>
      </c>
      <c r="F22" s="15" t="str">
        <f>IF(E22="","",_xlfn.CONCAT(HOUR(SUM($E$4:E22))," hours ",MINUTE(SUM($E$4:E22))," minutes"))</f>
        <v/>
      </c>
    </row>
    <row r="23" spans="5:6" x14ac:dyDescent="0.25">
      <c r="E23" s="17" t="str">
        <f t="shared" si="7"/>
        <v/>
      </c>
      <c r="F23" s="15" t="str">
        <f>IF(E23="","",_xlfn.CONCAT(HOUR(SUM($E$4:E23))," hours ",MINUTE(SUM($E$4:E23))," minutes"))</f>
        <v/>
      </c>
    </row>
    <row r="24" spans="5:6" x14ac:dyDescent="0.25">
      <c r="E24" s="17" t="str">
        <f t="shared" si="7"/>
        <v/>
      </c>
      <c r="F24" s="15" t="str">
        <f>IF(E24="","",_xlfn.CONCAT(HOUR(SUM($E$4:E24))," hours ",MINUTE(SUM($E$4:E24))," minutes"))</f>
        <v/>
      </c>
    </row>
    <row r="25" spans="5:6" x14ac:dyDescent="0.25">
      <c r="E25" s="17" t="str">
        <f t="shared" si="7"/>
        <v/>
      </c>
      <c r="F25" s="15" t="str">
        <f>IF(E25="","",_xlfn.CONCAT(HOUR(SUM($E$4:E25))," hours ",MINUTE(SUM($E$4:E25))," minutes"))</f>
        <v/>
      </c>
    </row>
    <row r="26" spans="5:6" x14ac:dyDescent="0.25">
      <c r="E26" s="17" t="str">
        <f t="shared" si="7"/>
        <v/>
      </c>
      <c r="F26" s="15" t="str">
        <f>IF(E26="","",_xlfn.CONCAT(HOUR(SUM($E$4:E26))," hours ",MINUTE(SUM($E$4:E26))," minutes"))</f>
        <v/>
      </c>
    </row>
    <row r="27" spans="5:6" x14ac:dyDescent="0.25">
      <c r="E27" s="17" t="str">
        <f t="shared" si="7"/>
        <v/>
      </c>
      <c r="F27" s="15" t="str">
        <f>IF(E27="","",_xlfn.CONCAT(HOUR(SUM($E$4:E27))," hours ",MINUTE(SUM($E$4:E27))," minutes"))</f>
        <v/>
      </c>
    </row>
    <row r="28" spans="5:6" x14ac:dyDescent="0.25">
      <c r="E28" s="17" t="str">
        <f t="shared" si="7"/>
        <v/>
      </c>
      <c r="F28" s="15" t="str">
        <f>IF(E28="","",_xlfn.CONCAT(HOUR(SUM($E$4:E28))," hours ",MINUTE(SUM($E$4:E28))," minutes"))</f>
        <v/>
      </c>
    </row>
    <row r="29" spans="5:6" x14ac:dyDescent="0.25">
      <c r="E29" s="17" t="str">
        <f t="shared" si="7"/>
        <v/>
      </c>
      <c r="F29" s="15" t="str">
        <f>IF(E29="","",_xlfn.CONCAT(HOUR(SUM($E$4:E29))," hours ",MINUTE(SUM($E$4:E29))," minutes"))</f>
        <v/>
      </c>
    </row>
    <row r="30" spans="5:6" x14ac:dyDescent="0.25">
      <c r="E30" s="17" t="str">
        <f t="shared" si="7"/>
        <v/>
      </c>
      <c r="F30" s="15" t="str">
        <f>IF(E30="","",_xlfn.CONCAT(HOUR(SUM($E$4:E30))," hours ",MINUTE(SUM($E$4:E30))," minutes"))</f>
        <v/>
      </c>
    </row>
  </sheetData>
  <phoneticPr fontId="4" type="noConversion"/>
  <hyperlinks>
    <hyperlink ref="H13" r:id="rId1" xr:uid="{40BF5D3F-6F40-4D36-A2D2-A18CA464B327}"/>
  </hyperlinks>
  <printOptions gridLines="1"/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Bates</dc:creator>
  <cp:lastModifiedBy>Alex Bates</cp:lastModifiedBy>
  <dcterms:created xsi:type="dcterms:W3CDTF">2022-12-21T23:16:10Z</dcterms:created>
  <dcterms:modified xsi:type="dcterms:W3CDTF">2023-10-10T19:29:04Z</dcterms:modified>
</cp:coreProperties>
</file>