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5eddf427344b8b/School Docs/Capstone/Documents/"/>
    </mc:Choice>
  </mc:AlternateContent>
  <xr:revisionPtr revIDLastSave="437" documentId="8_{6716760C-A5C1-4437-961B-D6AD7649868D}" xr6:coauthVersionLast="47" xr6:coauthVersionMax="47" xr10:uidLastSave="{1E51DA13-8BF7-40E3-953F-0CA04905B81E}"/>
  <bookViews>
    <workbookView xWindow="-19320" yWindow="-6495" windowWidth="19440" windowHeight="11640" xr2:uid="{FFC61897-BE93-43E3-B722-FE8F6A604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1" l="1"/>
  <c r="P5" i="1"/>
  <c r="Q4" i="1"/>
  <c r="N4" i="1"/>
  <c r="N5" i="1" s="1"/>
  <c r="K4" i="1"/>
  <c r="L4" i="1"/>
  <c r="L5" i="1" s="1"/>
  <c r="E4" i="1"/>
  <c r="F4" i="1" s="1"/>
  <c r="E7" i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E27" i="1"/>
  <c r="F27" i="1" s="1"/>
  <c r="E28" i="1"/>
  <c r="F28" i="1" s="1"/>
  <c r="E29" i="1"/>
  <c r="F29" i="1" s="1"/>
  <c r="E30" i="1"/>
  <c r="F30" i="1" s="1"/>
  <c r="E5" i="1"/>
  <c r="E6" i="1"/>
  <c r="M4" i="1" s="1"/>
  <c r="M5" i="1" s="1"/>
  <c r="F26" i="1"/>
  <c r="L7" i="1" l="1" a="1"/>
  <c r="L7" i="1" s="1"/>
  <c r="P4" i="1"/>
  <c r="O4" i="1"/>
  <c r="O5" i="1" s="1"/>
  <c r="K5" i="1"/>
  <c r="K7" i="1" a="1"/>
  <c r="K7" i="1" s="1"/>
  <c r="N7" i="1" a="1"/>
  <c r="N7" i="1" s="1"/>
  <c r="M7" i="1" a="1"/>
  <c r="M7" i="1" s="1"/>
  <c r="F5" i="1"/>
  <c r="F6" i="1"/>
  <c r="F7" i="1"/>
  <c r="O7" i="1" l="1" a="1"/>
  <c r="O7" i="1" s="1"/>
  <c r="Q7" i="1" a="1"/>
  <c r="Q7" i="1" s="1"/>
  <c r="P7" i="1" a="1"/>
  <c r="P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<sst xmlns="http://schemas.openxmlformats.org/spreadsheetml/2006/main" count="38" uniqueCount="30">
  <si>
    <t>Start Time:</t>
  </si>
  <si>
    <t>End Time:</t>
  </si>
  <si>
    <t>Duration:</t>
  </si>
  <si>
    <t>Running Total:</t>
  </si>
  <si>
    <t>Calculated:</t>
  </si>
  <si>
    <t>Date:</t>
  </si>
  <si>
    <t>Capstone Hours</t>
  </si>
  <si>
    <t>What I accomplished:</t>
  </si>
  <si>
    <t>What do I think I should do next session:</t>
  </si>
  <si>
    <t>Spent a lot of time wrestling with my PC, Had to reinstall WSL. I also got more progress on the "generate component" function. All of that progress is untested.</t>
  </si>
  <si>
    <t>Got component generation working!! I need to work on the system prompt, as well as renaming "effects" to "side effects" or "useEffect methods" or something like that.</t>
  </si>
  <si>
    <t xml:space="preserve">Got some frontend work done. I started a gridpane component for the editor. </t>
  </si>
  <si>
    <t>Make dragging the dividers change the size of the columns</t>
  </si>
  <si>
    <t>Goal: 2+ hours weekdays 5+ hours weekends</t>
  </si>
  <si>
    <t>Total Time:</t>
  </si>
  <si>
    <t>Distance From Goal Time:</t>
  </si>
  <si>
    <t>Running Goal:</t>
  </si>
  <si>
    <t>2 hours</t>
  </si>
  <si>
    <t>4 hours</t>
  </si>
  <si>
    <t>5 hours</t>
  </si>
  <si>
    <t>6 hours</t>
  </si>
  <si>
    <t>Goal Time:</t>
  </si>
  <si>
    <t>8 hours</t>
  </si>
  <si>
    <t>10 hours</t>
  </si>
  <si>
    <t>15 hours</t>
  </si>
  <si>
    <t>20 hours</t>
  </si>
  <si>
    <t>Got a lot of work on the GridPane component.</t>
  </si>
  <si>
    <t>Refactor the ConversationWindow to have its state managed by the page. Also refactor it to have a toggle between 3.5 and 4.</t>
  </si>
  <si>
    <t xml:space="preserve"> Got themes set up, added GPT switch to conversation window, added styles accordingly, got a landing page and sign in/up started</t>
  </si>
  <si>
    <t>Get conversation window talking to the backend. More work on the editor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</si>
</sst>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h:mm\ AM/PM;@"/>
    <numFmt numFmtId="166" formatCode="h:mm;@"/>
  </numFmts>
  <fonts count="5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061FF"/>
        <bgColor indexed="64"/>
      </patternFill>
    </fill>
    <fill>
      <patternFill patternType="solid">
        <fgColor rgb="FFC4A7FF"/>
        <bgColor indexed="64"/>
      </patternFill>
    </fill>
    <fill>
      <patternFill patternType="solid">
        <fgColor rgb="FFAB8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 style="thin">
        <color indexed="64"/>
      </right>
      <top style="thin">
        <color indexed="64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CCCFF"/>
      </bottom>
      <diagonal/>
    </border>
    <border>
      <left/>
      <right style="thin">
        <color rgb="FFCCCCFF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/>
      <bottom style="thin">
        <color rgb="FFCCCCFF"/>
      </bottom>
      <diagonal/>
    </border>
    <border>
      <left style="thin">
        <color indexed="64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/>
      <right style="thin">
        <color rgb="FFCCCCFF"/>
      </right>
      <top style="thin">
        <color indexed="64"/>
      </top>
      <bottom/>
      <diagonal/>
    </border>
    <border>
      <left style="thin">
        <color rgb="FFCCCCFF"/>
      </left>
      <right style="thin">
        <color rgb="FFCCCCFF"/>
      </right>
      <top style="thin">
        <color indexed="64"/>
      </top>
      <bottom/>
      <diagonal/>
    </border>
    <border>
      <left/>
      <right style="thin">
        <color rgb="FFCCCCFF"/>
      </right>
      <top/>
      <bottom style="thin">
        <color rgb="FFCCCCFF"/>
      </bottom>
      <diagonal/>
    </border>
    <border>
      <left style="thin">
        <color rgb="FFCCCCFF"/>
      </left>
      <right style="thin">
        <color rgb="FFCCCCFF"/>
      </right>
      <top/>
      <bottom style="thin">
        <color rgb="FFCCCCFF"/>
      </bottom>
      <diagonal/>
    </border>
    <border>
      <left style="thin">
        <color rgb="FFCCCCFF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/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CCCFF"/>
      </right>
      <top/>
      <bottom style="thin">
        <color rgb="FFCCCCFF"/>
      </bottom>
      <diagonal/>
    </border>
    <border>
      <left style="thin">
        <color indexed="64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 style="thin">
        <color rgb="FFCCCCFF"/>
      </right>
      <top/>
      <bottom style="thin">
        <color indexed="64"/>
      </bottom>
      <diagonal/>
    </border>
    <border>
      <left/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/>
      <top style="thin">
        <color indexed="64"/>
      </top>
      <bottom style="thin">
        <color indexed="64"/>
      </bottom>
      <diagonal/>
    </border>
    <border>
      <left style="thin">
        <color rgb="FFCCCCFF"/>
      </left>
      <right/>
      <top/>
      <bottom style="thin">
        <color indexed="64"/>
      </bottom>
      <diagonal/>
    </border>
    <border>
      <left style="thin">
        <color rgb="FFCCCCFF"/>
      </left>
      <right style="thin">
        <color theme="9" tint="0.79998168889431442"/>
      </right>
      <top style="thin">
        <color theme="9" tint="0.79998168889431442"/>
      </top>
      <bottom style="thin">
        <color theme="9" tint="0.79998168889431442"/>
      </bottom>
      <diagonal/>
    </border>
    <border>
      <left style="thin">
        <color rgb="FFCCCCFF"/>
      </left>
      <right style="thin">
        <color theme="9" tint="0.79998168889431442"/>
      </right>
      <top/>
      <bottom style="thin">
        <color theme="9" tint="0.79998168889431442"/>
      </bottom>
      <diagonal/>
    </border>
    <border>
      <left style="thin">
        <color rgb="FFCCCCFF"/>
      </left>
      <right style="thin">
        <color theme="9" tint="0.79998168889431442"/>
      </right>
      <top style="thin">
        <color indexed="64"/>
      </top>
      <bottom/>
      <diagonal/>
    </border>
    <border>
      <left style="thin">
        <color theme="9" tint="0.79998168889431442"/>
      </left>
      <right style="thin">
        <color auto="1"/>
      </right>
      <top style="thin">
        <color indexed="64"/>
      </top>
      <bottom/>
      <diagonal/>
    </border>
    <border>
      <left style="thin">
        <color theme="9" tint="0.79998168889431442"/>
      </left>
      <right style="thin">
        <color auto="1"/>
      </right>
      <top/>
      <bottom style="thin">
        <color theme="9" tint="0.79998168889431442"/>
      </bottom>
      <diagonal/>
    </border>
    <border>
      <left style="thin">
        <color theme="9" tint="0.79998168889431442"/>
      </left>
      <right style="thin">
        <color auto="1"/>
      </right>
      <top style="thin">
        <color theme="9" tint="0.79998168889431442"/>
      </top>
      <bottom style="thin">
        <color theme="9" tint="0.7999816888943144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7999511703848384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79995117038483843"/>
      </left>
      <right style="thin">
        <color theme="9" tint="0.79995117038483843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4" xfId="0" applyFill="1" applyBorder="1"/>
    <xf numFmtId="164" fontId="1" fillId="0" borderId="0" xfId="0" applyNumberFormat="1" applyFont="1"/>
    <xf numFmtId="164" fontId="0" fillId="0" borderId="0" xfId="0" applyNumberFormat="1"/>
    <xf numFmtId="164" fontId="0" fillId="2" borderId="2" xfId="0" applyNumberFormat="1" applyFill="1" applyBorder="1"/>
    <xf numFmtId="165" fontId="0" fillId="0" borderId="0" xfId="0" applyNumberFormat="1"/>
    <xf numFmtId="165" fontId="0" fillId="2" borderId="3" xfId="0" applyNumberFormat="1" applyFill="1" applyBorder="1"/>
    <xf numFmtId="166" fontId="0" fillId="0" borderId="0" xfId="0" applyNumberFormat="1"/>
    <xf numFmtId="166" fontId="0" fillId="5" borderId="2" xfId="0" applyNumberFormat="1" applyFill="1" applyBorder="1"/>
    <xf numFmtId="0" fontId="0" fillId="5" borderId="4" xfId="0" applyFill="1" applyBorder="1"/>
    <xf numFmtId="165" fontId="0" fillId="3" borderId="6" xfId="0" applyNumberFormat="1" applyFill="1" applyBorder="1"/>
    <xf numFmtId="18" fontId="0" fillId="3" borderId="5" xfId="0" applyNumberFormat="1" applyFill="1" applyBorder="1"/>
    <xf numFmtId="18" fontId="0" fillId="3" borderId="7" xfId="0" applyNumberFormat="1" applyFill="1" applyBorder="1"/>
    <xf numFmtId="0" fontId="0" fillId="3" borderId="7" xfId="0" applyFill="1" applyBorder="1"/>
    <xf numFmtId="0" fontId="0" fillId="4" borderId="9" xfId="0" applyFill="1" applyBorder="1"/>
    <xf numFmtId="0" fontId="0" fillId="4" borderId="10" xfId="0" applyFill="1" applyBorder="1"/>
    <xf numFmtId="165" fontId="0" fillId="3" borderId="8" xfId="0" applyNumberFormat="1" applyFill="1" applyBorder="1"/>
    <xf numFmtId="166" fontId="0" fillId="4" borderId="13" xfId="0" applyNumberFormat="1" applyFill="1" applyBorder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1" xfId="0" applyNumberFormat="1" applyFill="1" applyBorder="1" applyAlignment="1">
      <alignment wrapText="1"/>
    </xf>
    <xf numFmtId="49" fontId="0" fillId="3" borderId="1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164" fontId="0" fillId="3" borderId="14" xfId="0" applyNumberFormat="1" applyFill="1" applyBorder="1"/>
    <xf numFmtId="164" fontId="0" fillId="3" borderId="15" xfId="0" applyNumberFormat="1" applyFill="1" applyBorder="1"/>
    <xf numFmtId="49" fontId="3" fillId="0" borderId="0" xfId="0" applyNumberFormat="1" applyFont="1"/>
    <xf numFmtId="0" fontId="0" fillId="7" borderId="16" xfId="0" applyFill="1" applyBorder="1"/>
    <xf numFmtId="0" fontId="0" fillId="7" borderId="17" xfId="0" applyFill="1" applyBorder="1"/>
    <xf numFmtId="0" fontId="0" fillId="7" borderId="19" xfId="0" applyFill="1" applyBorder="1"/>
    <xf numFmtId="0" fontId="0" fillId="0" borderId="0" xfId="0" applyAlignment="1">
      <alignment horizontal="center" vertical="center"/>
    </xf>
    <xf numFmtId="14" fontId="2" fillId="8" borderId="18" xfId="0" applyNumberFormat="1" applyFont="1" applyFill="1" applyBorder="1" applyAlignment="1">
      <alignment horizontal="center" vertical="center"/>
    </xf>
    <xf numFmtId="14" fontId="3" fillId="6" borderId="3" xfId="0" applyNumberFormat="1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 wrapText="1"/>
    </xf>
    <xf numFmtId="0" fontId="2" fillId="8" borderId="20" xfId="0" applyFont="1" applyFill="1" applyBorder="1" applyAlignment="1">
      <alignment horizontal="center" vertical="center" wrapText="1"/>
    </xf>
    <xf numFmtId="0" fontId="0" fillId="8" borderId="20" xfId="0" applyFill="1" applyBorder="1" applyAlignment="1">
      <alignment horizontal="center" vertical="center" wrapText="1"/>
    </xf>
    <xf numFmtId="0" fontId="0" fillId="7" borderId="23" xfId="0" applyFill="1" applyBorder="1"/>
    <xf numFmtId="0" fontId="0" fillId="7" borderId="24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2" xfId="0" applyFill="1" applyBorder="1"/>
    <xf numFmtId="0" fontId="0" fillId="7" borderId="27" xfId="0" applyFill="1" applyBorder="1"/>
    <xf numFmtId="0" fontId="0" fillId="7" borderId="28" xfId="0" applyFill="1" applyBorder="1"/>
    <xf numFmtId="0" fontId="0" fillId="7" borderId="30" xfId="0" applyFill="1" applyBorder="1"/>
    <xf numFmtId="0" fontId="0" fillId="7" borderId="31" xfId="0" applyFill="1" applyBorder="1"/>
    <xf numFmtId="0" fontId="0" fillId="7" borderId="32" xfId="0" applyFill="1" applyBorder="1"/>
    <xf numFmtId="0" fontId="0" fillId="7" borderId="33" xfId="0" applyFill="1" applyBorder="1"/>
    <xf numFmtId="0" fontId="0" fillId="9" borderId="24" xfId="0" applyFill="1" applyBorder="1"/>
    <xf numFmtId="14" fontId="3" fillId="10" borderId="3" xfId="0" applyNumberFormat="1" applyFont="1" applyFill="1" applyBorder="1" applyAlignment="1">
      <alignment horizontal="center" vertical="center"/>
    </xf>
    <xf numFmtId="0" fontId="0" fillId="9" borderId="29" xfId="0" applyFill="1" applyBorder="1"/>
    <xf numFmtId="0" fontId="0" fillId="7" borderId="34" xfId="0" applyFill="1" applyBorder="1"/>
    <xf numFmtId="0" fontId="0" fillId="7" borderId="35" xfId="0" applyFill="1" applyBorder="1"/>
    <xf numFmtId="0" fontId="0" fillId="7" borderId="2" xfId="0" applyFill="1" applyBorder="1"/>
    <xf numFmtId="0" fontId="0" fillId="9" borderId="36" xfId="0" applyFill="1" applyBorder="1"/>
    <xf numFmtId="0" fontId="0" fillId="9" borderId="37" xfId="0" applyFill="1" applyBorder="1"/>
    <xf numFmtId="0" fontId="0" fillId="9" borderId="38" xfId="0" applyFill="1" applyBorder="1"/>
    <xf numFmtId="0" fontId="0" fillId="9" borderId="39" xfId="0" applyFill="1" applyBorder="1"/>
    <xf numFmtId="0" fontId="0" fillId="9" borderId="40" xfId="0" applyFill="1" applyBorder="1"/>
    <xf numFmtId="0" fontId="0" fillId="9" borderId="41" xfId="0" applyFill="1" applyBorder="1"/>
    <xf numFmtId="0" fontId="0" fillId="7" borderId="42" xfId="0" applyFill="1" applyBorder="1"/>
    <xf numFmtId="0" fontId="0" fillId="7" borderId="43" xfId="0" applyFill="1" applyBorder="1"/>
    <xf numFmtId="0" fontId="0" fillId="9" borderId="45" xfId="0" applyFill="1" applyBorder="1"/>
    <xf numFmtId="0" fontId="0" fillId="9" borderId="4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AB81FF"/>
      <color rgb="FFC4A7FF"/>
      <color rgb="FFB06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D580-B55F-4E6B-98EF-CE78E0EB6C1E}">
  <sheetPr>
    <pageSetUpPr autoPageBreaks="0"/>
  </sheetPr>
  <dimension ref="A1:R30"/>
  <sheetViews>
    <sheetView tabSelected="1" topLeftCell="A5" zoomScaleNormal="100" workbookViewId="0">
      <selection activeCell="I9" sqref="I9"/>
    </sheetView>
  </sheetViews>
  <sheetFormatPr defaultColWidth="32.7109375" defaultRowHeight="15" x14ac:dyDescent="0.25"/>
  <cols>
    <col min="1" max="1" width="9.140625" customWidth="1"/>
    <col min="2" max="2" width="11.85546875" style="27" customWidth="1"/>
    <col min="3" max="3" width="11.42578125" style="16" customWidth="1"/>
    <col min="4" max="4" width="10" style="13" customWidth="1"/>
    <col min="5" max="5" width="9.42578125" style="17" customWidth="1"/>
    <col min="6" max="6" width="20" style="15" customWidth="1"/>
    <col min="7" max="7" width="37.85546875" style="21" customWidth="1"/>
    <col min="8" max="8" width="35.85546875" style="25" customWidth="1"/>
    <col min="9" max="9" width="11" customWidth="1"/>
    <col min="10" max="10" width="14.5703125" style="37" customWidth="1"/>
    <col min="11" max="11" width="32.7109375" style="29"/>
    <col min="12" max="15" width="32.7109375" style="30"/>
    <col min="16" max="16" width="32.7109375" style="55"/>
    <col min="17" max="17" width="32.7109375" style="60"/>
    <col min="18" max="18" width="32.7109375" style="31"/>
    <col min="19" max="16384" width="32.7109375" style="30"/>
  </cols>
  <sheetData>
    <row r="1" spans="1:18" customFormat="1" ht="36" x14ac:dyDescent="0.55000000000000004">
      <c r="B1" s="2" t="s">
        <v>6</v>
      </c>
      <c r="C1" s="5"/>
      <c r="E1" s="7"/>
      <c r="G1" s="28" t="s">
        <v>13</v>
      </c>
      <c r="H1" s="22"/>
      <c r="J1" s="32"/>
    </row>
    <row r="2" spans="1:18" customFormat="1" x14ac:dyDescent="0.25">
      <c r="B2" s="3"/>
      <c r="C2" s="5"/>
      <c r="E2" s="7" t="s">
        <v>4</v>
      </c>
      <c r="G2" s="18"/>
      <c r="H2" s="22"/>
      <c r="J2" s="32"/>
    </row>
    <row r="3" spans="1:18" s="34" customFormat="1" ht="30" x14ac:dyDescent="0.25">
      <c r="A3"/>
      <c r="B3" s="4" t="s">
        <v>5</v>
      </c>
      <c r="C3" s="6" t="s">
        <v>0</v>
      </c>
      <c r="D3" s="1" t="s">
        <v>1</v>
      </c>
      <c r="E3" s="8" t="s">
        <v>2</v>
      </c>
      <c r="F3" s="9" t="s">
        <v>3</v>
      </c>
      <c r="G3" s="19" t="s">
        <v>7</v>
      </c>
      <c r="H3" s="23" t="s">
        <v>8</v>
      </c>
      <c r="I3"/>
      <c r="J3" s="33" t="s">
        <v>5</v>
      </c>
      <c r="K3" s="34">
        <v>45201</v>
      </c>
      <c r="L3" s="34">
        <v>45202</v>
      </c>
      <c r="M3" s="34">
        <v>45203</v>
      </c>
      <c r="N3" s="34">
        <v>45204</v>
      </c>
      <c r="O3" s="34">
        <v>45205</v>
      </c>
      <c r="P3" s="50">
        <v>45206</v>
      </c>
      <c r="Q3" s="50">
        <v>45207</v>
      </c>
    </row>
    <row r="4" spans="1:18" s="39" customFormat="1" x14ac:dyDescent="0.25">
      <c r="A4"/>
      <c r="B4" s="26">
        <v>45201</v>
      </c>
      <c r="C4" s="10">
        <v>0.45833333333333331</v>
      </c>
      <c r="D4" s="11">
        <v>0.52777777777777779</v>
      </c>
      <c r="E4" s="17">
        <f>IF(OR(C4=0, D4=0),"", D4-C4)</f>
        <v>6.9444444444444475E-2</v>
      </c>
      <c r="F4" s="14" t="str">
        <f>IF(E4="","",_xlfn.CONCAT(HOUR(SUM($E$4:E4))," hours ",MINUTE(SUM($E$4:E4))," minutes"))</f>
        <v>1 hours 40 minutes</v>
      </c>
      <c r="G4" s="20"/>
      <c r="H4" s="24"/>
      <c r="I4"/>
      <c r="J4" s="35" t="s">
        <v>14</v>
      </c>
      <c r="K4" s="39" t="str">
        <f>TEXT(SUMIFS($E$3:$E$99, $B$3:$B$99, K$3), "hh ""hours ""mm ""minutes""")</f>
        <v>01 hours 40 minutes</v>
      </c>
      <c r="L4" s="39" t="str">
        <f>TEXT(SUMIFS($E$3:$E$99, $B$3:$B$99, L$3), "hh ""hours ""mm ""minutes""")</f>
        <v>02 hours 53 minutes</v>
      </c>
      <c r="M4" s="39" t="str">
        <f t="shared" ref="M4:Q4" si="0">TEXT(SUMIFS($E$3:$E$99, $B$3:$B$99, M$3), "hh ""hours ""mm ""minutes""")</f>
        <v>02 hours 20 minutes</v>
      </c>
      <c r="N4" s="39" t="str">
        <f t="shared" si="0"/>
        <v>02 hours 56 minutes</v>
      </c>
      <c r="O4" s="39" t="str">
        <f t="shared" si="0"/>
        <v>03 hours 52 minutes</v>
      </c>
      <c r="P4" s="49" t="str">
        <f t="shared" si="0"/>
        <v>04 hours 18 minutes</v>
      </c>
      <c r="Q4" s="51" t="str">
        <f t="shared" si="0"/>
        <v>00 hours 00 minutes</v>
      </c>
      <c r="R4" s="38"/>
    </row>
    <row r="5" spans="1:18" s="43" customFormat="1" ht="60" x14ac:dyDescent="0.25">
      <c r="A5"/>
      <c r="B5" s="27">
        <v>45202</v>
      </c>
      <c r="C5" s="16">
        <v>0.70833333333333337</v>
      </c>
      <c r="D5" s="12">
        <v>0.82847222222222217</v>
      </c>
      <c r="E5" s="17">
        <f t="shared" ref="E5" si="1">IF(OR(C5=0, D5=0),"", D5-C5)</f>
        <v>0.1201388888888888</v>
      </c>
      <c r="F5" s="15" t="str">
        <f>IF(E5="","",_xlfn.CONCAT(HOUR(SUM($E$4:E5))," hours ",MINUTE(SUM($E$4:E5))," minutes"))</f>
        <v>4 hours 33 minutes</v>
      </c>
      <c r="G5" s="21" t="s">
        <v>9</v>
      </c>
      <c r="H5" s="25"/>
      <c r="I5"/>
      <c r="J5" s="36" t="s">
        <v>15</v>
      </c>
      <c r="K5" s="54" t="str">
        <f>IF(INT(LEFT(K$4, 2)) &gt;= 2, "Goal Met!", ROUND((LEFT(K$6,1)-SUM(LEFT(K$4, 2), (MID(K4,10,2)/60))), 0) &amp; " hours " &amp; MOD((LEFT(K$6,1)-SUM(LEFT(K$4, 2), (MID(K4,10,2)/60))) * 60, 60) &amp; " minutes")</f>
        <v>0 hours 20 minutes</v>
      </c>
      <c r="L5" s="43" t="str">
        <f>IF(INT(LEFT(L$4, 2)) &gt;= 2, "Goal Met!", ROUND((LEFT(L$6,1)-SUM(LEFT(L$4, 2), (MID(L4,10,2)/60))), 0) &amp; " hours " &amp; MOD((LEFT(L$6,1)-SUM(LEFT(L$4, 2), (MID(L4,10,2)/60))) * 60, 60) &amp; " minutes")</f>
        <v>Goal Met!</v>
      </c>
      <c r="M5" s="52" t="str">
        <f>IF(INT(LEFT(M$4, 2)) &gt;= 2, "Goal Met!", ROUND((LEFT(M$6,1)-SUM(LEFT(M$4, 2), (MID(M4,10,2)/60))), 0) &amp; " hours " &amp; MOD((LEFT(M$6,1)-SUM(LEFT(M$4, 2), (MID(M4,10,2)/60))) * 60, 60) &amp; " minutes")</f>
        <v>Goal Met!</v>
      </c>
      <c r="N5" s="43" t="str">
        <f t="shared" ref="N5:Q5" si="2">IF(INT(LEFT(N$4, 2)) &gt;= 2, "Goal Met!", ROUND((LEFT(N$6,1)-SUM(LEFT(N$4, 2), (MID(N4,10,2)/60))), 0) &amp; " hours " &amp; MOD((LEFT(N$6,1)-SUM(LEFT(N$4, 2), (MID(N4,10,2)/60))) * 60, 60) &amp; " minutes")</f>
        <v>Goal Met!</v>
      </c>
      <c r="O5" s="43" t="str">
        <f t="shared" si="2"/>
        <v>Goal Met!</v>
      </c>
      <c r="P5" s="57" t="str">
        <f>IF(INT(LEFT(P$4, 2)) &gt;= 5, "Goal Met!", ROUND((LEFT(P$6,1)-SUM(LEFT(P$4, 2), (MID(P4,10,2)/60))), 0) &amp; " hours " &amp; MOD((LEFT(P$6,1)-SUM(LEFT(P$4, 2), (MID(P4,10,2)/60))) * 60, 60) &amp; " minutes")</f>
        <v>1 hours 42 minutes</v>
      </c>
      <c r="Q5" s="58" t="str">
        <f>IF(INT(LEFT(Q$4, 2)) &gt;= 5, "Goal Met!", ROUND((LEFT(Q$6,1)-SUM(LEFT(Q$4, 2), (MID(Q4,10,2)/60))), 0) &amp; " hours " &amp; MOD((LEFT(Q$6,1)-SUM(LEFT(Q$4, 2), (MID(Q4,10,2)/60))) * 60, 60) &amp; " minutes")</f>
        <v>5 hours 0 minutes</v>
      </c>
      <c r="R5" s="44"/>
    </row>
    <row r="6" spans="1:18" s="43" customFormat="1" ht="75" x14ac:dyDescent="0.25">
      <c r="A6"/>
      <c r="B6" s="27">
        <v>45203</v>
      </c>
      <c r="C6" s="16">
        <v>0.40972222222222227</v>
      </c>
      <c r="D6" s="12">
        <v>0.50694444444444442</v>
      </c>
      <c r="E6" s="17">
        <f>IF(OR(C6=0, D6=0),"", D6-C6)</f>
        <v>9.7222222222222154E-2</v>
      </c>
      <c r="F6" s="15" t="str">
        <f>IF(E6="","",_xlfn.CONCAT(HOUR(SUM($E$4:E6))," hours ",MINUTE(SUM($E$4:E6))," minutes"))</f>
        <v>6 hours 53 minutes</v>
      </c>
      <c r="G6" s="21" t="s">
        <v>10</v>
      </c>
      <c r="H6" s="25"/>
      <c r="I6"/>
      <c r="J6" s="36" t="s">
        <v>21</v>
      </c>
      <c r="K6" s="42" t="s">
        <v>17</v>
      </c>
      <c r="L6" s="43" t="s">
        <v>17</v>
      </c>
      <c r="M6" s="43" t="s">
        <v>17</v>
      </c>
      <c r="N6" s="43" t="s">
        <v>17</v>
      </c>
      <c r="O6" s="43" t="s">
        <v>17</v>
      </c>
      <c r="P6" s="57" t="s">
        <v>19</v>
      </c>
      <c r="Q6" s="58" t="s">
        <v>19</v>
      </c>
      <c r="R6" s="44"/>
    </row>
    <row r="7" spans="1:18" s="47" customFormat="1" ht="30" x14ac:dyDescent="0.25">
      <c r="A7"/>
      <c r="B7" s="27">
        <v>45204</v>
      </c>
      <c r="C7" s="16">
        <v>0.39583333333333331</v>
      </c>
      <c r="D7" s="12">
        <v>0.5180555555555556</v>
      </c>
      <c r="E7" s="17">
        <f t="shared" ref="E7:E30" si="3">IF(OR(C7=0, D7=0),"", D7-C7)</f>
        <v>0.12222222222222229</v>
      </c>
      <c r="F7" s="15" t="str">
        <f>IF(E7="","",_xlfn.CONCAT(HOUR(SUM($E$4:E7))," hours ",MINUTE(SUM($E$4:E7))," minutes"))</f>
        <v>9 hours 49 minutes</v>
      </c>
      <c r="G7" s="21" t="s">
        <v>11</v>
      </c>
      <c r="H7" s="25" t="s">
        <v>12</v>
      </c>
      <c r="I7"/>
      <c r="J7" s="37" t="s">
        <v>3</v>
      </c>
      <c r="K7" s="61" t="str" cm="1">
        <f t="array" ref="K7">INT((SUM(SUM(INT(LEFT($K$4:K$4, 2))), SUM(MID($K$4:K$4,10,2)/60)))) &amp; " hours " &amp; MOD((SUM(SUM(INT(LEFT($K$4:K$4, 2))), SUM(MID($K$4:K$4,10,2)/60))) * 60, 60) &amp; " minutes"</f>
        <v>1 hours 40 minutes</v>
      </c>
      <c r="L7" s="43" t="str" cm="1">
        <f t="array" ref="L7">INT((SUM(SUM(INT(LEFT($K$4:L$4, 2))), SUM(MID($K$4:L$4,10,2)/60)))) &amp; " hours " &amp; MOD((SUM(SUM(INT(LEFT($K$4:L$4, 2))), SUM(MID($K$4:L$4,10,2)/60))) * 60, 60) &amp; " minutes"</f>
        <v>4 hours 33 minutes</v>
      </c>
      <c r="M7" s="43" t="str" cm="1">
        <f t="array" ref="M7">INT((SUM(SUM(INT(LEFT($K$4:M$4, 2))), SUM(MID($K$4:M$4,10,2)/60)))) &amp; " hours " &amp; MOD((SUM(SUM(INT(LEFT($K$4:M$4, 2))), SUM(MID($K$4:M$4,10,2)/60))) * 60, 60) &amp; " minutes"</f>
        <v>6 hours 53 minutes</v>
      </c>
      <c r="N7" s="43" t="str" cm="1">
        <f t="array" ref="N7">INT((SUM(SUM(INT(LEFT($K$4:N$4, 2))), SUM(MID($K$4:N$4,10,2)/60)))) &amp; " hours " &amp; MOD((SUM(SUM(INT(LEFT($K$4:N$4, 2))), SUM(MID($K$4:N$4,10,2)/60))) * 60, 60) &amp; " minutes"</f>
        <v>9 hours 49 minutes</v>
      </c>
      <c r="O7" s="62" t="str" cm="1">
        <f t="array" ref="O7">INT((SUM(SUM(INT(LEFT($K$4:O$4, 2))), SUM(MID($K$4:O$4,10,2)/60)))) &amp; " hours " &amp; MOD((SUM(SUM(INT(LEFT($K$4:O$4, 2))), SUM(MID($K$4:O$4,10,2)/60))) * 60, 60) &amp; " minutes"</f>
        <v>13 hours 41 minutes</v>
      </c>
      <c r="P7" s="63" t="str" cm="1">
        <f t="array" ref="P7">INT((SUM(SUM(INT(LEFT($K$4:P$4, 2))), SUM(MID($K$4:P$4,10,2)/60)))) &amp; " hours " &amp; MOD((SUM(SUM(INT(LEFT($K$4:P$4, 2))), SUM(MID($K$4:P$4,10,2)/60))) * 60, 60) &amp; " minutes"</f>
        <v>17 hours 59 minutes</v>
      </c>
      <c r="Q7" s="64" t="str" cm="1">
        <f t="array" ref="Q7">INT((SUM(SUM(INT(LEFT($K$4:Q$4, 2))), SUM(MID($K$4:Q$4,10,2)/60)))) &amp; " hours " &amp; MOD((SUM(SUM(INT(LEFT($K$4:Q$4, 2))), SUM(MID($K$4:Q$4,10,2)/60))) * 60, 60) &amp; " minutes"</f>
        <v>17 hours 59 minutes</v>
      </c>
      <c r="R7" s="48"/>
    </row>
    <row r="8" spans="1:18" s="47" customFormat="1" ht="60" x14ac:dyDescent="0.25">
      <c r="A8"/>
      <c r="B8" s="27">
        <v>45205</v>
      </c>
      <c r="C8" s="16">
        <v>0.52986111111111112</v>
      </c>
      <c r="D8" s="12">
        <v>0.69097222222222221</v>
      </c>
      <c r="E8" s="17">
        <f t="shared" si="3"/>
        <v>0.16111111111111109</v>
      </c>
      <c r="F8" s="15" t="str">
        <f>IF(E8="","",_xlfn.CONCAT(HOUR(SUM($E$4:E8))," hours ",MINUTE(SUM($E$4:E8))," minutes"))</f>
        <v>13 hours 41 minutes</v>
      </c>
      <c r="G8" s="21" t="s">
        <v>26</v>
      </c>
      <c r="H8" s="25" t="s">
        <v>27</v>
      </c>
      <c r="I8"/>
      <c r="J8" s="37" t="s">
        <v>16</v>
      </c>
      <c r="K8" s="46" t="s">
        <v>17</v>
      </c>
      <c r="L8" s="47" t="s">
        <v>18</v>
      </c>
      <c r="M8" s="53" t="s">
        <v>20</v>
      </c>
      <c r="N8" s="43" t="s">
        <v>22</v>
      </c>
      <c r="O8" s="47" t="s">
        <v>23</v>
      </c>
      <c r="P8" s="63" t="s">
        <v>24</v>
      </c>
      <c r="Q8" s="64" t="s">
        <v>25</v>
      </c>
      <c r="R8" s="48"/>
    </row>
    <row r="9" spans="1:18" s="41" customFormat="1" ht="60" x14ac:dyDescent="0.25">
      <c r="A9"/>
      <c r="B9" s="27">
        <v>45206</v>
      </c>
      <c r="C9" s="16">
        <v>0.58819444444444446</v>
      </c>
      <c r="D9" s="12">
        <v>0.76736111111111116</v>
      </c>
      <c r="E9" s="17">
        <f t="shared" si="3"/>
        <v>0.1791666666666667</v>
      </c>
      <c r="F9" s="15" t="str">
        <f>IF(E9="","",_xlfn.CONCAT(HOUR(SUM($E$4:E9))," hours ",MINUTE(SUM($E$4:E9))," minutes"))</f>
        <v>17 hours 59 minutes</v>
      </c>
      <c r="G9" s="21" t="s">
        <v>28</v>
      </c>
      <c r="H9" s="25" t="s">
        <v>29</v>
      </c>
      <c r="I9"/>
      <c r="J9" s="37"/>
      <c r="K9" s="45"/>
      <c r="P9" s="56"/>
      <c r="Q9" s="59"/>
      <c r="R9" s="40"/>
    </row>
    <row r="10" spans="1:18" x14ac:dyDescent="0.25">
      <c r="E10" s="17" t="str">
        <f t="shared" si="3"/>
        <v/>
      </c>
      <c r="F10" s="15" t="str">
        <f>IF(E10="","",_xlfn.CONCAT(HOUR(SUM($E$4:E10))," hours ",MINUTE(SUM($E$4:E10))," minutes"))</f>
        <v/>
      </c>
    </row>
    <row r="11" spans="1:18" x14ac:dyDescent="0.25">
      <c r="E11" s="17" t="str">
        <f t="shared" si="3"/>
        <v/>
      </c>
      <c r="F11" s="15" t="str">
        <f>IF(E11="","",_xlfn.CONCAT(HOUR(SUM($E$4:E11))," hours ",MINUTE(SUM($E$4:E11))," minutes"))</f>
        <v/>
      </c>
    </row>
    <row r="12" spans="1:18" x14ac:dyDescent="0.25">
      <c r="E12" s="17" t="str">
        <f t="shared" si="3"/>
        <v/>
      </c>
      <c r="F12" s="15" t="str">
        <f>IF(E12="","",_xlfn.CONCAT(HOUR(SUM($E$4:E12))," hours ",MINUTE(SUM($E$4:E12))," minutes"))</f>
        <v/>
      </c>
    </row>
    <row r="13" spans="1:18" x14ac:dyDescent="0.25">
      <c r="E13" s="17" t="str">
        <f t="shared" si="3"/>
        <v/>
      </c>
      <c r="F13" s="15" t="str">
        <f>IF(E13="","",_xlfn.CONCAT(HOUR(SUM($E$4:E13))," hours ",MINUTE(SUM($E$4:E13))," minutes"))</f>
        <v/>
      </c>
    </row>
    <row r="14" spans="1:18" x14ac:dyDescent="0.25">
      <c r="E14" s="17" t="str">
        <f t="shared" si="3"/>
        <v/>
      </c>
      <c r="F14" s="15" t="str">
        <f>IF(E14="","",_xlfn.CONCAT(HOUR(SUM($E$4:E14))," hours ",MINUTE(SUM($E$4:E14))," minutes"))</f>
        <v/>
      </c>
    </row>
    <row r="15" spans="1:18" x14ac:dyDescent="0.25">
      <c r="E15" s="17" t="str">
        <f t="shared" si="3"/>
        <v/>
      </c>
      <c r="F15" s="15" t="str">
        <f>IF(E15="","",_xlfn.CONCAT(HOUR(SUM($E$4:E15))," hours ",MINUTE(SUM($E$4:E15))," minutes"))</f>
        <v/>
      </c>
    </row>
    <row r="16" spans="1:18" x14ac:dyDescent="0.25">
      <c r="E16" s="17" t="str">
        <f t="shared" si="3"/>
        <v/>
      </c>
      <c r="F16" s="15" t="str">
        <f>IF(E16="","",_xlfn.CONCAT(HOUR(SUM($E$4:E16))," hours ",MINUTE(SUM($E$4:E16))," minutes"))</f>
        <v/>
      </c>
    </row>
    <row r="17" spans="5:6" x14ac:dyDescent="0.25">
      <c r="E17" s="17" t="str">
        <f t="shared" si="3"/>
        <v/>
      </c>
      <c r="F17" s="15" t="str">
        <f>IF(E17="","",_xlfn.CONCAT(HOUR(SUM($E$4:E17))," hours ",MINUTE(SUM($E$4:E17))," minutes"))</f>
        <v/>
      </c>
    </row>
    <row r="18" spans="5:6" x14ac:dyDescent="0.25">
      <c r="E18" s="17" t="str">
        <f t="shared" si="3"/>
        <v/>
      </c>
      <c r="F18" s="15" t="str">
        <f>IF(E18="","",_xlfn.CONCAT(HOUR(SUM($E$4:E18))," hours ",MINUTE(SUM($E$4:E18))," minutes"))</f>
        <v/>
      </c>
    </row>
    <row r="19" spans="5:6" x14ac:dyDescent="0.25">
      <c r="E19" s="17" t="str">
        <f t="shared" si="3"/>
        <v/>
      </c>
      <c r="F19" s="15" t="str">
        <f>IF(E19="","",_xlfn.CONCAT(HOUR(SUM($E$4:E19))," hours ",MINUTE(SUM($E$4:E19))," minutes"))</f>
        <v/>
      </c>
    </row>
    <row r="20" spans="5:6" x14ac:dyDescent="0.25">
      <c r="E20" s="17" t="str">
        <f t="shared" si="3"/>
        <v/>
      </c>
      <c r="F20" s="15" t="str">
        <f>IF(E20="","",_xlfn.CONCAT(HOUR(SUM($E$4:E20))," hours ",MINUTE(SUM($E$4:E20))," minutes"))</f>
        <v/>
      </c>
    </row>
    <row r="21" spans="5:6" x14ac:dyDescent="0.25">
      <c r="E21" s="17" t="str">
        <f t="shared" si="3"/>
        <v/>
      </c>
      <c r="F21" s="15" t="str">
        <f>IF(E21="","",_xlfn.CONCAT(HOUR(SUM($E$4:E21))," hours ",MINUTE(SUM($E$4:E21))," minutes"))</f>
        <v/>
      </c>
    </row>
    <row r="22" spans="5:6" x14ac:dyDescent="0.25">
      <c r="E22" s="17" t="str">
        <f t="shared" si="3"/>
        <v/>
      </c>
      <c r="F22" s="15" t="str">
        <f>IF(E22="","",_xlfn.CONCAT(HOUR(SUM($E$4:E22))," hours ",MINUTE(SUM($E$4:E22))," minutes"))</f>
        <v/>
      </c>
    </row>
    <row r="23" spans="5:6" x14ac:dyDescent="0.25">
      <c r="E23" s="17" t="str">
        <f t="shared" si="3"/>
        <v/>
      </c>
      <c r="F23" s="15" t="str">
        <f>IF(E23="","",_xlfn.CONCAT(HOUR(SUM($E$4:E23))," hours ",MINUTE(SUM($E$4:E23))," minutes"))</f>
        <v/>
      </c>
    </row>
    <row r="24" spans="5:6" x14ac:dyDescent="0.25">
      <c r="E24" s="17" t="str">
        <f t="shared" si="3"/>
        <v/>
      </c>
      <c r="F24" s="15" t="str">
        <f>IF(E24="","",_xlfn.CONCAT(HOUR(SUM($E$4:E24))," hours ",MINUTE(SUM($E$4:E24))," minutes"))</f>
        <v/>
      </c>
    </row>
    <row r="25" spans="5:6" x14ac:dyDescent="0.25">
      <c r="E25" s="17" t="str">
        <f t="shared" si="3"/>
        <v/>
      </c>
      <c r="F25" s="15" t="str">
        <f>IF(E25="","",_xlfn.CONCAT(HOUR(SUM($E$4:E25))," hours ",MINUTE(SUM($E$4:E25))," minutes"))</f>
        <v/>
      </c>
    </row>
    <row r="26" spans="5:6" x14ac:dyDescent="0.25">
      <c r="E26" s="17" t="str">
        <f t="shared" si="3"/>
        <v/>
      </c>
      <c r="F26" s="15" t="str">
        <f>IF(E26="","",_xlfn.CONCAT(HOUR(SUM($E$4:E26))," hours ",MINUTE(SUM($E$4:E26))," minutes"))</f>
        <v/>
      </c>
    </row>
    <row r="27" spans="5:6" x14ac:dyDescent="0.25">
      <c r="E27" s="17" t="str">
        <f t="shared" si="3"/>
        <v/>
      </c>
      <c r="F27" s="15" t="str">
        <f>IF(E27="","",_xlfn.CONCAT(HOUR(SUM($E$4:E27))," hours ",MINUTE(SUM($E$4:E27))," minutes"))</f>
        <v/>
      </c>
    </row>
    <row r="28" spans="5:6" x14ac:dyDescent="0.25">
      <c r="E28" s="17" t="str">
        <f t="shared" si="3"/>
        <v/>
      </c>
      <c r="F28" s="15" t="str">
        <f>IF(E28="","",_xlfn.CONCAT(HOUR(SUM($E$4:E28))," hours ",MINUTE(SUM($E$4:E28))," minutes"))</f>
        <v/>
      </c>
    </row>
    <row r="29" spans="5:6" x14ac:dyDescent="0.25">
      <c r="E29" s="17" t="str">
        <f t="shared" si="3"/>
        <v/>
      </c>
      <c r="F29" s="15" t="str">
        <f>IF(E29="","",_xlfn.CONCAT(HOUR(SUM($E$4:E29))," hours ",MINUTE(SUM($E$4:E29))," minutes"))</f>
        <v/>
      </c>
    </row>
    <row r="30" spans="5:6" x14ac:dyDescent="0.25">
      <c r="E30" s="17" t="str">
        <f t="shared" si="3"/>
        <v/>
      </c>
      <c r="F30" s="15" t="str">
        <f>IF(E30="","",_xlfn.CONCAT(HOUR(SUM($E$4:E30))," hours ",MINUTE(SUM($E$4:E30))," minutes"))</f>
        <v/>
      </c>
    </row>
  </sheetData>
  <phoneticPr fontId="4" type="noConversion"/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2022-12-21T23:16:10Z</dcterms:created>
  <dcterms:modified xsi:type="dcterms:W3CDTF">2023-10-08T00:27:51Z</dcterms:modified>
</cp:coreProperties>
</file>