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media/image5.jpeg" ContentType="image/jpeg"/>
  <Override PartName="/xl/media/image6.jpeg" ContentType="image/jpeg"/>
  <Override PartName="/xl/charts/chart1.xml" ContentType="application/vnd.openxmlformats-officedocument.drawingml.chart+xml"/>
  <Override PartName="/xl/charts/chart2.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er" sheetId="1" state="visible" r:id="rId2"/>
    <sheet name="Beispiel" sheetId="2" state="visible" r:id="rId3"/>
    <sheet name="Anleitung" sheetId="3" state="visible" r:id="rId4"/>
  </sheets>
  <definedNames>
    <definedName function="false" hidden="false" localSheetId="2" name="_xlnm.Print_Area" vbProcedure="false">Anleitung!$A$1:$G$41</definedName>
    <definedName function="false" hidden="false" localSheetId="1" name="_xlnm.Print_Area" vbProcedure="false">Beispiel!$A$1:$N$49</definedName>
    <definedName function="false" hidden="false" localSheetId="0" name="_xlnm.Print_Area" vbProcedure="false">leer!$A$1:$N$53</definedName>
    <definedName function="false" hidden="false" name="x_achse" vbProcedure="false">OFFSET(#REF!,0,0,COUNTA(#REF!),1)</definedName>
    <definedName function="false" hidden="false" name="y_achse" vbProcedure="false">OFFSET(#REF!,0,0,COUNTA(#REF!),1)</definedName>
    <definedName function="false" hidden="false" localSheetId="0" name="x_achse" vbProcedure="false">OFFSET(#REF!,0,0,COUNTA(#REF!),1)</definedName>
    <definedName function="false" hidden="false" localSheetId="0" name="y_achse" vbProcedure="false">OFFSET(#REF!,0,0,COUNTA(#REF!),1)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<sst xmlns="http://schemas.openxmlformats.org/spreadsheetml/2006/main" count="141" uniqueCount="103">
  <si>
    <t xml:space="preserve">Zeitberechnung</t>
  </si>
  <si>
    <t xml:space="preserve">Route:</t>
  </si>
  <si>
    <t xml:space="preserve">Geschwindigkeits-
faktor (Lkm / h):</t>
  </si>
  <si>
    <t xml:space="preserve">Datum:</t>
  </si>
  <si>
    <t xml:space="preserve">Zwischenwerte</t>
  </si>
  <si>
    <t xml:space="preserve">Gesamtsummen</t>
  </si>
  <si>
    <t xml:space="preserve">erstellt von:</t>
  </si>
  <si>
    <t xml:space="preserve">Höhendifferenz in 100m *</t>
  </si>
  <si>
    <t xml:space="preserve">Horizontaldistanz</t>
  </si>
  <si>
    <t xml:space="preserve">Leistungskilometer **</t>
  </si>
  <si>
    <t xml:space="preserve">Zeit</t>
  </si>
  <si>
    <t xml:space="preserve">Summe Distanz</t>
  </si>
  <si>
    <t xml:space="preserve"> Summe Leistungskilometer</t>
  </si>
  <si>
    <t xml:space="preserve">Steigung/Gefälle</t>
  </si>
  <si>
    <t xml:space="preserve">Geplante Zeit (Ankunft)</t>
  </si>
  <si>
    <t xml:space="preserve">Tatsächliche Zeit</t>
  </si>
  <si>
    <t xml:space="preserve">Pausen/Fahrten</t>
  </si>
  <si>
    <t xml:space="preserve">Bemerkungen
* Höhenmeter direkt
in Hektometer notie-
ren (1 hm = 100 m)
** Leistungskilometer:
Distanz (in km) +
Steigung (in hm)</t>
  </si>
  <si>
    <t xml:space="preserve">Landeskarten:</t>
  </si>
  <si>
    <t xml:space="preserve">Ort, Flurname, Koordinaten</t>
  </si>
  <si>
    <t xml:space="preserve">Höhe</t>
  </si>
  <si>
    <t xml:space="preserve">hm</t>
  </si>
  <si>
    <t xml:space="preserve">km</t>
  </si>
  <si>
    <t xml:space="preserve">Lkm</t>
  </si>
  <si>
    <t xml:space="preserve">h:mm</t>
  </si>
  <si>
    <t xml:space="preserve">%</t>
  </si>
  <si>
    <t xml:space="preserve">hh:mm</t>
  </si>
  <si>
    <t xml:space="preserve">Summen</t>
  </si>
  <si>
    <t xml:space="preserve">Vrin (GR) - Disrut Pass - Greina Ebene - Campo (Blenio)</t>
  </si>
  <si>
    <t xml:space="preserve">22.-23.09.2007</t>
  </si>
  <si>
    <t xml:space="preserve">Omega</t>
  </si>
  <si>
    <t xml:space="preserve">Marschzeit</t>
  </si>
  <si>
    <t xml:space="preserve">1233 Greina
1234 Vals
1253 Olivone</t>
  </si>
  <si>
    <t xml:space="preserve">Vrin</t>
  </si>
  <si>
    <t xml:space="preserve">Cons</t>
  </si>
  <si>
    <t xml:space="preserve">Sogn Giusep</t>
  </si>
  <si>
    <t xml:space="preserve">Fahrt</t>
  </si>
  <si>
    <t xml:space="preserve">Puzzatsch</t>
  </si>
  <si>
    <t xml:space="preserve">Tegia Sut</t>
  </si>
  <si>
    <t xml:space="preserve">Pass  Diesrut</t>
  </si>
  <si>
    <t xml:space="preserve">Mittagspause</t>
  </si>
  <si>
    <t xml:space="preserve">Camona</t>
  </si>
  <si>
    <t xml:space="preserve">Carpet la Greina</t>
  </si>
  <si>
    <t xml:space="preserve">Terri Hütte</t>
  </si>
  <si>
    <t xml:space="preserve">Hüttenübernachtung</t>
  </si>
  <si>
    <t xml:space="preserve">Pt. 2265</t>
  </si>
  <si>
    <t xml:space="preserve">Pt. 2246</t>
  </si>
  <si>
    <t xml:space="preserve">Pt. 2344</t>
  </si>
  <si>
    <t xml:space="preserve">Greina Pass</t>
  </si>
  <si>
    <t xml:space="preserve">Pt. 2379</t>
  </si>
  <si>
    <t xml:space="preserve">bei Scaletta Hütte</t>
  </si>
  <si>
    <t xml:space="preserve">Pian Geirett</t>
  </si>
  <si>
    <t xml:space="preserve">Alpe di Camadra di Fuori</t>
  </si>
  <si>
    <t xml:space="preserve">Daigra</t>
  </si>
  <si>
    <t xml:space="preserve">Baselga</t>
  </si>
  <si>
    <t xml:space="preserve">Campo (Blenio)</t>
  </si>
  <si>
    <t xml:space="preserve">   Zeitberechnung</t>
  </si>
  <si>
    <t xml:space="preserve">   Anleitung</t>
  </si>
  <si>
    <t xml:space="preserve">Start</t>
  </si>
  <si>
    <t xml:space="preserve">x1</t>
  </si>
  <si>
    <t xml:space="preserve">x2</t>
  </si>
  <si>
    <t xml:space="preserve">y1</t>
  </si>
  <si>
    <t xml:space="preserve">y2</t>
  </si>
  <si>
    <t xml:space="preserve">Geschwindigkeitsfaktoren</t>
  </si>
  <si>
    <t xml:space="preserve">mit Gepäck</t>
  </si>
  <si>
    <t xml:space="preserve">ohne Gepäck</t>
  </si>
  <si>
    <t xml:space="preserve">untrainierte Gruppen,
Kinder,
grosse Gruppen</t>
  </si>
  <si>
    <t xml:space="preserve">15 min / Lkm
4 Lkm / h</t>
  </si>
  <si>
    <t xml:space="preserve">12 min / Lkm
5 Lkm / h</t>
  </si>
  <si>
    <t xml:space="preserve">trainierte Gruppen,
Jugendliche,
kleine Gruppen</t>
  </si>
  <si>
    <t xml:space="preserve">10 min /Lkm
6 Lkm / h</t>
  </si>
  <si>
    <t xml:space="preserve">Velofahren</t>
  </si>
  <si>
    <t xml:space="preserve">Die Zeitberechnung mit Leistunskilometern ist beim Velofahren wesentlich ungenauer als beim Wandern. Steigungen und Gefälle haben einen grösseren Einfluss. Die hier aufgeführten Faktoren gelten für falche Velotouren.</t>
  </si>
  <si>
    <t xml:space="preserve">wenig trainierte oder grosse Gruppen</t>
  </si>
  <si>
    <t xml:space="preserve">5 min / Lkm
12 km / h</t>
  </si>
  <si>
    <t xml:space="preserve">4 min / Lkm
15 km / h</t>
  </si>
  <si>
    <t xml:space="preserve">trainierte, kleine Gruppe, gute Velos</t>
  </si>
  <si>
    <t xml:space="preserve">4 min /Lkm
15 km / h</t>
  </si>
  <si>
    <t xml:space="preserve">3 min / Lkm
20 km / h</t>
  </si>
  <si>
    <t xml:space="preserve">Gefälle</t>
  </si>
  <si>
    <t xml:space="preserve">Für lange und steie Abstiege im Gebirge braucht man mehr Zeit. Das Gefälle wird berücksichtigt, wenn es sich um mehr als 20 m auf 100 m Horizontaldistanz handelt. Dann entsprechen 150 Höhenmeter einem Leistungskilometer.</t>
  </si>
  <si>
    <t xml:space="preserve">Weitere Faktoren</t>
  </si>
  <si>
    <t xml:space="preserve">Die effektive Geschwindigkeit hängt von vielen Faktoren ab. Einzelne schwierige Stellen können zu «Zeitfressern» werden. Einige wichtige Faktoren, welche du berücksichtigen solltest:</t>
  </si>
  <si>
    <t xml:space="preserve">schneller</t>
  </si>
  <si>
    <t xml:space="preserve">langsamer</t>
  </si>
  <si>
    <t xml:space="preserve">Gruppengrösse</t>
  </si>
  <si>
    <t xml:space="preserve">klein</t>
  </si>
  <si>
    <t xml:space="preserve">gross</t>
  </si>
  <si>
    <t xml:space="preserve">Tageszeit</t>
  </si>
  <si>
    <t xml:space="preserve">Morgen, Nacht</t>
  </si>
  <si>
    <t xml:space="preserve">Nachmittag, Abend</t>
  </si>
  <si>
    <t xml:space="preserve">Wetter</t>
  </si>
  <si>
    <t xml:space="preserve">kühl</t>
  </si>
  <si>
    <t xml:space="preserve">heiss</t>
  </si>
  <si>
    <t xml:space="preserve">Gepäck</t>
  </si>
  <si>
    <t xml:space="preserve">wenig</t>
  </si>
  <si>
    <t xml:space="preserve">viel</t>
  </si>
  <si>
    <t xml:space="preserve">Wege</t>
  </si>
  <si>
    <t xml:space="preserve">gute Wege</t>
  </si>
  <si>
    <t xml:space="preserve">Geröllfelder, querfeldein</t>
  </si>
  <si>
    <t xml:space="preserve">Kartensicherheit</t>
  </si>
  <si>
    <t xml:space="preserve">gute Karten-
kenntnisse</t>
  </si>
  <si>
    <t xml:space="preserve">häufige Karten-kontrollen</t>
  </si>
</sst>
</file>

<file path=xl/styles.xml><?xml version="1.0" encoding="utf-8"?>
<styleSheet xmlns="http://schemas.openxmlformats.org/spreadsheetml/2006/main">
  <numFmts count="8">
    <numFmt numFmtId="164" formatCode="General"/>
    <numFmt numFmtId="165" formatCode="m/d/yyyy"/>
    <numFmt numFmtId="166" formatCode="0"/>
    <numFmt numFmtId="167" formatCode="h:mm"/>
    <numFmt numFmtId="168" formatCode="hh\:mm"/>
    <numFmt numFmtId="169" formatCode="h\:mm"/>
    <numFmt numFmtId="170" formatCode="0.00"/>
    <numFmt numFmtId="171" formatCode="0.0"/>
  </numFmts>
  <fonts count="22">
    <font>
      <sz val="11"/>
      <color rgb="FF000000"/>
      <name val="Calibri"/>
      <family val="2"/>
      <charset val="1"/>
    </font>
    <font>
      <sz val="10"/>
      <name val="Arial"/>
      <family val="0"/>
    </font>
    <font>
      <sz val="10"/>
      <name val="Arial"/>
      <family val="0"/>
    </font>
    <font>
      <sz val="10"/>
      <name val="Arial"/>
      <family val="0"/>
    </font>
    <font>
      <sz val="10"/>
      <name val="MS Sans Serif"/>
      <family val="2"/>
      <charset val="1"/>
    </font>
    <font>
      <b val="true"/>
      <sz val="24"/>
      <name val="Frutiger LT 45 Light"/>
      <family val="1"/>
      <charset val="1"/>
    </font>
    <font>
      <sz val="10"/>
      <name val="Arial"/>
      <family val="2"/>
      <charset val="1"/>
    </font>
    <font>
      <b val="true"/>
      <sz val="12"/>
      <name val="Arial"/>
      <family val="2"/>
      <charset val="1"/>
    </font>
    <font>
      <sz val="12"/>
      <name val="Arial"/>
      <family val="2"/>
      <charset val="1"/>
    </font>
    <font>
      <b val="true"/>
      <sz val="10"/>
      <name val="Arial"/>
      <family val="2"/>
      <charset val="1"/>
    </font>
    <font>
      <sz val="12"/>
      <color rgb="FF000000"/>
      <name val="Calibri"/>
      <family val="2"/>
      <charset val="1"/>
    </font>
    <font>
      <b val="true"/>
      <sz val="18"/>
      <color rgb="FF000000"/>
      <name val="Calibri"/>
      <family val="2"/>
    </font>
    <font>
      <sz val="12"/>
      <color rgb="FF000000"/>
      <name val="Calibri"/>
      <family val="2"/>
    </font>
    <font>
      <b val="true"/>
      <sz val="12"/>
      <color rgb="FF000000"/>
      <name val="Calibri"/>
      <family val="2"/>
    </font>
    <font>
      <b val="true"/>
      <sz val="20"/>
      <name val="Frutiger LT 45 Light"/>
      <family val="1"/>
      <charset val="1"/>
    </font>
    <font>
      <b val="true"/>
      <sz val="14"/>
      <name val="Arial"/>
      <family val="2"/>
      <charset val="1"/>
    </font>
    <font>
      <b val="true"/>
      <sz val="12"/>
      <color rgb="FFFF0000"/>
      <name val="Arial"/>
      <family val="2"/>
      <charset val="1"/>
    </font>
    <font>
      <sz val="12"/>
      <color rgb="FFFF0000"/>
      <name val="Arial"/>
      <family val="2"/>
      <charset val="1"/>
    </font>
    <font>
      <sz val="12"/>
      <color rgb="FF000000"/>
      <name val="Arial"/>
      <family val="0"/>
    </font>
    <font>
      <sz val="12"/>
      <color rgb="FF000000"/>
      <name val="Arial"/>
      <family val="2"/>
    </font>
    <font>
      <sz val="11"/>
      <color rgb="FF000000"/>
      <name val="Calibri"/>
      <family val="0"/>
    </font>
    <font>
      <b val="true"/>
      <sz val="12"/>
      <color rgb="FF000000"/>
      <name val="Arial"/>
      <family val="0"/>
    </font>
  </fonts>
  <fills count="4">
    <fill>
      <patternFill patternType="none"/>
    </fill>
    <fill>
      <patternFill patternType="gray125"/>
    </fill>
    <fill>
      <patternFill patternType="solid">
        <fgColor rgb="FFB7DEE8"/>
        <bgColor rgb="FFD9D9D9"/>
      </patternFill>
    </fill>
    <fill>
      <patternFill patternType="solid">
        <fgColor rgb="FFC0C0C0"/>
        <bgColor rgb="FFD9D9D9"/>
      </patternFill>
    </fill>
  </fills>
  <borders count="15">
    <border diagonalUp="false" diagonalDown="false">
      <left/>
      <right/>
      <top/>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thin"/>
      <top style="thin"/>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bottom style="mediu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true">
      <alignment horizontal="general" vertical="top"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top" textRotation="0" wrapText="false" indent="0" shrinkToFit="false"/>
      <protection locked="true" hidden="false"/>
    </xf>
    <xf numFmtId="164" fontId="7" fillId="2" borderId="2" xfId="0" applyFont="true" applyBorder="true" applyAlignment="true" applyProtection="true">
      <alignment horizontal="general" vertical="top" textRotation="0" wrapText="true" indent="0" shrinkToFit="false"/>
      <protection locked="true" hidden="false"/>
    </xf>
    <xf numFmtId="164" fontId="8" fillId="0" borderId="3" xfId="0" applyFont="true" applyBorder="true" applyAlignment="true" applyProtection="true">
      <alignment horizontal="general" vertical="top" textRotation="0" wrapText="true" indent="0" shrinkToFit="false"/>
      <protection locked="true" hidden="false"/>
    </xf>
    <xf numFmtId="164" fontId="7" fillId="0" borderId="4" xfId="0" applyFont="true" applyBorder="true" applyAlignment="true" applyProtection="true">
      <alignment horizontal="general" vertical="top" textRotation="0" wrapText="false" indent="0" shrinkToFit="false"/>
      <protection locked="true" hidden="false"/>
    </xf>
    <xf numFmtId="165" fontId="8" fillId="2" borderId="5" xfId="0" applyFont="true" applyBorder="true" applyAlignment="true" applyProtection="true">
      <alignment horizontal="left" vertical="top" textRotation="0" wrapText="false" indent="0" shrinkToFit="false"/>
      <protection locked="true" hidden="false"/>
    </xf>
    <xf numFmtId="164" fontId="8" fillId="0" borderId="6"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7" fillId="2" borderId="7"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top" textRotation="0" wrapText="false" indent="0" shrinkToFit="false"/>
      <protection locked="true" hidden="false"/>
    </xf>
    <xf numFmtId="164" fontId="8" fillId="2" borderId="8" xfId="0" applyFont="true" applyBorder="true" applyAlignment="true" applyProtection="true">
      <alignment horizontal="general" vertical="top" textRotation="0" wrapText="true" indent="0" shrinkToFit="false"/>
      <protection locked="true" hidden="false"/>
    </xf>
    <xf numFmtId="166" fontId="8" fillId="0" borderId="8" xfId="0" applyFont="true" applyBorder="true" applyAlignment="true" applyProtection="true">
      <alignment horizontal="center" vertical="bottom" textRotation="90" wrapText="false" indent="0" shrinkToFit="false"/>
      <protection locked="true" hidden="false"/>
    </xf>
    <xf numFmtId="164" fontId="8" fillId="0" borderId="8" xfId="0" applyFont="true" applyBorder="true" applyAlignment="true" applyProtection="true">
      <alignment horizontal="center" vertical="bottom" textRotation="90" wrapText="fals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4" fontId="8" fillId="2" borderId="2" xfId="0" applyFont="true" applyBorder="true" applyAlignment="true" applyProtection="true">
      <alignment horizontal="general" vertical="top" textRotation="0" wrapText="true" indent="0" shrinkToFit="false"/>
      <protection locked="true" hidden="false"/>
    </xf>
    <xf numFmtId="164" fontId="7" fillId="0" borderId="2" xfId="0" applyFont="true" applyBorder="true" applyAlignment="true" applyProtection="true">
      <alignment horizontal="left"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8" xfId="0" applyFont="true" applyBorder="true" applyAlignment="true" applyProtection="true">
      <alignment horizontal="center" vertical="bottom" textRotation="0" wrapText="false" indent="0" shrinkToFit="false"/>
      <protection locked="true" hidden="false"/>
    </xf>
    <xf numFmtId="166" fontId="9" fillId="0"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10" fillId="2" borderId="2" xfId="0" applyFont="true" applyBorder="true" applyAlignment="true" applyProtection="true">
      <alignment horizontal="general" vertical="bottom" textRotation="0" wrapText="false" indent="0" shrinkToFit="false"/>
      <protection locked="true" hidden="false"/>
    </xf>
    <xf numFmtId="164" fontId="8" fillId="2" borderId="8" xfId="0" applyFont="true" applyBorder="true" applyAlignment="true" applyProtection="true">
      <alignment horizontal="right" vertical="bottom" textRotation="0" wrapText="true" indent="0" shrinkToFit="false"/>
      <protection locked="true" hidden="false"/>
    </xf>
    <xf numFmtId="164" fontId="8" fillId="3" borderId="8" xfId="0" applyFont="true" applyBorder="true" applyAlignment="true" applyProtection="true">
      <alignment horizontal="right" vertical="bottom" textRotation="0" wrapText="false" indent="0" shrinkToFit="false"/>
      <protection locked="true" hidden="false"/>
    </xf>
    <xf numFmtId="167" fontId="8" fillId="3" borderId="8" xfId="0" applyFont="true" applyBorder="true" applyAlignment="true" applyProtection="true">
      <alignment horizontal="right" vertical="bottom" textRotation="0" wrapText="false" indent="0" shrinkToFit="false"/>
      <protection locked="true" hidden="false"/>
    </xf>
    <xf numFmtId="168" fontId="8" fillId="2" borderId="8" xfId="0" applyFont="true" applyBorder="true" applyAlignment="true" applyProtection="true">
      <alignment horizontal="right" vertical="bottom" textRotation="0" wrapText="false" indent="0" shrinkToFit="false"/>
      <protection locked="true" hidden="false"/>
    </xf>
    <xf numFmtId="167" fontId="8" fillId="0" borderId="8" xfId="0" applyFont="true" applyBorder="true" applyAlignment="true" applyProtection="true">
      <alignment horizontal="general" vertical="bottom" textRotation="0" wrapText="false" indent="0" shrinkToFit="false"/>
      <protection locked="true" hidden="false"/>
    </xf>
    <xf numFmtId="169" fontId="8" fillId="2" borderId="8" xfId="0" applyFont="true" applyBorder="true" applyAlignment="true" applyProtection="true">
      <alignment horizontal="general" vertical="top" textRotation="0" wrapText="false" indent="0" shrinkToFit="false"/>
      <protection locked="true" hidden="false"/>
    </xf>
    <xf numFmtId="164" fontId="8" fillId="2" borderId="3" xfId="0" applyFont="true" applyBorder="true" applyAlignment="true" applyProtection="true">
      <alignment horizontal="general" vertical="top" textRotation="0" wrapText="false" indent="0" shrinkToFit="false"/>
      <protection locked="true" hidden="false"/>
    </xf>
    <xf numFmtId="164" fontId="8" fillId="2" borderId="8" xfId="0" applyFont="true" applyBorder="true" applyAlignment="true" applyProtection="true">
      <alignment horizontal="general" vertical="bottom" textRotation="0" wrapText="true" indent="0" shrinkToFit="false"/>
      <protection locked="true" hidden="false"/>
    </xf>
    <xf numFmtId="170" fontId="8" fillId="0" borderId="8" xfId="0" applyFont="true" applyBorder="true" applyAlignment="true" applyProtection="true">
      <alignment horizontal="general" vertical="top" textRotation="0" wrapText="false" indent="0" shrinkToFit="false"/>
      <protection locked="true" hidden="false"/>
    </xf>
    <xf numFmtId="171" fontId="8" fillId="2" borderId="8" xfId="0" applyFont="true" applyBorder="true" applyAlignment="true" applyProtection="true">
      <alignment horizontal="general" vertical="top" textRotation="0" wrapText="true" indent="0" shrinkToFit="false"/>
      <protection locked="true" hidden="false"/>
    </xf>
    <xf numFmtId="171" fontId="8" fillId="0" borderId="8" xfId="0" applyFont="true" applyBorder="true" applyAlignment="true" applyProtection="true">
      <alignment horizontal="general" vertical="top" textRotation="0" wrapText="false" indent="0" shrinkToFit="false"/>
      <protection locked="true" hidden="false"/>
    </xf>
    <xf numFmtId="169" fontId="8" fillId="0" borderId="8" xfId="0" applyFont="true" applyBorder="true" applyAlignment="true" applyProtection="true">
      <alignment horizontal="general" vertical="top" textRotation="0" wrapText="false" indent="0" shrinkToFit="false"/>
      <protection locked="true" hidden="false"/>
    </xf>
    <xf numFmtId="171" fontId="8" fillId="0" borderId="8" xfId="0" applyFont="true" applyBorder="true" applyAlignment="true" applyProtection="true">
      <alignment horizontal="general" vertical="bottom" textRotation="0" wrapText="false" indent="0" shrinkToFit="false"/>
      <protection locked="true" hidden="false"/>
    </xf>
    <xf numFmtId="168" fontId="8" fillId="0" borderId="8" xfId="0" applyFont="true" applyBorder="true" applyAlignment="true" applyProtection="true">
      <alignment horizontal="general" vertical="bottom" textRotation="0" wrapText="false" indent="0" shrinkToFit="false"/>
      <protection locked="true" hidden="false"/>
    </xf>
    <xf numFmtId="171" fontId="8" fillId="2" borderId="8" xfId="0" applyFont="true" applyBorder="true" applyAlignment="true" applyProtection="true">
      <alignment horizontal="general" vertical="top" textRotation="0" wrapText="false" indent="0" shrinkToFit="false"/>
      <protection locked="true" hidden="false"/>
    </xf>
    <xf numFmtId="164" fontId="7" fillId="0" borderId="9" xfId="0" applyFont="true" applyBorder="true" applyAlignment="true" applyProtection="true">
      <alignment horizontal="general" vertical="center" textRotation="0" wrapText="false" indent="0" shrinkToFit="false"/>
      <protection locked="true" hidden="false"/>
    </xf>
    <xf numFmtId="164" fontId="10" fillId="0" borderId="10" xfId="0" applyFont="true" applyBorder="true" applyAlignment="true" applyProtection="true">
      <alignment horizontal="general" vertical="center" textRotation="0" wrapText="false" indent="0" shrinkToFit="false"/>
      <protection locked="true" hidden="false"/>
    </xf>
    <xf numFmtId="164" fontId="8" fillId="3" borderId="11" xfId="0" applyFont="true" applyBorder="true" applyAlignment="true" applyProtection="true">
      <alignment horizontal="general" vertical="center" textRotation="0" wrapText="false" indent="0" shrinkToFit="false"/>
      <protection locked="true" hidden="false"/>
    </xf>
    <xf numFmtId="169" fontId="8" fillId="0" borderId="11" xfId="0" applyFont="true" applyBorder="true" applyAlignment="true" applyProtection="true">
      <alignment horizontal="general" vertical="center" textRotation="0" wrapText="false" indent="0" shrinkToFit="false"/>
      <protection locked="true" hidden="false"/>
    </xf>
    <xf numFmtId="171" fontId="8" fillId="0" borderId="11" xfId="0" applyFont="true" applyBorder="true" applyAlignment="true" applyProtection="true">
      <alignment horizontal="general" vertical="center" textRotation="0" wrapText="false" indent="0" shrinkToFit="false"/>
      <protection locked="true" hidden="false"/>
    </xf>
    <xf numFmtId="169" fontId="8" fillId="0" borderId="11" xfId="0" applyFont="true" applyBorder="true" applyAlignment="true" applyProtection="true">
      <alignment horizontal="general" vertical="center" textRotation="0" wrapText="false" indent="0" shrinkToFit="false"/>
      <protection locked="true" hidden="false"/>
    </xf>
    <xf numFmtId="164" fontId="8" fillId="3" borderId="12"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8"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general" vertical="top" textRotation="0" wrapText="false" indent="0" shrinkToFit="false"/>
      <protection locked="true" hidden="false"/>
    </xf>
    <xf numFmtId="164" fontId="14" fillId="0" borderId="0" xfId="20" applyFont="true" applyBorder="false" applyAlignment="true" applyProtection="true">
      <alignment horizontal="general" vertical="top" textRotation="0" wrapText="false" indent="0" shrinkToFit="false"/>
      <protection locked="true" hidden="false"/>
    </xf>
    <xf numFmtId="164" fontId="15" fillId="0" borderId="8" xfId="20" applyFont="true" applyBorder="true" applyAlignment="true" applyProtection="false">
      <alignment horizontal="center" vertical="center" textRotation="0" wrapText="true" indent="0" shrinkToFit="false"/>
      <protection locked="true" hidden="false"/>
    </xf>
    <xf numFmtId="164" fontId="8" fillId="0" borderId="8" xfId="20" applyFont="true" applyBorder="true" applyAlignment="true" applyProtection="false">
      <alignment horizontal="general" vertical="center" textRotation="0" wrapText="true" indent="0" shrinkToFit="false"/>
      <protection locked="true" hidden="false"/>
    </xf>
    <xf numFmtId="164" fontId="7" fillId="0" borderId="6" xfId="20" applyFont="true" applyBorder="true" applyAlignment="true" applyProtection="false">
      <alignment horizontal="left" vertical="center" textRotation="0" wrapText="true" indent="0" shrinkToFit="false"/>
      <protection locked="true" hidden="false"/>
    </xf>
    <xf numFmtId="164" fontId="8" fillId="0" borderId="14" xfId="20" applyFont="true" applyBorder="tru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center" textRotation="0" wrapText="true" indent="0" shrinkToFit="false"/>
      <protection locked="true" hidden="false"/>
    </xf>
    <xf numFmtId="164" fontId="16" fillId="0" borderId="0" xfId="2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false" applyAlignment="true" applyProtection="false">
      <alignment horizontal="center" vertical="bottom" textRotation="0" wrapText="false" indent="0" shrinkToFit="false"/>
      <protection locked="true" hidden="false"/>
    </xf>
    <xf numFmtId="164" fontId="17" fillId="0" borderId="0" xfId="20" applyFont="true" applyBorder="false" applyAlignment="true" applyProtection="false">
      <alignment horizontal="left" vertical="bottom" textRotation="0" wrapText="false" indent="0" shrinkToFit="false"/>
      <protection locked="true" hidden="false"/>
    </xf>
    <xf numFmtId="164" fontId="16" fillId="0" borderId="0" xfId="20" applyFont="true" applyBorder="false" applyAlignment="true" applyProtection="false">
      <alignment horizontal="center" vertical="top" textRotation="0" wrapText="false" indent="0" shrinkToFit="false"/>
      <protection locked="true" hidden="false"/>
    </xf>
    <xf numFmtId="164" fontId="17" fillId="0" borderId="0" xfId="2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Chart Title</a:t>
            </a:r>
          </a:p>
        </c:rich>
      </c:tx>
      <c:overlay val="0"/>
      <c:spPr>
        <a:noFill/>
        <a:ln>
          <a:noFill/>
        </a:ln>
      </c:spPr>
    </c:title>
    <c:autoTitleDeleted val="0"/>
    <c:plotArea>
      <c:scatterChart>
        <c:scatterStyle val="lineMarker"/>
        <c:varyColors val="0"/>
        <c:ser>
          <c:idx val="0"/>
          <c:order val="0"/>
          <c:tx>
            <c:strRef>
              <c:f>leer!$B$2</c:f>
              <c:strCache>
                <c:ptCount val="1"/>
                <c:pt idx="0">
                  <c:v/>
                </c:pt>
              </c:strCache>
            </c:strRef>
          </c:tx>
          <c:spPr>
            <a:solidFill>
              <a:srgbClr val="4a7ebb"/>
            </a:solidFill>
            <a:ln w="28440">
              <a:solidFill>
                <a:srgbClr val="4a7ebb"/>
              </a:solidFill>
              <a:round/>
            </a:ln>
          </c:spPr>
          <c:marker>
            <c:symbol val="square"/>
            <c:size val="5"/>
            <c:spPr>
              <a:solidFill>
                <a:srgbClr val="4a7ebb"/>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leer!$H$8:$H$28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leer!$C$8:$C$28</c:f>
              <c:numCache>
                <c:formatCode>General</c:formatCode>
                <c:ptCount val="21"/>
              </c:numCache>
            </c:numRef>
          </c:yVal>
          <c:smooth val="0"/>
        </c:ser>
        <c:axId val="15121118"/>
        <c:axId val="47640063"/>
      </c:scatterChart>
      <c:valAx>
        <c:axId val="15121118"/>
        <c:scaling>
          <c:orientation val="minMax"/>
          <c:min val="0"/>
        </c:scaling>
        <c:delete val="0"/>
        <c:axPos val="b"/>
        <c:majorGridlines>
          <c:spPr>
            <a:ln w="9360">
              <a:solidFill>
                <a:srgbClr val="878787"/>
              </a:solidFill>
              <a:round/>
            </a:ln>
          </c:spPr>
        </c:majorGridlines>
        <c:title>
          <c:tx>
            <c:rich>
              <a:bodyPr rot="0"/>
              <a:lstStyle/>
              <a:p>
                <a:pPr>
                  <a:defRPr b="1" lang="de-DE" sz="1200" spc="-1" strike="noStrike">
                    <a:solidFill>
                      <a:srgbClr val="000000"/>
                    </a:solidFill>
                    <a:latin typeface="Calibri"/>
                  </a:defRPr>
                </a:pPr>
                <a:r>
                  <a:rPr b="1" lang="de-DE" sz="1200" spc="-1" strike="noStrike">
                    <a:solidFill>
                      <a:srgbClr val="000000"/>
                    </a:solidFill>
                    <a:latin typeface="Calibri"/>
                  </a:rPr>
                  <a:t>[Horizontal Distanz km]</a:t>
                </a:r>
              </a:p>
            </c:rich>
          </c:tx>
          <c:overlay val="0"/>
          <c:spPr>
            <a:noFill/>
            <a:ln>
              <a:noFill/>
            </a:ln>
          </c:spPr>
        </c:title>
        <c:numFmt formatCode="General" sourceLinked="0"/>
        <c:majorTickMark val="out"/>
        <c:minorTickMark val="cross"/>
        <c:tickLblPos val="nextTo"/>
        <c:spPr>
          <a:ln w="9360">
            <a:solidFill>
              <a:srgbClr val="878787"/>
            </a:solidFill>
            <a:round/>
          </a:ln>
        </c:spPr>
        <c:txPr>
          <a:bodyPr/>
          <a:lstStyle/>
          <a:p>
            <a:pPr>
              <a:defRPr b="0" sz="1200" spc="-1" strike="noStrike">
                <a:solidFill>
                  <a:srgbClr val="000000"/>
                </a:solidFill>
                <a:latin typeface="Calibri"/>
              </a:defRPr>
            </a:pPr>
          </a:p>
        </c:txPr>
        <c:crossAx val="47640063"/>
        <c:crosses val="autoZero"/>
        <c:crossBetween val="midCat"/>
        <c:majorUnit val="5"/>
      </c:valAx>
      <c:valAx>
        <c:axId val="47640063"/>
        <c:scaling>
          <c:orientation val="minMax"/>
        </c:scaling>
        <c:delete val="0"/>
        <c:axPos val="l"/>
        <c:majorGridlines>
          <c:spPr>
            <a:ln w="9360">
              <a:solidFill>
                <a:srgbClr val="878787"/>
              </a:solidFill>
              <a:round/>
            </a:ln>
          </c:spPr>
        </c:majorGridlines>
        <c:title>
          <c:tx>
            <c:rich>
              <a:bodyPr rot="-5400000"/>
              <a:lstStyle/>
              <a:p>
                <a:pPr>
                  <a:defRPr b="1" lang="de-DE" sz="1200" spc="-1" strike="noStrike">
                    <a:solidFill>
                      <a:srgbClr val="000000"/>
                    </a:solidFill>
                    <a:latin typeface="Calibri"/>
                  </a:defRPr>
                </a:pPr>
                <a:r>
                  <a:rPr b="1" lang="de-DE" sz="1200" spc="-1" strike="noStrike">
                    <a:solidFill>
                      <a:srgbClr val="000000"/>
                    </a:solidFill>
                    <a:latin typeface="Calibri"/>
                  </a:rPr>
                  <a:t>[Höhe müM]</a:t>
                </a:r>
              </a:p>
            </c:rich>
          </c:tx>
          <c:overlay val="0"/>
          <c:spPr>
            <a:noFill/>
            <a:ln>
              <a:noFill/>
            </a:ln>
          </c:spPr>
        </c:title>
        <c:numFmt formatCode="General" sourceLinked="0"/>
        <c:majorTickMark val="out"/>
        <c:minorTickMark val="cross"/>
        <c:tickLblPos val="nextTo"/>
        <c:spPr>
          <a:ln w="9360">
            <a:solidFill>
              <a:srgbClr val="878787"/>
            </a:solidFill>
            <a:round/>
          </a:ln>
        </c:spPr>
        <c:txPr>
          <a:bodyPr/>
          <a:lstStyle/>
          <a:p>
            <a:pPr>
              <a:defRPr b="0" sz="1200" spc="-1" strike="noStrike">
                <a:solidFill>
                  <a:srgbClr val="000000"/>
                </a:solidFill>
                <a:latin typeface="Calibri"/>
              </a:defRPr>
            </a:pPr>
          </a:p>
        </c:txPr>
        <c:crossAx val="15121118"/>
        <c:crosses val="autoZero"/>
        <c:crossBetween val="midCat"/>
      </c:valAx>
      <c:spPr>
        <a:solidFill>
          <a:srgbClr val="ffffff"/>
        </a:solidFill>
        <a:ln>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Vrin (GR) - Disrut Pass - Greina Ebene - Campo (Blenio)</a:t>
            </a:r>
          </a:p>
        </c:rich>
      </c:tx>
      <c:overlay val="0"/>
      <c:spPr>
        <a:noFill/>
        <a:ln>
          <a:noFill/>
        </a:ln>
      </c:spPr>
    </c:title>
    <c:autoTitleDeleted val="0"/>
    <c:plotArea>
      <c:scatterChart>
        <c:scatterStyle val="lineMarker"/>
        <c:varyColors val="0"/>
        <c:ser>
          <c:idx val="0"/>
          <c:order val="0"/>
          <c:tx>
            <c:strRef>
              <c:f>Beispiel!$B$2</c:f>
              <c:strCache>
                <c:ptCount val="1"/>
                <c:pt idx="0">
                  <c:v>Vrin (GR) - Disrut Pass - Greina Ebene - Campo (Blenio)</c:v>
                </c:pt>
              </c:strCache>
            </c:strRef>
          </c:tx>
          <c:spPr>
            <a:solidFill>
              <a:srgbClr val="4a7ebb"/>
            </a:solidFill>
            <a:ln w="28440">
              <a:solidFill>
                <a:srgbClr val="4a7ebb"/>
              </a:solidFill>
              <a:round/>
            </a:ln>
          </c:spPr>
          <c:marker>
            <c:symbol val="square"/>
            <c:size val="5"/>
            <c:spPr>
              <a:solidFill>
                <a:srgbClr val="4a7ebb"/>
              </a:solidFill>
            </c:spPr>
          </c:marker>
          <c:dLbls>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xVal>
            <c:numRef>
              <c:f>Beispiel!$H$8:$H$28</c:f>
              <c:numCache>
                <c:formatCode>General</c:formatCode>
                <c:ptCount val="21"/>
                <c:pt idx="0">
                  <c:v>0</c:v>
                </c:pt>
                <c:pt idx="1">
                  <c:v>1</c:v>
                </c:pt>
                <c:pt idx="2">
                  <c:v>1</c:v>
                </c:pt>
                <c:pt idx="3">
                  <c:v>2.2</c:v>
                </c:pt>
                <c:pt idx="4">
                  <c:v>4</c:v>
                </c:pt>
                <c:pt idx="5">
                  <c:v>6.7</c:v>
                </c:pt>
                <c:pt idx="6">
                  <c:v>7.7</c:v>
                </c:pt>
                <c:pt idx="7">
                  <c:v>7.9</c:v>
                </c:pt>
                <c:pt idx="8">
                  <c:v>8.5</c:v>
                </c:pt>
                <c:pt idx="9">
                  <c:v>8.5</c:v>
                </c:pt>
                <c:pt idx="10">
                  <c:v>10</c:v>
                </c:pt>
                <c:pt idx="11">
                  <c:v>11</c:v>
                </c:pt>
                <c:pt idx="12">
                  <c:v>13.5</c:v>
                </c:pt>
                <c:pt idx="13">
                  <c:v>14</c:v>
                </c:pt>
                <c:pt idx="14">
                  <c:v>14.5</c:v>
                </c:pt>
                <c:pt idx="15">
                  <c:v>15.8</c:v>
                </c:pt>
                <c:pt idx="16">
                  <c:v>17.3</c:v>
                </c:pt>
                <c:pt idx="17">
                  <c:v>18.8</c:v>
                </c:pt>
                <c:pt idx="18">
                  <c:v>20.8</c:v>
                </c:pt>
                <c:pt idx="19">
                  <c:v>22.8</c:v>
                </c:pt>
                <c:pt idx="20">
                  <c:v>24.3</c:v>
                </c:pt>
              </c:numCache>
            </c:numRef>
          </c:xVal>
          <c:yVal>
            <c:numRef>
              <c:f>Beispiel!$C$8:$C$28</c:f>
              <c:numCache>
                <c:formatCode>General</c:formatCode>
                <c:ptCount val="21"/>
                <c:pt idx="0">
                  <c:v>1400</c:v>
                </c:pt>
                <c:pt idx="1">
                  <c:v>1500</c:v>
                </c:pt>
                <c:pt idx="2">
                  <c:v>1598</c:v>
                </c:pt>
                <c:pt idx="3">
                  <c:v>1667</c:v>
                </c:pt>
                <c:pt idx="4">
                  <c:v>1899</c:v>
                </c:pt>
                <c:pt idx="5">
                  <c:v>2428</c:v>
                </c:pt>
                <c:pt idx="6">
                  <c:v>2194</c:v>
                </c:pt>
                <c:pt idx="7">
                  <c:v>2257</c:v>
                </c:pt>
                <c:pt idx="8">
                  <c:v>2170</c:v>
                </c:pt>
                <c:pt idx="9">
                  <c:v>2170</c:v>
                </c:pt>
                <c:pt idx="10">
                  <c:v>2265</c:v>
                </c:pt>
                <c:pt idx="11">
                  <c:v>2246</c:v>
                </c:pt>
                <c:pt idx="12">
                  <c:v>2344</c:v>
                </c:pt>
                <c:pt idx="13">
                  <c:v>2355</c:v>
                </c:pt>
                <c:pt idx="14">
                  <c:v>2379</c:v>
                </c:pt>
                <c:pt idx="15">
                  <c:v>2229</c:v>
                </c:pt>
                <c:pt idx="16">
                  <c:v>1976</c:v>
                </c:pt>
                <c:pt idx="17">
                  <c:v>1784</c:v>
                </c:pt>
                <c:pt idx="18">
                  <c:v>1408</c:v>
                </c:pt>
                <c:pt idx="19">
                  <c:v>1240</c:v>
                </c:pt>
                <c:pt idx="20">
                  <c:v>1216</c:v>
                </c:pt>
              </c:numCache>
            </c:numRef>
          </c:yVal>
          <c:smooth val="0"/>
        </c:ser>
        <c:axId val="370089"/>
        <c:axId val="94116946"/>
      </c:scatterChart>
      <c:valAx>
        <c:axId val="370089"/>
        <c:scaling>
          <c:orientation val="minMax"/>
          <c:min val="0"/>
        </c:scaling>
        <c:delete val="0"/>
        <c:axPos val="b"/>
        <c:majorGridlines>
          <c:spPr>
            <a:ln w="9360">
              <a:solidFill>
                <a:srgbClr val="878787"/>
              </a:solidFill>
              <a:round/>
            </a:ln>
          </c:spPr>
        </c:majorGridlines>
        <c:title>
          <c:tx>
            <c:rich>
              <a:bodyPr rot="0"/>
              <a:lstStyle/>
              <a:p>
                <a:pPr>
                  <a:defRPr b="1" lang="de-DE" sz="1200" spc="-1" strike="noStrike">
                    <a:solidFill>
                      <a:srgbClr val="000000"/>
                    </a:solidFill>
                    <a:latin typeface="Calibri"/>
                  </a:defRPr>
                </a:pPr>
                <a:r>
                  <a:rPr b="1" lang="de-DE" sz="1200" spc="-1" strike="noStrike">
                    <a:solidFill>
                      <a:srgbClr val="000000"/>
                    </a:solidFill>
                    <a:latin typeface="Calibri"/>
                  </a:rPr>
                  <a:t>[Horizontal Distanz km]</a:t>
                </a:r>
              </a:p>
            </c:rich>
          </c:tx>
          <c:overlay val="0"/>
          <c:spPr>
            <a:noFill/>
            <a:ln>
              <a:noFill/>
            </a:ln>
          </c:spPr>
        </c:title>
        <c:numFmt formatCode="General" sourceLinked="0"/>
        <c:majorTickMark val="out"/>
        <c:minorTickMark val="cross"/>
        <c:tickLblPos val="nextTo"/>
        <c:spPr>
          <a:ln w="9360">
            <a:solidFill>
              <a:srgbClr val="878787"/>
            </a:solidFill>
            <a:round/>
          </a:ln>
        </c:spPr>
        <c:txPr>
          <a:bodyPr/>
          <a:lstStyle/>
          <a:p>
            <a:pPr>
              <a:defRPr b="0" sz="1200" spc="-1" strike="noStrike">
                <a:solidFill>
                  <a:srgbClr val="000000"/>
                </a:solidFill>
                <a:latin typeface="Calibri"/>
              </a:defRPr>
            </a:pPr>
          </a:p>
        </c:txPr>
        <c:crossAx val="94116946"/>
        <c:crosses val="autoZero"/>
        <c:crossBetween val="midCat"/>
        <c:majorUnit val="5"/>
      </c:valAx>
      <c:valAx>
        <c:axId val="94116946"/>
        <c:scaling>
          <c:orientation val="minMax"/>
        </c:scaling>
        <c:delete val="0"/>
        <c:axPos val="l"/>
        <c:majorGridlines>
          <c:spPr>
            <a:ln w="9360">
              <a:solidFill>
                <a:srgbClr val="878787"/>
              </a:solidFill>
              <a:round/>
            </a:ln>
          </c:spPr>
        </c:majorGridlines>
        <c:title>
          <c:tx>
            <c:rich>
              <a:bodyPr rot="-5400000"/>
              <a:lstStyle/>
              <a:p>
                <a:pPr>
                  <a:defRPr b="1" lang="de-DE" sz="1200" spc="-1" strike="noStrike">
                    <a:solidFill>
                      <a:srgbClr val="000000"/>
                    </a:solidFill>
                    <a:latin typeface="Calibri"/>
                  </a:defRPr>
                </a:pPr>
                <a:r>
                  <a:rPr b="1" lang="de-DE" sz="1200" spc="-1" strike="noStrike">
                    <a:solidFill>
                      <a:srgbClr val="000000"/>
                    </a:solidFill>
                    <a:latin typeface="Calibri"/>
                  </a:rPr>
                  <a:t>[Höhe müM]</a:t>
                </a:r>
              </a:p>
            </c:rich>
          </c:tx>
          <c:overlay val="0"/>
          <c:spPr>
            <a:noFill/>
            <a:ln>
              <a:noFill/>
            </a:ln>
          </c:spPr>
        </c:title>
        <c:numFmt formatCode="General" sourceLinked="0"/>
        <c:majorTickMark val="out"/>
        <c:minorTickMark val="cross"/>
        <c:tickLblPos val="nextTo"/>
        <c:spPr>
          <a:ln w="9360">
            <a:solidFill>
              <a:srgbClr val="878787"/>
            </a:solidFill>
            <a:round/>
          </a:ln>
        </c:spPr>
        <c:txPr>
          <a:bodyPr/>
          <a:lstStyle/>
          <a:p>
            <a:pPr>
              <a:defRPr b="0" sz="1200" spc="-1" strike="noStrike">
                <a:solidFill>
                  <a:srgbClr val="000000"/>
                </a:solidFill>
                <a:latin typeface="Calibri"/>
              </a:defRPr>
            </a:pPr>
          </a:p>
        </c:txPr>
        <c:crossAx val="370089"/>
        <c:crosses val="autoZero"/>
        <c:crossBetween val="midCat"/>
      </c:valAx>
      <c:spPr>
        <a:solidFill>
          <a:srgbClr val="ffffff"/>
        </a:solid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chart" Target="../charts/chart1.xml"/><Relationship Id="rId3" Type="http://schemas.openxmlformats.org/officeDocument/2006/relationships/image" Target="../media/image2.jpeg"/>
</Relationships>
</file>

<file path=xl/drawings/_rels/drawing2.xml.rels><?xml version="1.0" encoding="UTF-8"?>
<Relationships xmlns="http://schemas.openxmlformats.org/package/2006/relationships"><Relationship Id="rId1" Type="http://schemas.openxmlformats.org/officeDocument/2006/relationships/image" Target="../media/image3.jpeg"/><Relationship Id="rId2" Type="http://schemas.openxmlformats.org/officeDocument/2006/relationships/chart" Target="../charts/chart2.xml"/><Relationship Id="rId3" Type="http://schemas.openxmlformats.org/officeDocument/2006/relationships/image" Target="../media/image4.jpeg"/>
</Relationships>
</file>

<file path=xl/drawings/_rels/drawing3.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779040</xdr:colOff>
      <xdr:row>0</xdr:row>
      <xdr:rowOff>94320</xdr:rowOff>
    </xdr:from>
    <xdr:to>
      <xdr:col>13</xdr:col>
      <xdr:colOff>779400</xdr:colOff>
      <xdr:row>0</xdr:row>
      <xdr:rowOff>612000</xdr:rowOff>
    </xdr:to>
    <xdr:pic>
      <xdr:nvPicPr>
        <xdr:cNvPr id="0" name="Image 5" descr="J+S_d_f_1c_50.jpg"/>
        <xdr:cNvPicPr/>
      </xdr:nvPicPr>
      <xdr:blipFill>
        <a:blip r:embed="rId1"/>
        <a:stretch/>
      </xdr:blipFill>
      <xdr:spPr>
        <a:xfrm>
          <a:off x="9786240" y="94320"/>
          <a:ext cx="360" cy="517680"/>
        </a:xfrm>
        <a:prstGeom prst="rect">
          <a:avLst/>
        </a:prstGeom>
        <a:ln>
          <a:noFill/>
        </a:ln>
      </xdr:spPr>
    </xdr:pic>
    <xdr:clientData/>
  </xdr:twoCellAnchor>
  <xdr:twoCellAnchor editAs="oneCell">
    <xdr:from>
      <xdr:col>0</xdr:col>
      <xdr:colOff>92880</xdr:colOff>
      <xdr:row>29</xdr:row>
      <xdr:rowOff>73800</xdr:rowOff>
    </xdr:from>
    <xdr:to>
      <xdr:col>13</xdr:col>
      <xdr:colOff>1512360</xdr:colOff>
      <xdr:row>51</xdr:row>
      <xdr:rowOff>134280</xdr:rowOff>
    </xdr:to>
    <xdr:graphicFrame>
      <xdr:nvGraphicFramePr>
        <xdr:cNvPr id="1" name="Diagramm 2"/>
        <xdr:cNvGraphicFramePr/>
      </xdr:nvGraphicFramePr>
      <xdr:xfrm>
        <a:off x="92880" y="12351240"/>
        <a:ext cx="10426680" cy="3972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1000080</xdr:colOff>
      <xdr:row>0</xdr:row>
      <xdr:rowOff>76320</xdr:rowOff>
    </xdr:from>
    <xdr:to>
      <xdr:col>13</xdr:col>
      <xdr:colOff>1600200</xdr:colOff>
      <xdr:row>0</xdr:row>
      <xdr:rowOff>690840</xdr:rowOff>
    </xdr:to>
    <xdr:pic>
      <xdr:nvPicPr>
        <xdr:cNvPr id="2" name="Image 82" descr="J+S_d_f_1c_50.jpg"/>
        <xdr:cNvPicPr/>
      </xdr:nvPicPr>
      <xdr:blipFill>
        <a:blip r:embed="rId3"/>
        <a:stretch/>
      </xdr:blipFill>
      <xdr:spPr>
        <a:xfrm>
          <a:off x="10007280" y="76320"/>
          <a:ext cx="600120" cy="614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779040</xdr:colOff>
      <xdr:row>0</xdr:row>
      <xdr:rowOff>94320</xdr:rowOff>
    </xdr:from>
    <xdr:to>
      <xdr:col>13</xdr:col>
      <xdr:colOff>779400</xdr:colOff>
      <xdr:row>0</xdr:row>
      <xdr:rowOff>612000</xdr:rowOff>
    </xdr:to>
    <xdr:pic>
      <xdr:nvPicPr>
        <xdr:cNvPr id="3" name="Image 5" descr="J+S_d_f_1c_50.jpg"/>
        <xdr:cNvPicPr/>
      </xdr:nvPicPr>
      <xdr:blipFill>
        <a:blip r:embed="rId1"/>
        <a:stretch/>
      </xdr:blipFill>
      <xdr:spPr>
        <a:xfrm>
          <a:off x="9786240" y="94320"/>
          <a:ext cx="360" cy="517680"/>
        </a:xfrm>
        <a:prstGeom prst="rect">
          <a:avLst/>
        </a:prstGeom>
        <a:ln>
          <a:noFill/>
        </a:ln>
      </xdr:spPr>
    </xdr:pic>
    <xdr:clientData/>
  </xdr:twoCellAnchor>
  <xdr:twoCellAnchor editAs="oneCell">
    <xdr:from>
      <xdr:col>0</xdr:col>
      <xdr:colOff>92880</xdr:colOff>
      <xdr:row>29</xdr:row>
      <xdr:rowOff>73800</xdr:rowOff>
    </xdr:from>
    <xdr:to>
      <xdr:col>13</xdr:col>
      <xdr:colOff>951840</xdr:colOff>
      <xdr:row>47</xdr:row>
      <xdr:rowOff>56880</xdr:rowOff>
    </xdr:to>
    <xdr:graphicFrame>
      <xdr:nvGraphicFramePr>
        <xdr:cNvPr id="4" name="Diagramm 2"/>
        <xdr:cNvGraphicFramePr/>
      </xdr:nvGraphicFramePr>
      <xdr:xfrm>
        <a:off x="92880" y="12351240"/>
        <a:ext cx="9866160" cy="3183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1000080</xdr:colOff>
      <xdr:row>0</xdr:row>
      <xdr:rowOff>66600</xdr:rowOff>
    </xdr:from>
    <xdr:to>
      <xdr:col>13</xdr:col>
      <xdr:colOff>1600200</xdr:colOff>
      <xdr:row>0</xdr:row>
      <xdr:rowOff>681120</xdr:rowOff>
    </xdr:to>
    <xdr:pic>
      <xdr:nvPicPr>
        <xdr:cNvPr id="5" name="Image 82" descr="J+S_d_f_1c_50.jpg"/>
        <xdr:cNvPicPr/>
      </xdr:nvPicPr>
      <xdr:blipFill>
        <a:blip r:embed="rId3"/>
        <a:stretch/>
      </xdr:blipFill>
      <xdr:spPr>
        <a:xfrm>
          <a:off x="10007280" y="66600"/>
          <a:ext cx="600120" cy="614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168840</xdr:colOff>
      <xdr:row>3</xdr:row>
      <xdr:rowOff>97560</xdr:rowOff>
    </xdr:from>
    <xdr:to>
      <xdr:col>3</xdr:col>
      <xdr:colOff>198720</xdr:colOff>
      <xdr:row>10</xdr:row>
      <xdr:rowOff>483480</xdr:rowOff>
    </xdr:to>
    <xdr:pic>
      <xdr:nvPicPr>
        <xdr:cNvPr id="6" name="Image 80" descr="marschenzeit.jpg"/>
        <xdr:cNvPicPr/>
      </xdr:nvPicPr>
      <xdr:blipFill>
        <a:blip r:embed="rId1"/>
        <a:stretch/>
      </xdr:blipFill>
      <xdr:spPr>
        <a:xfrm>
          <a:off x="168840" y="923040"/>
          <a:ext cx="7649640" cy="4033800"/>
        </a:xfrm>
        <a:prstGeom prst="rect">
          <a:avLst/>
        </a:prstGeom>
        <a:ln>
          <a:noFill/>
        </a:ln>
      </xdr:spPr>
    </xdr:pic>
    <xdr:clientData/>
  </xdr:twoCellAnchor>
  <xdr:twoCellAnchor editAs="absolute">
    <xdr:from>
      <xdr:col>1</xdr:col>
      <xdr:colOff>130320</xdr:colOff>
      <xdr:row>13</xdr:row>
      <xdr:rowOff>368640</xdr:rowOff>
    </xdr:from>
    <xdr:to>
      <xdr:col>2</xdr:col>
      <xdr:colOff>6644160</xdr:colOff>
      <xdr:row>39</xdr:row>
      <xdr:rowOff>152640</xdr:rowOff>
    </xdr:to>
    <xdr:sp>
      <xdr:nvSpPr>
        <xdr:cNvPr id="7" name="CustomShape 1"/>
        <xdr:cNvSpPr/>
      </xdr:nvSpPr>
      <xdr:spPr>
        <a:xfrm>
          <a:off x="435600" y="6404040"/>
          <a:ext cx="6784200" cy="7696080"/>
        </a:xfrm>
        <a:prstGeom prst="rect">
          <a:avLst/>
        </a:prstGeom>
        <a:solidFill>
          <a:srgbClr val="ffffff"/>
        </a:solidFill>
        <a:ln w="9360">
          <a:noFill/>
        </a:ln>
      </xdr:spPr>
      <xdr:style>
        <a:lnRef idx="0"/>
        <a:fillRef idx="0"/>
        <a:effectRef idx="0"/>
        <a:fontRef idx="minor"/>
      </xdr:style>
      <xdr:txBody>
        <a:bodyPr lIns="36720" rIns="0" tIns="23040" bIns="0">
          <a:noAutofit/>
        </a:bodyPr>
        <a:p>
          <a:pPr>
            <a:lnSpc>
              <a:spcPct val="100000"/>
            </a:lnSpc>
          </a:pPr>
          <a:r>
            <a:rPr b="0" lang="en-US" sz="1200" spc="-1" strike="noStrike">
              <a:solidFill>
                <a:srgbClr val="000000"/>
              </a:solidFill>
              <a:latin typeface="Arial"/>
            </a:rPr>
            <a:t>Wähle geeignete Geländepunkte aus und achte darauf, dass auf jeden Fall die höchst- und tiefstgelegenen Punkte deiner Route dabei sind.</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gibst du die Höhe über Meer des Geländepunktes an. Ist die Höhe auf der Karte nicht angegeben, musst du sie mit Hilfe der Höhenkurven bestimmen. Die Distanz zwischen den Höhenkurven ist unten auf der Karte angegeben. Sie beträgt im Mittelland und Jura normalerweise 10 m, in den Alpen meist 2 0m.</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wird der Höhenunterschied zwischen den Geländepunkten bestimmt. Er wird in Hektometer (100 m) angegeben, um die Berechnung der Leistungskilometer zu vereinfachen. Gefälle werden mit einem - gekennzeichnet.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wird die horizontale Distanz zwischen den Geländepunkten eingetragen. Die Distanz muss entlang des Weges gemessen werden. Sie wird in Kilometern eingetragen. Wenn Du hier keine horiontal Distanz eingibst (0) wird auf diesem «Zwischenweg» weder die Höhe noch die horizontal Distanz in die Marschzeit miteinfliessen (also keine Lkm werden addiert). Nur die Zeit, die Du vorgibst (z.B. Fahrzeit) wird dazu gerechnet. Diese Funktion ist dazu da, um Bahnfahrten oder Übernachtungen, etc. einzubauen.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Die Leistungskilometer werden bestimmt, indem die Steigung und die Distanz zusammengezählt werden. Gefälle wird nicht berücksichtigt (starkes Gefälle siehe Kasten).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Die reine Zeit zwischen den Punkten wird bestimmt, indem die Leistungskilometer mit dem Geschwindigkeitsfaktor multipliziert werden.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wird die Distanz laufend zusammengezählt.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werden die Leistungskilometer laufend zusammengezählt.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wird die Steigung/Gefälle in % angegeben, somit kann hier die «Steilheit» des Weges analysiert werden.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In dieser Spalte werden mit Hilfe der Zeit aus der Spalte «Zeit» die Abmarschzeiten an den einzelnen Punkten geplant. In der obersten Zeile trägst du die Startzeit ein.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kannst du während der Wanderung die tatsächliche Zeit eintragen. So siehst du, ob deine Planung stimmt oder ob du umplanen musst.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können die Pausen an den entsprechenden Geländepunkten eingetragen werden.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Hier muss der Geschwindigkeitsfaktor eingegeben werden.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twoCellAnchor editAs="absolute">
    <xdr:from>
      <xdr:col>0</xdr:col>
      <xdr:colOff>66960</xdr:colOff>
      <xdr:row>13</xdr:row>
      <xdr:rowOff>333360</xdr:rowOff>
    </xdr:from>
    <xdr:to>
      <xdr:col>1</xdr:col>
      <xdr:colOff>23400</xdr:colOff>
      <xdr:row>14</xdr:row>
      <xdr:rowOff>190440</xdr:rowOff>
    </xdr:to>
    <xdr:sp>
      <xdr:nvSpPr>
        <xdr:cNvPr id="8" name="CustomShape 1"/>
        <xdr:cNvSpPr/>
      </xdr:nvSpPr>
      <xdr:spPr>
        <a:xfrm>
          <a:off x="66960" y="636876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13</xdr:row>
      <xdr:rowOff>342360</xdr:rowOff>
    </xdr:from>
    <xdr:to>
      <xdr:col>1</xdr:col>
      <xdr:colOff>13680</xdr:colOff>
      <xdr:row>14</xdr:row>
      <xdr:rowOff>190440</xdr:rowOff>
    </xdr:to>
    <xdr:sp>
      <xdr:nvSpPr>
        <xdr:cNvPr id="9" name="CustomShape 1"/>
        <xdr:cNvSpPr/>
      </xdr:nvSpPr>
      <xdr:spPr>
        <a:xfrm>
          <a:off x="86400" y="637776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a:t>
          </a:r>
          <a:endParaRPr b="0" lang="en-US" sz="1200" spc="-1" strike="noStrike">
            <a:latin typeface="Times New Roman"/>
          </a:endParaRPr>
        </a:p>
      </xdr:txBody>
    </xdr:sp>
    <xdr:clientData/>
  </xdr:twoCellAnchor>
  <xdr:twoCellAnchor editAs="absolute">
    <xdr:from>
      <xdr:col>0</xdr:col>
      <xdr:colOff>66960</xdr:colOff>
      <xdr:row>14</xdr:row>
      <xdr:rowOff>491040</xdr:rowOff>
    </xdr:from>
    <xdr:to>
      <xdr:col>1</xdr:col>
      <xdr:colOff>23400</xdr:colOff>
      <xdr:row>14</xdr:row>
      <xdr:rowOff>729360</xdr:rowOff>
    </xdr:to>
    <xdr:sp>
      <xdr:nvSpPr>
        <xdr:cNvPr id="10" name="CustomShape 1"/>
        <xdr:cNvSpPr/>
      </xdr:nvSpPr>
      <xdr:spPr>
        <a:xfrm>
          <a:off x="66960" y="69076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14</xdr:row>
      <xdr:rowOff>500040</xdr:rowOff>
    </xdr:from>
    <xdr:to>
      <xdr:col>1</xdr:col>
      <xdr:colOff>13680</xdr:colOff>
      <xdr:row>14</xdr:row>
      <xdr:rowOff>729360</xdr:rowOff>
    </xdr:to>
    <xdr:sp>
      <xdr:nvSpPr>
        <xdr:cNvPr id="11" name="CustomShape 1"/>
        <xdr:cNvSpPr/>
      </xdr:nvSpPr>
      <xdr:spPr>
        <a:xfrm>
          <a:off x="86400" y="691668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2</a:t>
          </a:r>
          <a:endParaRPr b="0" lang="en-US" sz="1200" spc="-1" strike="noStrike">
            <a:latin typeface="Times New Roman"/>
          </a:endParaRPr>
        </a:p>
      </xdr:txBody>
    </xdr:sp>
    <xdr:clientData/>
  </xdr:twoCellAnchor>
  <xdr:twoCellAnchor editAs="absolute">
    <xdr:from>
      <xdr:col>0</xdr:col>
      <xdr:colOff>66960</xdr:colOff>
      <xdr:row>20</xdr:row>
      <xdr:rowOff>296280</xdr:rowOff>
    </xdr:from>
    <xdr:to>
      <xdr:col>1</xdr:col>
      <xdr:colOff>23400</xdr:colOff>
      <xdr:row>21</xdr:row>
      <xdr:rowOff>90360</xdr:rowOff>
    </xdr:to>
    <xdr:sp>
      <xdr:nvSpPr>
        <xdr:cNvPr id="12" name="CustomShape 1"/>
        <xdr:cNvSpPr/>
      </xdr:nvSpPr>
      <xdr:spPr>
        <a:xfrm>
          <a:off x="66960" y="97354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20</xdr:row>
      <xdr:rowOff>304920</xdr:rowOff>
    </xdr:from>
    <xdr:to>
      <xdr:col>1</xdr:col>
      <xdr:colOff>13680</xdr:colOff>
      <xdr:row>21</xdr:row>
      <xdr:rowOff>90000</xdr:rowOff>
    </xdr:to>
    <xdr:sp>
      <xdr:nvSpPr>
        <xdr:cNvPr id="13" name="CustomShape 1"/>
        <xdr:cNvSpPr/>
      </xdr:nvSpPr>
      <xdr:spPr>
        <a:xfrm>
          <a:off x="86400" y="974412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5</a:t>
          </a:r>
          <a:endParaRPr b="0" lang="en-US" sz="1200" spc="-1" strike="noStrike">
            <a:latin typeface="Times New Roman"/>
          </a:endParaRPr>
        </a:p>
      </xdr:txBody>
    </xdr:sp>
    <xdr:clientData/>
  </xdr:twoCellAnchor>
  <xdr:twoCellAnchor editAs="absolute">
    <xdr:from>
      <xdr:col>0</xdr:col>
      <xdr:colOff>66960</xdr:colOff>
      <xdr:row>16</xdr:row>
      <xdr:rowOff>155880</xdr:rowOff>
    </xdr:from>
    <xdr:to>
      <xdr:col>1</xdr:col>
      <xdr:colOff>23400</xdr:colOff>
      <xdr:row>17</xdr:row>
      <xdr:rowOff>12960</xdr:rowOff>
    </xdr:to>
    <xdr:sp>
      <xdr:nvSpPr>
        <xdr:cNvPr id="14" name="CustomShape 1"/>
        <xdr:cNvSpPr/>
      </xdr:nvSpPr>
      <xdr:spPr>
        <a:xfrm>
          <a:off x="66960" y="77914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16</xdr:row>
      <xdr:rowOff>164520</xdr:rowOff>
    </xdr:from>
    <xdr:to>
      <xdr:col>1</xdr:col>
      <xdr:colOff>13680</xdr:colOff>
      <xdr:row>17</xdr:row>
      <xdr:rowOff>12600</xdr:rowOff>
    </xdr:to>
    <xdr:sp>
      <xdr:nvSpPr>
        <xdr:cNvPr id="15" name="CustomShape 1"/>
        <xdr:cNvSpPr/>
      </xdr:nvSpPr>
      <xdr:spPr>
        <a:xfrm>
          <a:off x="86400" y="780012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3</a:t>
          </a:r>
          <a:endParaRPr b="0" lang="en-US" sz="1200" spc="-1" strike="noStrike">
            <a:latin typeface="Times New Roman"/>
          </a:endParaRPr>
        </a:p>
      </xdr:txBody>
    </xdr:sp>
    <xdr:clientData/>
  </xdr:twoCellAnchor>
  <xdr:twoCellAnchor editAs="absolute">
    <xdr:from>
      <xdr:col>0</xdr:col>
      <xdr:colOff>76680</xdr:colOff>
      <xdr:row>31</xdr:row>
      <xdr:rowOff>130680</xdr:rowOff>
    </xdr:from>
    <xdr:to>
      <xdr:col>1</xdr:col>
      <xdr:colOff>33120</xdr:colOff>
      <xdr:row>32</xdr:row>
      <xdr:rowOff>178560</xdr:rowOff>
    </xdr:to>
    <xdr:sp>
      <xdr:nvSpPr>
        <xdr:cNvPr id="16" name="CustomShape 1"/>
        <xdr:cNvSpPr/>
      </xdr:nvSpPr>
      <xdr:spPr>
        <a:xfrm>
          <a:off x="76680" y="125542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66960</xdr:colOff>
      <xdr:row>31</xdr:row>
      <xdr:rowOff>121680</xdr:rowOff>
    </xdr:from>
    <xdr:to>
      <xdr:col>1</xdr:col>
      <xdr:colOff>33120</xdr:colOff>
      <xdr:row>32</xdr:row>
      <xdr:rowOff>160560</xdr:rowOff>
    </xdr:to>
    <xdr:sp>
      <xdr:nvSpPr>
        <xdr:cNvPr id="17" name="CustomShape 1"/>
        <xdr:cNvSpPr/>
      </xdr:nvSpPr>
      <xdr:spPr>
        <a:xfrm>
          <a:off x="66960" y="12545280"/>
          <a:ext cx="27144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11</a:t>
          </a:r>
          <a:endParaRPr b="0" lang="en-US" sz="1200" spc="-1" strike="noStrike">
            <a:latin typeface="Times New Roman"/>
          </a:endParaRPr>
        </a:p>
      </xdr:txBody>
    </xdr:sp>
    <xdr:clientData/>
  </xdr:twoCellAnchor>
  <xdr:twoCellAnchor editAs="absolute">
    <xdr:from>
      <xdr:col>0</xdr:col>
      <xdr:colOff>86400</xdr:colOff>
      <xdr:row>28</xdr:row>
      <xdr:rowOff>163080</xdr:rowOff>
    </xdr:from>
    <xdr:to>
      <xdr:col>1</xdr:col>
      <xdr:colOff>42840</xdr:colOff>
      <xdr:row>30</xdr:row>
      <xdr:rowOff>20160</xdr:rowOff>
    </xdr:to>
    <xdr:sp>
      <xdr:nvSpPr>
        <xdr:cNvPr id="18" name="CustomShape 1"/>
        <xdr:cNvSpPr/>
      </xdr:nvSpPr>
      <xdr:spPr>
        <a:xfrm>
          <a:off x="86400" y="1201500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76680</xdr:colOff>
      <xdr:row>34</xdr:row>
      <xdr:rowOff>71640</xdr:rowOff>
    </xdr:from>
    <xdr:to>
      <xdr:col>1</xdr:col>
      <xdr:colOff>33120</xdr:colOff>
      <xdr:row>35</xdr:row>
      <xdr:rowOff>119160</xdr:rowOff>
    </xdr:to>
    <xdr:sp>
      <xdr:nvSpPr>
        <xdr:cNvPr id="19" name="CustomShape 1"/>
        <xdr:cNvSpPr/>
      </xdr:nvSpPr>
      <xdr:spPr>
        <a:xfrm>
          <a:off x="76680" y="1306656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66960</xdr:colOff>
      <xdr:row>36</xdr:row>
      <xdr:rowOff>43920</xdr:rowOff>
    </xdr:from>
    <xdr:to>
      <xdr:col>1</xdr:col>
      <xdr:colOff>23400</xdr:colOff>
      <xdr:row>37</xdr:row>
      <xdr:rowOff>91800</xdr:rowOff>
    </xdr:to>
    <xdr:sp>
      <xdr:nvSpPr>
        <xdr:cNvPr id="20" name="CustomShape 1"/>
        <xdr:cNvSpPr/>
      </xdr:nvSpPr>
      <xdr:spPr>
        <a:xfrm>
          <a:off x="66960" y="134200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66960</xdr:colOff>
      <xdr:row>22</xdr:row>
      <xdr:rowOff>128160</xdr:rowOff>
    </xdr:from>
    <xdr:to>
      <xdr:col>1</xdr:col>
      <xdr:colOff>23400</xdr:colOff>
      <xdr:row>23</xdr:row>
      <xdr:rowOff>112320</xdr:rowOff>
    </xdr:to>
    <xdr:sp>
      <xdr:nvSpPr>
        <xdr:cNvPr id="21" name="CustomShape 1"/>
        <xdr:cNvSpPr/>
      </xdr:nvSpPr>
      <xdr:spPr>
        <a:xfrm>
          <a:off x="66960" y="1026576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28080</xdr:colOff>
      <xdr:row>36</xdr:row>
      <xdr:rowOff>35280</xdr:rowOff>
    </xdr:from>
    <xdr:to>
      <xdr:col>1</xdr:col>
      <xdr:colOff>72000</xdr:colOff>
      <xdr:row>37</xdr:row>
      <xdr:rowOff>91800</xdr:rowOff>
    </xdr:to>
    <xdr:sp>
      <xdr:nvSpPr>
        <xdr:cNvPr id="22" name="CustomShape 1"/>
        <xdr:cNvSpPr/>
      </xdr:nvSpPr>
      <xdr:spPr>
        <a:xfrm>
          <a:off x="28080" y="13411440"/>
          <a:ext cx="349200" cy="246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13</a:t>
          </a:r>
          <a:endParaRPr b="0" lang="en-US" sz="1200" spc="-1" strike="noStrike">
            <a:latin typeface="Times New Roman"/>
          </a:endParaRPr>
        </a:p>
      </xdr:txBody>
    </xdr:sp>
    <xdr:clientData/>
  </xdr:twoCellAnchor>
  <xdr:twoCellAnchor editAs="absolute">
    <xdr:from>
      <xdr:col>0</xdr:col>
      <xdr:colOff>66960</xdr:colOff>
      <xdr:row>24</xdr:row>
      <xdr:rowOff>304200</xdr:rowOff>
    </xdr:from>
    <xdr:to>
      <xdr:col>1</xdr:col>
      <xdr:colOff>23400</xdr:colOff>
      <xdr:row>25</xdr:row>
      <xdr:rowOff>97920</xdr:rowOff>
    </xdr:to>
    <xdr:sp>
      <xdr:nvSpPr>
        <xdr:cNvPr id="23" name="CustomShape 1"/>
        <xdr:cNvSpPr/>
      </xdr:nvSpPr>
      <xdr:spPr>
        <a:xfrm>
          <a:off x="66960" y="1114020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24</xdr:row>
      <xdr:rowOff>304200</xdr:rowOff>
    </xdr:from>
    <xdr:to>
      <xdr:col>1</xdr:col>
      <xdr:colOff>13680</xdr:colOff>
      <xdr:row>25</xdr:row>
      <xdr:rowOff>88920</xdr:rowOff>
    </xdr:to>
    <xdr:sp>
      <xdr:nvSpPr>
        <xdr:cNvPr id="24" name="CustomShape 1"/>
        <xdr:cNvSpPr/>
      </xdr:nvSpPr>
      <xdr:spPr>
        <a:xfrm>
          <a:off x="86400" y="1114020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8</a:t>
          </a:r>
          <a:endParaRPr b="0" lang="en-US" sz="1200" spc="-1" strike="noStrike">
            <a:latin typeface="Times New Roman"/>
          </a:endParaRPr>
        </a:p>
      </xdr:txBody>
    </xdr:sp>
    <xdr:clientData/>
  </xdr:twoCellAnchor>
  <xdr:twoCellAnchor editAs="absolute">
    <xdr:from>
      <xdr:col>0</xdr:col>
      <xdr:colOff>86400</xdr:colOff>
      <xdr:row>26</xdr:row>
      <xdr:rowOff>14040</xdr:rowOff>
    </xdr:from>
    <xdr:to>
      <xdr:col>1</xdr:col>
      <xdr:colOff>42840</xdr:colOff>
      <xdr:row>27</xdr:row>
      <xdr:rowOff>61920</xdr:rowOff>
    </xdr:to>
    <xdr:sp>
      <xdr:nvSpPr>
        <xdr:cNvPr id="25" name="CustomShape 1"/>
        <xdr:cNvSpPr/>
      </xdr:nvSpPr>
      <xdr:spPr>
        <a:xfrm>
          <a:off x="86400" y="1148508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66960</xdr:colOff>
      <xdr:row>28</xdr:row>
      <xdr:rowOff>154440</xdr:rowOff>
    </xdr:from>
    <xdr:to>
      <xdr:col>1</xdr:col>
      <xdr:colOff>42840</xdr:colOff>
      <xdr:row>30</xdr:row>
      <xdr:rowOff>29160</xdr:rowOff>
    </xdr:to>
    <xdr:sp>
      <xdr:nvSpPr>
        <xdr:cNvPr id="26" name="CustomShape 1"/>
        <xdr:cNvSpPr/>
      </xdr:nvSpPr>
      <xdr:spPr>
        <a:xfrm>
          <a:off x="66960" y="12006360"/>
          <a:ext cx="281160" cy="255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10</a:t>
          </a:r>
          <a:endParaRPr b="0" lang="en-US" sz="1200" spc="-1" strike="noStrike">
            <a:latin typeface="Times New Roman"/>
          </a:endParaRPr>
        </a:p>
      </xdr:txBody>
    </xdr:sp>
    <xdr:clientData/>
  </xdr:twoCellAnchor>
  <xdr:twoCellAnchor editAs="absolute">
    <xdr:from>
      <xdr:col>0</xdr:col>
      <xdr:colOff>86400</xdr:colOff>
      <xdr:row>26</xdr:row>
      <xdr:rowOff>5040</xdr:rowOff>
    </xdr:from>
    <xdr:to>
      <xdr:col>1</xdr:col>
      <xdr:colOff>62280</xdr:colOff>
      <xdr:row>27</xdr:row>
      <xdr:rowOff>70560</xdr:rowOff>
    </xdr:to>
    <xdr:sp>
      <xdr:nvSpPr>
        <xdr:cNvPr id="27" name="CustomShape 1"/>
        <xdr:cNvSpPr/>
      </xdr:nvSpPr>
      <xdr:spPr>
        <a:xfrm>
          <a:off x="86400" y="11476080"/>
          <a:ext cx="281160" cy="255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9</a:t>
          </a:r>
          <a:endParaRPr b="0" lang="en-US" sz="1200" spc="-1" strike="noStrike">
            <a:latin typeface="Times New Roman"/>
          </a:endParaRPr>
        </a:p>
      </xdr:txBody>
    </xdr:sp>
    <xdr:clientData/>
  </xdr:twoCellAnchor>
  <xdr:twoCellAnchor editAs="absolute">
    <xdr:from>
      <xdr:col>0</xdr:col>
      <xdr:colOff>57240</xdr:colOff>
      <xdr:row>34</xdr:row>
      <xdr:rowOff>63000</xdr:rowOff>
    </xdr:from>
    <xdr:to>
      <xdr:col>1</xdr:col>
      <xdr:colOff>33120</xdr:colOff>
      <xdr:row>35</xdr:row>
      <xdr:rowOff>128160</xdr:rowOff>
    </xdr:to>
    <xdr:sp>
      <xdr:nvSpPr>
        <xdr:cNvPr id="28" name="CustomShape 1"/>
        <xdr:cNvSpPr/>
      </xdr:nvSpPr>
      <xdr:spPr>
        <a:xfrm>
          <a:off x="57240" y="13057920"/>
          <a:ext cx="281160" cy="255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12</a:t>
          </a:r>
          <a:endParaRPr b="0" lang="en-US" sz="1200" spc="-1" strike="noStrike">
            <a:latin typeface="Times New Roman"/>
          </a:endParaRPr>
        </a:p>
      </xdr:txBody>
    </xdr:sp>
    <xdr:clientData/>
  </xdr:twoCellAnchor>
  <xdr:twoCellAnchor editAs="absolute">
    <xdr:from>
      <xdr:col>0</xdr:col>
      <xdr:colOff>66960</xdr:colOff>
      <xdr:row>17</xdr:row>
      <xdr:rowOff>481320</xdr:rowOff>
    </xdr:from>
    <xdr:to>
      <xdr:col>1</xdr:col>
      <xdr:colOff>23400</xdr:colOff>
      <xdr:row>17</xdr:row>
      <xdr:rowOff>719640</xdr:rowOff>
    </xdr:to>
    <xdr:sp>
      <xdr:nvSpPr>
        <xdr:cNvPr id="29" name="CustomShape 1"/>
        <xdr:cNvSpPr/>
      </xdr:nvSpPr>
      <xdr:spPr>
        <a:xfrm>
          <a:off x="66960" y="8498160"/>
          <a:ext cx="261720" cy="2383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absolute">
    <xdr:from>
      <xdr:col>0</xdr:col>
      <xdr:colOff>86400</xdr:colOff>
      <xdr:row>17</xdr:row>
      <xdr:rowOff>490320</xdr:rowOff>
    </xdr:from>
    <xdr:to>
      <xdr:col>1</xdr:col>
      <xdr:colOff>13680</xdr:colOff>
      <xdr:row>17</xdr:row>
      <xdr:rowOff>719640</xdr:rowOff>
    </xdr:to>
    <xdr:sp>
      <xdr:nvSpPr>
        <xdr:cNvPr id="30" name="CustomShape 1"/>
        <xdr:cNvSpPr/>
      </xdr:nvSpPr>
      <xdr:spPr>
        <a:xfrm>
          <a:off x="86400" y="850716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4</a:t>
          </a:r>
          <a:endParaRPr b="0" lang="en-US" sz="1200" spc="-1" strike="noStrike">
            <a:latin typeface="Times New Roman"/>
          </a:endParaRPr>
        </a:p>
      </xdr:txBody>
    </xdr:sp>
    <xdr:clientData/>
  </xdr:twoCellAnchor>
  <xdr:twoCellAnchor editAs="absolute">
    <xdr:from>
      <xdr:col>0</xdr:col>
      <xdr:colOff>86400</xdr:colOff>
      <xdr:row>22</xdr:row>
      <xdr:rowOff>128160</xdr:rowOff>
    </xdr:from>
    <xdr:to>
      <xdr:col>1</xdr:col>
      <xdr:colOff>13680</xdr:colOff>
      <xdr:row>23</xdr:row>
      <xdr:rowOff>103320</xdr:rowOff>
    </xdr:to>
    <xdr:sp>
      <xdr:nvSpPr>
        <xdr:cNvPr id="31" name="CustomShape 1"/>
        <xdr:cNvSpPr/>
      </xdr:nvSpPr>
      <xdr:spPr>
        <a:xfrm>
          <a:off x="86400" y="10265760"/>
          <a:ext cx="232560" cy="22932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6</a:t>
          </a:r>
          <a:endParaRPr b="0" lang="en-US" sz="1200" spc="-1" strike="noStrike">
            <a:latin typeface="Times New Roman"/>
          </a:endParaRPr>
        </a:p>
      </xdr:txBody>
    </xdr:sp>
    <xdr:clientData/>
  </xdr:twoCellAnchor>
  <xdr:twoCellAnchor editAs="twoCell">
    <xdr:from>
      <xdr:col>0</xdr:col>
      <xdr:colOff>142920</xdr:colOff>
      <xdr:row>11</xdr:row>
      <xdr:rowOff>57240</xdr:rowOff>
    </xdr:from>
    <xdr:to>
      <xdr:col>2</xdr:col>
      <xdr:colOff>4485960</xdr:colOff>
      <xdr:row>13</xdr:row>
      <xdr:rowOff>323640</xdr:rowOff>
    </xdr:to>
    <xdr:sp>
      <xdr:nvSpPr>
        <xdr:cNvPr id="32" name="CustomShape 1"/>
        <xdr:cNvSpPr/>
      </xdr:nvSpPr>
      <xdr:spPr>
        <a:xfrm>
          <a:off x="142920" y="5216400"/>
          <a:ext cx="4918680" cy="1142640"/>
        </a:xfrm>
        <a:prstGeom prst="rect">
          <a:avLst/>
        </a:prstGeom>
        <a:solidFill>
          <a:srgbClr val="ffffff"/>
        </a:solidFill>
        <a:ln w="9360">
          <a:noFill/>
        </a:ln>
      </xdr:spPr>
      <xdr:style>
        <a:lnRef idx="0"/>
        <a:fillRef idx="0"/>
        <a:effectRef idx="0"/>
        <a:fontRef idx="minor"/>
      </xdr:style>
      <xdr:txBody>
        <a:bodyPr lIns="36720" rIns="0" tIns="27360" bIns="0">
          <a:noAutofit/>
        </a:bodyPr>
        <a:p>
          <a:pPr>
            <a:lnSpc>
              <a:spcPct val="100000"/>
            </a:lnSpc>
          </a:pPr>
          <a:r>
            <a:rPr b="1" lang="en-US" sz="1200" spc="-1" strike="noStrike">
              <a:solidFill>
                <a:srgbClr val="000000"/>
              </a:solidFill>
              <a:latin typeface="Arial"/>
            </a:rPr>
            <a:t>Erstellen einer Marschzeitberechnung (elektronisch):</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              </a:t>
          </a:r>
          <a:r>
            <a:rPr b="0" lang="en-US" sz="1200" spc="-1" strike="noStrike">
              <a:solidFill>
                <a:srgbClr val="000000"/>
              </a:solidFill>
              <a:latin typeface="Arial"/>
            </a:rPr>
            <a:t>Diese Felder können ausgefüllt werden.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Arial"/>
            </a:rPr>
            <a:t>              </a:t>
          </a:r>
          <a:r>
            <a:rPr b="0" lang="en-US" sz="1200" spc="-1" strike="noStrike">
              <a:solidFill>
                <a:srgbClr val="000000"/>
              </a:solidFill>
              <a:latin typeface="Arial"/>
            </a:rPr>
            <a:t>Diese Felder können nicht verändert werden.</a:t>
          </a:r>
          <a:endParaRPr b="0" lang="en-US" sz="1200" spc="-1" strike="noStrike">
            <a:latin typeface="Times New Roman"/>
          </a:endParaRPr>
        </a:p>
      </xdr:txBody>
    </xdr:sp>
    <xdr:clientData/>
  </xdr:twoCellAnchor>
  <xdr:twoCellAnchor editAs="twoCell">
    <xdr:from>
      <xdr:col>0</xdr:col>
      <xdr:colOff>190440</xdr:colOff>
      <xdr:row>12</xdr:row>
      <xdr:rowOff>152280</xdr:rowOff>
    </xdr:from>
    <xdr:to>
      <xdr:col>1</xdr:col>
      <xdr:colOff>218520</xdr:colOff>
      <xdr:row>13</xdr:row>
      <xdr:rowOff>132840</xdr:rowOff>
    </xdr:to>
    <xdr:sp>
      <xdr:nvSpPr>
        <xdr:cNvPr id="33" name="CustomShape 1"/>
        <xdr:cNvSpPr/>
      </xdr:nvSpPr>
      <xdr:spPr>
        <a:xfrm>
          <a:off x="190440" y="5997240"/>
          <a:ext cx="333360" cy="171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190440</xdr:colOff>
      <xdr:row>11</xdr:row>
      <xdr:rowOff>457200</xdr:rowOff>
    </xdr:from>
    <xdr:to>
      <xdr:col>1</xdr:col>
      <xdr:colOff>218520</xdr:colOff>
      <xdr:row>11</xdr:row>
      <xdr:rowOff>628200</xdr:rowOff>
    </xdr:to>
    <xdr:sp>
      <xdr:nvSpPr>
        <xdr:cNvPr id="34" name="CustomShape 1"/>
        <xdr:cNvSpPr/>
      </xdr:nvSpPr>
      <xdr:spPr>
        <a:xfrm>
          <a:off x="190440" y="5616360"/>
          <a:ext cx="333360" cy="171000"/>
        </a:xfrm>
        <a:prstGeom prst="rect">
          <a:avLst/>
        </a:prstGeom>
        <a:solidFill>
          <a:schemeClr val="accent5">
            <a:lumMod val="40000"/>
            <a:lumOff val="60000"/>
          </a:schemeClr>
        </a:solidFill>
        <a:ln w="9360">
          <a:solidFill>
            <a:srgbClr val="000000"/>
          </a:solidFill>
          <a:miter/>
        </a:ln>
      </xdr:spPr>
      <xdr:style>
        <a:lnRef idx="0"/>
        <a:fillRef idx="0"/>
        <a:effectRef idx="0"/>
        <a:fontRef idx="minor"/>
      </xdr:style>
    </xdr:sp>
    <xdr:clientData/>
  </xdr:twoCellAnchor>
  <xdr:twoCellAnchor editAs="oneCell">
    <xdr:from>
      <xdr:col>6</xdr:col>
      <xdr:colOff>385920</xdr:colOff>
      <xdr:row>0</xdr:row>
      <xdr:rowOff>4320</xdr:rowOff>
    </xdr:from>
    <xdr:to>
      <xdr:col>6</xdr:col>
      <xdr:colOff>986040</xdr:colOff>
      <xdr:row>1</xdr:row>
      <xdr:rowOff>228240</xdr:rowOff>
    </xdr:to>
    <xdr:pic>
      <xdr:nvPicPr>
        <xdr:cNvPr id="35" name="Image 82" descr="J+S_d_f_1c_50.jpg"/>
        <xdr:cNvPicPr/>
      </xdr:nvPicPr>
      <xdr:blipFill>
        <a:blip r:embed="rId2"/>
        <a:stretch/>
      </xdr:blipFill>
      <xdr:spPr>
        <a:xfrm>
          <a:off x="11297520" y="4320"/>
          <a:ext cx="600120" cy="566640"/>
        </a:xfrm>
        <a:prstGeom prst="rect">
          <a:avLst/>
        </a:prstGeom>
        <a:ln>
          <a:noFill/>
        </a:ln>
      </xdr:spPr>
    </xdr:pic>
    <xdr:clientData/>
  </xdr:twoCellAnchor>
  <xdr:twoCellAnchor editAs="twoCell">
    <xdr:from>
      <xdr:col>2</xdr:col>
      <xdr:colOff>402120</xdr:colOff>
      <xdr:row>9</xdr:row>
      <xdr:rowOff>6840</xdr:rowOff>
    </xdr:from>
    <xdr:to>
      <xdr:col>2</xdr:col>
      <xdr:colOff>662760</xdr:colOff>
      <xdr:row>9</xdr:row>
      <xdr:rowOff>244440</xdr:rowOff>
    </xdr:to>
    <xdr:sp>
      <xdr:nvSpPr>
        <xdr:cNvPr id="36" name="CustomShape 1"/>
        <xdr:cNvSpPr/>
      </xdr:nvSpPr>
      <xdr:spPr>
        <a:xfrm>
          <a:off x="977760" y="343260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407160</xdr:colOff>
      <xdr:row>9</xdr:row>
      <xdr:rowOff>1440</xdr:rowOff>
    </xdr:from>
    <xdr:to>
      <xdr:col>2</xdr:col>
      <xdr:colOff>638640</xdr:colOff>
      <xdr:row>9</xdr:row>
      <xdr:rowOff>230400</xdr:rowOff>
    </xdr:to>
    <xdr:sp>
      <xdr:nvSpPr>
        <xdr:cNvPr id="37" name="CustomShape 1"/>
        <xdr:cNvSpPr/>
      </xdr:nvSpPr>
      <xdr:spPr>
        <a:xfrm>
          <a:off x="982800" y="342720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a:t>
          </a:r>
          <a:endParaRPr b="0" lang="en-US" sz="1200" spc="-1" strike="noStrike">
            <a:latin typeface="Times New Roman"/>
          </a:endParaRPr>
        </a:p>
      </xdr:txBody>
    </xdr:sp>
    <xdr:clientData/>
  </xdr:twoCellAnchor>
  <xdr:twoCellAnchor editAs="twoCell">
    <xdr:from>
      <xdr:col>2</xdr:col>
      <xdr:colOff>1481040</xdr:colOff>
      <xdr:row>9</xdr:row>
      <xdr:rowOff>14400</xdr:rowOff>
    </xdr:from>
    <xdr:to>
      <xdr:col>2</xdr:col>
      <xdr:colOff>1741680</xdr:colOff>
      <xdr:row>9</xdr:row>
      <xdr:rowOff>252000</xdr:rowOff>
    </xdr:to>
    <xdr:sp>
      <xdr:nvSpPr>
        <xdr:cNvPr id="38" name="CustomShape 1"/>
        <xdr:cNvSpPr/>
      </xdr:nvSpPr>
      <xdr:spPr>
        <a:xfrm>
          <a:off x="2056680" y="344016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1500120</xdr:colOff>
      <xdr:row>9</xdr:row>
      <xdr:rowOff>14400</xdr:rowOff>
    </xdr:from>
    <xdr:to>
      <xdr:col>2</xdr:col>
      <xdr:colOff>1731600</xdr:colOff>
      <xdr:row>9</xdr:row>
      <xdr:rowOff>243360</xdr:rowOff>
    </xdr:to>
    <xdr:sp>
      <xdr:nvSpPr>
        <xdr:cNvPr id="39" name="CustomShape 1"/>
        <xdr:cNvSpPr/>
      </xdr:nvSpPr>
      <xdr:spPr>
        <a:xfrm>
          <a:off x="2075760" y="344016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2</a:t>
          </a:r>
          <a:endParaRPr b="0" lang="en-US" sz="1200" spc="-1" strike="noStrike">
            <a:latin typeface="Times New Roman"/>
          </a:endParaRPr>
        </a:p>
      </xdr:txBody>
    </xdr:sp>
    <xdr:clientData/>
  </xdr:twoCellAnchor>
  <xdr:twoCellAnchor editAs="twoCell">
    <xdr:from>
      <xdr:col>2</xdr:col>
      <xdr:colOff>5319720</xdr:colOff>
      <xdr:row>8</xdr:row>
      <xdr:rowOff>123840</xdr:rowOff>
    </xdr:from>
    <xdr:to>
      <xdr:col>2</xdr:col>
      <xdr:colOff>5580360</xdr:colOff>
      <xdr:row>8</xdr:row>
      <xdr:rowOff>356760</xdr:rowOff>
    </xdr:to>
    <xdr:sp>
      <xdr:nvSpPr>
        <xdr:cNvPr id="40" name="CustomShape 1"/>
        <xdr:cNvSpPr/>
      </xdr:nvSpPr>
      <xdr:spPr>
        <a:xfrm>
          <a:off x="5895360" y="3168360"/>
          <a:ext cx="260640" cy="2329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4943520</xdr:colOff>
      <xdr:row>8</xdr:row>
      <xdr:rowOff>114120</xdr:rowOff>
    </xdr:from>
    <xdr:to>
      <xdr:col>2</xdr:col>
      <xdr:colOff>5204160</xdr:colOff>
      <xdr:row>8</xdr:row>
      <xdr:rowOff>351720</xdr:rowOff>
    </xdr:to>
    <xdr:sp>
      <xdr:nvSpPr>
        <xdr:cNvPr id="41" name="CustomShape 1"/>
        <xdr:cNvSpPr/>
      </xdr:nvSpPr>
      <xdr:spPr>
        <a:xfrm>
          <a:off x="5519160" y="315864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4557600</xdr:colOff>
      <xdr:row>8</xdr:row>
      <xdr:rowOff>119160</xdr:rowOff>
    </xdr:from>
    <xdr:to>
      <xdr:col>2</xdr:col>
      <xdr:colOff>4818240</xdr:colOff>
      <xdr:row>8</xdr:row>
      <xdr:rowOff>356760</xdr:rowOff>
    </xdr:to>
    <xdr:sp>
      <xdr:nvSpPr>
        <xdr:cNvPr id="42" name="CustomShape 1"/>
        <xdr:cNvSpPr/>
      </xdr:nvSpPr>
      <xdr:spPr>
        <a:xfrm>
          <a:off x="513324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4176720</xdr:colOff>
      <xdr:row>8</xdr:row>
      <xdr:rowOff>119160</xdr:rowOff>
    </xdr:from>
    <xdr:to>
      <xdr:col>2</xdr:col>
      <xdr:colOff>4437360</xdr:colOff>
      <xdr:row>8</xdr:row>
      <xdr:rowOff>356760</xdr:rowOff>
    </xdr:to>
    <xdr:sp>
      <xdr:nvSpPr>
        <xdr:cNvPr id="43" name="CustomShape 1"/>
        <xdr:cNvSpPr/>
      </xdr:nvSpPr>
      <xdr:spPr>
        <a:xfrm>
          <a:off x="475236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3771720</xdr:colOff>
      <xdr:row>8</xdr:row>
      <xdr:rowOff>119160</xdr:rowOff>
    </xdr:from>
    <xdr:to>
      <xdr:col>2</xdr:col>
      <xdr:colOff>4032360</xdr:colOff>
      <xdr:row>8</xdr:row>
      <xdr:rowOff>356760</xdr:rowOff>
    </xdr:to>
    <xdr:sp>
      <xdr:nvSpPr>
        <xdr:cNvPr id="44" name="CustomShape 1"/>
        <xdr:cNvSpPr/>
      </xdr:nvSpPr>
      <xdr:spPr>
        <a:xfrm>
          <a:off x="434736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3405240</xdr:colOff>
      <xdr:row>8</xdr:row>
      <xdr:rowOff>119160</xdr:rowOff>
    </xdr:from>
    <xdr:to>
      <xdr:col>2</xdr:col>
      <xdr:colOff>3665880</xdr:colOff>
      <xdr:row>8</xdr:row>
      <xdr:rowOff>356760</xdr:rowOff>
    </xdr:to>
    <xdr:sp>
      <xdr:nvSpPr>
        <xdr:cNvPr id="45" name="CustomShape 1"/>
        <xdr:cNvSpPr/>
      </xdr:nvSpPr>
      <xdr:spPr>
        <a:xfrm>
          <a:off x="398088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3014640</xdr:colOff>
      <xdr:row>8</xdr:row>
      <xdr:rowOff>119160</xdr:rowOff>
    </xdr:from>
    <xdr:to>
      <xdr:col>2</xdr:col>
      <xdr:colOff>3275280</xdr:colOff>
      <xdr:row>8</xdr:row>
      <xdr:rowOff>356760</xdr:rowOff>
    </xdr:to>
    <xdr:sp>
      <xdr:nvSpPr>
        <xdr:cNvPr id="46" name="CustomShape 1"/>
        <xdr:cNvSpPr/>
      </xdr:nvSpPr>
      <xdr:spPr>
        <a:xfrm>
          <a:off x="359028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2633760</xdr:colOff>
      <xdr:row>8</xdr:row>
      <xdr:rowOff>119160</xdr:rowOff>
    </xdr:from>
    <xdr:to>
      <xdr:col>2</xdr:col>
      <xdr:colOff>2894400</xdr:colOff>
      <xdr:row>8</xdr:row>
      <xdr:rowOff>356760</xdr:rowOff>
    </xdr:to>
    <xdr:sp>
      <xdr:nvSpPr>
        <xdr:cNvPr id="47" name="CustomShape 1"/>
        <xdr:cNvSpPr/>
      </xdr:nvSpPr>
      <xdr:spPr>
        <a:xfrm>
          <a:off x="320940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2262240</xdr:colOff>
      <xdr:row>8</xdr:row>
      <xdr:rowOff>119160</xdr:rowOff>
    </xdr:from>
    <xdr:to>
      <xdr:col>2</xdr:col>
      <xdr:colOff>2522880</xdr:colOff>
      <xdr:row>8</xdr:row>
      <xdr:rowOff>356760</xdr:rowOff>
    </xdr:to>
    <xdr:sp>
      <xdr:nvSpPr>
        <xdr:cNvPr id="48" name="CustomShape 1"/>
        <xdr:cNvSpPr/>
      </xdr:nvSpPr>
      <xdr:spPr>
        <a:xfrm>
          <a:off x="283788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1857240</xdr:colOff>
      <xdr:row>8</xdr:row>
      <xdr:rowOff>119160</xdr:rowOff>
    </xdr:from>
    <xdr:to>
      <xdr:col>2</xdr:col>
      <xdr:colOff>2117880</xdr:colOff>
      <xdr:row>8</xdr:row>
      <xdr:rowOff>356760</xdr:rowOff>
    </xdr:to>
    <xdr:sp>
      <xdr:nvSpPr>
        <xdr:cNvPr id="49" name="CustomShape 1"/>
        <xdr:cNvSpPr/>
      </xdr:nvSpPr>
      <xdr:spPr>
        <a:xfrm>
          <a:off x="2432880" y="3163680"/>
          <a:ext cx="260640" cy="23760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1869120</xdr:colOff>
      <xdr:row>8</xdr:row>
      <xdr:rowOff>120600</xdr:rowOff>
    </xdr:from>
    <xdr:to>
      <xdr:col>2</xdr:col>
      <xdr:colOff>2100600</xdr:colOff>
      <xdr:row>8</xdr:row>
      <xdr:rowOff>349560</xdr:rowOff>
    </xdr:to>
    <xdr:sp>
      <xdr:nvSpPr>
        <xdr:cNvPr id="50" name="CustomShape 1"/>
        <xdr:cNvSpPr/>
      </xdr:nvSpPr>
      <xdr:spPr>
        <a:xfrm>
          <a:off x="2444760" y="316512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3</a:t>
          </a:r>
          <a:endParaRPr b="0" lang="en-US" sz="1200" spc="-1" strike="noStrike">
            <a:latin typeface="Times New Roman"/>
          </a:endParaRPr>
        </a:p>
      </xdr:txBody>
    </xdr:sp>
    <xdr:clientData/>
  </xdr:twoCellAnchor>
  <xdr:twoCellAnchor editAs="twoCell">
    <xdr:from>
      <xdr:col>2</xdr:col>
      <xdr:colOff>2271600</xdr:colOff>
      <xdr:row>8</xdr:row>
      <xdr:rowOff>123120</xdr:rowOff>
    </xdr:from>
    <xdr:to>
      <xdr:col>2</xdr:col>
      <xdr:colOff>2503080</xdr:colOff>
      <xdr:row>8</xdr:row>
      <xdr:rowOff>352080</xdr:rowOff>
    </xdr:to>
    <xdr:sp>
      <xdr:nvSpPr>
        <xdr:cNvPr id="51" name="CustomShape 1"/>
        <xdr:cNvSpPr/>
      </xdr:nvSpPr>
      <xdr:spPr>
        <a:xfrm>
          <a:off x="2847240" y="316764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4</a:t>
          </a:r>
          <a:endParaRPr b="0" lang="en-US" sz="1200" spc="-1" strike="noStrike">
            <a:latin typeface="Times New Roman"/>
          </a:endParaRPr>
        </a:p>
      </xdr:txBody>
    </xdr:sp>
    <xdr:clientData/>
  </xdr:twoCellAnchor>
  <xdr:twoCellAnchor editAs="twoCell">
    <xdr:from>
      <xdr:col>2</xdr:col>
      <xdr:colOff>2643120</xdr:colOff>
      <xdr:row>8</xdr:row>
      <xdr:rowOff>127800</xdr:rowOff>
    </xdr:from>
    <xdr:to>
      <xdr:col>2</xdr:col>
      <xdr:colOff>2874600</xdr:colOff>
      <xdr:row>8</xdr:row>
      <xdr:rowOff>356760</xdr:rowOff>
    </xdr:to>
    <xdr:sp>
      <xdr:nvSpPr>
        <xdr:cNvPr id="52" name="CustomShape 1"/>
        <xdr:cNvSpPr/>
      </xdr:nvSpPr>
      <xdr:spPr>
        <a:xfrm>
          <a:off x="3218760" y="317232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5</a:t>
          </a:r>
          <a:endParaRPr b="0" lang="en-US" sz="1200" spc="-1" strike="noStrike">
            <a:latin typeface="Times New Roman"/>
          </a:endParaRPr>
        </a:p>
      </xdr:txBody>
    </xdr:sp>
    <xdr:clientData/>
  </xdr:twoCellAnchor>
  <xdr:twoCellAnchor editAs="twoCell">
    <xdr:from>
      <xdr:col>2</xdr:col>
      <xdr:colOff>3019320</xdr:colOff>
      <xdr:row>8</xdr:row>
      <xdr:rowOff>127800</xdr:rowOff>
    </xdr:from>
    <xdr:to>
      <xdr:col>2</xdr:col>
      <xdr:colOff>3250800</xdr:colOff>
      <xdr:row>8</xdr:row>
      <xdr:rowOff>356760</xdr:rowOff>
    </xdr:to>
    <xdr:sp>
      <xdr:nvSpPr>
        <xdr:cNvPr id="53" name="CustomShape 1"/>
        <xdr:cNvSpPr/>
      </xdr:nvSpPr>
      <xdr:spPr>
        <a:xfrm>
          <a:off x="3594960" y="317232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6</a:t>
          </a:r>
          <a:endParaRPr b="0" lang="en-US" sz="1200" spc="-1" strike="noStrike">
            <a:latin typeface="Times New Roman"/>
          </a:endParaRPr>
        </a:p>
      </xdr:txBody>
    </xdr:sp>
    <xdr:clientData/>
  </xdr:twoCellAnchor>
  <xdr:twoCellAnchor editAs="twoCell">
    <xdr:from>
      <xdr:col>2</xdr:col>
      <xdr:colOff>3429000</xdr:colOff>
      <xdr:row>8</xdr:row>
      <xdr:rowOff>118440</xdr:rowOff>
    </xdr:from>
    <xdr:to>
      <xdr:col>2</xdr:col>
      <xdr:colOff>3660480</xdr:colOff>
      <xdr:row>8</xdr:row>
      <xdr:rowOff>347400</xdr:rowOff>
    </xdr:to>
    <xdr:sp>
      <xdr:nvSpPr>
        <xdr:cNvPr id="54" name="CustomShape 1"/>
        <xdr:cNvSpPr/>
      </xdr:nvSpPr>
      <xdr:spPr>
        <a:xfrm>
          <a:off x="4004640" y="316296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7</a:t>
          </a:r>
          <a:endParaRPr b="0" lang="en-US" sz="1200" spc="-1" strike="noStrike">
            <a:latin typeface="Times New Roman"/>
          </a:endParaRPr>
        </a:p>
      </xdr:txBody>
    </xdr:sp>
    <xdr:clientData/>
  </xdr:twoCellAnchor>
  <xdr:twoCellAnchor editAs="twoCell">
    <xdr:from>
      <xdr:col>2</xdr:col>
      <xdr:colOff>3786120</xdr:colOff>
      <xdr:row>8</xdr:row>
      <xdr:rowOff>123120</xdr:rowOff>
    </xdr:from>
    <xdr:to>
      <xdr:col>2</xdr:col>
      <xdr:colOff>4017600</xdr:colOff>
      <xdr:row>8</xdr:row>
      <xdr:rowOff>352080</xdr:rowOff>
    </xdr:to>
    <xdr:sp>
      <xdr:nvSpPr>
        <xdr:cNvPr id="55" name="CustomShape 1"/>
        <xdr:cNvSpPr/>
      </xdr:nvSpPr>
      <xdr:spPr>
        <a:xfrm>
          <a:off x="4361760" y="316764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8</a:t>
          </a:r>
          <a:endParaRPr b="0" lang="en-US" sz="1200" spc="-1" strike="noStrike">
            <a:latin typeface="Times New Roman"/>
          </a:endParaRPr>
        </a:p>
      </xdr:txBody>
    </xdr:sp>
    <xdr:clientData/>
  </xdr:twoCellAnchor>
  <xdr:twoCellAnchor editAs="twoCell">
    <xdr:from>
      <xdr:col>2</xdr:col>
      <xdr:colOff>4200480</xdr:colOff>
      <xdr:row>8</xdr:row>
      <xdr:rowOff>118440</xdr:rowOff>
    </xdr:from>
    <xdr:to>
      <xdr:col>2</xdr:col>
      <xdr:colOff>4431960</xdr:colOff>
      <xdr:row>8</xdr:row>
      <xdr:rowOff>347400</xdr:rowOff>
    </xdr:to>
    <xdr:sp>
      <xdr:nvSpPr>
        <xdr:cNvPr id="56" name="CustomShape 1"/>
        <xdr:cNvSpPr/>
      </xdr:nvSpPr>
      <xdr:spPr>
        <a:xfrm>
          <a:off x="4776120" y="3162960"/>
          <a:ext cx="231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9</a:t>
          </a:r>
          <a:endParaRPr b="0" lang="en-US" sz="1200" spc="-1" strike="noStrike">
            <a:latin typeface="Times New Roman"/>
          </a:endParaRPr>
        </a:p>
      </xdr:txBody>
    </xdr:sp>
    <xdr:clientData/>
  </xdr:twoCellAnchor>
  <xdr:twoCellAnchor editAs="twoCell">
    <xdr:from>
      <xdr:col>2</xdr:col>
      <xdr:colOff>4533840</xdr:colOff>
      <xdr:row>8</xdr:row>
      <xdr:rowOff>118440</xdr:rowOff>
    </xdr:from>
    <xdr:to>
      <xdr:col>2</xdr:col>
      <xdr:colOff>4847760</xdr:colOff>
      <xdr:row>8</xdr:row>
      <xdr:rowOff>347400</xdr:rowOff>
    </xdr:to>
    <xdr:sp>
      <xdr:nvSpPr>
        <xdr:cNvPr id="57" name="CustomShape 1"/>
        <xdr:cNvSpPr/>
      </xdr:nvSpPr>
      <xdr:spPr>
        <a:xfrm>
          <a:off x="5109480" y="3162960"/>
          <a:ext cx="31392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10</a:t>
          </a:r>
          <a:endParaRPr b="0" lang="en-US" sz="1200" spc="-1" strike="noStrike">
            <a:latin typeface="Times New Roman"/>
          </a:endParaRPr>
        </a:p>
      </xdr:txBody>
    </xdr:sp>
    <xdr:clientData/>
  </xdr:twoCellAnchor>
  <xdr:twoCellAnchor editAs="twoCell">
    <xdr:from>
      <xdr:col>2</xdr:col>
      <xdr:colOff>4915080</xdr:colOff>
      <xdr:row>8</xdr:row>
      <xdr:rowOff>118440</xdr:rowOff>
    </xdr:from>
    <xdr:to>
      <xdr:col>2</xdr:col>
      <xdr:colOff>5200560</xdr:colOff>
      <xdr:row>8</xdr:row>
      <xdr:rowOff>347400</xdr:rowOff>
    </xdr:to>
    <xdr:sp>
      <xdr:nvSpPr>
        <xdr:cNvPr id="58" name="CustomShape 1"/>
        <xdr:cNvSpPr/>
      </xdr:nvSpPr>
      <xdr:spPr>
        <a:xfrm>
          <a:off x="5490720" y="3162960"/>
          <a:ext cx="28548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11</a:t>
          </a:r>
          <a:endParaRPr b="0" lang="en-US" sz="1200" spc="-1" strike="noStrike">
            <a:latin typeface="Times New Roman"/>
          </a:endParaRPr>
        </a:p>
      </xdr:txBody>
    </xdr:sp>
    <xdr:clientData/>
  </xdr:twoCellAnchor>
  <xdr:twoCellAnchor editAs="twoCell">
    <xdr:from>
      <xdr:col>2</xdr:col>
      <xdr:colOff>5276880</xdr:colOff>
      <xdr:row>8</xdr:row>
      <xdr:rowOff>123120</xdr:rowOff>
    </xdr:from>
    <xdr:to>
      <xdr:col>2</xdr:col>
      <xdr:colOff>5590800</xdr:colOff>
      <xdr:row>8</xdr:row>
      <xdr:rowOff>352080</xdr:rowOff>
    </xdr:to>
    <xdr:sp>
      <xdr:nvSpPr>
        <xdr:cNvPr id="59" name="CustomShape 1"/>
        <xdr:cNvSpPr/>
      </xdr:nvSpPr>
      <xdr:spPr>
        <a:xfrm>
          <a:off x="5852520" y="3167640"/>
          <a:ext cx="31392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12</a:t>
          </a:r>
          <a:endParaRPr b="0" lang="en-US" sz="1200" spc="-1" strike="noStrike">
            <a:latin typeface="Times New Roman"/>
          </a:endParaRPr>
        </a:p>
      </xdr:txBody>
    </xdr:sp>
    <xdr:clientData/>
  </xdr:twoCellAnchor>
  <xdr:twoCellAnchor editAs="twoCell">
    <xdr:from>
      <xdr:col>2</xdr:col>
      <xdr:colOff>6239880</xdr:colOff>
      <xdr:row>6</xdr:row>
      <xdr:rowOff>281160</xdr:rowOff>
    </xdr:from>
    <xdr:to>
      <xdr:col>2</xdr:col>
      <xdr:colOff>6500520</xdr:colOff>
      <xdr:row>6</xdr:row>
      <xdr:rowOff>514080</xdr:rowOff>
    </xdr:to>
    <xdr:sp>
      <xdr:nvSpPr>
        <xdr:cNvPr id="60" name="CustomShape 1"/>
        <xdr:cNvSpPr/>
      </xdr:nvSpPr>
      <xdr:spPr>
        <a:xfrm>
          <a:off x="6815520" y="1963800"/>
          <a:ext cx="260640" cy="2329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2</xdr:col>
      <xdr:colOff>6200640</xdr:colOff>
      <xdr:row>6</xdr:row>
      <xdr:rowOff>275400</xdr:rowOff>
    </xdr:from>
    <xdr:to>
      <xdr:col>2</xdr:col>
      <xdr:colOff>6524280</xdr:colOff>
      <xdr:row>6</xdr:row>
      <xdr:rowOff>504360</xdr:rowOff>
    </xdr:to>
    <xdr:sp>
      <xdr:nvSpPr>
        <xdr:cNvPr id="61" name="CustomShape 1"/>
        <xdr:cNvSpPr/>
      </xdr:nvSpPr>
      <xdr:spPr>
        <a:xfrm>
          <a:off x="6776280" y="1958040"/>
          <a:ext cx="323640" cy="22896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13</a:t>
          </a:r>
          <a:endParaRPr b="0" lang="en-US" sz="1200" spc="-1" strike="noStrike">
            <a:latin typeface="Times New Roman"/>
          </a:endParaRPr>
        </a:p>
      </xdr:txBody>
    </xdr:sp>
    <xdr:clientData/>
  </xdr:twoCellAnchor>
  <xdr:twoCellAnchor editAs="twoCell">
    <xdr:from>
      <xdr:col>0</xdr:col>
      <xdr:colOff>76320</xdr:colOff>
      <xdr:row>23</xdr:row>
      <xdr:rowOff>409680</xdr:rowOff>
    </xdr:from>
    <xdr:to>
      <xdr:col>1</xdr:col>
      <xdr:colOff>51120</xdr:colOff>
      <xdr:row>24</xdr:row>
      <xdr:rowOff>209160</xdr:rowOff>
    </xdr:to>
    <xdr:sp>
      <xdr:nvSpPr>
        <xdr:cNvPr id="62" name="CustomShape 1"/>
        <xdr:cNvSpPr/>
      </xdr:nvSpPr>
      <xdr:spPr>
        <a:xfrm>
          <a:off x="76320" y="10801440"/>
          <a:ext cx="280080" cy="243720"/>
        </a:xfrm>
        <a:prstGeom prst="ellipse">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95400</xdr:colOff>
      <xdr:row>23</xdr:row>
      <xdr:rowOff>409680</xdr:rowOff>
    </xdr:from>
    <xdr:to>
      <xdr:col>1</xdr:col>
      <xdr:colOff>41040</xdr:colOff>
      <xdr:row>24</xdr:row>
      <xdr:rowOff>200520</xdr:rowOff>
    </xdr:to>
    <xdr:sp>
      <xdr:nvSpPr>
        <xdr:cNvPr id="63" name="CustomShape 1"/>
        <xdr:cNvSpPr/>
      </xdr:nvSpPr>
      <xdr:spPr>
        <a:xfrm>
          <a:off x="95400" y="10801440"/>
          <a:ext cx="250920" cy="235080"/>
        </a:xfrm>
        <a:prstGeom prst="rect">
          <a:avLst/>
        </a:prstGeom>
        <a:noFill/>
        <a:ln w="9360">
          <a:noFill/>
        </a:ln>
      </xdr:spPr>
      <xdr:style>
        <a:lnRef idx="0"/>
        <a:fillRef idx="0"/>
        <a:effectRef idx="0"/>
        <a:fontRef idx="minor"/>
      </xdr:style>
      <xdr:txBody>
        <a:bodyPr lIns="36720" rIns="36720" tIns="27360" bIns="27360" anchor="ctr">
          <a:noAutofit/>
        </a:bodyPr>
        <a:p>
          <a:pPr algn="ctr">
            <a:lnSpc>
              <a:spcPct val="100000"/>
            </a:lnSpc>
          </a:pPr>
          <a:r>
            <a:rPr b="1" lang="en-US" sz="1200" spc="-1" strike="noStrike">
              <a:solidFill>
                <a:srgbClr val="000000"/>
              </a:solidFill>
              <a:latin typeface="Arial"/>
            </a:rPr>
            <a:t>7</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53"/>
  <sheetViews>
    <sheetView showFormulas="false" showGridLines="true" showRowColHeaders="true" showZeros="true" rightToLeft="false" tabSelected="true" showOutlineSymbols="true" defaultGridColor="true" view="pageBreakPreview" topLeftCell="B2" colorId="64" zoomScale="85" zoomScaleNormal="100" zoomScalePageLayoutView="85" workbookViewId="0">
      <selection pane="topLeft" activeCell="N3" activeCellId="0" sqref="N3"/>
    </sheetView>
  </sheetViews>
  <sheetFormatPr defaultColWidth="9.171875" defaultRowHeight="14" zeroHeight="false" outlineLevelRow="0" outlineLevelCol="0"/>
  <cols>
    <col collapsed="false" customWidth="true" hidden="false" outlineLevel="0" max="1" min="1" style="0" width="26.83"/>
    <col collapsed="false" customWidth="true" hidden="false" outlineLevel="0" max="13" min="3" style="0" width="8.33"/>
    <col collapsed="false" customWidth="true" hidden="false" outlineLevel="0" max="14" min="14" style="0" width="24.49"/>
  </cols>
  <sheetData>
    <row r="1" s="3" customFormat="true" ht="78.75" hidden="false" customHeight="true" outlineLevel="0" collapsed="false">
      <c r="A1" s="1" t="s">
        <v>0</v>
      </c>
      <c r="B1" s="2"/>
      <c r="C1" s="2"/>
      <c r="D1" s="2"/>
      <c r="E1" s="2"/>
      <c r="F1" s="2"/>
      <c r="G1" s="2"/>
      <c r="H1" s="2"/>
      <c r="I1" s="2"/>
      <c r="J1" s="2"/>
      <c r="K1" s="2"/>
      <c r="L1" s="2"/>
      <c r="M1" s="2"/>
      <c r="N1" s="2"/>
    </row>
    <row r="2" s="3" customFormat="true" ht="30.75" hidden="false" customHeight="true" outlineLevel="0" collapsed="false">
      <c r="A2" s="4" t="s">
        <v>1</v>
      </c>
      <c r="B2" s="5"/>
      <c r="C2" s="5"/>
      <c r="D2" s="5"/>
      <c r="E2" s="5"/>
      <c r="F2" s="5"/>
      <c r="G2" s="5"/>
      <c r="H2" s="5"/>
      <c r="I2" s="5"/>
      <c r="J2" s="5"/>
      <c r="K2" s="5"/>
      <c r="L2" s="5"/>
      <c r="M2" s="5"/>
      <c r="N2" s="6" t="s">
        <v>2</v>
      </c>
    </row>
    <row r="3" s="3" customFormat="true" ht="15.75" hidden="false" customHeight="true" outlineLevel="0" collapsed="false">
      <c r="A3" s="7" t="s">
        <v>3</v>
      </c>
      <c r="B3" s="8"/>
      <c r="C3" s="8"/>
      <c r="D3" s="9" t="s">
        <v>4</v>
      </c>
      <c r="E3" s="9"/>
      <c r="F3" s="9"/>
      <c r="G3" s="9"/>
      <c r="H3" s="9" t="s">
        <v>5</v>
      </c>
      <c r="I3" s="9"/>
      <c r="J3" s="9"/>
      <c r="K3" s="9"/>
      <c r="L3" s="9"/>
      <c r="M3" s="10"/>
      <c r="N3" s="11" t="n">
        <v>5</v>
      </c>
    </row>
    <row r="4" s="3" customFormat="true" ht="36" hidden="false" customHeight="true" outlineLevel="0" collapsed="false">
      <c r="A4" s="12" t="s">
        <v>6</v>
      </c>
      <c r="B4" s="13"/>
      <c r="C4" s="13"/>
      <c r="D4" s="14" t="s">
        <v>7</v>
      </c>
      <c r="E4" s="15" t="s">
        <v>8</v>
      </c>
      <c r="F4" s="15" t="s">
        <v>9</v>
      </c>
      <c r="G4" s="15" t="s">
        <v>10</v>
      </c>
      <c r="H4" s="15" t="s">
        <v>11</v>
      </c>
      <c r="I4" s="15" t="s">
        <v>12</v>
      </c>
      <c r="J4" s="15" t="s">
        <v>13</v>
      </c>
      <c r="K4" s="15" t="s">
        <v>14</v>
      </c>
      <c r="L4" s="15" t="s">
        <v>15</v>
      </c>
      <c r="M4" s="15" t="s">
        <v>16</v>
      </c>
      <c r="N4" s="16" t="s">
        <v>17</v>
      </c>
    </row>
    <row r="5" s="3" customFormat="true" ht="15" hidden="false" customHeight="false" outlineLevel="0" collapsed="false">
      <c r="A5" s="12" t="s">
        <v>18</v>
      </c>
      <c r="B5" s="12"/>
      <c r="C5" s="12"/>
      <c r="D5" s="14"/>
      <c r="E5" s="14"/>
      <c r="F5" s="14"/>
      <c r="G5" s="14"/>
      <c r="H5" s="14"/>
      <c r="I5" s="14"/>
      <c r="J5" s="14"/>
      <c r="K5" s="14"/>
      <c r="L5" s="14"/>
      <c r="M5" s="14"/>
      <c r="N5" s="16"/>
    </row>
    <row r="6" s="3" customFormat="true" ht="112.5" hidden="false" customHeight="true" outlineLevel="0" collapsed="false">
      <c r="A6" s="17"/>
      <c r="B6" s="17"/>
      <c r="C6" s="17"/>
      <c r="D6" s="14"/>
      <c r="E6" s="14"/>
      <c r="F6" s="14"/>
      <c r="G6" s="14"/>
      <c r="H6" s="14"/>
      <c r="I6" s="14"/>
      <c r="J6" s="14"/>
      <c r="K6" s="14"/>
      <c r="L6" s="14"/>
      <c r="M6" s="14"/>
      <c r="N6" s="16"/>
    </row>
    <row r="7" s="3" customFormat="true" ht="18" hidden="false" customHeight="true" outlineLevel="0" collapsed="false">
      <c r="A7" s="18" t="s">
        <v>19</v>
      </c>
      <c r="B7" s="18"/>
      <c r="C7" s="19" t="s">
        <v>20</v>
      </c>
      <c r="D7" s="20" t="s">
        <v>21</v>
      </c>
      <c r="E7" s="19" t="s">
        <v>22</v>
      </c>
      <c r="F7" s="19" t="s">
        <v>23</v>
      </c>
      <c r="G7" s="19" t="s">
        <v>24</v>
      </c>
      <c r="H7" s="19" t="s">
        <v>22</v>
      </c>
      <c r="I7" s="19" t="s">
        <v>23</v>
      </c>
      <c r="J7" s="19" t="s">
        <v>25</v>
      </c>
      <c r="K7" s="19" t="s">
        <v>26</v>
      </c>
      <c r="L7" s="19" t="s">
        <v>26</v>
      </c>
      <c r="M7" s="19" t="s">
        <v>24</v>
      </c>
      <c r="N7" s="16"/>
      <c r="Q7" s="21"/>
    </row>
    <row r="8" customFormat="false" ht="30" hidden="false" customHeight="true" outlineLevel="0" collapsed="false">
      <c r="A8" s="22"/>
      <c r="B8" s="23"/>
      <c r="C8" s="24"/>
      <c r="D8" s="25" t="n">
        <v>0</v>
      </c>
      <c r="E8" s="25" t="n">
        <v>0</v>
      </c>
      <c r="F8" s="25" t="n">
        <v>0</v>
      </c>
      <c r="G8" s="26" t="n">
        <v>0</v>
      </c>
      <c r="H8" s="25" t="n">
        <v>0</v>
      </c>
      <c r="I8" s="25" t="n">
        <v>0</v>
      </c>
      <c r="J8" s="25" t="n">
        <v>0</v>
      </c>
      <c r="K8" s="27" t="n">
        <v>0.375</v>
      </c>
      <c r="L8" s="28"/>
      <c r="M8" s="29"/>
      <c r="N8" s="30"/>
    </row>
    <row r="9" customFormat="false" ht="30" hidden="false" customHeight="true" outlineLevel="0" collapsed="false">
      <c r="A9" s="22"/>
      <c r="B9" s="23"/>
      <c r="C9" s="31"/>
      <c r="D9" s="32" t="n">
        <f aca="false">IF(E9=0,0,IF(C9&gt;0,(C9-C8)/100,0))</f>
        <v>0</v>
      </c>
      <c r="E9" s="33"/>
      <c r="F9" s="34" t="n">
        <f aca="false">IF(E9=0,0,IF(J9&lt;-20,-D9/1.5+E9,IF(J9&lt;0,E9,D9+E9)))</f>
        <v>0</v>
      </c>
      <c r="G9" s="35" t="n">
        <f aca="false">IF(E9=0,0,TIME(0,60/$N$3*F9,0))</f>
        <v>0</v>
      </c>
      <c r="H9" s="36" t="n">
        <f aca="false">H8+E9</f>
        <v>0</v>
      </c>
      <c r="I9" s="36" t="n">
        <f aca="false">I8+F9</f>
        <v>0</v>
      </c>
      <c r="J9" s="36" t="n">
        <f aca="false">IF(E9=0,0,D9/(10*E9)*100)</f>
        <v>0</v>
      </c>
      <c r="K9" s="37" t="n">
        <f aca="false">IF((K8+G9+M9)&lt;&gt;K8,K8+G9+M9,0)</f>
        <v>0</v>
      </c>
      <c r="L9" s="28"/>
      <c r="M9" s="29"/>
      <c r="N9" s="30"/>
    </row>
    <row r="10" customFormat="false" ht="30" hidden="false" customHeight="true" outlineLevel="0" collapsed="false">
      <c r="A10" s="22"/>
      <c r="B10" s="23"/>
      <c r="C10" s="31"/>
      <c r="D10" s="32" t="n">
        <f aca="false">IF(E10=0,0,IF(C10&gt;0,(C10-C9)/100,0))</f>
        <v>0</v>
      </c>
      <c r="E10" s="33"/>
      <c r="F10" s="34" t="n">
        <f aca="false">IF(E10=0,0,IF(J10&lt;-20,-D10/1.5+E10,IF(J10&lt;0,E10,D10+E10)))</f>
        <v>0</v>
      </c>
      <c r="G10" s="35" t="n">
        <f aca="false">IF(E10=0,0,TIME(0,60/$N$3*F10,0))</f>
        <v>0</v>
      </c>
      <c r="H10" s="36" t="n">
        <f aca="false">H9+E10</f>
        <v>0</v>
      </c>
      <c r="I10" s="36" t="n">
        <f aca="false">I9+F10</f>
        <v>0</v>
      </c>
      <c r="J10" s="36" t="n">
        <f aca="false">IF(E10=0,0,D10/(10*E10)*100)</f>
        <v>0</v>
      </c>
      <c r="K10" s="37" t="n">
        <f aca="false">IF((K9+G10+M10)&lt;&gt;K9,K9+G10+M10,0)</f>
        <v>0</v>
      </c>
      <c r="L10" s="28"/>
      <c r="M10" s="29"/>
      <c r="N10" s="30"/>
    </row>
    <row r="11" customFormat="false" ht="30" hidden="false" customHeight="true" outlineLevel="0" collapsed="false">
      <c r="A11" s="22"/>
      <c r="B11" s="23"/>
      <c r="C11" s="31"/>
      <c r="D11" s="32" t="n">
        <f aca="false">IF(E11=0,0,IF(C11&gt;0,(C11-C10)/100,0))</f>
        <v>0</v>
      </c>
      <c r="E11" s="33"/>
      <c r="F11" s="34" t="n">
        <f aca="false">IF(E11=0,0,IF(J11&lt;-20,-D11/1.5+E11,IF(J11&lt;0,E11,D11+E11)))</f>
        <v>0</v>
      </c>
      <c r="G11" s="35" t="n">
        <f aca="false">IF(E11=0,0,TIME(0,60/$N$3*F11,0))</f>
        <v>0</v>
      </c>
      <c r="H11" s="36" t="n">
        <f aca="false">H10+E11</f>
        <v>0</v>
      </c>
      <c r="I11" s="36" t="n">
        <f aca="false">I10+F11</f>
        <v>0</v>
      </c>
      <c r="J11" s="36" t="n">
        <f aca="false">IF(E11=0,0,D11/(10*E11)*100)</f>
        <v>0</v>
      </c>
      <c r="K11" s="37" t="n">
        <f aca="false">IF((K10+G11+M11)&lt;&gt;K10,K10+G11+M11,0)</f>
        <v>0</v>
      </c>
      <c r="L11" s="28"/>
      <c r="M11" s="29"/>
      <c r="N11" s="30"/>
    </row>
    <row r="12" customFormat="false" ht="30" hidden="false" customHeight="true" outlineLevel="0" collapsed="false">
      <c r="A12" s="22"/>
      <c r="B12" s="23"/>
      <c r="C12" s="31"/>
      <c r="D12" s="32" t="n">
        <f aca="false">IF(E12=0,0,IF(C12&gt;0,(C12-C11)/100,0))</f>
        <v>0</v>
      </c>
      <c r="E12" s="38"/>
      <c r="F12" s="34" t="n">
        <f aca="false">IF(E12=0,0,IF(J12&lt;-20,-D12/1.5+E12,IF(J12&lt;0,E12,D12+E12)))</f>
        <v>0</v>
      </c>
      <c r="G12" s="35" t="n">
        <f aca="false">IF(E12=0,0,TIME(0,60/$N$3*F12,0))</f>
        <v>0</v>
      </c>
      <c r="H12" s="36" t="n">
        <f aca="false">H11+E12</f>
        <v>0</v>
      </c>
      <c r="I12" s="36" t="n">
        <f aca="false">I11+F12</f>
        <v>0</v>
      </c>
      <c r="J12" s="36" t="n">
        <f aca="false">IF(E12=0,0,D12/(10*E12)*100)</f>
        <v>0</v>
      </c>
      <c r="K12" s="37" t="n">
        <f aca="false">IF((K11+G12+M12)&lt;&gt;K11,K11+G12+M12,0)</f>
        <v>0</v>
      </c>
      <c r="L12" s="28"/>
      <c r="M12" s="29"/>
      <c r="N12" s="30"/>
    </row>
    <row r="13" customFormat="false" ht="30" hidden="false" customHeight="true" outlineLevel="0" collapsed="false">
      <c r="A13" s="22"/>
      <c r="B13" s="23"/>
      <c r="C13" s="31"/>
      <c r="D13" s="32" t="n">
        <f aca="false">IF(E13=0,0,IF(C13&gt;0,(C13-C12)/100,0))</f>
        <v>0</v>
      </c>
      <c r="E13" s="38"/>
      <c r="F13" s="34" t="n">
        <f aca="false">IF(E13=0,0,IF(J13&lt;-20,-D13/1.5+E13,IF(J13&lt;0,E13,D13+E13)))</f>
        <v>0</v>
      </c>
      <c r="G13" s="35" t="n">
        <f aca="false">IF(E13=0,0,TIME(0,60/$N$3*F13,0))</f>
        <v>0</v>
      </c>
      <c r="H13" s="36" t="n">
        <f aca="false">H12+E13</f>
        <v>0</v>
      </c>
      <c r="I13" s="36" t="n">
        <f aca="false">I12+F13</f>
        <v>0</v>
      </c>
      <c r="J13" s="36" t="n">
        <f aca="false">IF(E13=0,0,D13/(10*E13)*100)</f>
        <v>0</v>
      </c>
      <c r="K13" s="37" t="n">
        <f aca="false">IF((K12+G13+M13)&lt;&gt;K12,K12+G13+M13,0)</f>
        <v>0</v>
      </c>
      <c r="L13" s="28"/>
      <c r="M13" s="29"/>
      <c r="N13" s="30"/>
    </row>
    <row r="14" customFormat="false" ht="30" hidden="false" customHeight="true" outlineLevel="0" collapsed="false">
      <c r="A14" s="22"/>
      <c r="B14" s="23"/>
      <c r="C14" s="31"/>
      <c r="D14" s="32" t="n">
        <f aca="false">IF(E14=0,0,IF(C14&gt;0,(C14-C13)/100,0))</f>
        <v>0</v>
      </c>
      <c r="E14" s="38"/>
      <c r="F14" s="34" t="n">
        <f aca="false">IF(E14=0,0,IF(J14&lt;-20,-D14/1.5+E14,IF(J14&lt;0,E14,D14+E14)))</f>
        <v>0</v>
      </c>
      <c r="G14" s="35" t="n">
        <f aca="false">IF(E14=0,0,TIME(0,60/$N$3*F14,0))</f>
        <v>0</v>
      </c>
      <c r="H14" s="36" t="n">
        <f aca="false">H13+E14</f>
        <v>0</v>
      </c>
      <c r="I14" s="36" t="n">
        <f aca="false">I13+F14</f>
        <v>0</v>
      </c>
      <c r="J14" s="36" t="n">
        <f aca="false">IF(E14=0,0,D14/(10*E14)*100)</f>
        <v>0</v>
      </c>
      <c r="K14" s="37" t="n">
        <f aca="false">IF((K13+G14+M14)&lt;&gt;K13,K13+G14+M14,0)</f>
        <v>0</v>
      </c>
      <c r="L14" s="28"/>
      <c r="M14" s="29"/>
      <c r="N14" s="30"/>
    </row>
    <row r="15" customFormat="false" ht="30" hidden="false" customHeight="true" outlineLevel="0" collapsed="false">
      <c r="A15" s="22"/>
      <c r="B15" s="23"/>
      <c r="C15" s="31"/>
      <c r="D15" s="32" t="n">
        <f aca="false">IF(E15=0,0,IF(C15&gt;0,(C15-C14)/100,0))</f>
        <v>0</v>
      </c>
      <c r="E15" s="38"/>
      <c r="F15" s="34" t="n">
        <f aca="false">IF(E15=0,0,IF(J15&lt;-20,-D15/1.5+E15,IF(J15&lt;0,E15,D15+E15)))</f>
        <v>0</v>
      </c>
      <c r="G15" s="35" t="n">
        <f aca="false">IF(E15=0,0,TIME(0,60/$N$3*F15,0))</f>
        <v>0</v>
      </c>
      <c r="H15" s="36" t="n">
        <f aca="false">H14+E15</f>
        <v>0</v>
      </c>
      <c r="I15" s="36" t="n">
        <f aca="false">I14+F15</f>
        <v>0</v>
      </c>
      <c r="J15" s="36" t="n">
        <f aca="false">IF(E15=0,0,D15/(10*E15)*100)</f>
        <v>0</v>
      </c>
      <c r="K15" s="37" t="n">
        <f aca="false">IF((K14+G15+M15)&lt;&gt;K14,K14+G15+M15,0)</f>
        <v>0</v>
      </c>
      <c r="L15" s="28"/>
      <c r="M15" s="29"/>
      <c r="N15" s="30"/>
    </row>
    <row r="16" customFormat="false" ht="30" hidden="false" customHeight="true" outlineLevel="0" collapsed="false">
      <c r="A16" s="22"/>
      <c r="B16" s="23"/>
      <c r="C16" s="31"/>
      <c r="D16" s="32" t="n">
        <f aca="false">IF(E16=0,0,IF(C16&gt;0,(C16-C15)/100,0))</f>
        <v>0</v>
      </c>
      <c r="E16" s="38"/>
      <c r="F16" s="34" t="n">
        <f aca="false">IF(E16=0,0,IF(J16&lt;-20,-D16/1.5+E16,IF(J16&lt;0,E16,D16+E16)))</f>
        <v>0</v>
      </c>
      <c r="G16" s="35" t="n">
        <f aca="false">IF(E16=0,0,TIME(0,60/$N$3*F16,0))</f>
        <v>0</v>
      </c>
      <c r="H16" s="36" t="n">
        <f aca="false">H15+E16</f>
        <v>0</v>
      </c>
      <c r="I16" s="36" t="n">
        <f aca="false">I15+F16</f>
        <v>0</v>
      </c>
      <c r="J16" s="36" t="n">
        <f aca="false">IF(E16=0,0,D16/(10*E16)*100)</f>
        <v>0</v>
      </c>
      <c r="K16" s="37" t="n">
        <f aca="false">IF((K15+G16+M16)&lt;&gt;K15,K15+G16+M16,0)</f>
        <v>0</v>
      </c>
      <c r="L16" s="28"/>
      <c r="M16" s="29"/>
      <c r="N16" s="30"/>
    </row>
    <row r="17" customFormat="false" ht="30" hidden="false" customHeight="true" outlineLevel="0" collapsed="false">
      <c r="A17" s="22"/>
      <c r="B17" s="23"/>
      <c r="C17" s="31"/>
      <c r="D17" s="32" t="n">
        <f aca="false">IF(E17=0,0,IF(C17&gt;0,(C17-C16)/100,0))</f>
        <v>0</v>
      </c>
      <c r="E17" s="38"/>
      <c r="F17" s="34" t="n">
        <f aca="false">IF(E17=0,0,IF(J17&lt;-20,-D17/1.5+E17,IF(J17&lt;0,E17,D17+E17)))</f>
        <v>0</v>
      </c>
      <c r="G17" s="35" t="n">
        <f aca="false">IF(E17=0,0,TIME(0,60/$N$3*F17,0))</f>
        <v>0</v>
      </c>
      <c r="H17" s="36" t="n">
        <f aca="false">H16+E17</f>
        <v>0</v>
      </c>
      <c r="I17" s="36" t="n">
        <f aca="false">I16+F17</f>
        <v>0</v>
      </c>
      <c r="J17" s="36" t="n">
        <f aca="false">IF(E17=0,0,D17/(10*E17)*100)</f>
        <v>0</v>
      </c>
      <c r="K17" s="37" t="n">
        <f aca="false">IF((K16+G17+M17)&lt;&gt;K16,K16+G17+M17,0)</f>
        <v>0</v>
      </c>
      <c r="L17" s="28"/>
      <c r="M17" s="29"/>
      <c r="N17" s="30"/>
    </row>
    <row r="18" customFormat="false" ht="30" hidden="false" customHeight="true" outlineLevel="0" collapsed="false">
      <c r="A18" s="22"/>
      <c r="B18" s="23"/>
      <c r="C18" s="31"/>
      <c r="D18" s="32" t="n">
        <f aca="false">IF(E18=0,0,IF(C18&gt;0,(C18-C17)/100,0))</f>
        <v>0</v>
      </c>
      <c r="E18" s="38"/>
      <c r="F18" s="34" t="n">
        <f aca="false">IF(E18=0,0,IF(J18&lt;-20,-D18/1.5+E18,IF(J18&lt;0,E18,D18+E18)))</f>
        <v>0</v>
      </c>
      <c r="G18" s="35" t="n">
        <f aca="false">IF(E18=0,0,TIME(0,60/$N$3*F18,0))</f>
        <v>0</v>
      </c>
      <c r="H18" s="36" t="n">
        <f aca="false">H17+E18</f>
        <v>0</v>
      </c>
      <c r="I18" s="36" t="n">
        <f aca="false">I17+F18</f>
        <v>0</v>
      </c>
      <c r="J18" s="36" t="n">
        <f aca="false">IF(E18=0,0,D18/(10*E18)*100)</f>
        <v>0</v>
      </c>
      <c r="K18" s="37" t="n">
        <f aca="false">IF((K17+G18+M18)&lt;&gt;K17,K17+G18+M18,0)</f>
        <v>0</v>
      </c>
      <c r="L18" s="28"/>
      <c r="M18" s="29"/>
      <c r="N18" s="30"/>
    </row>
    <row r="19" customFormat="false" ht="30" hidden="false" customHeight="true" outlineLevel="0" collapsed="false">
      <c r="A19" s="22"/>
      <c r="B19" s="23"/>
      <c r="C19" s="31"/>
      <c r="D19" s="32" t="n">
        <f aca="false">IF(E19=0,0,IF(C19&gt;0,(C19-C18)/100,0))</f>
        <v>0</v>
      </c>
      <c r="E19" s="38"/>
      <c r="F19" s="34" t="n">
        <f aca="false">IF(E19=0,0,IF(J19&lt;-20,-D19/1.5+E19,IF(J19&lt;0,E19,D19+E19)))</f>
        <v>0</v>
      </c>
      <c r="G19" s="35" t="n">
        <f aca="false">IF(E19=0,0,TIME(0,60/$N$3*F19,0))</f>
        <v>0</v>
      </c>
      <c r="H19" s="36" t="n">
        <f aca="false">H18+E19</f>
        <v>0</v>
      </c>
      <c r="I19" s="36" t="n">
        <f aca="false">I18+F19</f>
        <v>0</v>
      </c>
      <c r="J19" s="36" t="n">
        <f aca="false">IF(E19=0,0,D19/(10*E19)*100)</f>
        <v>0</v>
      </c>
      <c r="K19" s="37" t="n">
        <f aca="false">IF((K18+G19+M19)&lt;&gt;K18,K18+G19+M19,0)</f>
        <v>0</v>
      </c>
      <c r="L19" s="28"/>
      <c r="M19" s="29"/>
      <c r="N19" s="30"/>
    </row>
    <row r="20" customFormat="false" ht="30" hidden="false" customHeight="true" outlineLevel="0" collapsed="false">
      <c r="A20" s="22"/>
      <c r="B20" s="23"/>
      <c r="C20" s="31"/>
      <c r="D20" s="32" t="n">
        <f aca="false">IF(E20=0,0,IF(C20&gt;0,(C20-C19)/100,0))</f>
        <v>0</v>
      </c>
      <c r="E20" s="38"/>
      <c r="F20" s="34" t="n">
        <f aca="false">IF(E20=0,0,IF(J20&lt;-20,-D20/1.5+E20,IF(J20&lt;0,E20,D20+E20)))</f>
        <v>0</v>
      </c>
      <c r="G20" s="35" t="n">
        <f aca="false">IF(E20=0,0,TIME(0,60/$N$3*F20,0))</f>
        <v>0</v>
      </c>
      <c r="H20" s="36" t="n">
        <f aca="false">H19+E20</f>
        <v>0</v>
      </c>
      <c r="I20" s="36" t="n">
        <f aca="false">I19+F20</f>
        <v>0</v>
      </c>
      <c r="J20" s="36" t="n">
        <f aca="false">IF(E20=0,0,D20/(10*E20)*100)</f>
        <v>0</v>
      </c>
      <c r="K20" s="37" t="n">
        <f aca="false">IF((K19+G20+M20)&lt;&gt;K19,K19+G20+M20,0)</f>
        <v>0</v>
      </c>
      <c r="L20" s="28"/>
      <c r="M20" s="29"/>
      <c r="N20" s="30"/>
    </row>
    <row r="21" customFormat="false" ht="30" hidden="false" customHeight="true" outlineLevel="0" collapsed="false">
      <c r="A21" s="22"/>
      <c r="B21" s="23"/>
      <c r="C21" s="31"/>
      <c r="D21" s="32" t="n">
        <f aca="false">IF(E21=0,0,IF(C21&gt;0,(C21-C20)/100,0))</f>
        <v>0</v>
      </c>
      <c r="E21" s="38"/>
      <c r="F21" s="34" t="n">
        <f aca="false">IF(E21=0,0,IF(J21&lt;-20,-D21/1.5+E21,IF(J21&lt;0,E21,D21+E21)))</f>
        <v>0</v>
      </c>
      <c r="G21" s="35" t="n">
        <f aca="false">IF(E21=0,0,TIME(0,60/$N$3*F21,0))</f>
        <v>0</v>
      </c>
      <c r="H21" s="36" t="n">
        <f aca="false">H20+E21</f>
        <v>0</v>
      </c>
      <c r="I21" s="36" t="n">
        <f aca="false">I20+F21</f>
        <v>0</v>
      </c>
      <c r="J21" s="36" t="n">
        <f aca="false">IF(E21=0,0,D21/(10*E21)*100)</f>
        <v>0</v>
      </c>
      <c r="K21" s="37" t="n">
        <f aca="false">IF((K20+G21+M21)&lt;&gt;K20,K20+G21+M21,0)</f>
        <v>0</v>
      </c>
      <c r="L21" s="28"/>
      <c r="M21" s="29"/>
      <c r="N21" s="30"/>
    </row>
    <row r="22" customFormat="false" ht="30" hidden="false" customHeight="true" outlineLevel="0" collapsed="false">
      <c r="A22" s="22"/>
      <c r="B22" s="23"/>
      <c r="C22" s="31"/>
      <c r="D22" s="32" t="n">
        <f aca="false">IF(E22=0,0,IF(C22&gt;0,(C22-C21)/100,0))</f>
        <v>0</v>
      </c>
      <c r="E22" s="38"/>
      <c r="F22" s="34" t="n">
        <f aca="false">IF(E22=0,0,IF(J22&lt;-20,-D22/1.5+E22,IF(J22&lt;0,E22,D22+E22)))</f>
        <v>0</v>
      </c>
      <c r="G22" s="35" t="n">
        <f aca="false">IF(E22=0,0,TIME(0,60/$N$3*F22,0))</f>
        <v>0</v>
      </c>
      <c r="H22" s="36" t="n">
        <f aca="false">H21+E22</f>
        <v>0</v>
      </c>
      <c r="I22" s="36" t="n">
        <f aca="false">I21+F22</f>
        <v>0</v>
      </c>
      <c r="J22" s="36" t="n">
        <f aca="false">IF(E22=0,0,D22/(10*E22)*100)</f>
        <v>0</v>
      </c>
      <c r="K22" s="37" t="n">
        <f aca="false">IF((K21+G22+M22)&lt;&gt;K21,K21+G22+M22,0)</f>
        <v>0</v>
      </c>
      <c r="L22" s="28"/>
      <c r="M22" s="29"/>
      <c r="N22" s="30"/>
    </row>
    <row r="23" customFormat="false" ht="30" hidden="false" customHeight="true" outlineLevel="0" collapsed="false">
      <c r="A23" s="22"/>
      <c r="B23" s="23"/>
      <c r="C23" s="31"/>
      <c r="D23" s="32" t="n">
        <f aca="false">IF(E23=0,0,IF(C23&gt;0,(C23-C22)/100,0))</f>
        <v>0</v>
      </c>
      <c r="E23" s="38"/>
      <c r="F23" s="34" t="n">
        <f aca="false">IF(E23=0,0,IF(J23&lt;-20,-D23/1.5+E23,IF(J23&lt;0,E23,D23+E23)))</f>
        <v>0</v>
      </c>
      <c r="G23" s="35" t="n">
        <f aca="false">IF(E23=0,0,TIME(0,60/$N$3*F23,0))</f>
        <v>0</v>
      </c>
      <c r="H23" s="36" t="n">
        <f aca="false">H22+E23</f>
        <v>0</v>
      </c>
      <c r="I23" s="36" t="n">
        <f aca="false">I22+F23</f>
        <v>0</v>
      </c>
      <c r="J23" s="36" t="n">
        <f aca="false">IF(E23=0,0,D23/(10*E23)*100)</f>
        <v>0</v>
      </c>
      <c r="K23" s="37" t="n">
        <f aca="false">IF((K22+G23+M23)&lt;&gt;K22,K22+G23+M23,0)</f>
        <v>0</v>
      </c>
      <c r="L23" s="28"/>
      <c r="M23" s="29"/>
      <c r="N23" s="30"/>
    </row>
    <row r="24" customFormat="false" ht="30" hidden="false" customHeight="true" outlineLevel="0" collapsed="false">
      <c r="A24" s="22"/>
      <c r="B24" s="23"/>
      <c r="C24" s="31"/>
      <c r="D24" s="32" t="n">
        <f aca="false">IF(E24=0,0,IF(C24&gt;0,(C24-C23)/100,0))</f>
        <v>0</v>
      </c>
      <c r="E24" s="38"/>
      <c r="F24" s="34" t="n">
        <f aca="false">IF(E24=0,0,IF(J24&lt;-20,-D24/1.5+E24,IF(J24&lt;0,E24,D24+E24)))</f>
        <v>0</v>
      </c>
      <c r="G24" s="35" t="n">
        <f aca="false">IF(E24=0,0,TIME(0,60/$N$3*F24,0))</f>
        <v>0</v>
      </c>
      <c r="H24" s="36" t="n">
        <f aca="false">H23+E24</f>
        <v>0</v>
      </c>
      <c r="I24" s="36" t="n">
        <f aca="false">I23+F24</f>
        <v>0</v>
      </c>
      <c r="J24" s="36" t="n">
        <f aca="false">IF(E24=0,0,D24/(10*E24)*100)</f>
        <v>0</v>
      </c>
      <c r="K24" s="37" t="n">
        <f aca="false">IF((K23+G24+M24)&lt;&gt;K23,K23+G24+M24,0)</f>
        <v>0</v>
      </c>
      <c r="L24" s="28"/>
      <c r="M24" s="29"/>
      <c r="N24" s="30"/>
    </row>
    <row r="25" customFormat="false" ht="30" hidden="false" customHeight="true" outlineLevel="0" collapsed="false">
      <c r="A25" s="22"/>
      <c r="B25" s="23"/>
      <c r="C25" s="31"/>
      <c r="D25" s="32" t="n">
        <f aca="false">IF(E25=0,0,IF(C25&gt;0,(C25-C24)/100,0))</f>
        <v>0</v>
      </c>
      <c r="E25" s="38"/>
      <c r="F25" s="34" t="n">
        <f aca="false">IF(E25=0,0,IF(J25&lt;-20,-D25/1.5+E25,IF(J25&lt;0,E25,D25+E25)))</f>
        <v>0</v>
      </c>
      <c r="G25" s="35" t="n">
        <f aca="false">IF(E25=0,0,TIME(0,60/$N$3*F25,0))</f>
        <v>0</v>
      </c>
      <c r="H25" s="36" t="n">
        <f aca="false">H24+E25</f>
        <v>0</v>
      </c>
      <c r="I25" s="36" t="n">
        <f aca="false">I24+F25</f>
        <v>0</v>
      </c>
      <c r="J25" s="36" t="n">
        <f aca="false">IF(E25=0,0,D25/(10*E25)*100)</f>
        <v>0</v>
      </c>
      <c r="K25" s="37" t="n">
        <f aca="false">IF((K24+G25+M25)&lt;&gt;K24,K24+G25+M25,0)</f>
        <v>0</v>
      </c>
      <c r="L25" s="28"/>
      <c r="M25" s="29"/>
      <c r="N25" s="30"/>
    </row>
    <row r="26" customFormat="false" ht="30" hidden="false" customHeight="true" outlineLevel="0" collapsed="false">
      <c r="A26" s="22"/>
      <c r="B26" s="23"/>
      <c r="C26" s="31"/>
      <c r="D26" s="32" t="n">
        <f aca="false">IF(E26=0,0,IF(C26&gt;0,(C26-C25)/100,0))</f>
        <v>0</v>
      </c>
      <c r="E26" s="38"/>
      <c r="F26" s="34" t="n">
        <f aca="false">IF(E26=0,0,IF(J26&lt;-20,-D26/1.5+E26,IF(J26&lt;0,E26,D26+E26)))</f>
        <v>0</v>
      </c>
      <c r="G26" s="35" t="n">
        <f aca="false">IF(E26=0,0,TIME(0,60/$N$3*F26,0))</f>
        <v>0</v>
      </c>
      <c r="H26" s="36" t="n">
        <f aca="false">H25+E26</f>
        <v>0</v>
      </c>
      <c r="I26" s="36" t="n">
        <f aca="false">I25+F26</f>
        <v>0</v>
      </c>
      <c r="J26" s="36" t="n">
        <f aca="false">IF(E26=0,0,D26/(10*E26)*100)</f>
        <v>0</v>
      </c>
      <c r="K26" s="37" t="n">
        <f aca="false">IF((K25+G26+M26)&lt;&gt;K25,K25+G26+M26,0)</f>
        <v>0</v>
      </c>
      <c r="L26" s="28"/>
      <c r="M26" s="29"/>
      <c r="N26" s="30"/>
    </row>
    <row r="27" customFormat="false" ht="30" hidden="false" customHeight="true" outlineLevel="0" collapsed="false">
      <c r="A27" s="22"/>
      <c r="B27" s="23"/>
      <c r="C27" s="31"/>
      <c r="D27" s="32" t="n">
        <f aca="false">IF(E27=0,0,IF(C27&gt;0,(C27-C26)/100,0))</f>
        <v>0</v>
      </c>
      <c r="E27" s="38"/>
      <c r="F27" s="34" t="n">
        <f aca="false">IF(E27=0,0,IF(J27&lt;-20,-D27/1.5+E27,IF(J27&lt;0,E27,D27+E27)))</f>
        <v>0</v>
      </c>
      <c r="G27" s="35" t="n">
        <f aca="false">IF(E27=0,0,TIME(0,60/$N$3*F27,0))</f>
        <v>0</v>
      </c>
      <c r="H27" s="36" t="n">
        <f aca="false">H26+E27</f>
        <v>0</v>
      </c>
      <c r="I27" s="36" t="n">
        <f aca="false">I26+F27</f>
        <v>0</v>
      </c>
      <c r="J27" s="36" t="n">
        <f aca="false">IF(E27=0,0,D27/(10*E27)*100)</f>
        <v>0</v>
      </c>
      <c r="K27" s="37" t="n">
        <f aca="false">IF((K26+G27+M27)&lt;&gt;K26,K26+G27+M27,0)</f>
        <v>0</v>
      </c>
      <c r="L27" s="28"/>
      <c r="M27" s="29"/>
      <c r="N27" s="30"/>
    </row>
    <row r="28" customFormat="false" ht="30" hidden="false" customHeight="true" outlineLevel="0" collapsed="false">
      <c r="A28" s="22"/>
      <c r="B28" s="23"/>
      <c r="C28" s="31"/>
      <c r="D28" s="32" t="n">
        <f aca="false">IF(E28=0,0,IF(C28&gt;0,(C28-C27)/100,0))</f>
        <v>0</v>
      </c>
      <c r="E28" s="38"/>
      <c r="F28" s="34" t="n">
        <f aca="false">IF(E28=0,0,IF(J28&lt;-20,-D28/1.5+E28,IF(J28&lt;0,E28,D28+E28)))</f>
        <v>0</v>
      </c>
      <c r="G28" s="35" t="n">
        <f aca="false">IF(E28=0,0,TIME(0,60/$N$3*F28,0))</f>
        <v>0</v>
      </c>
      <c r="H28" s="36" t="n">
        <f aca="false">H27+E28</f>
        <v>0</v>
      </c>
      <c r="I28" s="36" t="n">
        <f aca="false">I27+F28</f>
        <v>0</v>
      </c>
      <c r="J28" s="36" t="n">
        <f aca="false">IF(E28=0,0,D28/(10*E28)*100)</f>
        <v>0</v>
      </c>
      <c r="K28" s="37" t="n">
        <f aca="false">IF((K27+G28+M28)&lt;&gt;K27,K27+G28+M28,0)</f>
        <v>0</v>
      </c>
      <c r="L28" s="28"/>
      <c r="M28" s="29"/>
      <c r="N28" s="30"/>
    </row>
    <row r="29" customFormat="false" ht="30" hidden="false" customHeight="true" outlineLevel="0" collapsed="false">
      <c r="A29" s="39" t="s">
        <v>27</v>
      </c>
      <c r="B29" s="40"/>
      <c r="C29" s="41"/>
      <c r="D29" s="41"/>
      <c r="E29" s="41"/>
      <c r="F29" s="41"/>
      <c r="G29" s="42" t="n">
        <f aca="false">SUM(G8:G28)</f>
        <v>0</v>
      </c>
      <c r="H29" s="43" t="n">
        <f aca="false">MAX(H9:H28)</f>
        <v>0</v>
      </c>
      <c r="I29" s="43" t="n">
        <f aca="false">MAX(I9:I28)</f>
        <v>0</v>
      </c>
      <c r="J29" s="41"/>
      <c r="K29" s="41"/>
      <c r="L29" s="41"/>
      <c r="M29" s="44" t="n">
        <f aca="false">SUM(M8:M28)</f>
        <v>0</v>
      </c>
      <c r="N29" s="45"/>
    </row>
    <row r="30" customFormat="false" ht="14" hidden="false" customHeight="false" outlineLevel="0" collapsed="false">
      <c r="A30" s="46"/>
      <c r="B30" s="46"/>
      <c r="C30" s="46"/>
      <c r="D30" s="46"/>
      <c r="E30" s="46"/>
      <c r="F30" s="46"/>
      <c r="G30" s="46"/>
      <c r="H30" s="46"/>
      <c r="I30" s="46"/>
      <c r="J30" s="46"/>
      <c r="K30" s="46"/>
      <c r="L30" s="46"/>
      <c r="M30" s="46"/>
      <c r="N30" s="46"/>
    </row>
    <row r="31" customFormat="false" ht="14" hidden="false" customHeight="false" outlineLevel="0" collapsed="false">
      <c r="A31" s="46"/>
      <c r="B31" s="46"/>
      <c r="C31" s="46"/>
      <c r="D31" s="46"/>
      <c r="E31" s="46"/>
      <c r="F31" s="46"/>
      <c r="G31" s="46"/>
      <c r="H31" s="46"/>
      <c r="I31" s="46"/>
      <c r="J31" s="46"/>
      <c r="K31" s="46"/>
      <c r="L31" s="46"/>
      <c r="M31" s="46"/>
      <c r="N31" s="46"/>
    </row>
    <row r="32" customFormat="false" ht="14" hidden="false" customHeight="false" outlineLevel="0" collapsed="false">
      <c r="A32" s="46"/>
      <c r="B32" s="46"/>
      <c r="C32" s="46"/>
      <c r="D32" s="46"/>
      <c r="E32" s="46"/>
      <c r="F32" s="46"/>
      <c r="G32" s="46"/>
      <c r="H32" s="46"/>
      <c r="I32" s="46"/>
      <c r="J32" s="46"/>
      <c r="K32" s="46"/>
      <c r="L32" s="46"/>
      <c r="M32" s="46"/>
      <c r="N32" s="46"/>
    </row>
    <row r="33" customFormat="false" ht="14" hidden="false" customHeight="false" outlineLevel="0" collapsed="false">
      <c r="A33" s="46"/>
      <c r="B33" s="46"/>
      <c r="C33" s="46"/>
      <c r="D33" s="46"/>
      <c r="E33" s="46"/>
      <c r="F33" s="46"/>
      <c r="G33" s="46"/>
      <c r="H33" s="46"/>
      <c r="I33" s="46"/>
      <c r="J33" s="46"/>
      <c r="K33" s="46"/>
      <c r="L33" s="46"/>
      <c r="M33" s="46"/>
      <c r="N33" s="46"/>
    </row>
    <row r="34" customFormat="false" ht="14" hidden="false" customHeight="false" outlineLevel="0" collapsed="false">
      <c r="A34" s="46"/>
      <c r="B34" s="46"/>
      <c r="C34" s="46"/>
      <c r="D34" s="46"/>
      <c r="E34" s="46"/>
      <c r="F34" s="46"/>
      <c r="G34" s="46"/>
      <c r="H34" s="46"/>
      <c r="I34" s="46"/>
      <c r="J34" s="46"/>
      <c r="K34" s="46"/>
      <c r="L34" s="46"/>
      <c r="M34" s="46"/>
      <c r="N34" s="46"/>
    </row>
    <row r="35" customFormat="false" ht="14" hidden="false" customHeight="false" outlineLevel="0" collapsed="false">
      <c r="A35" s="46"/>
      <c r="B35" s="46"/>
      <c r="C35" s="46"/>
      <c r="D35" s="46"/>
      <c r="E35" s="46"/>
      <c r="F35" s="46"/>
      <c r="G35" s="46"/>
      <c r="H35" s="46"/>
      <c r="I35" s="46"/>
      <c r="J35" s="46"/>
      <c r="K35" s="46"/>
      <c r="L35" s="46"/>
      <c r="M35" s="46"/>
      <c r="N35" s="46"/>
    </row>
    <row r="36" customFormat="false" ht="14" hidden="false" customHeight="false" outlineLevel="0" collapsed="false">
      <c r="A36" s="46"/>
      <c r="B36" s="46"/>
      <c r="C36" s="46"/>
      <c r="D36" s="46"/>
      <c r="E36" s="46"/>
      <c r="F36" s="46"/>
      <c r="G36" s="46"/>
      <c r="H36" s="46"/>
      <c r="I36" s="46"/>
      <c r="J36" s="46"/>
      <c r="K36" s="46"/>
      <c r="L36" s="46"/>
      <c r="M36" s="46"/>
      <c r="N36" s="46"/>
    </row>
    <row r="37" customFormat="false" ht="14" hidden="false" customHeight="false" outlineLevel="0" collapsed="false">
      <c r="A37" s="46"/>
      <c r="B37" s="46"/>
      <c r="C37" s="46"/>
      <c r="D37" s="46"/>
      <c r="E37" s="46"/>
      <c r="F37" s="46"/>
      <c r="G37" s="46"/>
      <c r="H37" s="46"/>
      <c r="I37" s="46"/>
      <c r="J37" s="46"/>
      <c r="K37" s="46"/>
      <c r="L37" s="46"/>
      <c r="M37" s="46"/>
      <c r="N37" s="46"/>
    </row>
    <row r="38" customFormat="false" ht="14" hidden="false" customHeight="false" outlineLevel="0" collapsed="false">
      <c r="A38" s="46"/>
      <c r="B38" s="46"/>
      <c r="C38" s="46"/>
      <c r="D38" s="46"/>
      <c r="E38" s="46"/>
      <c r="F38" s="46"/>
      <c r="G38" s="46"/>
      <c r="H38" s="46"/>
      <c r="I38" s="46"/>
      <c r="J38" s="46"/>
      <c r="K38" s="46"/>
      <c r="L38" s="46"/>
      <c r="M38" s="46"/>
      <c r="N38" s="46"/>
    </row>
    <row r="39" customFormat="false" ht="14" hidden="false" customHeight="false" outlineLevel="0" collapsed="false">
      <c r="A39" s="46"/>
      <c r="B39" s="46"/>
      <c r="C39" s="46"/>
      <c r="D39" s="46"/>
      <c r="E39" s="46"/>
      <c r="F39" s="46"/>
      <c r="G39" s="46"/>
      <c r="H39" s="46"/>
      <c r="I39" s="46"/>
      <c r="J39" s="46"/>
      <c r="K39" s="46"/>
      <c r="L39" s="46"/>
      <c r="M39" s="46"/>
      <c r="N39" s="46"/>
    </row>
    <row r="40" customFormat="false" ht="14" hidden="false" customHeight="false" outlineLevel="0" collapsed="false">
      <c r="A40" s="46"/>
      <c r="B40" s="46"/>
      <c r="C40" s="46"/>
      <c r="D40" s="46"/>
      <c r="E40" s="46"/>
      <c r="F40" s="46"/>
      <c r="G40" s="46"/>
      <c r="H40" s="46"/>
      <c r="I40" s="46"/>
      <c r="J40" s="46"/>
      <c r="K40" s="46"/>
      <c r="L40" s="46"/>
      <c r="M40" s="46"/>
      <c r="N40" s="46"/>
    </row>
    <row r="41" customFormat="false" ht="14" hidden="false" customHeight="false" outlineLevel="0" collapsed="false">
      <c r="A41" s="46"/>
      <c r="B41" s="46"/>
      <c r="C41" s="46"/>
      <c r="D41" s="46"/>
      <c r="E41" s="46"/>
      <c r="F41" s="46"/>
      <c r="G41" s="46"/>
      <c r="H41" s="46"/>
      <c r="I41" s="46"/>
      <c r="J41" s="46"/>
      <c r="K41" s="46"/>
      <c r="L41" s="46"/>
      <c r="M41" s="46"/>
      <c r="N41" s="46"/>
    </row>
    <row r="42" customFormat="false" ht="14" hidden="false" customHeight="false" outlineLevel="0" collapsed="false">
      <c r="A42" s="46"/>
      <c r="B42" s="46"/>
      <c r="C42" s="46"/>
      <c r="D42" s="46"/>
      <c r="E42" s="46"/>
      <c r="F42" s="46"/>
      <c r="G42" s="46"/>
      <c r="H42" s="46"/>
      <c r="I42" s="46"/>
      <c r="J42" s="46"/>
      <c r="K42" s="46"/>
      <c r="L42" s="46"/>
      <c r="M42" s="46"/>
      <c r="N42" s="46"/>
    </row>
    <row r="43" customFormat="false" ht="14" hidden="false" customHeight="false" outlineLevel="0" collapsed="false">
      <c r="A43" s="46"/>
      <c r="B43" s="46"/>
      <c r="C43" s="46"/>
      <c r="D43" s="46"/>
      <c r="E43" s="46"/>
      <c r="F43" s="46"/>
      <c r="G43" s="46"/>
      <c r="H43" s="46"/>
      <c r="I43" s="46"/>
      <c r="J43" s="46"/>
      <c r="K43" s="46"/>
      <c r="L43" s="46"/>
      <c r="M43" s="46"/>
      <c r="N43" s="46"/>
    </row>
    <row r="44" customFormat="false" ht="14" hidden="false" customHeight="false" outlineLevel="0" collapsed="false">
      <c r="A44" s="46"/>
      <c r="B44" s="46"/>
      <c r="C44" s="46"/>
      <c r="D44" s="46"/>
      <c r="E44" s="46"/>
      <c r="F44" s="46"/>
      <c r="G44" s="46"/>
      <c r="H44" s="46"/>
      <c r="I44" s="46"/>
      <c r="J44" s="46"/>
      <c r="K44" s="46"/>
      <c r="L44" s="46"/>
      <c r="M44" s="46"/>
      <c r="N44" s="46"/>
    </row>
    <row r="45" customFormat="false" ht="14" hidden="false" customHeight="false" outlineLevel="0" collapsed="false">
      <c r="A45" s="46"/>
      <c r="B45" s="46"/>
      <c r="C45" s="46"/>
      <c r="D45" s="46"/>
      <c r="E45" s="46"/>
      <c r="F45" s="46"/>
      <c r="G45" s="46"/>
      <c r="H45" s="46"/>
      <c r="I45" s="46"/>
      <c r="J45" s="46"/>
      <c r="K45" s="46"/>
      <c r="L45" s="46"/>
      <c r="M45" s="46"/>
      <c r="N45" s="46"/>
    </row>
    <row r="46" customFormat="false" ht="14" hidden="false" customHeight="false" outlineLevel="0" collapsed="false">
      <c r="A46" s="46"/>
      <c r="B46" s="46"/>
      <c r="C46" s="46"/>
      <c r="D46" s="46"/>
      <c r="E46" s="46"/>
      <c r="F46" s="46"/>
      <c r="G46" s="46"/>
      <c r="H46" s="46"/>
      <c r="I46" s="46"/>
      <c r="J46" s="46"/>
      <c r="K46" s="46"/>
      <c r="L46" s="46"/>
      <c r="M46" s="46"/>
      <c r="N46" s="46"/>
    </row>
    <row r="47" customFormat="false" ht="14" hidden="false" customHeight="false" outlineLevel="0" collapsed="false">
      <c r="A47" s="46"/>
      <c r="B47" s="46"/>
      <c r="C47" s="46"/>
      <c r="D47" s="46"/>
      <c r="E47" s="46"/>
      <c r="F47" s="46"/>
      <c r="G47" s="46"/>
      <c r="H47" s="46"/>
      <c r="I47" s="46"/>
      <c r="J47" s="46"/>
      <c r="K47" s="46"/>
      <c r="L47" s="46"/>
      <c r="M47" s="46"/>
      <c r="N47" s="46"/>
    </row>
    <row r="48" customFormat="false" ht="14" hidden="false" customHeight="false" outlineLevel="0" collapsed="false">
      <c r="A48" s="46"/>
      <c r="B48" s="46"/>
      <c r="C48" s="46"/>
      <c r="D48" s="46"/>
      <c r="E48" s="46"/>
      <c r="F48" s="46"/>
      <c r="G48" s="46"/>
      <c r="H48" s="46"/>
      <c r="I48" s="46"/>
      <c r="J48" s="46"/>
      <c r="K48" s="46"/>
      <c r="L48" s="46"/>
      <c r="M48" s="46"/>
      <c r="N48" s="46"/>
    </row>
    <row r="49" customFormat="false" ht="14" hidden="false" customHeight="false" outlineLevel="0" collapsed="false">
      <c r="A49" s="46"/>
      <c r="B49" s="46"/>
      <c r="C49" s="46"/>
      <c r="D49" s="46"/>
      <c r="E49" s="46"/>
      <c r="F49" s="46"/>
      <c r="G49" s="46"/>
      <c r="H49" s="46"/>
      <c r="I49" s="46"/>
      <c r="J49" s="46"/>
      <c r="K49" s="46"/>
      <c r="L49" s="46"/>
      <c r="M49" s="46"/>
      <c r="N49" s="46"/>
    </row>
    <row r="50" customFormat="false" ht="14" hidden="false" customHeight="false" outlineLevel="0" collapsed="false">
      <c r="A50" s="46"/>
      <c r="B50" s="46"/>
      <c r="C50" s="46"/>
      <c r="D50" s="46"/>
      <c r="E50" s="46"/>
      <c r="F50" s="46"/>
      <c r="G50" s="46"/>
      <c r="H50" s="46"/>
      <c r="I50" s="46"/>
      <c r="J50" s="46"/>
      <c r="K50" s="46"/>
      <c r="L50" s="46"/>
      <c r="M50" s="46"/>
      <c r="N50" s="46"/>
    </row>
    <row r="51" customFormat="false" ht="14" hidden="false" customHeight="false" outlineLevel="0" collapsed="false">
      <c r="A51" s="46"/>
      <c r="B51" s="46"/>
      <c r="C51" s="46"/>
      <c r="D51" s="46"/>
      <c r="E51" s="46"/>
      <c r="F51" s="46"/>
      <c r="G51" s="46"/>
      <c r="H51" s="46"/>
      <c r="I51" s="46"/>
      <c r="J51" s="46"/>
      <c r="K51" s="46"/>
      <c r="L51" s="46"/>
      <c r="M51" s="46"/>
      <c r="N51" s="46"/>
    </row>
    <row r="52" customFormat="false" ht="15" hidden="false" customHeight="false" outlineLevel="0" collapsed="false">
      <c r="A52" s="47"/>
      <c r="B52" s="47"/>
      <c r="C52" s="47"/>
      <c r="D52" s="47"/>
      <c r="E52" s="47"/>
      <c r="F52" s="47"/>
      <c r="G52" s="47"/>
      <c r="H52" s="47"/>
      <c r="I52" s="47"/>
      <c r="J52" s="47"/>
      <c r="K52" s="47"/>
      <c r="L52" s="47"/>
      <c r="M52" s="47"/>
      <c r="N52" s="47"/>
    </row>
    <row r="53" customFormat="false" ht="14" hidden="false" customHeight="false" outlineLevel="0" collapsed="false">
      <c r="A53" s="46"/>
      <c r="B53" s="46"/>
      <c r="C53" s="46"/>
      <c r="D53" s="46"/>
      <c r="E53" s="46"/>
      <c r="F53" s="46"/>
      <c r="G53" s="46"/>
      <c r="H53" s="46"/>
      <c r="I53" s="46"/>
      <c r="J53" s="46"/>
      <c r="K53" s="46"/>
      <c r="L53" s="46"/>
      <c r="M53" s="46"/>
      <c r="N53" s="46"/>
    </row>
  </sheetData>
  <mergeCells count="19">
    <mergeCell ref="B2:M2"/>
    <mergeCell ref="B3:C3"/>
    <mergeCell ref="D3:G3"/>
    <mergeCell ref="H3:L3"/>
    <mergeCell ref="B4:C4"/>
    <mergeCell ref="D4:D6"/>
    <mergeCell ref="E4:E6"/>
    <mergeCell ref="F4:F6"/>
    <mergeCell ref="G4:G6"/>
    <mergeCell ref="H4:H6"/>
    <mergeCell ref="I4:I6"/>
    <mergeCell ref="J4:J6"/>
    <mergeCell ref="K4:K6"/>
    <mergeCell ref="L4:L6"/>
    <mergeCell ref="M4:M6"/>
    <mergeCell ref="N4:N7"/>
    <mergeCell ref="A5:C5"/>
    <mergeCell ref="A6:C6"/>
    <mergeCell ref="A7:B7"/>
  </mergeCells>
  <printOptions headings="false" gridLines="false" gridLinesSet="true" horizontalCentered="false" verticalCentered="false"/>
  <pageMargins left="0.709722222222222" right="0.709722222222222" top="0.75" bottom="0.75" header="0.511805555555555" footer="0.309722222222222"/>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&amp;L&amp;"Arial,Bold"&amp;8Bundesamt für Sport BASPO
&amp;"Arial,Regular"Jugend+Sport&amp;R&amp;"Arial,Regular"&amp;8BASPO/J+S     Lagersport/Trekking     30.401.532 d, Ausgabe 2014</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52"/>
  <sheetViews>
    <sheetView showFormulas="false" showGridLines="true" showRowColHeaders="true" showZeros="true" rightToLeft="false" tabSelected="false" showOutlineSymbols="true" defaultGridColor="true" view="pageBreakPreview" topLeftCell="A1" colorId="64" zoomScale="85" zoomScaleNormal="50" zoomScalePageLayoutView="85" workbookViewId="0">
      <selection pane="topLeft" activeCell="A1" activeCellId="0" sqref="A1"/>
    </sheetView>
  </sheetViews>
  <sheetFormatPr defaultColWidth="9.171875" defaultRowHeight="14" zeroHeight="false" outlineLevelRow="0" outlineLevelCol="0"/>
  <cols>
    <col collapsed="false" customWidth="true" hidden="false" outlineLevel="0" max="1" min="1" style="0" width="26.83"/>
    <col collapsed="false" customWidth="true" hidden="false" outlineLevel="0" max="13" min="3" style="0" width="8.33"/>
    <col collapsed="false" customWidth="true" hidden="false" outlineLevel="0" max="14" min="14" style="0" width="24.49"/>
  </cols>
  <sheetData>
    <row r="1" s="3" customFormat="true" ht="78.75" hidden="false" customHeight="true" outlineLevel="0" collapsed="false">
      <c r="A1" s="1" t="s">
        <v>0</v>
      </c>
      <c r="B1" s="2"/>
      <c r="C1" s="2"/>
      <c r="D1" s="2"/>
      <c r="E1" s="2"/>
      <c r="F1" s="2"/>
      <c r="G1" s="2"/>
      <c r="H1" s="2"/>
      <c r="I1" s="2"/>
      <c r="J1" s="2"/>
      <c r="K1" s="2"/>
      <c r="L1" s="2"/>
      <c r="M1" s="2"/>
      <c r="N1" s="2"/>
    </row>
    <row r="2" s="3" customFormat="true" ht="30.75" hidden="false" customHeight="true" outlineLevel="0" collapsed="false">
      <c r="A2" s="4" t="s">
        <v>1</v>
      </c>
      <c r="B2" s="5" t="s">
        <v>28</v>
      </c>
      <c r="C2" s="5"/>
      <c r="D2" s="5"/>
      <c r="E2" s="5"/>
      <c r="F2" s="5"/>
      <c r="G2" s="5"/>
      <c r="H2" s="5"/>
      <c r="I2" s="5"/>
      <c r="J2" s="5"/>
      <c r="K2" s="5"/>
      <c r="L2" s="5"/>
      <c r="M2" s="5"/>
      <c r="N2" s="6" t="s">
        <v>2</v>
      </c>
    </row>
    <row r="3" s="3" customFormat="true" ht="15.75" hidden="false" customHeight="true" outlineLevel="0" collapsed="false">
      <c r="A3" s="7" t="s">
        <v>3</v>
      </c>
      <c r="B3" s="8" t="s">
        <v>29</v>
      </c>
      <c r="C3" s="8"/>
      <c r="D3" s="9" t="s">
        <v>4</v>
      </c>
      <c r="E3" s="9"/>
      <c r="F3" s="9"/>
      <c r="G3" s="9"/>
      <c r="H3" s="9" t="s">
        <v>5</v>
      </c>
      <c r="I3" s="9"/>
      <c r="J3" s="9"/>
      <c r="K3" s="9"/>
      <c r="L3" s="9"/>
      <c r="M3" s="10"/>
      <c r="N3" s="11" t="n">
        <v>4</v>
      </c>
    </row>
    <row r="4" s="3" customFormat="true" ht="36" hidden="false" customHeight="true" outlineLevel="0" collapsed="false">
      <c r="A4" s="12" t="s">
        <v>6</v>
      </c>
      <c r="B4" s="13" t="s">
        <v>30</v>
      </c>
      <c r="C4" s="13"/>
      <c r="D4" s="14" t="s">
        <v>7</v>
      </c>
      <c r="E4" s="15" t="s">
        <v>8</v>
      </c>
      <c r="F4" s="15" t="s">
        <v>9</v>
      </c>
      <c r="G4" s="15" t="s">
        <v>31</v>
      </c>
      <c r="H4" s="15" t="s">
        <v>11</v>
      </c>
      <c r="I4" s="15" t="s">
        <v>12</v>
      </c>
      <c r="J4" s="15" t="s">
        <v>13</v>
      </c>
      <c r="K4" s="15" t="s">
        <v>14</v>
      </c>
      <c r="L4" s="15" t="s">
        <v>15</v>
      </c>
      <c r="M4" s="15" t="s">
        <v>16</v>
      </c>
      <c r="N4" s="16" t="s">
        <v>17</v>
      </c>
    </row>
    <row r="5" s="3" customFormat="true" ht="15" hidden="false" customHeight="false" outlineLevel="0" collapsed="false">
      <c r="A5" s="12" t="s">
        <v>18</v>
      </c>
      <c r="B5" s="12"/>
      <c r="C5" s="12"/>
      <c r="D5" s="14"/>
      <c r="E5" s="14"/>
      <c r="F5" s="14"/>
      <c r="G5" s="14"/>
      <c r="H5" s="14"/>
      <c r="I5" s="14"/>
      <c r="J5" s="14"/>
      <c r="K5" s="14"/>
      <c r="L5" s="14"/>
      <c r="M5" s="14"/>
      <c r="N5" s="16"/>
    </row>
    <row r="6" s="3" customFormat="true" ht="112.5" hidden="false" customHeight="true" outlineLevel="0" collapsed="false">
      <c r="A6" s="17" t="s">
        <v>32</v>
      </c>
      <c r="B6" s="17"/>
      <c r="C6" s="17"/>
      <c r="D6" s="14"/>
      <c r="E6" s="14"/>
      <c r="F6" s="14"/>
      <c r="G6" s="14"/>
      <c r="H6" s="14"/>
      <c r="I6" s="14"/>
      <c r="J6" s="14"/>
      <c r="K6" s="14"/>
      <c r="L6" s="14"/>
      <c r="M6" s="14"/>
      <c r="N6" s="16"/>
    </row>
    <row r="7" s="3" customFormat="true" ht="18" hidden="false" customHeight="true" outlineLevel="0" collapsed="false">
      <c r="A7" s="18" t="s">
        <v>19</v>
      </c>
      <c r="B7" s="18"/>
      <c r="C7" s="19" t="s">
        <v>20</v>
      </c>
      <c r="D7" s="20" t="s">
        <v>21</v>
      </c>
      <c r="E7" s="19" t="s">
        <v>22</v>
      </c>
      <c r="F7" s="19" t="s">
        <v>23</v>
      </c>
      <c r="G7" s="19" t="s">
        <v>24</v>
      </c>
      <c r="H7" s="19" t="s">
        <v>22</v>
      </c>
      <c r="I7" s="19" t="s">
        <v>23</v>
      </c>
      <c r="J7" s="19" t="s">
        <v>25</v>
      </c>
      <c r="K7" s="19" t="s">
        <v>26</v>
      </c>
      <c r="L7" s="19" t="s">
        <v>26</v>
      </c>
      <c r="M7" s="19" t="s">
        <v>24</v>
      </c>
      <c r="N7" s="16"/>
      <c r="Q7" s="21"/>
    </row>
    <row r="8" customFormat="false" ht="30" hidden="false" customHeight="true" outlineLevel="0" collapsed="false">
      <c r="A8" s="22" t="s">
        <v>33</v>
      </c>
      <c r="B8" s="23"/>
      <c r="C8" s="24" t="n">
        <v>1400</v>
      </c>
      <c r="D8" s="25" t="n">
        <v>0</v>
      </c>
      <c r="E8" s="25" t="n">
        <v>0</v>
      </c>
      <c r="F8" s="25" t="n">
        <v>0</v>
      </c>
      <c r="G8" s="26" t="n">
        <v>0</v>
      </c>
      <c r="H8" s="25" t="n">
        <v>0</v>
      </c>
      <c r="I8" s="25" t="n">
        <v>0</v>
      </c>
      <c r="J8" s="25" t="n">
        <v>0</v>
      </c>
      <c r="K8" s="27" t="n">
        <v>0.375</v>
      </c>
      <c r="L8" s="28"/>
      <c r="M8" s="29"/>
      <c r="N8" s="30"/>
    </row>
    <row r="9" customFormat="false" ht="30" hidden="false" customHeight="true" outlineLevel="0" collapsed="false">
      <c r="A9" s="22" t="s">
        <v>34</v>
      </c>
      <c r="B9" s="23"/>
      <c r="C9" s="31" t="n">
        <v>1500</v>
      </c>
      <c r="D9" s="32" t="n">
        <f aca="false">IF(E9=0,0,IF(C9&gt;0,(C9-C8)/100,0))</f>
        <v>1</v>
      </c>
      <c r="E9" s="33" t="n">
        <v>1</v>
      </c>
      <c r="F9" s="34" t="n">
        <f aca="false">IF(E9=0,0,IF(J9&lt;-20,-D9/1.5+E9,IF(J9&lt;0,E9,D9+E9)))</f>
        <v>2</v>
      </c>
      <c r="G9" s="35" t="n">
        <f aca="false">IF(E9=0,0,TIME(0,60/$N$3*F9,0))</f>
        <v>0.0208333333333333</v>
      </c>
      <c r="H9" s="36" t="n">
        <f aca="false">H8+E9</f>
        <v>1</v>
      </c>
      <c r="I9" s="36" t="n">
        <f aca="false">I8+F9</f>
        <v>2</v>
      </c>
      <c r="J9" s="36" t="n">
        <f aca="false">IF(E9=0,0,D9/(10*E9)*100)</f>
        <v>10</v>
      </c>
      <c r="K9" s="37" t="n">
        <f aca="false">IF((K8+G9+M9)&lt;&gt;K8,K8+G9+M9,0)</f>
        <v>0.395833333333333</v>
      </c>
      <c r="L9" s="28"/>
      <c r="M9" s="29"/>
      <c r="N9" s="30"/>
    </row>
    <row r="10" customFormat="false" ht="30" hidden="false" customHeight="true" outlineLevel="0" collapsed="false">
      <c r="A10" s="22" t="s">
        <v>35</v>
      </c>
      <c r="B10" s="23"/>
      <c r="C10" s="31" t="n">
        <v>1598</v>
      </c>
      <c r="D10" s="32" t="n">
        <f aca="false">IF(E10=0,0,IF(C10&gt;0,(C10-C9)/100,0))</f>
        <v>0</v>
      </c>
      <c r="E10" s="33" t="n">
        <v>0</v>
      </c>
      <c r="F10" s="34" t="n">
        <f aca="false">IF(E10=0,0,IF(J10&lt;-20,-D10/1.5+E10,IF(J10&lt;0,E10,D10+E10)))</f>
        <v>0</v>
      </c>
      <c r="G10" s="35" t="n">
        <f aca="false">IF(E10=0,0,TIME(0,60/$N$3*F10,0))</f>
        <v>0</v>
      </c>
      <c r="H10" s="36" t="n">
        <f aca="false">H9+E10</f>
        <v>1</v>
      </c>
      <c r="I10" s="36" t="n">
        <f aca="false">I9+F10</f>
        <v>2</v>
      </c>
      <c r="J10" s="36" t="n">
        <f aca="false">IF(E10=0,0,D10/(10*E10)*100)</f>
        <v>0</v>
      </c>
      <c r="K10" s="37" t="n">
        <f aca="false">IF((K9+G10+M10)&lt;&gt;K9,K9+G10+M10,0)</f>
        <v>0.479166666666667</v>
      </c>
      <c r="L10" s="28"/>
      <c r="M10" s="29" t="n">
        <v>0.0833333333333333</v>
      </c>
      <c r="N10" s="30" t="s">
        <v>36</v>
      </c>
    </row>
    <row r="11" customFormat="false" ht="30" hidden="false" customHeight="true" outlineLevel="0" collapsed="false">
      <c r="A11" s="22" t="s">
        <v>37</v>
      </c>
      <c r="B11" s="23"/>
      <c r="C11" s="31" t="n">
        <v>1667</v>
      </c>
      <c r="D11" s="32" t="n">
        <f aca="false">IF(E11=0,0,IF(C11&gt;0,(C11-C10)/100,0))</f>
        <v>0.69</v>
      </c>
      <c r="E11" s="33" t="n">
        <v>1.2</v>
      </c>
      <c r="F11" s="34" t="n">
        <f aca="false">IF(E11=0,0,IF(J11&lt;-20,-D11/1.5+E11,IF(J11&lt;0,E11,D11+E11)))</f>
        <v>1.89</v>
      </c>
      <c r="G11" s="35" t="n">
        <f aca="false">IF(E11=0,0,TIME(0,60/$N$3*F11,0))</f>
        <v>0.0196875</v>
      </c>
      <c r="H11" s="36" t="n">
        <f aca="false">H10+E11</f>
        <v>2.2</v>
      </c>
      <c r="I11" s="36" t="n">
        <f aca="false">I10+F11</f>
        <v>3.89</v>
      </c>
      <c r="J11" s="36" t="n">
        <f aca="false">IF(E11=0,0,D11/(10*E11)*100)</f>
        <v>5.75</v>
      </c>
      <c r="K11" s="37" t="n">
        <f aca="false">IF((K10+G11+M11)&lt;&gt;K10,K10+G11+M11,0)</f>
        <v>0.498854166666667</v>
      </c>
      <c r="L11" s="28"/>
      <c r="M11" s="29"/>
      <c r="N11" s="30"/>
    </row>
    <row r="12" customFormat="false" ht="30" hidden="false" customHeight="true" outlineLevel="0" collapsed="false">
      <c r="A12" s="22" t="s">
        <v>38</v>
      </c>
      <c r="B12" s="23"/>
      <c r="C12" s="31" t="n">
        <v>1899</v>
      </c>
      <c r="D12" s="32" t="n">
        <f aca="false">IF(E12=0,0,IF(C12&gt;0,(C12-C11)/100,0))</f>
        <v>2.32</v>
      </c>
      <c r="E12" s="38" t="n">
        <v>1.8</v>
      </c>
      <c r="F12" s="34" t="n">
        <f aca="false">IF(E12=0,0,IF(J12&lt;-20,-D12/1.5+E12,IF(J12&lt;0,E12,D12+E12)))</f>
        <v>4.12</v>
      </c>
      <c r="G12" s="35" t="n">
        <f aca="false">IF(E12=0,0,TIME(0,60/$N$3*F12,0))</f>
        <v>0.0429166666666667</v>
      </c>
      <c r="H12" s="36" t="n">
        <f aca="false">H11+E12</f>
        <v>4</v>
      </c>
      <c r="I12" s="36" t="n">
        <f aca="false">I11+F12</f>
        <v>8.01</v>
      </c>
      <c r="J12" s="36" t="n">
        <f aca="false">IF(E12=0,0,D12/(10*E12)*100)</f>
        <v>12.8888888888889</v>
      </c>
      <c r="K12" s="37" t="n">
        <f aca="false">IF((K11+G12+M12)&lt;&gt;K11,K11+G12+M12,0)</f>
        <v>0.541770833333333</v>
      </c>
      <c r="L12" s="28"/>
      <c r="M12" s="29"/>
      <c r="N12" s="30"/>
    </row>
    <row r="13" customFormat="false" ht="30" hidden="false" customHeight="true" outlineLevel="0" collapsed="false">
      <c r="A13" s="22" t="s">
        <v>39</v>
      </c>
      <c r="B13" s="23"/>
      <c r="C13" s="31" t="n">
        <v>2428</v>
      </c>
      <c r="D13" s="32" t="n">
        <f aca="false">IF(E13=0,0,IF(C13&gt;0,(C13-C12)/100,0))</f>
        <v>5.29</v>
      </c>
      <c r="E13" s="38" t="n">
        <v>2.7</v>
      </c>
      <c r="F13" s="34" t="n">
        <f aca="false">IF(E13=0,0,IF(J13&lt;-20,-D13/1.5+E13,IF(J13&lt;0,E13,D13+E13)))</f>
        <v>7.99</v>
      </c>
      <c r="G13" s="35" t="n">
        <f aca="false">IF(E13=0,0,TIME(0,60/$N$3*F13,0))</f>
        <v>0.0832291666666667</v>
      </c>
      <c r="H13" s="36" t="n">
        <f aca="false">H12+E13</f>
        <v>6.7</v>
      </c>
      <c r="I13" s="36" t="n">
        <f aca="false">I12+F13</f>
        <v>16</v>
      </c>
      <c r="J13" s="36" t="n">
        <f aca="false">IF(E13=0,0,D13/(10*E13)*100)</f>
        <v>19.5925925925926</v>
      </c>
      <c r="K13" s="37" t="n">
        <f aca="false">IF((K12+G13+M13)&lt;&gt;K12,K12+G13+M13,0)</f>
        <v>0.666666666666667</v>
      </c>
      <c r="L13" s="28"/>
      <c r="M13" s="29" t="n">
        <v>0.0416666666666667</v>
      </c>
      <c r="N13" s="30" t="s">
        <v>40</v>
      </c>
    </row>
    <row r="14" customFormat="false" ht="30" hidden="false" customHeight="true" outlineLevel="0" collapsed="false">
      <c r="A14" s="22" t="s">
        <v>41</v>
      </c>
      <c r="B14" s="23"/>
      <c r="C14" s="31" t="n">
        <v>2194</v>
      </c>
      <c r="D14" s="32" t="n">
        <f aca="false">IF(E14=0,0,IF(C14&gt;0,(C14-C13)/100,0))</f>
        <v>-2.34</v>
      </c>
      <c r="E14" s="38" t="n">
        <v>1</v>
      </c>
      <c r="F14" s="34" t="n">
        <f aca="false">IF(E14=0,0,IF(J14&lt;-20,-D14/1.5+E14,IF(J14&lt;0,E14,D14+E14)))</f>
        <v>2.56</v>
      </c>
      <c r="G14" s="35" t="n">
        <f aca="false">IF(E14=0,0,TIME(0,60/$N$3*F14,0))</f>
        <v>0.0266666666666667</v>
      </c>
      <c r="H14" s="36" t="n">
        <f aca="false">H13+E14</f>
        <v>7.7</v>
      </c>
      <c r="I14" s="36" t="n">
        <f aca="false">I13+F14</f>
        <v>18.56</v>
      </c>
      <c r="J14" s="36" t="n">
        <f aca="false">IF(E14=0,0,D14/(10*E14)*100)</f>
        <v>-23.4</v>
      </c>
      <c r="K14" s="37" t="n">
        <f aca="false">IF((K13+G14+M14)&lt;&gt;K13,K13+G14+M14,0)</f>
        <v>0.693333333333333</v>
      </c>
      <c r="L14" s="28"/>
      <c r="M14" s="29"/>
      <c r="N14" s="30"/>
    </row>
    <row r="15" customFormat="false" ht="30" hidden="false" customHeight="true" outlineLevel="0" collapsed="false">
      <c r="A15" s="22" t="s">
        <v>42</v>
      </c>
      <c r="B15" s="23"/>
      <c r="C15" s="31" t="n">
        <v>2257</v>
      </c>
      <c r="D15" s="32" t="n">
        <f aca="false">IF(E15=0,0,IF(C15&gt;0,(C15-C14)/100,0))</f>
        <v>0.63</v>
      </c>
      <c r="E15" s="38" t="n">
        <v>0.2</v>
      </c>
      <c r="F15" s="34" t="n">
        <f aca="false">IF(E15=0,0,IF(J15&lt;-20,-D15/1.5+E15,IF(J15&lt;0,E15,D15+E15)))</f>
        <v>0.83</v>
      </c>
      <c r="G15" s="35" t="n">
        <f aca="false">IF(E15=0,0,TIME(0,60/$N$3*F15,0))</f>
        <v>0.00864583333333334</v>
      </c>
      <c r="H15" s="36" t="n">
        <f aca="false">H14+E15</f>
        <v>7.9</v>
      </c>
      <c r="I15" s="36" t="n">
        <f aca="false">I14+F15</f>
        <v>19.39</v>
      </c>
      <c r="J15" s="36" t="n">
        <f aca="false">IF(E15=0,0,D15/(10*E15)*100)</f>
        <v>31.5</v>
      </c>
      <c r="K15" s="37" t="n">
        <f aca="false">IF((K14+G15+M15)&lt;&gt;K14,K14+G15+M15,0)</f>
        <v>0.701979166666667</v>
      </c>
      <c r="L15" s="28"/>
      <c r="M15" s="29"/>
      <c r="N15" s="30"/>
    </row>
    <row r="16" customFormat="false" ht="30" hidden="false" customHeight="true" outlineLevel="0" collapsed="false">
      <c r="A16" s="22" t="s">
        <v>43</v>
      </c>
      <c r="B16" s="23"/>
      <c r="C16" s="31" t="n">
        <v>2170</v>
      </c>
      <c r="D16" s="32" t="n">
        <f aca="false">IF(E16=0,0,IF(C16&gt;0,(C16-C15)/100,0))</f>
        <v>-0.87</v>
      </c>
      <c r="E16" s="38" t="n">
        <v>0.6</v>
      </c>
      <c r="F16" s="34" t="n">
        <f aca="false">IF(E16=0,0,IF(J16&lt;-20,-D16/1.5+E16,IF(J16&lt;0,E16,D16+E16)))</f>
        <v>0.6</v>
      </c>
      <c r="G16" s="35" t="n">
        <f aca="false">IF(E16=0,0,TIME(0,60/$N$3*F16,0))</f>
        <v>0.00625</v>
      </c>
      <c r="H16" s="36" t="n">
        <f aca="false">H15+E16</f>
        <v>8.5</v>
      </c>
      <c r="I16" s="36" t="n">
        <f aca="false">I15+F16</f>
        <v>19.99</v>
      </c>
      <c r="J16" s="36" t="n">
        <f aca="false">IF(E16=0,0,D16/(10*E16)*100)</f>
        <v>-14.5</v>
      </c>
      <c r="K16" s="37" t="n">
        <f aca="false">IF((K15+G16+M16)&lt;&gt;K15,K15+G16+M16,0)</f>
        <v>0.708229166666667</v>
      </c>
      <c r="L16" s="28"/>
      <c r="M16" s="29"/>
      <c r="N16" s="30"/>
    </row>
    <row r="17" customFormat="false" ht="30" hidden="false" customHeight="true" outlineLevel="0" collapsed="false">
      <c r="A17" s="22" t="s">
        <v>43</v>
      </c>
      <c r="B17" s="23"/>
      <c r="C17" s="31" t="n">
        <v>2170</v>
      </c>
      <c r="D17" s="32" t="n">
        <f aca="false">IF(E17=0,0,IF(C17&gt;0,(C17-C16)/100,0))</f>
        <v>0</v>
      </c>
      <c r="E17" s="38" t="n">
        <v>0</v>
      </c>
      <c r="F17" s="34" t="n">
        <f aca="false">IF(E17=0,0,IF(J17&lt;-20,-D17/1.5+E17,IF(J17&lt;0,E17,D17+E17)))</f>
        <v>0</v>
      </c>
      <c r="G17" s="35" t="n">
        <f aca="false">IF(E17=0,0,TIME(0,60/$N$3*F17,0))</f>
        <v>0</v>
      </c>
      <c r="H17" s="36" t="n">
        <f aca="false">H16+E17</f>
        <v>8.5</v>
      </c>
      <c r="I17" s="36" t="n">
        <f aca="false">I16+F17</f>
        <v>19.99</v>
      </c>
      <c r="J17" s="36" t="n">
        <f aca="false">IF(E17=0,0,D17/(10*E17)*100)</f>
        <v>0</v>
      </c>
      <c r="K17" s="37" t="n">
        <f aca="false">IF((K16+G17+M17)&lt;&gt;K16,K16+G17+M17,0)</f>
        <v>1.375</v>
      </c>
      <c r="L17" s="28"/>
      <c r="M17" s="29" t="n">
        <v>0.66875</v>
      </c>
      <c r="N17" s="30" t="s">
        <v>44</v>
      </c>
    </row>
    <row r="18" customFormat="false" ht="30" hidden="false" customHeight="true" outlineLevel="0" collapsed="false">
      <c r="A18" s="22" t="s">
        <v>45</v>
      </c>
      <c r="B18" s="23"/>
      <c r="C18" s="31" t="n">
        <v>2265</v>
      </c>
      <c r="D18" s="32" t="n">
        <f aca="false">IF(E18=0,0,IF(C18&gt;0,(C18-C17)/100,0))</f>
        <v>0.95</v>
      </c>
      <c r="E18" s="38" t="n">
        <v>1.5</v>
      </c>
      <c r="F18" s="34" t="n">
        <f aca="false">IF(E18=0,0,IF(J18&lt;-20,-D18/1.5+E18,IF(J18&lt;0,E18,D18+E18)))</f>
        <v>2.45</v>
      </c>
      <c r="G18" s="35" t="n">
        <f aca="false">IF(E18=0,0,TIME(0,60/$N$3*F18,0))</f>
        <v>0.0255208333333333</v>
      </c>
      <c r="H18" s="36" t="n">
        <f aca="false">H17+E18</f>
        <v>10</v>
      </c>
      <c r="I18" s="36" t="n">
        <f aca="false">I17+F18</f>
        <v>22.44</v>
      </c>
      <c r="J18" s="36" t="n">
        <f aca="false">IF(E18=0,0,D18/(10*E18)*100)</f>
        <v>6.33333333333333</v>
      </c>
      <c r="K18" s="37" t="n">
        <f aca="false">IF((K17+G18+M18)&lt;&gt;K17,K17+G18+M18,0)</f>
        <v>1.40052083333333</v>
      </c>
      <c r="L18" s="28"/>
      <c r="M18" s="29"/>
      <c r="N18" s="30"/>
    </row>
    <row r="19" customFormat="false" ht="30" hidden="false" customHeight="true" outlineLevel="0" collapsed="false">
      <c r="A19" s="22" t="s">
        <v>46</v>
      </c>
      <c r="B19" s="23"/>
      <c r="C19" s="31" t="n">
        <v>2246</v>
      </c>
      <c r="D19" s="32" t="n">
        <f aca="false">IF(E19=0,0,IF(C19&gt;0,(C19-C18)/100,0))</f>
        <v>-0.19</v>
      </c>
      <c r="E19" s="38" t="n">
        <v>1</v>
      </c>
      <c r="F19" s="34" t="n">
        <f aca="false">IF(E19=0,0,IF(J19&lt;-20,-D19/1.5+E19,IF(J19&lt;0,E19,D19+E19)))</f>
        <v>1</v>
      </c>
      <c r="G19" s="35" t="n">
        <f aca="false">IF(E19=0,0,TIME(0,60/$N$3*F19,0))</f>
        <v>0.0104166666666667</v>
      </c>
      <c r="H19" s="36" t="n">
        <f aca="false">H18+E19</f>
        <v>11</v>
      </c>
      <c r="I19" s="36" t="n">
        <f aca="false">I18+F19</f>
        <v>23.44</v>
      </c>
      <c r="J19" s="36" t="n">
        <f aca="false">IF(E19=0,0,D19/(10*E19)*100)</f>
        <v>-1.9</v>
      </c>
      <c r="K19" s="37" t="n">
        <f aca="false">IF((K18+G19+M19)&lt;&gt;K18,K18+G19+M19,0)</f>
        <v>1.4109375</v>
      </c>
      <c r="L19" s="28"/>
      <c r="M19" s="29"/>
      <c r="N19" s="30"/>
    </row>
    <row r="20" customFormat="false" ht="30" hidden="false" customHeight="true" outlineLevel="0" collapsed="false">
      <c r="A20" s="22" t="s">
        <v>47</v>
      </c>
      <c r="B20" s="23"/>
      <c r="C20" s="31" t="n">
        <v>2344</v>
      </c>
      <c r="D20" s="32" t="n">
        <f aca="false">IF(E20=0,0,IF(C20&gt;0,(C20-C19)/100,0))</f>
        <v>0.98</v>
      </c>
      <c r="E20" s="38" t="n">
        <v>2.5</v>
      </c>
      <c r="F20" s="34" t="n">
        <f aca="false">IF(E20=0,0,IF(J20&lt;-20,-D20/1.5+E20,IF(J20&lt;0,E20,D20+E20)))</f>
        <v>3.48</v>
      </c>
      <c r="G20" s="35" t="n">
        <f aca="false">IF(E20=0,0,TIME(0,60/$N$3*F20,0))</f>
        <v>0.03625</v>
      </c>
      <c r="H20" s="36" t="n">
        <f aca="false">H19+E20</f>
        <v>13.5</v>
      </c>
      <c r="I20" s="36" t="n">
        <f aca="false">I19+F20</f>
        <v>26.92</v>
      </c>
      <c r="J20" s="36" t="n">
        <f aca="false">IF(E20=0,0,D20/(10*E20)*100)</f>
        <v>3.92</v>
      </c>
      <c r="K20" s="37" t="n">
        <f aca="false">IF((K19+G20+M20)&lt;&gt;K19,K19+G20+M20,0)</f>
        <v>1.4471875</v>
      </c>
      <c r="L20" s="28"/>
      <c r="M20" s="29"/>
      <c r="N20" s="30"/>
    </row>
    <row r="21" customFormat="false" ht="30" hidden="false" customHeight="true" outlineLevel="0" collapsed="false">
      <c r="A21" s="22" t="s">
        <v>48</v>
      </c>
      <c r="B21" s="23"/>
      <c r="C21" s="31" t="n">
        <v>2355</v>
      </c>
      <c r="D21" s="32" t="n">
        <f aca="false">IF(E21=0,0,IF(C21&gt;0,(C21-C20)/100,0))</f>
        <v>0.11</v>
      </c>
      <c r="E21" s="38" t="n">
        <v>0.5</v>
      </c>
      <c r="F21" s="34" t="n">
        <f aca="false">IF(E21=0,0,IF(J21&lt;-20,-D21/1.5+E21,IF(J21&lt;0,E21,D21+E21)))</f>
        <v>0.61</v>
      </c>
      <c r="G21" s="35" t="n">
        <f aca="false">IF(E21=0,0,TIME(0,60/$N$3*F21,0))</f>
        <v>0.00635416666666667</v>
      </c>
      <c r="H21" s="36" t="n">
        <f aca="false">H20+E21</f>
        <v>14</v>
      </c>
      <c r="I21" s="36" t="n">
        <f aca="false">I20+F21</f>
        <v>27.53</v>
      </c>
      <c r="J21" s="36" t="n">
        <f aca="false">IF(E21=0,0,D21/(10*E21)*100)</f>
        <v>2.2</v>
      </c>
      <c r="K21" s="37" t="n">
        <f aca="false">IF((K20+G21+M21)&lt;&gt;K20,K20+G21+M21,0)</f>
        <v>1.45354166666667</v>
      </c>
      <c r="L21" s="28"/>
      <c r="M21" s="29"/>
      <c r="N21" s="30"/>
    </row>
    <row r="22" customFormat="false" ht="30" hidden="false" customHeight="true" outlineLevel="0" collapsed="false">
      <c r="A22" s="22" t="s">
        <v>49</v>
      </c>
      <c r="B22" s="23"/>
      <c r="C22" s="31" t="n">
        <v>2379</v>
      </c>
      <c r="D22" s="32" t="n">
        <f aca="false">IF(E22=0,0,IF(C22&gt;0,(C22-C21)/100,0))</f>
        <v>0.24</v>
      </c>
      <c r="E22" s="38" t="n">
        <v>0.5</v>
      </c>
      <c r="F22" s="34" t="n">
        <f aca="false">IF(E22=0,0,IF(J22&lt;-20,-D22/1.5+E22,IF(J22&lt;0,E22,D22+E22)))</f>
        <v>0.74</v>
      </c>
      <c r="G22" s="35" t="n">
        <f aca="false">IF(E22=0,0,TIME(0,60/$N$3*F22,0))</f>
        <v>0.00770833333333333</v>
      </c>
      <c r="H22" s="36" t="n">
        <f aca="false">H21+E22</f>
        <v>14.5</v>
      </c>
      <c r="I22" s="36" t="n">
        <f aca="false">I21+F22</f>
        <v>28.27</v>
      </c>
      <c r="J22" s="36" t="n">
        <f aca="false">IF(E22=0,0,D22/(10*E22)*100)</f>
        <v>4.8</v>
      </c>
      <c r="K22" s="37" t="n">
        <f aca="false">IF((K21+G22+M22)&lt;&gt;K21,K21+G22+M22,0)</f>
        <v>1.46125</v>
      </c>
      <c r="L22" s="28"/>
      <c r="M22" s="29"/>
      <c r="N22" s="30"/>
    </row>
    <row r="23" customFormat="false" ht="30" hidden="false" customHeight="true" outlineLevel="0" collapsed="false">
      <c r="A23" s="22" t="s">
        <v>50</v>
      </c>
      <c r="B23" s="23"/>
      <c r="C23" s="31" t="n">
        <v>2229</v>
      </c>
      <c r="D23" s="32" t="n">
        <f aca="false">IF(E23=0,0,IF(C23&gt;0,(C23-C22)/100,0))</f>
        <v>-1.5</v>
      </c>
      <c r="E23" s="38" t="n">
        <v>1.3</v>
      </c>
      <c r="F23" s="34" t="n">
        <f aca="false">IF(E23=0,0,IF(J23&lt;-20,-D23/1.5+E23,IF(J23&lt;0,E23,D23+E23)))</f>
        <v>1.3</v>
      </c>
      <c r="G23" s="35" t="n">
        <f aca="false">IF(E23=0,0,TIME(0,60/$N$3*F23,0))</f>
        <v>0.0135416666666667</v>
      </c>
      <c r="H23" s="36" t="n">
        <f aca="false">H22+E23</f>
        <v>15.8</v>
      </c>
      <c r="I23" s="36" t="n">
        <f aca="false">I22+F23</f>
        <v>29.57</v>
      </c>
      <c r="J23" s="36" t="n">
        <f aca="false">IF(E23=0,0,D23/(10*E23)*100)</f>
        <v>-11.5384615384615</v>
      </c>
      <c r="K23" s="37" t="n">
        <f aca="false">IF((K22+G23+M23)&lt;&gt;K22,K22+G23+M23,0)</f>
        <v>1.47479166666667</v>
      </c>
      <c r="L23" s="28"/>
      <c r="M23" s="29"/>
      <c r="N23" s="30"/>
    </row>
    <row r="24" customFormat="false" ht="30" hidden="false" customHeight="true" outlineLevel="0" collapsed="false">
      <c r="A24" s="22" t="s">
        <v>51</v>
      </c>
      <c r="B24" s="23"/>
      <c r="C24" s="31" t="n">
        <v>1976</v>
      </c>
      <c r="D24" s="32" t="n">
        <f aca="false">IF(E24=0,0,IF(C24&gt;0,(C24-C23)/100,0))</f>
        <v>-2.53</v>
      </c>
      <c r="E24" s="38" t="n">
        <v>1.5</v>
      </c>
      <c r="F24" s="34" t="n">
        <f aca="false">IF(E24=0,0,IF(J24&lt;-20,-D24/1.5+E24,IF(J24&lt;0,E24,D24+E24)))</f>
        <v>1.5</v>
      </c>
      <c r="G24" s="35" t="n">
        <f aca="false">IF(E24=0,0,TIME(0,60/$N$3*F24,0))</f>
        <v>0.015625</v>
      </c>
      <c r="H24" s="36" t="n">
        <f aca="false">H23+E24</f>
        <v>17.3</v>
      </c>
      <c r="I24" s="36" t="n">
        <f aca="false">I23+F24</f>
        <v>31.07</v>
      </c>
      <c r="J24" s="36" t="n">
        <f aca="false">IF(E24=0,0,D24/(10*E24)*100)</f>
        <v>-16.8666666666667</v>
      </c>
      <c r="K24" s="37" t="n">
        <f aca="false">IF((K23+G24+M24)&lt;&gt;K23,K23+G24+M24,0)</f>
        <v>1.53208333333333</v>
      </c>
      <c r="L24" s="28"/>
      <c r="M24" s="29" t="n">
        <v>0.0416666666666667</v>
      </c>
      <c r="N24" s="30" t="s">
        <v>40</v>
      </c>
    </row>
    <row r="25" customFormat="false" ht="30" hidden="false" customHeight="true" outlineLevel="0" collapsed="false">
      <c r="A25" s="22" t="s">
        <v>52</v>
      </c>
      <c r="B25" s="23"/>
      <c r="C25" s="31" t="n">
        <v>1784</v>
      </c>
      <c r="D25" s="32" t="n">
        <f aca="false">IF(E25=0,0,IF(C25&gt;0,(C25-C24)/100,0))</f>
        <v>-1.92</v>
      </c>
      <c r="E25" s="38" t="n">
        <v>1.5</v>
      </c>
      <c r="F25" s="34" t="n">
        <f aca="false">IF(E25=0,0,IF(J25&lt;-20,-D25/1.5+E25,IF(J25&lt;0,E25,D25+E25)))</f>
        <v>1.5</v>
      </c>
      <c r="G25" s="35" t="n">
        <f aca="false">IF(E25=0,0,TIME(0,60/$N$3*F25,0))</f>
        <v>0.015625</v>
      </c>
      <c r="H25" s="36" t="n">
        <f aca="false">H24+E25</f>
        <v>18.8</v>
      </c>
      <c r="I25" s="36" t="n">
        <f aca="false">I24+F25</f>
        <v>32.57</v>
      </c>
      <c r="J25" s="36" t="n">
        <f aca="false">IF(E25=0,0,D25/(10*E25)*100)</f>
        <v>-12.8</v>
      </c>
      <c r="K25" s="37" t="n">
        <f aca="false">IF((K24+G25+M25)&lt;&gt;K24,K24+G25+M25,0)</f>
        <v>1.54770833333333</v>
      </c>
      <c r="L25" s="28"/>
      <c r="M25" s="29"/>
      <c r="N25" s="30"/>
    </row>
    <row r="26" customFormat="false" ht="30" hidden="false" customHeight="true" outlineLevel="0" collapsed="false">
      <c r="A26" s="22" t="s">
        <v>53</v>
      </c>
      <c r="B26" s="23"/>
      <c r="C26" s="31" t="n">
        <v>1408</v>
      </c>
      <c r="D26" s="32" t="n">
        <f aca="false">IF(E26=0,0,IF(C26&gt;0,(C26-C25)/100,0))</f>
        <v>-3.76</v>
      </c>
      <c r="E26" s="38" t="n">
        <v>2</v>
      </c>
      <c r="F26" s="34" t="n">
        <f aca="false">IF(E26=0,0,IF(J26&lt;-20,-D26/1.5+E26,IF(J26&lt;0,E26,D26+E26)))</f>
        <v>2</v>
      </c>
      <c r="G26" s="35" t="n">
        <f aca="false">IF(E26=0,0,TIME(0,60/$N$3*F26,0))</f>
        <v>0.0208333333333333</v>
      </c>
      <c r="H26" s="36" t="n">
        <f aca="false">H25+E26</f>
        <v>20.8</v>
      </c>
      <c r="I26" s="36" t="n">
        <f aca="false">I25+F26</f>
        <v>34.57</v>
      </c>
      <c r="J26" s="36" t="n">
        <f aca="false">IF(E26=0,0,D26/(10*E26)*100)</f>
        <v>-18.8</v>
      </c>
      <c r="K26" s="37" t="n">
        <f aca="false">IF((K25+G26+M26)&lt;&gt;K25,K25+G26+M26,0)</f>
        <v>1.56854166666667</v>
      </c>
      <c r="L26" s="28"/>
      <c r="M26" s="29"/>
      <c r="N26" s="30"/>
    </row>
    <row r="27" customFormat="false" ht="30" hidden="false" customHeight="true" outlineLevel="0" collapsed="false">
      <c r="A27" s="22" t="s">
        <v>54</v>
      </c>
      <c r="B27" s="23"/>
      <c r="C27" s="31" t="n">
        <v>1240</v>
      </c>
      <c r="D27" s="32" t="n">
        <f aca="false">IF(E27=0,0,IF(C27&gt;0,(C27-C26)/100,0))</f>
        <v>-1.68</v>
      </c>
      <c r="E27" s="38" t="n">
        <v>2</v>
      </c>
      <c r="F27" s="34" t="n">
        <f aca="false">IF(E27=0,0,IF(J27&lt;-20,-D27/1.5+E27,IF(J27&lt;0,E27,D27+E27)))</f>
        <v>2</v>
      </c>
      <c r="G27" s="35" t="n">
        <f aca="false">IF(E27=0,0,TIME(0,60/$N$3*F27,0))</f>
        <v>0.0208333333333333</v>
      </c>
      <c r="H27" s="36" t="n">
        <f aca="false">H26+E27</f>
        <v>22.8</v>
      </c>
      <c r="I27" s="36" t="n">
        <f aca="false">I26+F27</f>
        <v>36.57</v>
      </c>
      <c r="J27" s="36" t="n">
        <f aca="false">IF(E27=0,0,D27/(10*E27)*100)</f>
        <v>-8.4</v>
      </c>
      <c r="K27" s="37" t="n">
        <f aca="false">IF((K26+G27+M27)&lt;&gt;K26,K26+G27+M27,0)</f>
        <v>1.589375</v>
      </c>
      <c r="L27" s="28"/>
      <c r="M27" s="29"/>
      <c r="N27" s="30"/>
    </row>
    <row r="28" customFormat="false" ht="30" hidden="false" customHeight="true" outlineLevel="0" collapsed="false">
      <c r="A28" s="22" t="s">
        <v>55</v>
      </c>
      <c r="B28" s="23"/>
      <c r="C28" s="31" t="n">
        <v>1216</v>
      </c>
      <c r="D28" s="32" t="n">
        <f aca="false">IF(E28=0,0,IF(C28&gt;0,(C28-C27)/100,0))</f>
        <v>-0.24</v>
      </c>
      <c r="E28" s="38" t="n">
        <v>1.5</v>
      </c>
      <c r="F28" s="34" t="n">
        <f aca="false">IF(E28=0,0,IF(J28&lt;-20,-D28/1.5+E28,IF(J28&lt;0,E28,D28+E28)))</f>
        <v>1.5</v>
      </c>
      <c r="G28" s="35" t="n">
        <f aca="false">IF(E28=0,0,TIME(0,60/$N$3*F28,0))</f>
        <v>0.015625</v>
      </c>
      <c r="H28" s="36" t="n">
        <f aca="false">H27+E28</f>
        <v>24.3</v>
      </c>
      <c r="I28" s="36" t="n">
        <f aca="false">I27+F28</f>
        <v>38.07</v>
      </c>
      <c r="J28" s="36" t="n">
        <f aca="false">IF(E28=0,0,D28/(10*E28)*100)</f>
        <v>-1.6</v>
      </c>
      <c r="K28" s="37" t="n">
        <f aca="false">IF((K27+G28+M28)&lt;&gt;K27,K27+G28+M28,0)</f>
        <v>1.605</v>
      </c>
      <c r="L28" s="28"/>
      <c r="M28" s="29"/>
      <c r="N28" s="30"/>
    </row>
    <row r="29" customFormat="false" ht="30" hidden="false" customHeight="true" outlineLevel="0" collapsed="false">
      <c r="A29" s="39" t="s">
        <v>27</v>
      </c>
      <c r="B29" s="40"/>
      <c r="C29" s="41"/>
      <c r="D29" s="41"/>
      <c r="E29" s="41"/>
      <c r="F29" s="41"/>
      <c r="G29" s="42" t="n">
        <f aca="false">SUM(G8:G28)</f>
        <v>0.392361111111111</v>
      </c>
      <c r="H29" s="43" t="n">
        <f aca="false">MAX(H9:H28)</f>
        <v>24.3</v>
      </c>
      <c r="I29" s="43" t="n">
        <f aca="false">MAX(I9:I28)</f>
        <v>38.07</v>
      </c>
      <c r="J29" s="41"/>
      <c r="K29" s="41"/>
      <c r="L29" s="41"/>
      <c r="M29" s="44" t="n">
        <f aca="false">SUM(M8:M28)</f>
        <v>0.835416666666667</v>
      </c>
      <c r="N29" s="45"/>
    </row>
    <row r="30" customFormat="false" ht="14" hidden="false" customHeight="false" outlineLevel="0" collapsed="false">
      <c r="A30" s="46"/>
      <c r="B30" s="46"/>
      <c r="C30" s="46"/>
      <c r="D30" s="46"/>
      <c r="E30" s="46"/>
      <c r="F30" s="46"/>
      <c r="G30" s="46"/>
      <c r="H30" s="46"/>
      <c r="I30" s="46"/>
      <c r="J30" s="46"/>
      <c r="K30" s="46"/>
      <c r="L30" s="46"/>
      <c r="M30" s="46"/>
      <c r="N30" s="46"/>
    </row>
    <row r="31" customFormat="false" ht="14" hidden="false" customHeight="false" outlineLevel="0" collapsed="false">
      <c r="A31" s="46"/>
      <c r="B31" s="46"/>
      <c r="C31" s="46"/>
      <c r="D31" s="46"/>
      <c r="E31" s="46"/>
      <c r="F31" s="46"/>
      <c r="G31" s="46"/>
      <c r="H31" s="46"/>
      <c r="I31" s="46"/>
      <c r="J31" s="46"/>
      <c r="K31" s="46"/>
      <c r="L31" s="46"/>
      <c r="M31" s="46"/>
      <c r="N31" s="46"/>
    </row>
    <row r="32" customFormat="false" ht="14" hidden="false" customHeight="false" outlineLevel="0" collapsed="false">
      <c r="A32" s="46"/>
      <c r="B32" s="46"/>
      <c r="C32" s="46"/>
      <c r="D32" s="46"/>
      <c r="E32" s="46"/>
      <c r="F32" s="46"/>
      <c r="G32" s="46"/>
      <c r="H32" s="46"/>
      <c r="I32" s="46"/>
      <c r="J32" s="46"/>
      <c r="K32" s="46"/>
      <c r="L32" s="46"/>
      <c r="M32" s="46"/>
      <c r="N32" s="46"/>
    </row>
    <row r="33" customFormat="false" ht="14" hidden="false" customHeight="false" outlineLevel="0" collapsed="false">
      <c r="A33" s="46"/>
      <c r="B33" s="46"/>
      <c r="C33" s="46"/>
      <c r="D33" s="46"/>
      <c r="E33" s="46"/>
      <c r="F33" s="46"/>
      <c r="G33" s="46"/>
      <c r="H33" s="46"/>
      <c r="I33" s="46"/>
      <c r="J33" s="46"/>
      <c r="K33" s="46"/>
      <c r="L33" s="46"/>
      <c r="M33" s="46"/>
      <c r="N33" s="46"/>
    </row>
    <row r="34" customFormat="false" ht="14" hidden="false" customHeight="false" outlineLevel="0" collapsed="false">
      <c r="A34" s="46"/>
      <c r="B34" s="46"/>
      <c r="C34" s="46"/>
      <c r="D34" s="46"/>
      <c r="E34" s="46"/>
      <c r="F34" s="46"/>
      <c r="G34" s="46"/>
      <c r="H34" s="46"/>
      <c r="I34" s="46"/>
      <c r="J34" s="46"/>
      <c r="K34" s="46"/>
      <c r="L34" s="46"/>
      <c r="M34" s="46"/>
      <c r="N34" s="46"/>
    </row>
    <row r="35" customFormat="false" ht="14" hidden="false" customHeight="false" outlineLevel="0" collapsed="false">
      <c r="A35" s="46"/>
      <c r="B35" s="46"/>
      <c r="C35" s="46"/>
      <c r="D35" s="46"/>
      <c r="E35" s="46"/>
      <c r="F35" s="46"/>
      <c r="G35" s="46"/>
      <c r="H35" s="46"/>
      <c r="I35" s="46"/>
      <c r="J35" s="46"/>
      <c r="K35" s="46"/>
      <c r="L35" s="46"/>
      <c r="M35" s="46"/>
      <c r="N35" s="46"/>
    </row>
    <row r="36" customFormat="false" ht="14" hidden="false" customHeight="false" outlineLevel="0" collapsed="false">
      <c r="A36" s="46"/>
      <c r="B36" s="46"/>
      <c r="C36" s="46"/>
      <c r="D36" s="46"/>
      <c r="E36" s="46"/>
      <c r="F36" s="46"/>
      <c r="G36" s="46"/>
      <c r="H36" s="46"/>
      <c r="I36" s="46"/>
      <c r="J36" s="46"/>
      <c r="K36" s="46"/>
      <c r="L36" s="46"/>
      <c r="M36" s="46"/>
      <c r="N36" s="46"/>
    </row>
    <row r="37" customFormat="false" ht="14" hidden="false" customHeight="false" outlineLevel="0" collapsed="false">
      <c r="A37" s="46"/>
      <c r="B37" s="46"/>
      <c r="C37" s="46"/>
      <c r="D37" s="46"/>
      <c r="E37" s="46"/>
      <c r="F37" s="46"/>
      <c r="G37" s="46"/>
      <c r="H37" s="46"/>
      <c r="I37" s="46"/>
      <c r="J37" s="46"/>
      <c r="K37" s="46"/>
      <c r="L37" s="46"/>
      <c r="M37" s="46"/>
      <c r="N37" s="46"/>
    </row>
    <row r="38" customFormat="false" ht="14" hidden="false" customHeight="false" outlineLevel="0" collapsed="false">
      <c r="A38" s="46"/>
      <c r="B38" s="46"/>
      <c r="C38" s="46"/>
      <c r="D38" s="46"/>
      <c r="E38" s="46"/>
      <c r="F38" s="46"/>
      <c r="G38" s="46"/>
      <c r="H38" s="46"/>
      <c r="I38" s="46"/>
      <c r="J38" s="46"/>
      <c r="K38" s="46"/>
      <c r="L38" s="46"/>
      <c r="M38" s="46"/>
      <c r="N38" s="46"/>
    </row>
    <row r="39" customFormat="false" ht="14" hidden="false" customHeight="false" outlineLevel="0" collapsed="false">
      <c r="A39" s="46"/>
      <c r="B39" s="46"/>
      <c r="C39" s="46"/>
      <c r="D39" s="46"/>
      <c r="E39" s="46"/>
      <c r="F39" s="46"/>
      <c r="G39" s="46"/>
      <c r="H39" s="46"/>
      <c r="I39" s="46"/>
      <c r="J39" s="46"/>
      <c r="K39" s="46"/>
      <c r="L39" s="46"/>
      <c r="M39" s="46"/>
      <c r="N39" s="46"/>
    </row>
    <row r="40" customFormat="false" ht="14" hidden="false" customHeight="false" outlineLevel="0" collapsed="false">
      <c r="A40" s="46"/>
      <c r="B40" s="46"/>
      <c r="C40" s="46"/>
      <c r="D40" s="46"/>
      <c r="E40" s="46"/>
      <c r="F40" s="46"/>
      <c r="G40" s="46"/>
      <c r="H40" s="46"/>
      <c r="I40" s="46"/>
      <c r="J40" s="46"/>
      <c r="K40" s="46"/>
      <c r="L40" s="46"/>
      <c r="M40" s="46"/>
      <c r="N40" s="46"/>
    </row>
    <row r="41" customFormat="false" ht="14" hidden="false" customHeight="false" outlineLevel="0" collapsed="false">
      <c r="A41" s="46"/>
      <c r="B41" s="46"/>
      <c r="C41" s="46"/>
      <c r="D41" s="46"/>
      <c r="E41" s="46"/>
      <c r="F41" s="46"/>
      <c r="G41" s="46"/>
      <c r="H41" s="46"/>
      <c r="I41" s="46"/>
      <c r="J41" s="46"/>
      <c r="K41" s="46"/>
      <c r="L41" s="46"/>
      <c r="M41" s="46"/>
      <c r="N41" s="46"/>
    </row>
    <row r="42" customFormat="false" ht="14" hidden="false" customHeight="false" outlineLevel="0" collapsed="false">
      <c r="A42" s="46"/>
      <c r="B42" s="46"/>
      <c r="C42" s="46"/>
      <c r="D42" s="46"/>
      <c r="E42" s="46"/>
      <c r="F42" s="46"/>
      <c r="G42" s="46"/>
      <c r="H42" s="46"/>
      <c r="I42" s="46"/>
      <c r="J42" s="46"/>
      <c r="K42" s="46"/>
      <c r="L42" s="46"/>
      <c r="M42" s="46"/>
      <c r="N42" s="46"/>
    </row>
    <row r="43" customFormat="false" ht="14" hidden="false" customHeight="false" outlineLevel="0" collapsed="false">
      <c r="A43" s="46"/>
      <c r="B43" s="46"/>
      <c r="C43" s="46"/>
      <c r="D43" s="46"/>
      <c r="E43" s="46"/>
      <c r="F43" s="46"/>
      <c r="G43" s="46"/>
      <c r="H43" s="46"/>
      <c r="I43" s="46"/>
      <c r="J43" s="46"/>
      <c r="K43" s="46"/>
      <c r="L43" s="46"/>
      <c r="M43" s="46"/>
      <c r="N43" s="46"/>
    </row>
    <row r="44" customFormat="false" ht="14" hidden="false" customHeight="false" outlineLevel="0" collapsed="false">
      <c r="A44" s="46"/>
      <c r="B44" s="46"/>
      <c r="C44" s="46"/>
      <c r="D44" s="46"/>
      <c r="E44" s="46"/>
      <c r="F44" s="46"/>
      <c r="G44" s="46"/>
      <c r="H44" s="46"/>
      <c r="I44" s="46"/>
      <c r="J44" s="46"/>
      <c r="K44" s="46"/>
      <c r="L44" s="46"/>
      <c r="M44" s="46"/>
      <c r="N44" s="46"/>
    </row>
    <row r="45" customFormat="false" ht="14" hidden="false" customHeight="false" outlineLevel="0" collapsed="false">
      <c r="A45" s="46"/>
      <c r="B45" s="46"/>
      <c r="C45" s="46"/>
      <c r="D45" s="46"/>
      <c r="E45" s="46"/>
      <c r="F45" s="46"/>
      <c r="G45" s="46"/>
      <c r="H45" s="46"/>
      <c r="I45" s="46"/>
      <c r="J45" s="46"/>
      <c r="K45" s="46"/>
      <c r="L45" s="46"/>
      <c r="M45" s="46"/>
      <c r="N45" s="46"/>
    </row>
    <row r="46" customFormat="false" ht="14" hidden="false" customHeight="false" outlineLevel="0" collapsed="false">
      <c r="A46" s="46"/>
      <c r="B46" s="46"/>
      <c r="C46" s="46"/>
      <c r="D46" s="46"/>
      <c r="E46" s="46"/>
      <c r="F46" s="46"/>
      <c r="G46" s="46"/>
      <c r="H46" s="46"/>
      <c r="I46" s="46"/>
      <c r="J46" s="46"/>
      <c r="K46" s="46"/>
      <c r="L46" s="46"/>
      <c r="M46" s="46"/>
      <c r="N46" s="46"/>
    </row>
    <row r="47" customFormat="false" ht="14" hidden="false" customHeight="false" outlineLevel="0" collapsed="false">
      <c r="A47" s="46"/>
      <c r="B47" s="46"/>
      <c r="C47" s="46"/>
      <c r="D47" s="46"/>
      <c r="E47" s="46"/>
      <c r="F47" s="46"/>
      <c r="G47" s="46"/>
      <c r="H47" s="46"/>
      <c r="I47" s="46"/>
      <c r="J47" s="46"/>
      <c r="K47" s="46"/>
      <c r="L47" s="46"/>
      <c r="M47" s="46"/>
      <c r="N47" s="46"/>
    </row>
    <row r="48" customFormat="false" ht="14" hidden="false" customHeight="false" outlineLevel="0" collapsed="false">
      <c r="A48" s="46"/>
      <c r="B48" s="46"/>
      <c r="C48" s="46"/>
      <c r="D48" s="46"/>
      <c r="E48" s="46"/>
      <c r="F48" s="46"/>
      <c r="G48" s="46"/>
      <c r="H48" s="46"/>
      <c r="I48" s="46"/>
      <c r="J48" s="46"/>
      <c r="K48" s="46"/>
      <c r="L48" s="46"/>
      <c r="M48" s="46"/>
      <c r="N48" s="46"/>
    </row>
    <row r="49" customFormat="false" ht="14" hidden="false" customHeight="false" outlineLevel="0" collapsed="false">
      <c r="A49" s="46"/>
      <c r="B49" s="46"/>
      <c r="C49" s="46"/>
      <c r="D49" s="46"/>
      <c r="E49" s="46"/>
      <c r="F49" s="46"/>
      <c r="G49" s="46"/>
      <c r="H49" s="46"/>
      <c r="I49" s="46"/>
      <c r="J49" s="46"/>
      <c r="K49" s="46"/>
      <c r="L49" s="46"/>
      <c r="M49" s="46"/>
      <c r="N49" s="46"/>
    </row>
    <row r="50" customFormat="false" ht="14" hidden="false" customHeight="false" outlineLevel="0" collapsed="false">
      <c r="A50" s="46"/>
      <c r="B50" s="46"/>
      <c r="C50" s="46"/>
      <c r="D50" s="46"/>
      <c r="E50" s="46"/>
      <c r="F50" s="46"/>
      <c r="G50" s="46"/>
      <c r="H50" s="46"/>
      <c r="I50" s="46"/>
      <c r="J50" s="46"/>
      <c r="K50" s="46"/>
      <c r="L50" s="46"/>
      <c r="M50" s="46"/>
      <c r="N50" s="46"/>
    </row>
    <row r="51" customFormat="false" ht="14" hidden="false" customHeight="false" outlineLevel="0" collapsed="false">
      <c r="A51" s="46"/>
      <c r="B51" s="46"/>
      <c r="C51" s="46"/>
      <c r="D51" s="46"/>
      <c r="E51" s="46"/>
      <c r="F51" s="46"/>
      <c r="G51" s="46"/>
      <c r="H51" s="46"/>
      <c r="I51" s="46"/>
      <c r="J51" s="46"/>
      <c r="K51" s="46"/>
      <c r="L51" s="46"/>
      <c r="M51" s="46"/>
      <c r="N51" s="46"/>
    </row>
    <row r="52" customFormat="false" ht="14" hidden="false" customHeight="false" outlineLevel="0" collapsed="false">
      <c r="A52" s="46"/>
      <c r="B52" s="46"/>
      <c r="C52" s="46"/>
      <c r="D52" s="46"/>
      <c r="E52" s="46"/>
      <c r="F52" s="46"/>
      <c r="G52" s="46"/>
      <c r="H52" s="46"/>
      <c r="I52" s="46"/>
      <c r="J52" s="46"/>
      <c r="K52" s="46"/>
      <c r="L52" s="46"/>
      <c r="M52" s="46"/>
      <c r="N52" s="46"/>
    </row>
  </sheetData>
  <mergeCells count="19">
    <mergeCell ref="B2:M2"/>
    <mergeCell ref="B3:C3"/>
    <mergeCell ref="D3:G3"/>
    <mergeCell ref="H3:L3"/>
    <mergeCell ref="B4:C4"/>
    <mergeCell ref="D4:D6"/>
    <mergeCell ref="E4:E6"/>
    <mergeCell ref="F4:F6"/>
    <mergeCell ref="G4:G6"/>
    <mergeCell ref="H4:H6"/>
    <mergeCell ref="I4:I6"/>
    <mergeCell ref="J4:J6"/>
    <mergeCell ref="K4:K6"/>
    <mergeCell ref="L4:L6"/>
    <mergeCell ref="M4:M6"/>
    <mergeCell ref="N4:N7"/>
    <mergeCell ref="A5:C5"/>
    <mergeCell ref="A6:C6"/>
    <mergeCell ref="A7:B7"/>
  </mergeCells>
  <printOptions headings="false" gridLines="false" gridLinesSet="true" horizontalCentered="false" verticalCentered="false"/>
  <pageMargins left="0.390277777777778" right="0.390277777777778" top="0.509722222222222" bottom="0.390277777777778" header="0.511805555555555" footer="0.390277777777778"/>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&amp;L&amp;"Frutiger LT 55 Roman,Bold"&amp;8Bundesamt für Sport BASPO
&amp;"Frutiger LT 55 Roman,Regular"Jugend+Sport&amp;R&amp;"Frutiger LT 55 Roman,Regular"&amp;8BASPO/J+S     Lagersport/Trekking     30.401.532 d, Ausgabe 2014</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8"/>
  <sheetViews>
    <sheetView showFormulas="false" showGridLines="false" showRowColHeaders="true" showZeros="true" rightToLeft="false" tabSelected="false" showOutlineSymbols="true" defaultGridColor="true" view="pageBreakPreview" topLeftCell="A1" colorId="64" zoomScale="100" zoomScaleNormal="86" zoomScalePageLayoutView="100" workbookViewId="0">
      <selection pane="topLeft" activeCell="A1" activeCellId="0" sqref="A1"/>
    </sheetView>
  </sheetViews>
  <sheetFormatPr defaultColWidth="10.84765625" defaultRowHeight="15" zeroHeight="false" outlineLevelRow="0" outlineLevelCol="0"/>
  <cols>
    <col collapsed="false" customWidth="true" hidden="false" outlineLevel="0" max="1" min="1" style="48" width="4.33"/>
    <col collapsed="false" customWidth="true" hidden="false" outlineLevel="0" max="2" min="2" style="48" width="3.83"/>
    <col collapsed="false" customWidth="true" hidden="false" outlineLevel="0" max="3" min="3" style="48" width="99.83"/>
    <col collapsed="false" customWidth="true" hidden="false" outlineLevel="0" max="4" min="4" style="48" width="6.5"/>
    <col collapsed="false" customWidth="true" hidden="false" outlineLevel="0" max="5" min="5" style="48" width="24.49"/>
    <col collapsed="false" customWidth="true" hidden="false" outlineLevel="0" max="7" min="6" style="48" width="15.66"/>
    <col collapsed="false" customWidth="false" hidden="false" outlineLevel="0" max="1024" min="8" style="48" width="10.84"/>
  </cols>
  <sheetData>
    <row r="1" customFormat="false" ht="27" hidden="false" customHeight="false" outlineLevel="0" collapsed="false">
      <c r="A1" s="49" t="s">
        <v>56</v>
      </c>
    </row>
    <row r="2" customFormat="false" ht="23" hidden="false" customHeight="false" outlineLevel="0" collapsed="false">
      <c r="A2" s="50" t="s">
        <v>57</v>
      </c>
      <c r="L2" s="48" t="s">
        <v>58</v>
      </c>
    </row>
    <row r="3" customFormat="false" ht="15" hidden="false" customHeight="false" outlineLevel="0" collapsed="false">
      <c r="L3" s="48" t="s">
        <v>59</v>
      </c>
      <c r="M3" s="48" t="s">
        <v>60</v>
      </c>
      <c r="N3" s="48" t="s">
        <v>61</v>
      </c>
      <c r="O3" s="48" t="s">
        <v>62</v>
      </c>
    </row>
    <row r="4" customFormat="false" ht="15" hidden="false" customHeight="false" outlineLevel="0" collapsed="false">
      <c r="L4" s="48" t="n">
        <v>0</v>
      </c>
      <c r="M4" s="48" t="n">
        <v>100</v>
      </c>
      <c r="N4" s="48" t="n">
        <v>0</v>
      </c>
      <c r="O4" s="48" t="n">
        <v>0</v>
      </c>
    </row>
    <row r="5" customFormat="false" ht="30" hidden="false" customHeight="true" outlineLevel="0" collapsed="false">
      <c r="E5" s="51" t="s">
        <v>63</v>
      </c>
      <c r="F5" s="51"/>
      <c r="G5" s="51"/>
      <c r="N5" s="48" t="n">
        <v>0</v>
      </c>
      <c r="O5" s="48" t="n">
        <v>10</v>
      </c>
    </row>
    <row r="6" customFormat="false" ht="22.5" hidden="false" customHeight="true" outlineLevel="0" collapsed="false">
      <c r="E6" s="52"/>
      <c r="F6" s="52" t="s">
        <v>64</v>
      </c>
      <c r="G6" s="52" t="s">
        <v>65</v>
      </c>
      <c r="N6" s="48" t="n">
        <v>0</v>
      </c>
      <c r="O6" s="48" t="n">
        <v>20</v>
      </c>
    </row>
    <row r="7" customFormat="false" ht="53.25" hidden="false" customHeight="true" outlineLevel="0" collapsed="false">
      <c r="E7" s="52" t="s">
        <v>66</v>
      </c>
      <c r="F7" s="52" t="s">
        <v>67</v>
      </c>
      <c r="G7" s="52" t="s">
        <v>68</v>
      </c>
      <c r="N7" s="48" t="n">
        <v>0</v>
      </c>
      <c r="O7" s="48" t="n">
        <v>30</v>
      </c>
    </row>
    <row r="8" customFormat="false" ht="54" hidden="false" customHeight="true" outlineLevel="0" collapsed="false">
      <c r="E8" s="52" t="s">
        <v>69</v>
      </c>
      <c r="F8" s="52" t="s">
        <v>68</v>
      </c>
      <c r="G8" s="52" t="s">
        <v>70</v>
      </c>
      <c r="N8" s="48" t="n">
        <v>0</v>
      </c>
      <c r="O8" s="48" t="n">
        <v>40</v>
      </c>
    </row>
    <row r="9" customFormat="false" ht="30" hidden="false" customHeight="true" outlineLevel="0" collapsed="false">
      <c r="E9" s="53" t="s">
        <v>71</v>
      </c>
      <c r="F9" s="53"/>
      <c r="G9" s="53"/>
      <c r="N9" s="48" t="n">
        <v>0</v>
      </c>
      <c r="O9" s="48" t="n">
        <v>50</v>
      </c>
    </row>
    <row r="10" customFormat="false" ht="82.5" hidden="false" customHeight="true" outlineLevel="0" collapsed="false">
      <c r="E10" s="54" t="s">
        <v>72</v>
      </c>
      <c r="F10" s="54"/>
      <c r="G10" s="54"/>
      <c r="N10" s="48" t="n">
        <v>0</v>
      </c>
      <c r="O10" s="48" t="n">
        <v>60</v>
      </c>
    </row>
    <row r="11" customFormat="false" ht="54" hidden="false" customHeight="true" outlineLevel="0" collapsed="false">
      <c r="E11" s="52" t="s">
        <v>73</v>
      </c>
      <c r="F11" s="52" t="s">
        <v>74</v>
      </c>
      <c r="G11" s="52" t="s">
        <v>75</v>
      </c>
      <c r="N11" s="48" t="n">
        <v>0</v>
      </c>
      <c r="O11" s="48" t="n">
        <v>70</v>
      </c>
    </row>
    <row r="12" customFormat="false" ht="54" hidden="false" customHeight="true" outlineLevel="0" collapsed="false">
      <c r="E12" s="52" t="s">
        <v>76</v>
      </c>
      <c r="F12" s="52" t="s">
        <v>77</v>
      </c>
      <c r="G12" s="52" t="s">
        <v>78</v>
      </c>
      <c r="N12" s="48" t="n">
        <v>0</v>
      </c>
      <c r="O12" s="48" t="n">
        <v>80</v>
      </c>
    </row>
    <row r="13" customFormat="false" ht="15" hidden="false" customHeight="false" outlineLevel="0" collapsed="false">
      <c r="E13" s="55"/>
      <c r="F13" s="55"/>
      <c r="G13" s="55"/>
      <c r="N13" s="48" t="n">
        <v>0</v>
      </c>
      <c r="O13" s="48" t="n">
        <v>90</v>
      </c>
    </row>
    <row r="14" customFormat="false" ht="30" hidden="false" customHeight="true" outlineLevel="0" collapsed="false">
      <c r="E14" s="51" t="s">
        <v>79</v>
      </c>
      <c r="F14" s="51"/>
      <c r="G14" s="51"/>
      <c r="N14" s="48" t="n">
        <v>0</v>
      </c>
      <c r="O14" s="48" t="n">
        <v>100</v>
      </c>
    </row>
    <row r="15" customFormat="false" ht="81" hidden="false" customHeight="true" outlineLevel="0" collapsed="false">
      <c r="E15" s="52" t="s">
        <v>80</v>
      </c>
      <c r="F15" s="52"/>
      <c r="G15" s="52"/>
      <c r="N15" s="48" t="n">
        <v>0</v>
      </c>
      <c r="O15" s="48" t="n">
        <v>110</v>
      </c>
    </row>
    <row r="16" customFormat="false" ht="15" hidden="false" customHeight="false" outlineLevel="0" collapsed="false">
      <c r="E16" s="55"/>
      <c r="F16" s="55"/>
      <c r="G16" s="55"/>
      <c r="N16" s="48" t="n">
        <v>0</v>
      </c>
      <c r="O16" s="48" t="n">
        <v>120</v>
      </c>
    </row>
    <row r="17" customFormat="false" ht="30" hidden="false" customHeight="true" outlineLevel="0" collapsed="false">
      <c r="E17" s="51" t="s">
        <v>81</v>
      </c>
      <c r="F17" s="51"/>
      <c r="G17" s="51"/>
      <c r="N17" s="48" t="n">
        <v>0</v>
      </c>
      <c r="O17" s="48" t="n">
        <v>130</v>
      </c>
    </row>
    <row r="18" customFormat="false" ht="72" hidden="false" customHeight="true" outlineLevel="0" collapsed="false">
      <c r="E18" s="52" t="s">
        <v>82</v>
      </c>
      <c r="F18" s="52"/>
      <c r="G18" s="52"/>
      <c r="N18" s="48" t="n">
        <v>0</v>
      </c>
      <c r="O18" s="48" t="n">
        <v>140</v>
      </c>
    </row>
    <row r="19" customFormat="false" ht="20" hidden="false" customHeight="true" outlineLevel="0" collapsed="false">
      <c r="E19" s="52"/>
      <c r="F19" s="52" t="s">
        <v>83</v>
      </c>
      <c r="G19" s="52" t="s">
        <v>84</v>
      </c>
      <c r="N19" s="48" t="n">
        <v>0</v>
      </c>
      <c r="O19" s="48" t="n">
        <v>150</v>
      </c>
    </row>
    <row r="20" customFormat="false" ht="20" hidden="false" customHeight="true" outlineLevel="0" collapsed="false">
      <c r="E20" s="52" t="s">
        <v>85</v>
      </c>
      <c r="F20" s="52" t="s">
        <v>86</v>
      </c>
      <c r="G20" s="52" t="s">
        <v>87</v>
      </c>
      <c r="N20" s="48" t="n">
        <v>0</v>
      </c>
      <c r="O20" s="48" t="n">
        <v>160</v>
      </c>
    </row>
    <row r="21" customFormat="false" ht="35" hidden="false" customHeight="true" outlineLevel="0" collapsed="false">
      <c r="E21" s="52" t="s">
        <v>88</v>
      </c>
      <c r="F21" s="52" t="s">
        <v>89</v>
      </c>
      <c r="G21" s="52" t="s">
        <v>90</v>
      </c>
      <c r="N21" s="48" t="n">
        <v>0</v>
      </c>
      <c r="O21" s="48" t="n">
        <v>170</v>
      </c>
    </row>
    <row r="22" customFormat="false" ht="20" hidden="false" customHeight="true" outlineLevel="0" collapsed="false">
      <c r="E22" s="52" t="s">
        <v>91</v>
      </c>
      <c r="F22" s="52" t="s">
        <v>92</v>
      </c>
      <c r="G22" s="52" t="s">
        <v>93</v>
      </c>
    </row>
    <row r="23" customFormat="false" ht="20" hidden="false" customHeight="true" outlineLevel="0" collapsed="false">
      <c r="E23" s="52" t="s">
        <v>94</v>
      </c>
      <c r="F23" s="52" t="s">
        <v>95</v>
      </c>
      <c r="G23" s="52" t="s">
        <v>96</v>
      </c>
    </row>
    <row r="24" customFormat="false" ht="35" hidden="false" customHeight="true" outlineLevel="0" collapsed="false">
      <c r="E24" s="52" t="s">
        <v>97</v>
      </c>
      <c r="F24" s="52" t="s">
        <v>98</v>
      </c>
      <c r="G24" s="52" t="s">
        <v>99</v>
      </c>
    </row>
    <row r="25" customFormat="false" ht="35" hidden="false" customHeight="true" outlineLevel="0" collapsed="false">
      <c r="E25" s="52" t="s">
        <v>100</v>
      </c>
      <c r="F25" s="52" t="s">
        <v>101</v>
      </c>
      <c r="G25" s="52" t="s">
        <v>102</v>
      </c>
    </row>
    <row r="35" customFormat="false" ht="15" hidden="false" customHeight="false" outlineLevel="0" collapsed="false">
      <c r="A35" s="56"/>
    </row>
    <row r="37" customFormat="false" ht="15" hidden="false" customHeight="false" outlineLevel="0" collapsed="false">
      <c r="A37" s="57"/>
      <c r="C37" s="58"/>
    </row>
    <row r="38" customFormat="false" ht="15" hidden="false" customHeight="false" outlineLevel="0" collapsed="false">
      <c r="A38" s="59"/>
      <c r="C38" s="60"/>
    </row>
  </sheetData>
  <mergeCells count="7">
    <mergeCell ref="E5:G5"/>
    <mergeCell ref="E9:G9"/>
    <mergeCell ref="E10:G10"/>
    <mergeCell ref="E14:G14"/>
    <mergeCell ref="E15:G15"/>
    <mergeCell ref="E17:G17"/>
    <mergeCell ref="E18:G18"/>
  </mergeCells>
  <printOptions headings="false" gridLines="false" gridLinesSet="true" horizontalCentered="false" verticalCentered="false"/>
  <pageMargins left="0.390277777777778" right="0.390277777777778" top="0.509722222222222" bottom="0.390277777777778" header="0.511805555555555" footer="0.390277777777778"/>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&amp;L&amp;"Arial,Bold"&amp;8Bundesamt für Sport BASPO
&amp;"Arial,Regular"Jugend+Sport&amp;R&amp;"Arial,Regular"&amp;8BASPO/J+S     Lagersport/Trekking     30.401.532 d, Ausgabe 2014</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2022-03-09T11:08:29Z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