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1" activeTab="3"/>
  </bookViews>
  <sheets>
    <sheet name="Cirripectes_R_taxtable" sheetId="1" r:id="rId1"/>
    <sheet name="Cirripectes_R_sampledata" sheetId="3" r:id="rId2"/>
    <sheet name="Cirripectes_COI_locality" sheetId="13" r:id="rId3"/>
    <sheet name="Cirripectes_R_Rho_sampledata" sheetId="11" r:id="rId4"/>
  </sheets>
  <externalReferences>
    <externalReference r:id="rId5"/>
    <externalReference r:id="rId6"/>
    <externalReference r:id="rId7"/>
  </externalReferences>
  <definedNames>
    <definedName name="_xlnm._FilterDatabase" localSheetId="1" hidden="1">Cirripectes_R_sampledata!$A$1:$AL$304</definedName>
  </definedNames>
  <calcPr calcId="152511"/>
</workbook>
</file>

<file path=xl/calcChain.xml><?xml version="1.0" encoding="utf-8"?>
<calcChain xmlns="http://schemas.openxmlformats.org/spreadsheetml/2006/main">
  <c r="AE2" i="3" l="1"/>
  <c r="AF2" i="3"/>
  <c r="AG2" i="3"/>
  <c r="AH2" i="3"/>
  <c r="AI2" i="3"/>
  <c r="AJ2" i="3"/>
  <c r="AE3" i="3"/>
  <c r="AF3" i="3"/>
  <c r="AG3" i="3"/>
  <c r="AH3" i="3"/>
  <c r="AI3" i="3"/>
  <c r="AJ3" i="3"/>
  <c r="AE4" i="3"/>
  <c r="AF4" i="3"/>
  <c r="AG4" i="3"/>
  <c r="AH4" i="3"/>
  <c r="AI4" i="3"/>
  <c r="AJ4" i="3"/>
  <c r="AE5" i="3"/>
  <c r="AF5" i="3"/>
  <c r="AG5" i="3"/>
  <c r="AH5" i="3"/>
  <c r="AI5" i="3"/>
  <c r="AJ5" i="3"/>
  <c r="AE6" i="3"/>
  <c r="AF6" i="3"/>
  <c r="AG6" i="3"/>
  <c r="AH6" i="3"/>
  <c r="AI6" i="3"/>
  <c r="AJ6" i="3"/>
  <c r="AE7" i="3"/>
  <c r="AF7" i="3"/>
  <c r="AG7" i="3"/>
  <c r="AH7" i="3"/>
  <c r="AI7" i="3"/>
  <c r="AJ7" i="3"/>
  <c r="AE8" i="3"/>
  <c r="AF8" i="3"/>
  <c r="AG8" i="3"/>
  <c r="AH8" i="3"/>
  <c r="AI8" i="3"/>
  <c r="AJ8" i="3"/>
  <c r="AE9" i="3"/>
  <c r="AF9" i="3"/>
  <c r="AG9" i="3"/>
  <c r="AH9" i="3"/>
  <c r="AI9" i="3"/>
  <c r="AJ9" i="3"/>
  <c r="AE10" i="3"/>
  <c r="AF10" i="3"/>
  <c r="AG10" i="3"/>
  <c r="AH10" i="3"/>
  <c r="AI10" i="3"/>
  <c r="AJ10" i="3"/>
  <c r="AE11" i="3"/>
  <c r="AF11" i="3"/>
  <c r="AG11" i="3"/>
  <c r="AH11" i="3"/>
  <c r="AI11" i="3"/>
  <c r="AJ11" i="3"/>
  <c r="AE12" i="3"/>
  <c r="AF12" i="3"/>
  <c r="AG12" i="3"/>
  <c r="AH12" i="3"/>
  <c r="AI12" i="3"/>
  <c r="AJ12" i="3"/>
  <c r="AE13" i="3"/>
  <c r="AF13" i="3"/>
  <c r="AG13" i="3"/>
  <c r="AH13" i="3"/>
  <c r="AI13" i="3"/>
  <c r="AJ13" i="3"/>
  <c r="AE14" i="3"/>
  <c r="AF14" i="3"/>
  <c r="AG14" i="3"/>
  <c r="AH14" i="3"/>
  <c r="AI14" i="3"/>
  <c r="AJ14" i="3"/>
  <c r="AE15" i="3"/>
  <c r="AF15" i="3"/>
  <c r="AG15" i="3"/>
  <c r="AH15" i="3"/>
  <c r="AI15" i="3"/>
  <c r="AJ15" i="3"/>
  <c r="AE16" i="3"/>
  <c r="AF16" i="3"/>
  <c r="AG16" i="3"/>
  <c r="AH16" i="3"/>
  <c r="AI16" i="3"/>
  <c r="AJ16" i="3"/>
  <c r="AE17" i="3"/>
  <c r="AF17" i="3"/>
  <c r="AG17" i="3"/>
  <c r="AH17" i="3"/>
  <c r="AI17" i="3"/>
  <c r="AJ17" i="3"/>
  <c r="AE18" i="3"/>
  <c r="AF18" i="3"/>
  <c r="AG18" i="3"/>
  <c r="AH18" i="3"/>
  <c r="AI18" i="3"/>
  <c r="AJ18" i="3"/>
  <c r="AE19" i="3"/>
  <c r="AF19" i="3"/>
  <c r="AG19" i="3"/>
  <c r="AH19" i="3"/>
  <c r="AI19" i="3"/>
  <c r="AJ19" i="3"/>
  <c r="AE20" i="3"/>
  <c r="AF20" i="3"/>
  <c r="AG20" i="3"/>
  <c r="AH20" i="3"/>
  <c r="AI20" i="3"/>
  <c r="AJ20" i="3"/>
  <c r="AE21" i="3"/>
  <c r="AF21" i="3"/>
  <c r="AG21" i="3"/>
  <c r="AH21" i="3"/>
  <c r="AI21" i="3"/>
  <c r="AJ21" i="3"/>
  <c r="AE22" i="3"/>
  <c r="AF22" i="3"/>
  <c r="AG22" i="3"/>
  <c r="AH22" i="3"/>
  <c r="AI22" i="3"/>
  <c r="AJ22" i="3"/>
  <c r="AE23" i="3"/>
  <c r="AF23" i="3"/>
  <c r="AG23" i="3"/>
  <c r="AH23" i="3"/>
  <c r="AI23" i="3"/>
  <c r="AJ23" i="3"/>
  <c r="AE24" i="3"/>
  <c r="AF24" i="3"/>
  <c r="AG24" i="3"/>
  <c r="AH24" i="3"/>
  <c r="AI24" i="3"/>
  <c r="AJ24" i="3"/>
  <c r="AE25" i="3"/>
  <c r="AF25" i="3"/>
  <c r="AG25" i="3"/>
  <c r="AH25" i="3"/>
  <c r="AI25" i="3"/>
  <c r="AJ25" i="3"/>
  <c r="AE26" i="3"/>
  <c r="AF26" i="3"/>
  <c r="AG26" i="3"/>
  <c r="AH26" i="3"/>
  <c r="AI26" i="3"/>
  <c r="AJ26" i="3"/>
  <c r="AE27" i="3"/>
  <c r="AF27" i="3"/>
  <c r="AG27" i="3"/>
  <c r="AH27" i="3"/>
  <c r="AI27" i="3"/>
  <c r="AJ27" i="3"/>
  <c r="AE28" i="3"/>
  <c r="AF28" i="3"/>
  <c r="AG28" i="3"/>
  <c r="AH28" i="3"/>
  <c r="AI28" i="3"/>
  <c r="AJ28" i="3"/>
  <c r="AE29" i="3"/>
  <c r="AF29" i="3"/>
  <c r="AG29" i="3"/>
  <c r="AH29" i="3"/>
  <c r="AI29" i="3"/>
  <c r="AJ29" i="3"/>
  <c r="AE30" i="3"/>
  <c r="AF30" i="3"/>
  <c r="AG30" i="3"/>
  <c r="AH30" i="3"/>
  <c r="AI30" i="3"/>
  <c r="AJ30" i="3"/>
  <c r="AE31" i="3"/>
  <c r="AF31" i="3"/>
  <c r="AG31" i="3"/>
  <c r="AH31" i="3"/>
  <c r="AI31" i="3"/>
  <c r="AJ31" i="3"/>
  <c r="AE32" i="3"/>
  <c r="AF32" i="3"/>
  <c r="AG32" i="3"/>
  <c r="AH32" i="3"/>
  <c r="AI32" i="3"/>
  <c r="AJ32" i="3"/>
  <c r="AE33" i="3"/>
  <c r="AF33" i="3"/>
  <c r="AG33" i="3"/>
  <c r="AH33" i="3"/>
  <c r="AI33" i="3"/>
  <c r="AJ33" i="3"/>
  <c r="AE34" i="3"/>
  <c r="AF34" i="3"/>
  <c r="AG34" i="3"/>
  <c r="AH34" i="3"/>
  <c r="AI34" i="3"/>
  <c r="AJ34" i="3"/>
  <c r="AE35" i="3"/>
  <c r="AF35" i="3"/>
  <c r="AG35" i="3"/>
  <c r="AH35" i="3"/>
  <c r="AI35" i="3"/>
  <c r="AJ35" i="3"/>
  <c r="AE36" i="3"/>
  <c r="AF36" i="3"/>
  <c r="AG36" i="3"/>
  <c r="AH36" i="3"/>
  <c r="AI36" i="3"/>
  <c r="AJ36" i="3"/>
  <c r="AE37" i="3"/>
  <c r="AF37" i="3"/>
  <c r="AG37" i="3"/>
  <c r="AH37" i="3"/>
  <c r="AI37" i="3"/>
  <c r="AJ37" i="3"/>
  <c r="AE38" i="3"/>
  <c r="AF38" i="3"/>
  <c r="AG38" i="3"/>
  <c r="AH38" i="3"/>
  <c r="AI38" i="3"/>
  <c r="AJ38" i="3"/>
  <c r="AE39" i="3"/>
  <c r="AF39" i="3"/>
  <c r="AG39" i="3"/>
  <c r="AH39" i="3"/>
  <c r="AI39" i="3"/>
  <c r="AJ39" i="3"/>
  <c r="AE40" i="3"/>
  <c r="AF40" i="3"/>
  <c r="AG40" i="3"/>
  <c r="AH40" i="3"/>
  <c r="AI40" i="3"/>
  <c r="AJ40" i="3"/>
  <c r="AE41" i="3"/>
  <c r="AF41" i="3"/>
  <c r="AG41" i="3"/>
  <c r="AH41" i="3"/>
  <c r="AI41" i="3"/>
  <c r="AJ41" i="3"/>
  <c r="AE42" i="3"/>
  <c r="AF42" i="3"/>
  <c r="AG42" i="3"/>
  <c r="AH42" i="3"/>
  <c r="AI42" i="3"/>
  <c r="AJ42" i="3"/>
  <c r="AE43" i="3"/>
  <c r="AF43" i="3"/>
  <c r="AG43" i="3"/>
  <c r="AH43" i="3"/>
  <c r="AI43" i="3"/>
  <c r="AJ43" i="3"/>
  <c r="AE44" i="3"/>
  <c r="AF44" i="3"/>
  <c r="AG44" i="3"/>
  <c r="AH44" i="3"/>
  <c r="AI44" i="3"/>
  <c r="AJ44" i="3"/>
  <c r="AE45" i="3"/>
  <c r="AF45" i="3"/>
  <c r="AG45" i="3"/>
  <c r="AH45" i="3"/>
  <c r="AI45" i="3"/>
  <c r="AJ45" i="3"/>
  <c r="AE46" i="3"/>
  <c r="AF46" i="3"/>
  <c r="AG46" i="3"/>
  <c r="AH46" i="3"/>
  <c r="AI46" i="3"/>
  <c r="AJ46" i="3"/>
  <c r="AE47" i="3"/>
  <c r="AF47" i="3"/>
  <c r="AG47" i="3"/>
  <c r="AH47" i="3"/>
  <c r="AI47" i="3"/>
  <c r="AJ47" i="3"/>
  <c r="AE48" i="3"/>
  <c r="AF48" i="3"/>
  <c r="AG48" i="3"/>
  <c r="AH48" i="3"/>
  <c r="AI48" i="3"/>
  <c r="AJ48" i="3"/>
  <c r="AE49" i="3"/>
  <c r="AF49" i="3"/>
  <c r="AG49" i="3"/>
  <c r="AH49" i="3"/>
  <c r="AI49" i="3"/>
  <c r="AJ49" i="3"/>
  <c r="AE50" i="3"/>
  <c r="AF50" i="3"/>
  <c r="AG50" i="3"/>
  <c r="AH50" i="3"/>
  <c r="AI50" i="3"/>
  <c r="AJ50" i="3"/>
  <c r="AE51" i="3"/>
  <c r="AF51" i="3"/>
  <c r="AG51" i="3"/>
  <c r="AH51" i="3"/>
  <c r="AI51" i="3"/>
  <c r="AJ51" i="3"/>
  <c r="AE52" i="3"/>
  <c r="AF52" i="3"/>
  <c r="AG52" i="3"/>
  <c r="AH52" i="3"/>
  <c r="AI52" i="3"/>
  <c r="AJ52" i="3"/>
  <c r="AE53" i="3"/>
  <c r="AF53" i="3"/>
  <c r="AG53" i="3"/>
  <c r="AH53" i="3"/>
  <c r="AI53" i="3"/>
  <c r="AJ53" i="3"/>
  <c r="AE54" i="3"/>
  <c r="AF54" i="3"/>
  <c r="AG54" i="3"/>
  <c r="AH54" i="3"/>
  <c r="AI54" i="3"/>
  <c r="AJ54" i="3"/>
  <c r="AE55" i="3"/>
  <c r="AF55" i="3"/>
  <c r="AG55" i="3"/>
  <c r="AH55" i="3"/>
  <c r="AI55" i="3"/>
  <c r="AJ55" i="3"/>
  <c r="AE56" i="3"/>
  <c r="AF56" i="3"/>
  <c r="AG56" i="3"/>
  <c r="AH56" i="3"/>
  <c r="AI56" i="3"/>
  <c r="AJ56" i="3"/>
  <c r="AE57" i="3"/>
  <c r="AF57" i="3"/>
  <c r="AG57" i="3"/>
  <c r="AH57" i="3"/>
  <c r="AI57" i="3"/>
  <c r="AJ57" i="3"/>
  <c r="AE58" i="3"/>
  <c r="AF58" i="3"/>
  <c r="AG58" i="3"/>
  <c r="AH58" i="3"/>
  <c r="AI58" i="3"/>
  <c r="AJ58" i="3"/>
  <c r="AE59" i="3"/>
  <c r="AF59" i="3"/>
  <c r="AG59" i="3"/>
  <c r="AH59" i="3"/>
  <c r="AI59" i="3"/>
  <c r="AJ59" i="3"/>
  <c r="AE60" i="3"/>
  <c r="AF60" i="3"/>
  <c r="AG60" i="3"/>
  <c r="AH60" i="3"/>
  <c r="AI60" i="3"/>
  <c r="AJ60" i="3"/>
  <c r="AE61" i="3"/>
  <c r="AF61" i="3"/>
  <c r="AG61" i="3"/>
  <c r="AH61" i="3"/>
  <c r="AI61" i="3"/>
  <c r="AJ61" i="3"/>
  <c r="AE62" i="3"/>
  <c r="AF62" i="3"/>
  <c r="AG62" i="3"/>
  <c r="AH62" i="3"/>
  <c r="AI62" i="3"/>
  <c r="AJ62" i="3"/>
  <c r="AE63" i="3"/>
  <c r="AF63" i="3"/>
  <c r="AG63" i="3"/>
  <c r="AH63" i="3"/>
  <c r="AI63" i="3"/>
  <c r="AJ63" i="3"/>
  <c r="AE64" i="3"/>
  <c r="AF64" i="3"/>
  <c r="AG64" i="3"/>
  <c r="AH64" i="3"/>
  <c r="AI64" i="3"/>
  <c r="AJ64" i="3"/>
  <c r="AE65" i="3"/>
  <c r="AF65" i="3"/>
  <c r="AG65" i="3"/>
  <c r="AH65" i="3"/>
  <c r="AI65" i="3"/>
  <c r="AJ65" i="3"/>
  <c r="AE66" i="3"/>
  <c r="AF66" i="3"/>
  <c r="AG66" i="3"/>
  <c r="AH66" i="3"/>
  <c r="AI66" i="3"/>
  <c r="AJ66" i="3"/>
  <c r="AE67" i="3"/>
  <c r="AF67" i="3"/>
  <c r="AG67" i="3"/>
  <c r="AH67" i="3"/>
  <c r="AI67" i="3"/>
  <c r="AJ67" i="3"/>
  <c r="AE68" i="3"/>
  <c r="AF68" i="3"/>
  <c r="AG68" i="3"/>
  <c r="AH68" i="3"/>
  <c r="AI68" i="3"/>
  <c r="AJ68" i="3"/>
  <c r="AE69" i="3"/>
  <c r="AF69" i="3"/>
  <c r="AG69" i="3"/>
  <c r="AH69" i="3"/>
  <c r="AI69" i="3"/>
  <c r="AJ69" i="3"/>
  <c r="AE70" i="3"/>
  <c r="AF70" i="3"/>
  <c r="AG70" i="3"/>
  <c r="AH70" i="3"/>
  <c r="AI70" i="3"/>
  <c r="AJ70" i="3"/>
  <c r="AE71" i="3"/>
  <c r="AF71" i="3"/>
  <c r="AG71" i="3"/>
  <c r="AH71" i="3"/>
  <c r="AI71" i="3"/>
  <c r="AJ71" i="3"/>
  <c r="AE72" i="3"/>
  <c r="AF72" i="3"/>
  <c r="AG72" i="3"/>
  <c r="AH72" i="3"/>
  <c r="AI72" i="3"/>
  <c r="AJ72" i="3"/>
  <c r="AE73" i="3"/>
  <c r="AF73" i="3"/>
  <c r="AG73" i="3"/>
  <c r="AH73" i="3"/>
  <c r="AI73" i="3"/>
  <c r="AJ73" i="3"/>
  <c r="AE74" i="3"/>
  <c r="AF74" i="3"/>
  <c r="AG74" i="3"/>
  <c r="AH74" i="3"/>
  <c r="AI74" i="3"/>
  <c r="AJ74" i="3"/>
  <c r="AE75" i="3"/>
  <c r="AF75" i="3"/>
  <c r="AG75" i="3"/>
  <c r="AH75" i="3"/>
  <c r="AI75" i="3"/>
  <c r="AJ75" i="3"/>
  <c r="AE76" i="3"/>
  <c r="AF76" i="3"/>
  <c r="AG76" i="3"/>
  <c r="AH76" i="3"/>
  <c r="AI76" i="3"/>
  <c r="AJ76" i="3"/>
  <c r="AE77" i="3"/>
  <c r="AF77" i="3"/>
  <c r="AG77" i="3"/>
  <c r="AH77" i="3"/>
  <c r="AI77" i="3"/>
  <c r="AJ77" i="3"/>
  <c r="AE78" i="3"/>
  <c r="AF78" i="3"/>
  <c r="AG78" i="3"/>
  <c r="AH78" i="3"/>
  <c r="AI78" i="3"/>
  <c r="AJ78" i="3"/>
  <c r="AE79" i="3"/>
  <c r="AF79" i="3"/>
  <c r="AG79" i="3"/>
  <c r="AH79" i="3"/>
  <c r="AI79" i="3"/>
  <c r="AJ79" i="3"/>
  <c r="AE80" i="3"/>
  <c r="AF80" i="3"/>
  <c r="AG80" i="3"/>
  <c r="AH80" i="3"/>
  <c r="AI80" i="3"/>
  <c r="AJ80" i="3"/>
  <c r="AE81" i="3"/>
  <c r="AF81" i="3"/>
  <c r="AG81" i="3"/>
  <c r="AH81" i="3"/>
  <c r="AI81" i="3"/>
  <c r="AJ81" i="3"/>
  <c r="AE82" i="3"/>
  <c r="AF82" i="3"/>
  <c r="AG82" i="3"/>
  <c r="AH82" i="3"/>
  <c r="AI82" i="3"/>
  <c r="AJ82" i="3"/>
  <c r="AE83" i="3"/>
  <c r="AF83" i="3"/>
  <c r="AG83" i="3"/>
  <c r="AH83" i="3"/>
  <c r="AI83" i="3"/>
  <c r="AJ83" i="3"/>
  <c r="AE84" i="3"/>
  <c r="AF84" i="3"/>
  <c r="AG84" i="3"/>
  <c r="AH84" i="3"/>
  <c r="AI84" i="3"/>
  <c r="AJ84" i="3"/>
  <c r="AE85" i="3"/>
  <c r="AF85" i="3"/>
  <c r="AG85" i="3"/>
  <c r="AH85" i="3"/>
  <c r="AI85" i="3"/>
  <c r="AJ85" i="3"/>
  <c r="AE86" i="3"/>
  <c r="AF86" i="3"/>
  <c r="AG86" i="3"/>
  <c r="AH86" i="3"/>
  <c r="AI86" i="3"/>
  <c r="AJ86" i="3"/>
  <c r="AE87" i="3"/>
  <c r="AF87" i="3"/>
  <c r="AG87" i="3"/>
  <c r="AH87" i="3"/>
  <c r="AI87" i="3"/>
  <c r="AJ87" i="3"/>
  <c r="AE88" i="3"/>
  <c r="AF88" i="3"/>
  <c r="AG88" i="3"/>
  <c r="AH88" i="3"/>
  <c r="AI88" i="3"/>
  <c r="AJ88" i="3"/>
  <c r="AE89" i="3"/>
  <c r="AF89" i="3"/>
  <c r="AG89" i="3"/>
  <c r="AH89" i="3"/>
  <c r="AI89" i="3"/>
  <c r="AJ89" i="3"/>
  <c r="AE90" i="3"/>
  <c r="AF90" i="3"/>
  <c r="AG90" i="3"/>
  <c r="AH90" i="3"/>
  <c r="AI90" i="3"/>
  <c r="AJ90" i="3"/>
  <c r="AE91" i="3"/>
  <c r="AF91" i="3"/>
  <c r="AG91" i="3"/>
  <c r="AH91" i="3"/>
  <c r="AI91" i="3"/>
  <c r="AJ91" i="3"/>
  <c r="AE92" i="3"/>
  <c r="AF92" i="3"/>
  <c r="AG92" i="3"/>
  <c r="AH92" i="3"/>
  <c r="AI92" i="3"/>
  <c r="AJ92" i="3"/>
  <c r="AE93" i="3"/>
  <c r="AF93" i="3"/>
  <c r="AG93" i="3"/>
  <c r="AH93" i="3"/>
  <c r="AI93" i="3"/>
  <c r="AJ93" i="3"/>
  <c r="AE94" i="3"/>
  <c r="AF94" i="3"/>
  <c r="AG94" i="3"/>
  <c r="AH94" i="3"/>
  <c r="AI94" i="3"/>
  <c r="AJ94" i="3"/>
  <c r="AE95" i="3"/>
  <c r="AF95" i="3"/>
  <c r="AG95" i="3"/>
  <c r="AH95" i="3"/>
  <c r="AI95" i="3"/>
  <c r="AJ95" i="3"/>
  <c r="AE96" i="3"/>
  <c r="AF96" i="3"/>
  <c r="AG96" i="3"/>
  <c r="AH96" i="3"/>
  <c r="AI96" i="3"/>
  <c r="AJ96" i="3"/>
  <c r="AE97" i="3"/>
  <c r="AF97" i="3"/>
  <c r="AG97" i="3"/>
  <c r="AH97" i="3"/>
  <c r="AI97" i="3"/>
  <c r="AJ97" i="3"/>
  <c r="AE98" i="3"/>
  <c r="AF98" i="3"/>
  <c r="AG98" i="3"/>
  <c r="AH98" i="3"/>
  <c r="AI98" i="3"/>
  <c r="AJ98" i="3"/>
  <c r="AE99" i="3"/>
  <c r="AF99" i="3"/>
  <c r="AG99" i="3"/>
  <c r="AH99" i="3"/>
  <c r="AI99" i="3"/>
  <c r="AJ99" i="3"/>
  <c r="AE100" i="3"/>
  <c r="AF100" i="3"/>
  <c r="AG100" i="3"/>
  <c r="AH100" i="3"/>
  <c r="AI100" i="3"/>
  <c r="AJ100" i="3"/>
  <c r="AE101" i="3"/>
  <c r="AF101" i="3"/>
  <c r="AG101" i="3"/>
  <c r="AH101" i="3"/>
  <c r="AI101" i="3"/>
  <c r="AJ101" i="3"/>
  <c r="AE102" i="3"/>
  <c r="AF102" i="3"/>
  <c r="AG102" i="3"/>
  <c r="AH102" i="3"/>
  <c r="AI102" i="3"/>
  <c r="AJ102" i="3"/>
  <c r="AE103" i="3"/>
  <c r="AF103" i="3"/>
  <c r="AG103" i="3"/>
  <c r="AH103" i="3"/>
  <c r="AI103" i="3"/>
  <c r="AJ103" i="3"/>
  <c r="AE104" i="3"/>
  <c r="AF104" i="3"/>
  <c r="AG104" i="3"/>
  <c r="AH104" i="3"/>
  <c r="AI104" i="3"/>
  <c r="AJ104" i="3"/>
  <c r="AE105" i="3"/>
  <c r="AF105" i="3"/>
  <c r="AG105" i="3"/>
  <c r="AH105" i="3"/>
  <c r="AI105" i="3"/>
  <c r="AJ105" i="3"/>
  <c r="AE106" i="3"/>
  <c r="AF106" i="3"/>
  <c r="AG106" i="3"/>
  <c r="AH106" i="3"/>
  <c r="AI106" i="3"/>
  <c r="AJ106" i="3"/>
  <c r="AE107" i="3"/>
  <c r="AF107" i="3"/>
  <c r="AG107" i="3"/>
  <c r="AH107" i="3"/>
  <c r="AI107" i="3"/>
  <c r="AJ107" i="3"/>
  <c r="AE108" i="3"/>
  <c r="AF108" i="3"/>
  <c r="AG108" i="3"/>
  <c r="AH108" i="3"/>
  <c r="AI108" i="3"/>
  <c r="AJ108" i="3"/>
  <c r="AE109" i="3"/>
  <c r="AF109" i="3"/>
  <c r="AG109" i="3"/>
  <c r="AH109" i="3"/>
  <c r="AI109" i="3"/>
  <c r="AJ109" i="3"/>
  <c r="AE110" i="3"/>
  <c r="AF110" i="3"/>
  <c r="AG110" i="3"/>
  <c r="AH110" i="3"/>
  <c r="AI110" i="3"/>
  <c r="AJ110" i="3"/>
  <c r="AE111" i="3"/>
  <c r="AF111" i="3"/>
  <c r="AG111" i="3"/>
  <c r="AH111" i="3"/>
  <c r="AI111" i="3"/>
  <c r="AJ111" i="3"/>
  <c r="AE112" i="3"/>
  <c r="AF112" i="3"/>
  <c r="AG112" i="3"/>
  <c r="AH112" i="3"/>
  <c r="AI112" i="3"/>
  <c r="AJ112" i="3"/>
  <c r="AE113" i="3"/>
  <c r="AF113" i="3"/>
  <c r="AG113" i="3"/>
  <c r="AH113" i="3"/>
  <c r="AI113" i="3"/>
  <c r="AJ113" i="3"/>
  <c r="AE114" i="3"/>
  <c r="AF114" i="3"/>
  <c r="AG114" i="3"/>
  <c r="AH114" i="3"/>
  <c r="AI114" i="3"/>
  <c r="AJ114" i="3"/>
  <c r="AE115" i="3"/>
  <c r="AF115" i="3"/>
  <c r="AG115" i="3"/>
  <c r="AH115" i="3"/>
  <c r="AI115" i="3"/>
  <c r="AJ115" i="3"/>
  <c r="AE116" i="3"/>
  <c r="AF116" i="3"/>
  <c r="AG116" i="3"/>
  <c r="AH116" i="3"/>
  <c r="AI116" i="3"/>
  <c r="AJ116" i="3"/>
  <c r="AE117" i="3"/>
  <c r="AF117" i="3"/>
  <c r="AG117" i="3"/>
  <c r="AH117" i="3"/>
  <c r="AI117" i="3"/>
  <c r="AJ117" i="3"/>
  <c r="AE118" i="3"/>
  <c r="AF118" i="3"/>
  <c r="AG118" i="3"/>
  <c r="AH118" i="3"/>
  <c r="AI118" i="3"/>
  <c r="AJ118" i="3"/>
  <c r="AE119" i="3"/>
  <c r="AF119" i="3"/>
  <c r="AG119" i="3"/>
  <c r="AH119" i="3"/>
  <c r="AI119" i="3"/>
  <c r="AJ119" i="3"/>
  <c r="AE120" i="3"/>
  <c r="AF120" i="3"/>
  <c r="AG120" i="3"/>
  <c r="AH120" i="3"/>
  <c r="AI120" i="3"/>
  <c r="AJ120" i="3"/>
  <c r="AE121" i="3"/>
  <c r="AF121" i="3"/>
  <c r="AG121" i="3"/>
  <c r="AH121" i="3"/>
  <c r="AI121" i="3"/>
  <c r="AJ121" i="3"/>
  <c r="AE122" i="3"/>
  <c r="AF122" i="3"/>
  <c r="AG122" i="3"/>
  <c r="AH122" i="3"/>
  <c r="AI122" i="3"/>
  <c r="AJ122" i="3"/>
  <c r="AE123" i="3"/>
  <c r="AF123" i="3"/>
  <c r="AG123" i="3"/>
  <c r="AH123" i="3"/>
  <c r="AI123" i="3"/>
  <c r="AJ123" i="3"/>
  <c r="AE124" i="3"/>
  <c r="AF124" i="3"/>
  <c r="AG124" i="3"/>
  <c r="AH124" i="3"/>
  <c r="AI124" i="3"/>
  <c r="AJ124" i="3"/>
  <c r="AE125" i="3"/>
  <c r="AF125" i="3"/>
  <c r="AG125" i="3"/>
  <c r="AH125" i="3"/>
  <c r="AI125" i="3"/>
  <c r="AJ125" i="3"/>
  <c r="AE126" i="3"/>
  <c r="AF126" i="3"/>
  <c r="AG126" i="3"/>
  <c r="AH126" i="3"/>
  <c r="AI126" i="3"/>
  <c r="AJ126" i="3"/>
  <c r="AE127" i="3"/>
  <c r="AF127" i="3"/>
  <c r="AG127" i="3"/>
  <c r="AH127" i="3"/>
  <c r="AI127" i="3"/>
  <c r="AJ127" i="3"/>
  <c r="AE128" i="3"/>
  <c r="AF128" i="3"/>
  <c r="AG128" i="3"/>
  <c r="AH128" i="3"/>
  <c r="AI128" i="3"/>
  <c r="AJ128" i="3"/>
  <c r="AE129" i="3"/>
  <c r="AF129" i="3"/>
  <c r="AG129" i="3"/>
  <c r="AH129" i="3"/>
  <c r="AI129" i="3"/>
  <c r="AJ129" i="3"/>
  <c r="AE130" i="3"/>
  <c r="AF130" i="3"/>
  <c r="AG130" i="3"/>
  <c r="AH130" i="3"/>
  <c r="AI130" i="3"/>
  <c r="AJ130" i="3"/>
  <c r="AE131" i="3"/>
  <c r="AF131" i="3"/>
  <c r="AG131" i="3"/>
  <c r="AH131" i="3"/>
  <c r="AI131" i="3"/>
  <c r="AJ131" i="3"/>
  <c r="AE132" i="3"/>
  <c r="AF132" i="3"/>
  <c r="AG132" i="3"/>
  <c r="AH132" i="3"/>
  <c r="AI132" i="3"/>
  <c r="AJ132" i="3"/>
  <c r="AE133" i="3"/>
  <c r="AF133" i="3"/>
  <c r="AG133" i="3"/>
  <c r="AH133" i="3"/>
  <c r="AI133" i="3"/>
  <c r="AJ133" i="3"/>
  <c r="AE134" i="3"/>
  <c r="AF134" i="3"/>
  <c r="AG134" i="3"/>
  <c r="AH134" i="3"/>
  <c r="AI134" i="3"/>
  <c r="AJ134" i="3"/>
  <c r="AE135" i="3"/>
  <c r="AF135" i="3"/>
  <c r="AG135" i="3"/>
  <c r="AH135" i="3"/>
  <c r="AI135" i="3"/>
  <c r="AJ135" i="3"/>
  <c r="AE136" i="3"/>
  <c r="AF136" i="3"/>
  <c r="AG136" i="3"/>
  <c r="AH136" i="3"/>
  <c r="AI136" i="3"/>
  <c r="AJ136" i="3"/>
  <c r="AE137" i="3"/>
  <c r="AF137" i="3"/>
  <c r="AG137" i="3"/>
  <c r="AH137" i="3"/>
  <c r="AI137" i="3"/>
  <c r="AJ137" i="3"/>
  <c r="AE138" i="3"/>
  <c r="AF138" i="3"/>
  <c r="AG138" i="3"/>
  <c r="AH138" i="3"/>
  <c r="AI138" i="3"/>
  <c r="AJ138" i="3"/>
  <c r="AE139" i="3"/>
  <c r="AF139" i="3"/>
  <c r="AG139" i="3"/>
  <c r="AH139" i="3"/>
  <c r="AI139" i="3"/>
  <c r="AJ139" i="3"/>
  <c r="AE140" i="3"/>
  <c r="AF140" i="3"/>
  <c r="AG140" i="3"/>
  <c r="AH140" i="3"/>
  <c r="AI140" i="3"/>
  <c r="AJ140" i="3"/>
  <c r="AE141" i="3"/>
  <c r="AF141" i="3"/>
  <c r="AG141" i="3"/>
  <c r="AH141" i="3"/>
  <c r="AI141" i="3"/>
  <c r="AJ141" i="3"/>
  <c r="AE142" i="3"/>
  <c r="AF142" i="3"/>
  <c r="AG142" i="3"/>
  <c r="AH142" i="3"/>
  <c r="AI142" i="3"/>
  <c r="AJ142" i="3"/>
  <c r="AE143" i="3"/>
  <c r="AF143" i="3"/>
  <c r="AG143" i="3"/>
  <c r="AH143" i="3"/>
  <c r="AI143" i="3"/>
  <c r="AJ143" i="3"/>
  <c r="AE144" i="3"/>
  <c r="AF144" i="3"/>
  <c r="AG144" i="3"/>
  <c r="AH144" i="3"/>
  <c r="AI144" i="3"/>
  <c r="AJ144" i="3"/>
  <c r="AE145" i="3"/>
  <c r="AF145" i="3"/>
  <c r="AG145" i="3"/>
  <c r="AH145" i="3"/>
  <c r="AI145" i="3"/>
  <c r="AJ145" i="3"/>
  <c r="AE146" i="3"/>
  <c r="AF146" i="3"/>
  <c r="AG146" i="3"/>
  <c r="AH146" i="3"/>
  <c r="AI146" i="3"/>
  <c r="AJ146" i="3"/>
  <c r="AE147" i="3"/>
  <c r="AF147" i="3"/>
  <c r="AG147" i="3"/>
  <c r="AH147" i="3"/>
  <c r="AI147" i="3"/>
  <c r="AJ147" i="3"/>
  <c r="AE148" i="3"/>
  <c r="AF148" i="3"/>
  <c r="AG148" i="3"/>
  <c r="AH148" i="3"/>
  <c r="AI148" i="3"/>
  <c r="AJ148" i="3"/>
  <c r="AE149" i="3"/>
  <c r="AF149" i="3"/>
  <c r="AG149" i="3"/>
  <c r="AH149" i="3"/>
  <c r="AI149" i="3"/>
  <c r="AJ149" i="3"/>
  <c r="AE150" i="3"/>
  <c r="AF150" i="3"/>
  <c r="AG150" i="3"/>
  <c r="AH150" i="3"/>
  <c r="AI150" i="3"/>
  <c r="AJ150" i="3"/>
  <c r="AE151" i="3"/>
  <c r="AF151" i="3"/>
  <c r="AG151" i="3"/>
  <c r="AH151" i="3"/>
  <c r="AI151" i="3"/>
  <c r="AJ151" i="3"/>
  <c r="AE152" i="3"/>
  <c r="AF152" i="3"/>
  <c r="AG152" i="3"/>
  <c r="AH152" i="3"/>
  <c r="AI152" i="3"/>
  <c r="AJ152" i="3"/>
  <c r="AE153" i="3"/>
  <c r="AF153" i="3"/>
  <c r="AG153" i="3"/>
  <c r="AH153" i="3"/>
  <c r="AI153" i="3"/>
  <c r="AJ153" i="3"/>
  <c r="AE154" i="3"/>
  <c r="AF154" i="3"/>
  <c r="AG154" i="3"/>
  <c r="AH154" i="3"/>
  <c r="AI154" i="3"/>
  <c r="AJ154" i="3"/>
  <c r="AE155" i="3"/>
  <c r="AF155" i="3"/>
  <c r="AG155" i="3"/>
  <c r="AH155" i="3"/>
  <c r="AI155" i="3"/>
  <c r="AJ155" i="3"/>
  <c r="AF156" i="3"/>
  <c r="AG156" i="3"/>
  <c r="AH156" i="3"/>
  <c r="AJ156" i="3"/>
  <c r="AF157" i="3"/>
  <c r="AG157" i="3"/>
  <c r="AH157" i="3"/>
  <c r="AJ157" i="3"/>
  <c r="AF158" i="3"/>
  <c r="AG158" i="3"/>
  <c r="AH158" i="3"/>
  <c r="AJ158" i="3"/>
  <c r="AF159" i="3"/>
  <c r="AG159" i="3"/>
  <c r="AH159" i="3"/>
  <c r="AJ159" i="3"/>
  <c r="AF160" i="3"/>
  <c r="AG160" i="3"/>
  <c r="AH160" i="3"/>
  <c r="AJ160" i="3"/>
  <c r="AF161" i="3"/>
  <c r="AG161" i="3"/>
  <c r="AH161" i="3"/>
  <c r="AJ161" i="3"/>
  <c r="AE162" i="3"/>
  <c r="AF162" i="3"/>
  <c r="AG162" i="3"/>
  <c r="AH162" i="3"/>
  <c r="AI162" i="3"/>
  <c r="AJ162" i="3"/>
  <c r="AE163" i="3"/>
  <c r="AF163" i="3"/>
  <c r="AG163" i="3"/>
  <c r="AH163" i="3"/>
  <c r="AI163" i="3"/>
  <c r="AJ163" i="3"/>
  <c r="AE164" i="3"/>
  <c r="AF164" i="3"/>
  <c r="AG164" i="3"/>
  <c r="AH164" i="3"/>
  <c r="AI164" i="3"/>
  <c r="AJ164" i="3"/>
  <c r="AE165" i="3"/>
  <c r="AF165" i="3"/>
  <c r="AG165" i="3"/>
  <c r="AH165" i="3"/>
  <c r="AI165" i="3"/>
  <c r="AJ165" i="3"/>
  <c r="AE166" i="3"/>
  <c r="AF166" i="3"/>
  <c r="AG166" i="3"/>
  <c r="AH166" i="3"/>
  <c r="AI166" i="3"/>
  <c r="AJ166" i="3"/>
  <c r="AE167" i="3"/>
  <c r="AF167" i="3"/>
  <c r="AG167" i="3"/>
  <c r="AH167" i="3"/>
  <c r="AI167" i="3"/>
  <c r="AJ167" i="3"/>
  <c r="AE168" i="3"/>
  <c r="AF168" i="3"/>
  <c r="AG168" i="3"/>
  <c r="AH168" i="3"/>
  <c r="AI168" i="3"/>
  <c r="AJ168" i="3"/>
  <c r="AE169" i="3"/>
  <c r="AF169" i="3"/>
  <c r="AG169" i="3"/>
  <c r="AH169" i="3"/>
  <c r="AI169" i="3"/>
  <c r="AJ169" i="3"/>
  <c r="AE170" i="3"/>
  <c r="AF170" i="3"/>
  <c r="AG170" i="3"/>
  <c r="AH170" i="3"/>
  <c r="AI170" i="3"/>
  <c r="AJ170" i="3"/>
  <c r="AE171" i="3"/>
  <c r="AF171" i="3"/>
  <c r="AG171" i="3"/>
  <c r="AH171" i="3"/>
  <c r="AI171" i="3"/>
  <c r="AJ171" i="3"/>
  <c r="AE172" i="3"/>
  <c r="AF172" i="3"/>
  <c r="AG172" i="3"/>
  <c r="AH172" i="3"/>
  <c r="AI172" i="3"/>
  <c r="AJ172" i="3"/>
  <c r="AE173" i="3"/>
  <c r="AF173" i="3"/>
  <c r="AG173" i="3"/>
  <c r="AH173" i="3"/>
  <c r="AI173" i="3"/>
  <c r="AJ173" i="3"/>
  <c r="AE174" i="3"/>
  <c r="AF174" i="3"/>
  <c r="AG174" i="3"/>
  <c r="AH174" i="3"/>
  <c r="AI174" i="3"/>
  <c r="AJ174" i="3"/>
  <c r="AE175" i="3"/>
  <c r="AF175" i="3"/>
  <c r="AG175" i="3"/>
  <c r="AH175" i="3"/>
  <c r="AI175" i="3"/>
  <c r="AJ175" i="3"/>
  <c r="AE176" i="3"/>
  <c r="AF176" i="3"/>
  <c r="AG176" i="3"/>
  <c r="AH176" i="3"/>
  <c r="AI176" i="3"/>
  <c r="AJ176" i="3"/>
  <c r="AE177" i="3"/>
  <c r="AF177" i="3"/>
  <c r="AG177" i="3"/>
  <c r="AH177" i="3"/>
  <c r="AI177" i="3"/>
  <c r="AJ177" i="3"/>
  <c r="AE178" i="3"/>
  <c r="AF178" i="3"/>
  <c r="AG178" i="3"/>
  <c r="AH178" i="3"/>
  <c r="AI178" i="3"/>
  <c r="AJ178" i="3"/>
  <c r="AE179" i="3"/>
  <c r="AF179" i="3"/>
  <c r="AG179" i="3"/>
  <c r="AH179" i="3"/>
  <c r="AI179" i="3"/>
  <c r="AJ179" i="3"/>
  <c r="AE180" i="3"/>
  <c r="AF180" i="3"/>
  <c r="AG180" i="3"/>
  <c r="AH180" i="3"/>
  <c r="AI180" i="3"/>
  <c r="AJ180" i="3"/>
  <c r="AE181" i="3"/>
  <c r="AF181" i="3"/>
  <c r="AG181" i="3"/>
  <c r="AH181" i="3"/>
  <c r="AI181" i="3"/>
  <c r="AJ181" i="3"/>
  <c r="AE182" i="3"/>
  <c r="AF182" i="3"/>
  <c r="AG182" i="3"/>
  <c r="AH182" i="3"/>
  <c r="AI182" i="3"/>
  <c r="AJ182" i="3"/>
  <c r="AE183" i="3"/>
  <c r="AF183" i="3"/>
  <c r="AG183" i="3"/>
  <c r="AH183" i="3"/>
  <c r="AI183" i="3"/>
  <c r="AJ183" i="3"/>
  <c r="AE184" i="3"/>
  <c r="AF184" i="3"/>
  <c r="AG184" i="3"/>
  <c r="AH184" i="3"/>
  <c r="AI184" i="3"/>
  <c r="AJ184" i="3"/>
  <c r="AE185" i="3"/>
  <c r="AF185" i="3"/>
  <c r="AG185" i="3"/>
  <c r="AH185" i="3"/>
  <c r="AI185" i="3"/>
  <c r="AJ185" i="3"/>
  <c r="AE186" i="3"/>
  <c r="AF186" i="3"/>
  <c r="AG186" i="3"/>
  <c r="AH186" i="3"/>
  <c r="AI186" i="3"/>
  <c r="AJ186" i="3"/>
  <c r="AE187" i="3"/>
  <c r="AF187" i="3"/>
  <c r="AG187" i="3"/>
  <c r="AH187" i="3"/>
  <c r="AI187" i="3"/>
  <c r="AJ187" i="3"/>
  <c r="AE188" i="3"/>
  <c r="AF188" i="3"/>
  <c r="AG188" i="3"/>
  <c r="AH188" i="3"/>
  <c r="AI188" i="3"/>
  <c r="AJ188" i="3"/>
  <c r="AE189" i="3"/>
  <c r="AF189" i="3"/>
  <c r="AG189" i="3"/>
  <c r="AH189" i="3"/>
  <c r="AI189" i="3"/>
  <c r="AJ189" i="3"/>
  <c r="AE190" i="3"/>
  <c r="AF190" i="3"/>
  <c r="AG190" i="3"/>
  <c r="AH190" i="3"/>
  <c r="AI190" i="3"/>
  <c r="AJ190" i="3"/>
  <c r="AE191" i="3"/>
  <c r="AF191" i="3"/>
  <c r="AG191" i="3"/>
  <c r="AH191" i="3"/>
  <c r="AJ191" i="3"/>
  <c r="AE192" i="3"/>
  <c r="AF192" i="3"/>
  <c r="AG192" i="3"/>
  <c r="AH192" i="3"/>
  <c r="AI192" i="3"/>
  <c r="AJ192" i="3"/>
  <c r="AE193" i="3"/>
  <c r="AF193" i="3"/>
  <c r="AG193" i="3"/>
  <c r="AH193" i="3"/>
  <c r="AI193" i="3"/>
  <c r="AJ193" i="3"/>
  <c r="AE194" i="3"/>
  <c r="AF194" i="3"/>
  <c r="AG194" i="3"/>
  <c r="AH194" i="3"/>
  <c r="AJ194" i="3"/>
  <c r="AE195" i="3"/>
  <c r="AF195" i="3"/>
  <c r="AG195" i="3"/>
  <c r="AH195" i="3"/>
  <c r="AI195" i="3"/>
  <c r="AJ195" i="3"/>
  <c r="AE196" i="3"/>
  <c r="AF196" i="3"/>
  <c r="AG196" i="3"/>
  <c r="AH196" i="3"/>
  <c r="AI196" i="3"/>
  <c r="AJ196" i="3"/>
  <c r="AE197" i="3"/>
  <c r="AF197" i="3"/>
  <c r="AG197" i="3"/>
  <c r="AH197" i="3"/>
  <c r="AI197" i="3"/>
  <c r="AJ197" i="3"/>
  <c r="AE198" i="3"/>
  <c r="AF198" i="3"/>
  <c r="AG198" i="3"/>
  <c r="AH198" i="3"/>
  <c r="AI198" i="3"/>
  <c r="AJ198" i="3"/>
  <c r="AE199" i="3"/>
  <c r="AF199" i="3"/>
  <c r="AG199" i="3"/>
  <c r="AH199" i="3"/>
  <c r="AI199" i="3"/>
  <c r="AJ199" i="3"/>
  <c r="AE200" i="3"/>
  <c r="AF200" i="3"/>
  <c r="AG200" i="3"/>
  <c r="AH200" i="3"/>
  <c r="AI200" i="3"/>
  <c r="AJ200" i="3"/>
  <c r="AE201" i="3"/>
  <c r="AF201" i="3"/>
  <c r="AG201" i="3"/>
  <c r="AH201" i="3"/>
  <c r="AI201" i="3"/>
  <c r="AJ201" i="3"/>
  <c r="AE202" i="3"/>
  <c r="AF202" i="3"/>
  <c r="AG202" i="3"/>
  <c r="AH202" i="3"/>
  <c r="AI202" i="3"/>
  <c r="AJ202" i="3"/>
  <c r="AE203" i="3"/>
  <c r="AF203" i="3"/>
  <c r="AG203" i="3"/>
  <c r="AH203" i="3"/>
  <c r="AI203" i="3"/>
  <c r="AJ203" i="3"/>
  <c r="AE204" i="3"/>
  <c r="AF204" i="3"/>
  <c r="AG204" i="3"/>
  <c r="AH204" i="3"/>
  <c r="AI204" i="3"/>
  <c r="AJ204" i="3"/>
  <c r="AE205" i="3"/>
  <c r="AF205" i="3"/>
  <c r="AG205" i="3"/>
  <c r="AH205" i="3"/>
  <c r="AI205" i="3"/>
  <c r="AJ205" i="3"/>
  <c r="AE206" i="3"/>
  <c r="AF206" i="3"/>
  <c r="AG206" i="3"/>
  <c r="AH206" i="3"/>
  <c r="AI206" i="3"/>
  <c r="AJ206" i="3"/>
  <c r="AE207" i="3"/>
  <c r="AF207" i="3"/>
  <c r="AG207" i="3"/>
  <c r="AH207" i="3"/>
  <c r="AI207" i="3"/>
  <c r="AJ207" i="3"/>
  <c r="AE208" i="3"/>
  <c r="AF208" i="3"/>
  <c r="AG208" i="3"/>
  <c r="AH208" i="3"/>
  <c r="AI208" i="3"/>
  <c r="AJ208" i="3"/>
  <c r="AE209" i="3"/>
  <c r="AF209" i="3"/>
  <c r="AG209" i="3"/>
  <c r="AH209" i="3"/>
  <c r="AI209" i="3"/>
  <c r="AJ209" i="3"/>
  <c r="AE210" i="3"/>
  <c r="AF210" i="3"/>
  <c r="AG210" i="3"/>
  <c r="AH210" i="3"/>
  <c r="AI210" i="3"/>
  <c r="AJ210" i="3"/>
  <c r="AE211" i="3"/>
  <c r="AF211" i="3"/>
  <c r="AG211" i="3"/>
  <c r="AH211" i="3"/>
  <c r="AI211" i="3"/>
  <c r="AJ211" i="3"/>
  <c r="AE212" i="3"/>
  <c r="AF212" i="3"/>
  <c r="AG212" i="3"/>
  <c r="AH212" i="3"/>
  <c r="AI212" i="3"/>
  <c r="AJ212" i="3"/>
  <c r="AE213" i="3"/>
  <c r="AF213" i="3"/>
  <c r="AG213" i="3"/>
  <c r="AH213" i="3"/>
  <c r="AI213" i="3"/>
  <c r="AJ213" i="3"/>
  <c r="AE214" i="3"/>
  <c r="AF214" i="3"/>
  <c r="AG214" i="3"/>
  <c r="AH214" i="3"/>
  <c r="AI214" i="3"/>
  <c r="AJ214" i="3"/>
  <c r="AE215" i="3"/>
  <c r="AF215" i="3"/>
  <c r="AG215" i="3"/>
  <c r="AH215" i="3"/>
  <c r="AI215" i="3"/>
  <c r="AJ215" i="3"/>
  <c r="AE216" i="3"/>
  <c r="AF216" i="3"/>
  <c r="AG216" i="3"/>
  <c r="AH216" i="3"/>
  <c r="AI216" i="3"/>
  <c r="AJ216" i="3"/>
  <c r="AE217" i="3"/>
  <c r="AF217" i="3"/>
  <c r="AG217" i="3"/>
  <c r="AH217" i="3"/>
  <c r="AI217" i="3"/>
  <c r="AJ217" i="3"/>
  <c r="AE218" i="3"/>
  <c r="AF218" i="3"/>
  <c r="AG218" i="3"/>
  <c r="AH218" i="3"/>
  <c r="AI218" i="3"/>
  <c r="AJ218" i="3"/>
  <c r="AE219" i="3"/>
  <c r="AF219" i="3"/>
  <c r="AG219" i="3"/>
  <c r="AH219" i="3"/>
  <c r="AI219" i="3"/>
  <c r="AJ219" i="3"/>
  <c r="AE220" i="3"/>
  <c r="AF220" i="3"/>
  <c r="AG220" i="3"/>
  <c r="AH220" i="3"/>
  <c r="AI220" i="3"/>
  <c r="AJ220" i="3"/>
  <c r="AE221" i="3"/>
  <c r="AF221" i="3"/>
  <c r="AG221" i="3"/>
  <c r="AH221" i="3"/>
  <c r="AI221" i="3"/>
  <c r="AJ221" i="3"/>
  <c r="AE222" i="3"/>
  <c r="AF222" i="3"/>
  <c r="AG222" i="3"/>
  <c r="AH222" i="3"/>
  <c r="AJ222" i="3"/>
  <c r="AE223" i="3"/>
  <c r="AF223" i="3"/>
  <c r="AG223" i="3"/>
  <c r="AH223" i="3"/>
  <c r="AI223" i="3"/>
  <c r="AJ223" i="3"/>
  <c r="AE224" i="3"/>
  <c r="AF224" i="3"/>
  <c r="AG224" i="3"/>
  <c r="AH224" i="3"/>
  <c r="AI224" i="3"/>
  <c r="AJ224" i="3"/>
  <c r="AE225" i="3"/>
  <c r="AF225" i="3"/>
  <c r="AG225" i="3"/>
  <c r="AH225" i="3"/>
  <c r="AI225" i="3"/>
  <c r="AJ225" i="3"/>
  <c r="AE226" i="3"/>
  <c r="AF226" i="3"/>
  <c r="AG226" i="3"/>
  <c r="AH226" i="3"/>
  <c r="AI226" i="3"/>
  <c r="AJ226" i="3"/>
  <c r="AE227" i="3"/>
  <c r="AF227" i="3"/>
  <c r="AG227" i="3"/>
  <c r="AH227" i="3"/>
  <c r="AI227" i="3"/>
  <c r="AJ227" i="3"/>
  <c r="AE228" i="3"/>
  <c r="AF228" i="3"/>
  <c r="AG228" i="3"/>
  <c r="AH228" i="3"/>
  <c r="AI228" i="3"/>
  <c r="AJ228" i="3"/>
  <c r="AE229" i="3"/>
  <c r="AF229" i="3"/>
  <c r="AG229" i="3"/>
  <c r="AH229" i="3"/>
  <c r="AI229" i="3"/>
  <c r="AJ229" i="3"/>
  <c r="AE230" i="3"/>
  <c r="AF230" i="3"/>
  <c r="AG230" i="3"/>
  <c r="AH230" i="3"/>
  <c r="AI230" i="3"/>
  <c r="AJ230" i="3"/>
  <c r="AE231" i="3"/>
  <c r="AF231" i="3"/>
  <c r="AG231" i="3"/>
  <c r="AH231" i="3"/>
  <c r="AI231" i="3"/>
  <c r="AJ231" i="3"/>
  <c r="AE232" i="3"/>
  <c r="AF232" i="3"/>
  <c r="AG232" i="3"/>
  <c r="AH232" i="3"/>
  <c r="AI232" i="3"/>
  <c r="AJ232" i="3"/>
  <c r="AE233" i="3"/>
  <c r="AF233" i="3"/>
  <c r="AG233" i="3"/>
  <c r="AH233" i="3"/>
  <c r="AI233" i="3"/>
  <c r="AJ233" i="3"/>
  <c r="AE234" i="3"/>
  <c r="AF234" i="3"/>
  <c r="AG234" i="3"/>
  <c r="AH234" i="3"/>
  <c r="AI234" i="3"/>
  <c r="AJ234" i="3"/>
  <c r="AE235" i="3"/>
  <c r="AF235" i="3"/>
  <c r="AG235" i="3"/>
  <c r="AH235" i="3"/>
  <c r="AI235" i="3"/>
  <c r="AJ235" i="3"/>
  <c r="AE236" i="3"/>
  <c r="AF236" i="3"/>
  <c r="AG236" i="3"/>
  <c r="AH236" i="3"/>
  <c r="AI236" i="3"/>
  <c r="AJ236" i="3"/>
  <c r="AE237" i="3"/>
  <c r="AF237" i="3"/>
  <c r="AG237" i="3"/>
  <c r="AH237" i="3"/>
  <c r="AI237" i="3"/>
  <c r="AJ237" i="3"/>
  <c r="AE238" i="3"/>
  <c r="AF238" i="3"/>
  <c r="AG238" i="3"/>
  <c r="AH238" i="3"/>
  <c r="AI238" i="3"/>
  <c r="AJ238" i="3"/>
  <c r="AE239" i="3"/>
  <c r="AF239" i="3"/>
  <c r="AG239" i="3"/>
  <c r="AH239" i="3"/>
  <c r="AI239" i="3"/>
  <c r="AJ239" i="3"/>
  <c r="AE240" i="3"/>
  <c r="AF240" i="3"/>
  <c r="AG240" i="3"/>
  <c r="AH240" i="3"/>
  <c r="AI240" i="3"/>
  <c r="AJ240" i="3"/>
  <c r="AE241" i="3"/>
  <c r="AF241" i="3"/>
  <c r="AG241" i="3"/>
  <c r="AH241" i="3"/>
  <c r="AI241" i="3"/>
  <c r="AJ241" i="3"/>
  <c r="AE242" i="3"/>
  <c r="AF242" i="3"/>
  <c r="AG242" i="3"/>
  <c r="AH242" i="3"/>
  <c r="AI242" i="3"/>
  <c r="AJ242" i="3"/>
  <c r="AE243" i="3"/>
  <c r="AF243" i="3"/>
  <c r="AG243" i="3"/>
  <c r="AH243" i="3"/>
  <c r="AI243" i="3"/>
  <c r="AJ243" i="3"/>
  <c r="AE244" i="3"/>
  <c r="AF244" i="3"/>
  <c r="AG244" i="3"/>
  <c r="AH244" i="3"/>
  <c r="AI244" i="3"/>
  <c r="AJ244" i="3"/>
  <c r="AE245" i="3"/>
  <c r="AF245" i="3"/>
  <c r="AG245" i="3"/>
  <c r="AH245" i="3"/>
  <c r="AI245" i="3"/>
  <c r="AJ245" i="3"/>
  <c r="AE246" i="3"/>
  <c r="AF246" i="3"/>
  <c r="AG246" i="3"/>
  <c r="AH246" i="3"/>
  <c r="AI246" i="3"/>
  <c r="AJ246" i="3"/>
  <c r="AE247" i="3"/>
  <c r="AF247" i="3"/>
  <c r="AG247" i="3"/>
  <c r="AH247" i="3"/>
  <c r="AI247" i="3"/>
  <c r="AJ247" i="3"/>
  <c r="AE248" i="3"/>
  <c r="AF248" i="3"/>
  <c r="AG248" i="3"/>
  <c r="AH248" i="3"/>
  <c r="AI248" i="3"/>
  <c r="AJ248" i="3"/>
  <c r="AE249" i="3"/>
  <c r="AF249" i="3"/>
  <c r="AG249" i="3"/>
  <c r="AH249" i="3"/>
  <c r="AI249" i="3"/>
  <c r="AJ249" i="3"/>
  <c r="AE250" i="3"/>
  <c r="AF250" i="3"/>
  <c r="AG250" i="3"/>
  <c r="AH250" i="3"/>
  <c r="AI250" i="3"/>
  <c r="AJ250" i="3"/>
  <c r="AE251" i="3"/>
  <c r="AF251" i="3"/>
  <c r="AG251" i="3"/>
  <c r="AH251" i="3"/>
  <c r="AI251" i="3"/>
  <c r="AJ251" i="3"/>
  <c r="AE252" i="3"/>
  <c r="AF252" i="3"/>
  <c r="AG252" i="3"/>
  <c r="AH252" i="3"/>
  <c r="AI252" i="3"/>
  <c r="AJ252" i="3"/>
  <c r="AE253" i="3"/>
  <c r="AF253" i="3"/>
  <c r="AG253" i="3"/>
  <c r="AH253" i="3"/>
  <c r="AI253" i="3"/>
  <c r="AJ253" i="3"/>
  <c r="AE254" i="3"/>
  <c r="AF254" i="3"/>
  <c r="AG254" i="3"/>
  <c r="AH254" i="3"/>
  <c r="AI254" i="3"/>
  <c r="AJ254" i="3"/>
  <c r="AE255" i="3"/>
  <c r="AF255" i="3"/>
  <c r="AG255" i="3"/>
  <c r="AH255" i="3"/>
  <c r="AI255" i="3"/>
  <c r="AJ255" i="3"/>
  <c r="AE256" i="3"/>
  <c r="AF256" i="3"/>
  <c r="AG256" i="3"/>
  <c r="AH256" i="3"/>
  <c r="AI256" i="3"/>
  <c r="AJ256" i="3"/>
  <c r="AE257" i="3"/>
  <c r="AF257" i="3"/>
  <c r="AG257" i="3"/>
  <c r="AH257" i="3"/>
  <c r="AI257" i="3"/>
  <c r="AJ257" i="3"/>
  <c r="AE258" i="3"/>
  <c r="AF258" i="3"/>
  <c r="AG258" i="3"/>
  <c r="AH258" i="3"/>
  <c r="AI258" i="3"/>
  <c r="AJ258" i="3"/>
  <c r="AF259" i="3"/>
  <c r="AG259" i="3"/>
  <c r="AH259" i="3"/>
  <c r="AJ259" i="3"/>
  <c r="AE260" i="3"/>
  <c r="AF260" i="3"/>
  <c r="AG260" i="3"/>
  <c r="AH260" i="3"/>
  <c r="AI260" i="3"/>
  <c r="AJ260" i="3"/>
  <c r="AF261" i="3"/>
  <c r="AG261" i="3"/>
  <c r="AH261" i="3"/>
  <c r="AJ261" i="3"/>
  <c r="AE262" i="3"/>
  <c r="AF262" i="3"/>
  <c r="AG262" i="3"/>
  <c r="AH262" i="3"/>
  <c r="AI262" i="3"/>
  <c r="AJ262" i="3"/>
  <c r="AF263" i="3"/>
  <c r="AG263" i="3"/>
  <c r="AH263" i="3"/>
  <c r="AJ263" i="3"/>
  <c r="AF264" i="3"/>
  <c r="AG264" i="3"/>
  <c r="AH264" i="3"/>
  <c r="AJ264" i="3"/>
  <c r="AF265" i="3"/>
  <c r="AG265" i="3"/>
  <c r="AH265" i="3"/>
  <c r="AJ265" i="3"/>
  <c r="AF266" i="3"/>
  <c r="AG266" i="3"/>
  <c r="AH266" i="3"/>
  <c r="AJ266" i="3"/>
  <c r="AE267" i="3"/>
  <c r="AF267" i="3"/>
  <c r="AG267" i="3"/>
  <c r="AH267" i="3"/>
  <c r="AI267" i="3"/>
  <c r="AJ267" i="3"/>
  <c r="AF268" i="3"/>
  <c r="AG268" i="3"/>
  <c r="AH268" i="3"/>
  <c r="AJ268" i="3"/>
  <c r="AF269" i="3"/>
  <c r="AG269" i="3"/>
  <c r="AH269" i="3"/>
  <c r="AJ269" i="3"/>
  <c r="AF270" i="3"/>
  <c r="AG270" i="3"/>
  <c r="AH270" i="3"/>
  <c r="AJ270" i="3"/>
  <c r="AF271" i="3"/>
  <c r="AG271" i="3"/>
  <c r="AH271" i="3"/>
  <c r="AJ271" i="3"/>
  <c r="AF272" i="3"/>
  <c r="AG272" i="3"/>
  <c r="AH272" i="3"/>
  <c r="AJ272" i="3"/>
  <c r="AF273" i="3"/>
  <c r="AG273" i="3"/>
  <c r="AH273" i="3"/>
  <c r="AJ273" i="3"/>
  <c r="AF274" i="3"/>
  <c r="AG274" i="3"/>
  <c r="AH274" i="3"/>
  <c r="AJ274" i="3"/>
  <c r="AF275" i="3"/>
  <c r="AG275" i="3"/>
  <c r="AH275" i="3"/>
  <c r="AJ275" i="3"/>
  <c r="AF276" i="3"/>
  <c r="AG276" i="3"/>
  <c r="AH276" i="3"/>
  <c r="AJ276" i="3"/>
  <c r="AF277" i="3"/>
  <c r="AG277" i="3"/>
  <c r="AH277" i="3"/>
  <c r="AJ277" i="3"/>
  <c r="AF278" i="3"/>
  <c r="AG278" i="3"/>
  <c r="AH278" i="3"/>
  <c r="AJ278" i="3"/>
  <c r="AF279" i="3"/>
  <c r="AG279" i="3"/>
  <c r="AH279" i="3"/>
  <c r="AJ279" i="3"/>
  <c r="AF280" i="3"/>
  <c r="AG280" i="3"/>
  <c r="AH280" i="3"/>
  <c r="AJ280" i="3"/>
  <c r="AF281" i="3"/>
  <c r="AG281" i="3"/>
  <c r="AH281" i="3"/>
  <c r="AJ281" i="3"/>
  <c r="AF282" i="3"/>
  <c r="AG282" i="3"/>
  <c r="AH282" i="3"/>
  <c r="AJ282" i="3"/>
  <c r="AF283" i="3"/>
  <c r="AG283" i="3"/>
  <c r="AH283" i="3"/>
  <c r="AJ283" i="3"/>
  <c r="AF284" i="3"/>
  <c r="AG284" i="3"/>
  <c r="AH284" i="3"/>
  <c r="AJ284" i="3"/>
  <c r="AF285" i="3"/>
  <c r="AG285" i="3"/>
  <c r="AH285" i="3"/>
  <c r="AJ285" i="3"/>
  <c r="AF286" i="3"/>
  <c r="AG286" i="3"/>
  <c r="AH286" i="3"/>
  <c r="AJ286" i="3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" i="1"/>
  <c r="P35" i="3" l="1"/>
  <c r="P34" i="3"/>
  <c r="P33" i="3"/>
  <c r="P32" i="3"/>
  <c r="P31" i="3"/>
  <c r="P5" i="3"/>
  <c r="P4" i="3"/>
  <c r="G2" i="13" l="1"/>
  <c r="O2" i="13"/>
  <c r="W2" i="13"/>
  <c r="N3" i="13"/>
  <c r="V3" i="13"/>
  <c r="M4" i="13"/>
  <c r="U4" i="13"/>
  <c r="L5" i="13"/>
  <c r="T5" i="13"/>
  <c r="K6" i="13"/>
  <c r="S6" i="13"/>
  <c r="J7" i="13"/>
  <c r="R7" i="13"/>
  <c r="I8" i="13"/>
  <c r="Q8" i="13"/>
  <c r="H9" i="13"/>
  <c r="P9" i="13"/>
  <c r="G10" i="13"/>
  <c r="O10" i="13"/>
  <c r="W10" i="13"/>
  <c r="N11" i="13"/>
  <c r="V11" i="13"/>
  <c r="M12" i="13"/>
  <c r="U12" i="13"/>
  <c r="L13" i="13"/>
  <c r="T13" i="13"/>
  <c r="K14" i="13"/>
  <c r="S14" i="13"/>
  <c r="J15" i="13"/>
  <c r="R15" i="13"/>
  <c r="I16" i="13"/>
  <c r="Q16" i="13"/>
  <c r="H17" i="13"/>
  <c r="P17" i="13"/>
  <c r="G18" i="13"/>
  <c r="O18" i="13"/>
  <c r="W18" i="13"/>
  <c r="N19" i="13"/>
  <c r="V19" i="13"/>
  <c r="M20" i="13"/>
  <c r="U20" i="13"/>
  <c r="L21" i="13"/>
  <c r="T21" i="13"/>
  <c r="K22" i="13"/>
  <c r="S22" i="13"/>
  <c r="J23" i="13"/>
  <c r="R23" i="13"/>
  <c r="I24" i="13"/>
  <c r="Q24" i="13"/>
  <c r="F4" i="13"/>
  <c r="F12" i="13"/>
  <c r="F20" i="13"/>
  <c r="H2" i="13"/>
  <c r="P2" i="13"/>
  <c r="G3" i="13"/>
  <c r="O3" i="13"/>
  <c r="W3" i="13"/>
  <c r="N4" i="13"/>
  <c r="V4" i="13"/>
  <c r="M5" i="13"/>
  <c r="U5" i="13"/>
  <c r="L6" i="13"/>
  <c r="T6" i="13"/>
  <c r="K7" i="13"/>
  <c r="S7" i="13"/>
  <c r="J8" i="13"/>
  <c r="R8" i="13"/>
  <c r="I9" i="13"/>
  <c r="Q9" i="13"/>
  <c r="H10" i="13"/>
  <c r="P10" i="13"/>
  <c r="G11" i="13"/>
  <c r="O11" i="13"/>
  <c r="W11" i="13"/>
  <c r="N12" i="13"/>
  <c r="V12" i="13"/>
  <c r="M13" i="13"/>
  <c r="U13" i="13"/>
  <c r="L14" i="13"/>
  <c r="T14" i="13"/>
  <c r="K15" i="13"/>
  <c r="S15" i="13"/>
  <c r="J16" i="13"/>
  <c r="R16" i="13"/>
  <c r="I17" i="13"/>
  <c r="Q17" i="13"/>
  <c r="H18" i="13"/>
  <c r="P18" i="13"/>
  <c r="G19" i="13"/>
  <c r="O19" i="13"/>
  <c r="W19" i="13"/>
  <c r="N20" i="13"/>
  <c r="V20" i="13"/>
  <c r="M21" i="13"/>
  <c r="U21" i="13"/>
  <c r="L22" i="13"/>
  <c r="T22" i="13"/>
  <c r="K23" i="13"/>
  <c r="S23" i="13"/>
  <c r="J24" i="13"/>
  <c r="R24" i="13"/>
  <c r="F5" i="13"/>
  <c r="F13" i="13"/>
  <c r="F21" i="13"/>
  <c r="I2" i="13"/>
  <c r="Q2" i="13"/>
  <c r="H3" i="13"/>
  <c r="P3" i="13"/>
  <c r="G4" i="13"/>
  <c r="O4" i="13"/>
  <c r="W4" i="13"/>
  <c r="N5" i="13"/>
  <c r="V5" i="13"/>
  <c r="M6" i="13"/>
  <c r="U6" i="13"/>
  <c r="L7" i="13"/>
  <c r="T7" i="13"/>
  <c r="K8" i="13"/>
  <c r="S8" i="13"/>
  <c r="J9" i="13"/>
  <c r="R9" i="13"/>
  <c r="I10" i="13"/>
  <c r="Q10" i="13"/>
  <c r="H11" i="13"/>
  <c r="P11" i="13"/>
  <c r="G12" i="13"/>
  <c r="O12" i="13"/>
  <c r="W12" i="13"/>
  <c r="N13" i="13"/>
  <c r="V13" i="13"/>
  <c r="M14" i="13"/>
  <c r="U14" i="13"/>
  <c r="L15" i="13"/>
  <c r="T15" i="13"/>
  <c r="K16" i="13"/>
  <c r="S16" i="13"/>
  <c r="J17" i="13"/>
  <c r="R17" i="13"/>
  <c r="I18" i="13"/>
  <c r="Q18" i="13"/>
  <c r="H19" i="13"/>
  <c r="P19" i="13"/>
  <c r="G20" i="13"/>
  <c r="O20" i="13"/>
  <c r="W20" i="13"/>
  <c r="N21" i="13"/>
  <c r="V21" i="13"/>
  <c r="M22" i="13"/>
  <c r="U22" i="13"/>
  <c r="L23" i="13"/>
  <c r="T23" i="13"/>
  <c r="K24" i="13"/>
  <c r="S24" i="13"/>
  <c r="F6" i="13"/>
  <c r="F14" i="13"/>
  <c r="F22" i="13"/>
  <c r="J2" i="13"/>
  <c r="R2" i="13"/>
  <c r="I3" i="13"/>
  <c r="Q3" i="13"/>
  <c r="H4" i="13"/>
  <c r="P4" i="13"/>
  <c r="G5" i="13"/>
  <c r="O5" i="13"/>
  <c r="W5" i="13"/>
  <c r="N6" i="13"/>
  <c r="V6" i="13"/>
  <c r="M7" i="13"/>
  <c r="U7" i="13"/>
  <c r="L8" i="13"/>
  <c r="T8" i="13"/>
  <c r="K9" i="13"/>
  <c r="S9" i="13"/>
  <c r="J10" i="13"/>
  <c r="R10" i="13"/>
  <c r="I11" i="13"/>
  <c r="Q11" i="13"/>
  <c r="H12" i="13"/>
  <c r="P12" i="13"/>
  <c r="G13" i="13"/>
  <c r="O13" i="13"/>
  <c r="W13" i="13"/>
  <c r="N14" i="13"/>
  <c r="V14" i="13"/>
  <c r="M15" i="13"/>
  <c r="U15" i="13"/>
  <c r="L16" i="13"/>
  <c r="T16" i="13"/>
  <c r="K17" i="13"/>
  <c r="S17" i="13"/>
  <c r="J18" i="13"/>
  <c r="R18" i="13"/>
  <c r="I19" i="13"/>
  <c r="Q19" i="13"/>
  <c r="H20" i="13"/>
  <c r="P20" i="13"/>
  <c r="G21" i="13"/>
  <c r="O21" i="13"/>
  <c r="W21" i="13"/>
  <c r="N22" i="13"/>
  <c r="V22" i="13"/>
  <c r="M23" i="13"/>
  <c r="U23" i="13"/>
  <c r="L24" i="13"/>
  <c r="T24" i="13"/>
  <c r="F7" i="13"/>
  <c r="F15" i="13"/>
  <c r="F23" i="13"/>
  <c r="K2" i="13"/>
  <c r="S2" i="13"/>
  <c r="J3" i="13"/>
  <c r="R3" i="13"/>
  <c r="I4" i="13"/>
  <c r="Q4" i="13"/>
  <c r="H5" i="13"/>
  <c r="P5" i="13"/>
  <c r="G6" i="13"/>
  <c r="O6" i="13"/>
  <c r="W6" i="13"/>
  <c r="N7" i="13"/>
  <c r="V7" i="13"/>
  <c r="M8" i="13"/>
  <c r="U8" i="13"/>
  <c r="L9" i="13"/>
  <c r="T9" i="13"/>
  <c r="K10" i="13"/>
  <c r="S10" i="13"/>
  <c r="J11" i="13"/>
  <c r="R11" i="13"/>
  <c r="I12" i="13"/>
  <c r="Q12" i="13"/>
  <c r="H13" i="13"/>
  <c r="P13" i="13"/>
  <c r="G14" i="13"/>
  <c r="O14" i="13"/>
  <c r="W14" i="13"/>
  <c r="N15" i="13"/>
  <c r="V15" i="13"/>
  <c r="M16" i="13"/>
  <c r="U16" i="13"/>
  <c r="L17" i="13"/>
  <c r="T17" i="13"/>
  <c r="K18" i="13"/>
  <c r="S18" i="13"/>
  <c r="J19" i="13"/>
  <c r="R19" i="13"/>
  <c r="I20" i="13"/>
  <c r="Q20" i="13"/>
  <c r="H21" i="13"/>
  <c r="P21" i="13"/>
  <c r="G22" i="13"/>
  <c r="O22" i="13"/>
  <c r="W22" i="13"/>
  <c r="N23" i="13"/>
  <c r="V23" i="13"/>
  <c r="M24" i="13"/>
  <c r="U24" i="13"/>
  <c r="F8" i="13"/>
  <c r="F16" i="13"/>
  <c r="F24" i="13"/>
  <c r="L2" i="13"/>
  <c r="T2" i="13"/>
  <c r="K3" i="13"/>
  <c r="S3" i="13"/>
  <c r="J4" i="13"/>
  <c r="R4" i="13"/>
  <c r="I5" i="13"/>
  <c r="Q5" i="13"/>
  <c r="H6" i="13"/>
  <c r="P6" i="13"/>
  <c r="G7" i="13"/>
  <c r="O7" i="13"/>
  <c r="W7" i="13"/>
  <c r="N8" i="13"/>
  <c r="V8" i="13"/>
  <c r="M9" i="13"/>
  <c r="U9" i="13"/>
  <c r="L10" i="13"/>
  <c r="T10" i="13"/>
  <c r="K11" i="13"/>
  <c r="S11" i="13"/>
  <c r="J12" i="13"/>
  <c r="R12" i="13"/>
  <c r="I13" i="13"/>
  <c r="Q13" i="13"/>
  <c r="H14" i="13"/>
  <c r="P14" i="13"/>
  <c r="G15" i="13"/>
  <c r="O15" i="13"/>
  <c r="W15" i="13"/>
  <c r="N16" i="13"/>
  <c r="V16" i="13"/>
  <c r="M17" i="13"/>
  <c r="U17" i="13"/>
  <c r="L18" i="13"/>
  <c r="T18" i="13"/>
  <c r="K19" i="13"/>
  <c r="S19" i="13"/>
  <c r="J20" i="13"/>
  <c r="R20" i="13"/>
  <c r="I21" i="13"/>
  <c r="Q21" i="13"/>
  <c r="H22" i="13"/>
  <c r="P22" i="13"/>
  <c r="G23" i="13"/>
  <c r="O23" i="13"/>
  <c r="W23" i="13"/>
  <c r="N24" i="13"/>
  <c r="V24" i="13"/>
  <c r="F9" i="13"/>
  <c r="F17" i="13"/>
  <c r="F2" i="13"/>
  <c r="M2" i="13"/>
  <c r="U2" i="13"/>
  <c r="L3" i="13"/>
  <c r="T3" i="13"/>
  <c r="K4" i="13"/>
  <c r="S4" i="13"/>
  <c r="J5" i="13"/>
  <c r="R5" i="13"/>
  <c r="I6" i="13"/>
  <c r="Q6" i="13"/>
  <c r="H7" i="13"/>
  <c r="P7" i="13"/>
  <c r="G8" i="13"/>
  <c r="O8" i="13"/>
  <c r="W8" i="13"/>
  <c r="N9" i="13"/>
  <c r="V9" i="13"/>
  <c r="M10" i="13"/>
  <c r="U10" i="13"/>
  <c r="L11" i="13"/>
  <c r="T11" i="13"/>
  <c r="K12" i="13"/>
  <c r="S12" i="13"/>
  <c r="J13" i="13"/>
  <c r="R13" i="13"/>
  <c r="I14" i="13"/>
  <c r="Q14" i="13"/>
  <c r="H15" i="13"/>
  <c r="P15" i="13"/>
  <c r="G16" i="13"/>
  <c r="O16" i="13"/>
  <c r="W16" i="13"/>
  <c r="N17" i="13"/>
  <c r="V17" i="13"/>
  <c r="M18" i="13"/>
  <c r="U18" i="13"/>
  <c r="L19" i="13"/>
  <c r="T19" i="13"/>
  <c r="K20" i="13"/>
  <c r="S20" i="13"/>
  <c r="J21" i="13"/>
  <c r="R21" i="13"/>
  <c r="I22" i="13"/>
  <c r="Q22" i="13"/>
  <c r="H23" i="13"/>
  <c r="P23" i="13"/>
  <c r="G24" i="13"/>
  <c r="O24" i="13"/>
  <c r="W24" i="13"/>
  <c r="F10" i="13"/>
  <c r="F18" i="13"/>
  <c r="N2" i="13"/>
  <c r="V2" i="13"/>
  <c r="M3" i="13"/>
  <c r="U3" i="13"/>
  <c r="L4" i="13"/>
  <c r="T4" i="13"/>
  <c r="K5" i="13"/>
  <c r="S5" i="13"/>
  <c r="J6" i="13"/>
  <c r="R6" i="13"/>
  <c r="I7" i="13"/>
  <c r="Q7" i="13"/>
  <c r="H8" i="13"/>
  <c r="P8" i="13"/>
  <c r="G9" i="13"/>
  <c r="O9" i="13"/>
  <c r="W9" i="13"/>
  <c r="N10" i="13"/>
  <c r="V10" i="13"/>
  <c r="M11" i="13"/>
  <c r="U11" i="13"/>
  <c r="L12" i="13"/>
  <c r="T12" i="13"/>
  <c r="K13" i="13"/>
  <c r="S13" i="13"/>
  <c r="J14" i="13"/>
  <c r="R14" i="13"/>
  <c r="I15" i="13"/>
  <c r="Q15" i="13"/>
  <c r="H16" i="13"/>
  <c r="P16" i="13"/>
  <c r="G17" i="13"/>
  <c r="O17" i="13"/>
  <c r="W17" i="13"/>
  <c r="N18" i="13"/>
  <c r="V18" i="13"/>
  <c r="M19" i="13"/>
  <c r="U19" i="13"/>
  <c r="L20" i="13"/>
  <c r="T20" i="13"/>
  <c r="K21" i="13"/>
  <c r="S21" i="13"/>
  <c r="J22" i="13"/>
  <c r="R22" i="13"/>
  <c r="I23" i="13"/>
  <c r="Q23" i="13"/>
  <c r="H24" i="13"/>
  <c r="P24" i="13"/>
  <c r="F3" i="13"/>
  <c r="F11" i="13"/>
  <c r="F19" i="13"/>
  <c r="E23" i="13"/>
  <c r="E24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" i="13"/>
  <c r="AI261" i="3" l="1"/>
  <c r="AI194" i="3"/>
  <c r="AI156" i="3"/>
  <c r="AI157" i="3"/>
  <c r="AI161" i="3"/>
  <c r="AI281" i="3"/>
  <c r="AI263" i="3"/>
  <c r="AI158" i="3"/>
  <c r="AI280" i="3"/>
  <c r="AI283" i="3"/>
  <c r="AI266" i="3"/>
  <c r="AI268" i="3"/>
  <c r="AI191" i="3"/>
  <c r="AI274" i="3"/>
  <c r="AI277" i="3"/>
  <c r="AI282" i="3"/>
  <c r="AI272" i="3"/>
  <c r="AI273" i="3"/>
  <c r="AI278" i="3"/>
  <c r="AI271" i="3"/>
  <c r="AI276" i="3"/>
  <c r="AI284" i="3"/>
  <c r="AI285" i="3"/>
  <c r="AI159" i="3"/>
  <c r="AI265" i="3"/>
  <c r="AI275" i="3"/>
  <c r="AI269" i="3"/>
  <c r="AI270" i="3"/>
  <c r="AI160" i="3"/>
  <c r="AI286" i="3"/>
  <c r="AI222" i="3"/>
  <c r="AI279" i="3"/>
  <c r="AI264" i="3"/>
  <c r="AI259" i="3"/>
  <c r="AE264" i="3" l="1"/>
  <c r="AE265" i="3"/>
  <c r="AE266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59" i="3"/>
  <c r="AE261" i="3"/>
  <c r="AE156" i="3"/>
  <c r="AE157" i="3"/>
  <c r="AE161" i="3"/>
  <c r="AE263" i="3"/>
  <c r="AE158" i="3"/>
  <c r="AE159" i="3"/>
  <c r="AE160" i="3"/>
  <c r="M31" i="11" l="1"/>
  <c r="G31" i="11"/>
  <c r="M4" i="11"/>
  <c r="G4" i="11"/>
  <c r="M3" i="11"/>
  <c r="G3" i="11"/>
  <c r="M2" i="11"/>
  <c r="G2" i="11"/>
  <c r="M30" i="11"/>
  <c r="G30" i="11"/>
  <c r="M29" i="11"/>
  <c r="G29" i="11"/>
  <c r="I1" i="11"/>
  <c r="F185" i="3" l="1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H179" i="3" l="1"/>
  <c r="H180" i="3"/>
  <c r="H181" i="3"/>
  <c r="H182" i="3"/>
  <c r="H183" i="3"/>
  <c r="H184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42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2" i="3"/>
  <c r="L141" i="3" l="1"/>
  <c r="L3" i="3"/>
  <c r="L25" i="3"/>
  <c r="L20" i="3"/>
  <c r="L14" i="3"/>
  <c r="L177" i="3"/>
  <c r="L174" i="3"/>
  <c r="L173" i="3"/>
  <c r="L172" i="3"/>
  <c r="L171" i="3"/>
  <c r="L168" i="3"/>
  <c r="L167" i="3"/>
  <c r="L164" i="3"/>
  <c r="L162" i="3"/>
  <c r="L163" i="3"/>
  <c r="L30" i="3"/>
  <c r="L165" i="3"/>
  <c r="L182" i="3"/>
  <c r="L28" i="3"/>
  <c r="L155" i="3"/>
  <c r="L154" i="3"/>
  <c r="L35" i="3"/>
  <c r="L34" i="3"/>
  <c r="L33" i="3"/>
  <c r="L161" i="3"/>
  <c r="L160" i="3"/>
  <c r="L159" i="3"/>
  <c r="L158" i="3"/>
  <c r="L157" i="3"/>
  <c r="L156" i="3"/>
  <c r="L32" i="3"/>
  <c r="L31" i="3"/>
  <c r="L144" i="3"/>
  <c r="L143" i="3"/>
  <c r="L142" i="3"/>
  <c r="L184" i="3"/>
  <c r="L183" i="3"/>
  <c r="L181" i="3"/>
  <c r="L166" i="3"/>
  <c r="L2" i="3"/>
  <c r="L63" i="3"/>
  <c r="L64" i="3"/>
  <c r="L29" i="3"/>
  <c r="L176" i="3"/>
  <c r="L175" i="3"/>
  <c r="L170" i="3"/>
  <c r="L169" i="3"/>
  <c r="L153" i="3"/>
  <c r="L152" i="3"/>
  <c r="L151" i="3"/>
  <c r="L150" i="3"/>
  <c r="L180" i="3"/>
  <c r="L179" i="3"/>
  <c r="L178" i="3"/>
  <c r="L27" i="3"/>
  <c r="L26" i="3"/>
  <c r="L24" i="3"/>
  <c r="L23" i="3"/>
  <c r="L22" i="3"/>
  <c r="L21" i="3"/>
  <c r="L19" i="3"/>
  <c r="L18" i="3"/>
  <c r="L17" i="3"/>
  <c r="L16" i="3"/>
  <c r="L15" i="3"/>
  <c r="L13" i="3"/>
  <c r="L12" i="3"/>
  <c r="L11" i="3"/>
  <c r="L10" i="3"/>
  <c r="L9" i="3"/>
  <c r="L8" i="3"/>
  <c r="L7" i="3"/>
  <c r="L6" i="3"/>
  <c r="L5" i="3"/>
  <c r="L4" i="3"/>
  <c r="L62" i="3"/>
  <c r="L61" i="3"/>
  <c r="L60" i="3"/>
  <c r="L59" i="3"/>
  <c r="L58" i="3"/>
  <c r="L57" i="3"/>
  <c r="L56" i="3"/>
  <c r="L55" i="3"/>
  <c r="L54" i="3"/>
  <c r="L149" i="3"/>
  <c r="L148" i="3"/>
  <c r="L147" i="3"/>
  <c r="L146" i="3"/>
  <c r="L145" i="3"/>
  <c r="L53" i="3"/>
  <c r="L52" i="3"/>
  <c r="L51" i="3"/>
  <c r="L50" i="3"/>
  <c r="L43" i="3"/>
  <c r="L42" i="3"/>
  <c r="L41" i="3"/>
  <c r="L40" i="3"/>
  <c r="L39" i="3"/>
  <c r="L38" i="3"/>
  <c r="L37" i="3"/>
  <c r="L36" i="3"/>
  <c r="F150" i="3" l="1"/>
  <c r="F140" i="3"/>
  <c r="F143" i="3"/>
  <c r="F8" i="3"/>
  <c r="F4" i="3"/>
  <c r="F7" i="3"/>
  <c r="F142" i="3"/>
  <c r="F5" i="3"/>
  <c r="F6" i="3"/>
  <c r="F141" i="3"/>
  <c r="F40" i="3"/>
  <c r="F138" i="3"/>
  <c r="F130" i="3"/>
  <c r="F122" i="3"/>
  <c r="F114" i="3"/>
  <c r="F106" i="3"/>
  <c r="F98" i="3"/>
  <c r="F90" i="3"/>
  <c r="F82" i="3"/>
  <c r="F74" i="3"/>
  <c r="F66" i="3"/>
  <c r="F173" i="3"/>
  <c r="F30" i="3"/>
  <c r="F47" i="3"/>
  <c r="F160" i="3"/>
  <c r="F64" i="3"/>
  <c r="F151" i="3"/>
  <c r="F23" i="3"/>
  <c r="F13" i="3"/>
  <c r="F56" i="3"/>
  <c r="F53" i="3"/>
  <c r="F39" i="3"/>
  <c r="F137" i="3"/>
  <c r="F129" i="3"/>
  <c r="F121" i="3"/>
  <c r="F113" i="3"/>
  <c r="F105" i="3"/>
  <c r="F97" i="3"/>
  <c r="F89" i="3"/>
  <c r="F81" i="3"/>
  <c r="F73" i="3"/>
  <c r="F65" i="3"/>
  <c r="F172" i="3"/>
  <c r="F165" i="3"/>
  <c r="F46" i="3"/>
  <c r="F159" i="3"/>
  <c r="F29" i="3"/>
  <c r="F22" i="3"/>
  <c r="F12" i="3"/>
  <c r="F55" i="3"/>
  <c r="F52" i="3"/>
  <c r="F38" i="3"/>
  <c r="F136" i="3"/>
  <c r="F128" i="3"/>
  <c r="F120" i="3"/>
  <c r="F112" i="3"/>
  <c r="F104" i="3"/>
  <c r="F96" i="3"/>
  <c r="F88" i="3"/>
  <c r="F80" i="3"/>
  <c r="F72" i="3"/>
  <c r="F3" i="3"/>
  <c r="F171" i="3"/>
  <c r="F182" i="3"/>
  <c r="F45" i="3"/>
  <c r="F158" i="3"/>
  <c r="F184" i="3"/>
  <c r="F176" i="3"/>
  <c r="F180" i="3"/>
  <c r="F21" i="3"/>
  <c r="F11" i="3"/>
  <c r="F62" i="3"/>
  <c r="F54" i="3"/>
  <c r="F51" i="3"/>
  <c r="F37" i="3"/>
  <c r="F135" i="3"/>
  <c r="F127" i="3"/>
  <c r="F119" i="3"/>
  <c r="F111" i="3"/>
  <c r="F103" i="3"/>
  <c r="F95" i="3"/>
  <c r="F87" i="3"/>
  <c r="F79" i="3"/>
  <c r="F71" i="3"/>
  <c r="F25" i="3"/>
  <c r="F168" i="3"/>
  <c r="F28" i="3"/>
  <c r="F44" i="3"/>
  <c r="F157" i="3"/>
  <c r="F183" i="3"/>
  <c r="F175" i="3"/>
  <c r="F179" i="3"/>
  <c r="F19" i="3"/>
  <c r="F10" i="3"/>
  <c r="F61" i="3"/>
  <c r="F149" i="3"/>
  <c r="F50" i="3"/>
  <c r="F36" i="3"/>
  <c r="F134" i="3"/>
  <c r="F126" i="3"/>
  <c r="F118" i="3"/>
  <c r="F110" i="3"/>
  <c r="F102" i="3"/>
  <c r="F94" i="3"/>
  <c r="F86" i="3"/>
  <c r="F78" i="3"/>
  <c r="F70" i="3"/>
  <c r="F20" i="3"/>
  <c r="F167" i="3"/>
  <c r="F155" i="3"/>
  <c r="F35" i="3"/>
  <c r="F156" i="3"/>
  <c r="F181" i="3"/>
  <c r="F170" i="3"/>
  <c r="F178" i="3"/>
  <c r="F18" i="3"/>
  <c r="F9" i="3"/>
  <c r="F60" i="3"/>
  <c r="F148" i="3"/>
  <c r="F43" i="3"/>
  <c r="F133" i="3"/>
  <c r="F125" i="3"/>
  <c r="F117" i="3"/>
  <c r="F109" i="3"/>
  <c r="F101" i="3"/>
  <c r="F93" i="3"/>
  <c r="F85" i="3"/>
  <c r="F77" i="3"/>
  <c r="F69" i="3"/>
  <c r="F14" i="3"/>
  <c r="F164" i="3"/>
  <c r="F154" i="3"/>
  <c r="F34" i="3"/>
  <c r="F32" i="3"/>
  <c r="F166" i="3"/>
  <c r="F169" i="3"/>
  <c r="F27" i="3"/>
  <c r="F17" i="3"/>
  <c r="F59" i="3"/>
  <c r="F147" i="3"/>
  <c r="F42" i="3"/>
  <c r="F132" i="3"/>
  <c r="F124" i="3"/>
  <c r="F116" i="3"/>
  <c r="F108" i="3"/>
  <c r="F100" i="3"/>
  <c r="F92" i="3"/>
  <c r="F84" i="3"/>
  <c r="F76" i="3"/>
  <c r="F68" i="3"/>
  <c r="F177" i="3"/>
  <c r="F162" i="3"/>
  <c r="F49" i="3"/>
  <c r="F33" i="3"/>
  <c r="F31" i="3"/>
  <c r="F2" i="3"/>
  <c r="F153" i="3"/>
  <c r="F26" i="3"/>
  <c r="F16" i="3"/>
  <c r="F58" i="3"/>
  <c r="F146" i="3"/>
  <c r="F41" i="3"/>
  <c r="F139" i="3"/>
  <c r="F131" i="3"/>
  <c r="F123" i="3"/>
  <c r="F115" i="3"/>
  <c r="F107" i="3"/>
  <c r="F99" i="3"/>
  <c r="F91" i="3"/>
  <c r="F83" i="3"/>
  <c r="F75" i="3"/>
  <c r="F67" i="3"/>
  <c r="F174" i="3"/>
  <c r="F163" i="3"/>
  <c r="F48" i="3"/>
  <c r="F161" i="3"/>
  <c r="F144" i="3"/>
  <c r="F63" i="3"/>
  <c r="F152" i="3"/>
  <c r="F24" i="3"/>
  <c r="F15" i="3"/>
  <c r="F57" i="3"/>
  <c r="F145" i="3"/>
  <c r="H1" i="3"/>
</calcChain>
</file>

<file path=xl/sharedStrings.xml><?xml version="1.0" encoding="utf-8"?>
<sst xmlns="http://schemas.openxmlformats.org/spreadsheetml/2006/main" count="7385" uniqueCount="1516">
  <si>
    <t>Marqueur</t>
  </si>
  <si>
    <t>COI</t>
  </si>
  <si>
    <t>ORCIE1890</t>
  </si>
  <si>
    <t>ORCIE1990</t>
  </si>
  <si>
    <t>RUNA_0737</t>
  </si>
  <si>
    <t>RUNA_0854</t>
  </si>
  <si>
    <t>RUNA_1208</t>
  </si>
  <si>
    <t>RUNA_2168</t>
  </si>
  <si>
    <t>RUNA_2344</t>
  </si>
  <si>
    <t>RUNA_2347</t>
  </si>
  <si>
    <t>RUNA_2379</t>
  </si>
  <si>
    <t>RUNA_2449</t>
  </si>
  <si>
    <t>RUNA_2450</t>
  </si>
  <si>
    <t>RUNA_2899</t>
  </si>
  <si>
    <t>RUNA_3154</t>
  </si>
  <si>
    <t>RUNA_3155</t>
  </si>
  <si>
    <t>RUNA_3176</t>
  </si>
  <si>
    <t>RUNA_3214</t>
  </si>
  <si>
    <t>RUNA_3256</t>
  </si>
  <si>
    <t>RUNA_3895</t>
  </si>
  <si>
    <t>RUNA_4001</t>
  </si>
  <si>
    <t>RUNA_4002</t>
  </si>
  <si>
    <t>ID</t>
  </si>
  <si>
    <t>Phylum</t>
  </si>
  <si>
    <t>Class</t>
  </si>
  <si>
    <t>Order</t>
  </si>
  <si>
    <t>Family</t>
  </si>
  <si>
    <t>Genus</t>
  </si>
  <si>
    <t>Species</t>
  </si>
  <si>
    <t>Cirripectes</t>
  </si>
  <si>
    <t>castaneus</t>
  </si>
  <si>
    <t>Region</t>
  </si>
  <si>
    <t>Sector</t>
  </si>
  <si>
    <t>Lat</t>
  </si>
  <si>
    <t>Lon</t>
  </si>
  <si>
    <t>Depth</t>
  </si>
  <si>
    <t>Habitat</t>
  </si>
  <si>
    <t>Sampling Protocol</t>
  </si>
  <si>
    <t>South</t>
  </si>
  <si>
    <t>Sample</t>
  </si>
  <si>
    <t>BIN</t>
  </si>
  <si>
    <t>Source</t>
  </si>
  <si>
    <t>Country</t>
  </si>
  <si>
    <t>Province</t>
  </si>
  <si>
    <t>BOLD:AAJ1078</t>
  </si>
  <si>
    <t>BOLD:AAE2835</t>
  </si>
  <si>
    <t>BOLD:ACC5121</t>
  </si>
  <si>
    <t>BOLD:AAF2879</t>
  </si>
  <si>
    <t>BOLD:AAG2625</t>
  </si>
  <si>
    <t>BOLD:AAU6316</t>
  </si>
  <si>
    <t>BOLD:AAJ1084</t>
  </si>
  <si>
    <t>BOLD:AAJ1079</t>
  </si>
  <si>
    <t>BOLD:ACC5103</t>
  </si>
  <si>
    <t>BOLD:AAG2597</t>
  </si>
  <si>
    <t>BOLD:AAY8754</t>
  </si>
  <si>
    <t>BOLD:AAU0601</t>
  </si>
  <si>
    <t>BOLD:AAE2834</t>
  </si>
  <si>
    <t>BOLD:AAR9265</t>
  </si>
  <si>
    <t>BOLD:ACP7855</t>
  </si>
  <si>
    <t>BOLD:ADB2362</t>
  </si>
  <si>
    <t>Seychelles</t>
  </si>
  <si>
    <t>Japan</t>
  </si>
  <si>
    <t>Tonga</t>
  </si>
  <si>
    <t>Fiji</t>
  </si>
  <si>
    <t>Malaysia</t>
  </si>
  <si>
    <t>Austral Islands</t>
  </si>
  <si>
    <t>KwaZulu-Natal</t>
  </si>
  <si>
    <t>Society Islands</t>
  </si>
  <si>
    <t>Wallis and Futuna Islands</t>
  </si>
  <si>
    <t>Tuamotu-Gambier</t>
  </si>
  <si>
    <t>Marquesas Islands</t>
  </si>
  <si>
    <t>Mahe</t>
  </si>
  <si>
    <t>Tongatapu</t>
  </si>
  <si>
    <t>Queensland</t>
  </si>
  <si>
    <t>Leeward Islands</t>
  </si>
  <si>
    <t>Viti Levu Island</t>
  </si>
  <si>
    <t>Moorea</t>
  </si>
  <si>
    <t>alboapicalis</t>
  </si>
  <si>
    <t>quagga</t>
  </si>
  <si>
    <t>obscurus</t>
  </si>
  <si>
    <t>auritus</t>
  </si>
  <si>
    <t>variolosus</t>
  </si>
  <si>
    <t>fuscoguttatus</t>
  </si>
  <si>
    <t>vanderbilti</t>
  </si>
  <si>
    <t>chelomatus</t>
  </si>
  <si>
    <t>stigmaticus</t>
  </si>
  <si>
    <t>filamentosus</t>
  </si>
  <si>
    <t>polyzona</t>
  </si>
  <si>
    <t>jenningsi</t>
  </si>
  <si>
    <t>BOLD</t>
  </si>
  <si>
    <t>ID_BEAST</t>
  </si>
  <si>
    <t>FPFLB304-12</t>
  </si>
  <si>
    <t>FPFLB317-12</t>
  </si>
  <si>
    <t>FPFLB318-12</t>
  </si>
  <si>
    <t>FPFLB321-12</t>
  </si>
  <si>
    <t>FPFLB356-12</t>
  </si>
  <si>
    <t>FPFLB369-12</t>
  </si>
  <si>
    <t>FPFLB371-12</t>
  </si>
  <si>
    <t>FPFLB403-12</t>
  </si>
  <si>
    <t>GAMBA023-12</t>
  </si>
  <si>
    <t>GAMBA024-12</t>
  </si>
  <si>
    <t>GAMBA025-12</t>
  </si>
  <si>
    <t>GAMBA026-12</t>
  </si>
  <si>
    <t>MARQ071-12</t>
  </si>
  <si>
    <t>MARQ073-12</t>
  </si>
  <si>
    <t>MARQ074-12</t>
  </si>
  <si>
    <t>MARQ139-12</t>
  </si>
  <si>
    <t>MARQ140-12</t>
  </si>
  <si>
    <t>GAMBA236-12</t>
  </si>
  <si>
    <t>GAMBA246-12</t>
  </si>
  <si>
    <t>GAMBA247-12</t>
  </si>
  <si>
    <t>GAMBA280-12</t>
  </si>
  <si>
    <t>GAMBA281-12</t>
  </si>
  <si>
    <t>GAMBA282-12</t>
  </si>
  <si>
    <t>GAMBA637-12</t>
  </si>
  <si>
    <t>GAMBA640-12</t>
  </si>
  <si>
    <t>GAMBA862-12</t>
  </si>
  <si>
    <t>ANGBF9231-12</t>
  </si>
  <si>
    <t>ANGBF9244-12</t>
  </si>
  <si>
    <t>AUSTR052-13</t>
  </si>
  <si>
    <t>AUSTR056-13</t>
  </si>
  <si>
    <t>AUSTR154-13</t>
  </si>
  <si>
    <t>AUSTR155-13</t>
  </si>
  <si>
    <t>AUSTR160-13</t>
  </si>
  <si>
    <t>AUSTR161-13</t>
  </si>
  <si>
    <t>AUSTR162-13</t>
  </si>
  <si>
    <t>AUSTR163-13</t>
  </si>
  <si>
    <t>AUSTR240-13</t>
  </si>
  <si>
    <t>AUSTR395-13</t>
  </si>
  <si>
    <t>AUSTR398-13</t>
  </si>
  <si>
    <t>AUSTR400-13</t>
  </si>
  <si>
    <t>AUSTR401-13</t>
  </si>
  <si>
    <t>AUSTR534-13</t>
  </si>
  <si>
    <t>AUSTR535-13</t>
  </si>
  <si>
    <t>AUSTR544-13</t>
  </si>
  <si>
    <t>AUSTR545-13</t>
  </si>
  <si>
    <t>AUSTR547-13</t>
  </si>
  <si>
    <t>AUSTR548-13</t>
  </si>
  <si>
    <t>SCILL193-15</t>
  </si>
  <si>
    <t>SCILL194-15</t>
  </si>
  <si>
    <t>SCILL252-15</t>
  </si>
  <si>
    <t>MBFA178-07</t>
  </si>
  <si>
    <t>MBFA179-07</t>
  </si>
  <si>
    <t>MBFA186-07</t>
  </si>
  <si>
    <t>MBFA187-07</t>
  </si>
  <si>
    <t>SBF680-11</t>
  </si>
  <si>
    <t>SBF681-11</t>
  </si>
  <si>
    <t>SBF750-11</t>
  </si>
  <si>
    <t>SBF751-11</t>
  </si>
  <si>
    <t>COLOR413-15</t>
  </si>
  <si>
    <t>GBMIN96357-17</t>
  </si>
  <si>
    <t>GBMIN131289-17</t>
  </si>
  <si>
    <t>ANGBF26357-19</t>
  </si>
  <si>
    <t>SAIAB187-06</t>
  </si>
  <si>
    <t>UKFBI168-08</t>
  </si>
  <si>
    <t>UKFBJ563-08</t>
  </si>
  <si>
    <t>UKFBK089-08</t>
  </si>
  <si>
    <t>LIFS793-08</t>
  </si>
  <si>
    <t>LIFS794-08</t>
  </si>
  <si>
    <t>LIFS795-08</t>
  </si>
  <si>
    <t>DSFSG709-11</t>
  </si>
  <si>
    <t>DSFSG737-11</t>
  </si>
  <si>
    <t>RESIC057-11</t>
  </si>
  <si>
    <t>RESIC148-11</t>
  </si>
  <si>
    <t>RESIC179-11</t>
  </si>
  <si>
    <t>RESIC180-11</t>
  </si>
  <si>
    <t>RESIC181-11</t>
  </si>
  <si>
    <t>RESIC484-11</t>
  </si>
  <si>
    <t>DSLAG1745-12</t>
  </si>
  <si>
    <t>DSLAG1786-12</t>
  </si>
  <si>
    <t>DSLAG1798-12</t>
  </si>
  <si>
    <t>FUT003-18</t>
  </si>
  <si>
    <t>FUT004-18</t>
  </si>
  <si>
    <t>FUT115-18</t>
  </si>
  <si>
    <t>FUT160-18</t>
  </si>
  <si>
    <t>FUT163-18</t>
  </si>
  <si>
    <t>FUT165-18</t>
  </si>
  <si>
    <t>MBFA978-07</t>
  </si>
  <si>
    <t>MBFA979-07</t>
  </si>
  <si>
    <t>COLOR408-15</t>
  </si>
  <si>
    <t>UKFBI528-08</t>
  </si>
  <si>
    <t>SAIAB1074-08</t>
  </si>
  <si>
    <t>COLOR469-15</t>
  </si>
  <si>
    <t>SAIAB025-06</t>
  </si>
  <si>
    <t>SAIAB024-06</t>
  </si>
  <si>
    <t>SAIAB026-06</t>
  </si>
  <si>
    <t>SBF493-11</t>
  </si>
  <si>
    <t>SBF598-11</t>
  </si>
  <si>
    <t>SBF706-11</t>
  </si>
  <si>
    <t>SBF707-11</t>
  </si>
  <si>
    <t>SBF724-11</t>
  </si>
  <si>
    <t>SBF725-11</t>
  </si>
  <si>
    <t>SBF752-11</t>
  </si>
  <si>
    <t>AUSTR166-13</t>
  </si>
  <si>
    <t>AUSTR533-13</t>
  </si>
  <si>
    <t>AUSTR546-13</t>
  </si>
  <si>
    <t>ANGBF32327-19</t>
  </si>
  <si>
    <t>GBMNB10994-20</t>
  </si>
  <si>
    <t>GBMNB10995-20</t>
  </si>
  <si>
    <t>GBMNB10996-20</t>
  </si>
  <si>
    <t>GBMNB10997-20</t>
  </si>
  <si>
    <t>GBMNB10998-20</t>
  </si>
  <si>
    <t>GBMNB10999-20</t>
  </si>
  <si>
    <t>GBMNB11000-20</t>
  </si>
  <si>
    <t>GBMNB11001-20</t>
  </si>
  <si>
    <t>GBMNB11002-20</t>
  </si>
  <si>
    <t>GBMNB11003-20</t>
  </si>
  <si>
    <t>GBMNB11004-20</t>
  </si>
  <si>
    <t>GBMNB11005-20</t>
  </si>
  <si>
    <t>GBMNB11006-20</t>
  </si>
  <si>
    <t>GBMNB11007-20</t>
  </si>
  <si>
    <t>GBMNB11008-20</t>
  </si>
  <si>
    <t>GBMNB11009-20</t>
  </si>
  <si>
    <t>GBMNB11010-20</t>
  </si>
  <si>
    <t>GBMNB11011-20</t>
  </si>
  <si>
    <t>GBMNB11012-20</t>
  </si>
  <si>
    <t>GBMNB11013-20</t>
  </si>
  <si>
    <t>GBMNB11014-20</t>
  </si>
  <si>
    <t>GBMNB11015-20</t>
  </si>
  <si>
    <t>GBMNB11016-20</t>
  </si>
  <si>
    <t>GBMNB11017-20</t>
  </si>
  <si>
    <t>GBMNB11018-20</t>
  </si>
  <si>
    <t>GBMNB11019-20</t>
  </si>
  <si>
    <t>GBMNB11020-20</t>
  </si>
  <si>
    <t>GBMNB11021-20</t>
  </si>
  <si>
    <t>GBMNB11022-20</t>
  </si>
  <si>
    <t>GBMNB11023-20</t>
  </si>
  <si>
    <t>GBMNB11024-20</t>
  </si>
  <si>
    <t>GBMNB11025-20</t>
  </si>
  <si>
    <t>GBMNB11026-20</t>
  </si>
  <si>
    <t>GBMNB11027-20</t>
  </si>
  <si>
    <t>GBMNB11028-20</t>
  </si>
  <si>
    <t>GBMNB11029-20</t>
  </si>
  <si>
    <t>GBMNB11030-20</t>
  </si>
  <si>
    <t>GBMNB11031-20</t>
  </si>
  <si>
    <t>GBMNB11032-20</t>
  </si>
  <si>
    <t>GBMNB11033-20</t>
  </si>
  <si>
    <t>GBMNB11034-20</t>
  </si>
  <si>
    <t>GBMNB11035-20</t>
  </si>
  <si>
    <t>GBMNB11036-20</t>
  </si>
  <si>
    <t>GBMNB11037-20</t>
  </si>
  <si>
    <t>GBMNB11038-20</t>
  </si>
  <si>
    <t>GBMNB11039-20</t>
  </si>
  <si>
    <t>GBMNB11040-20</t>
  </si>
  <si>
    <t>GBMNB11041-20</t>
  </si>
  <si>
    <t>GBMNB11042-20</t>
  </si>
  <si>
    <t>GBMNB11043-20</t>
  </si>
  <si>
    <t>GBMNB11044-20</t>
  </si>
  <si>
    <t>GBMNB11045-20</t>
  </si>
  <si>
    <t>GBMNB11046-20</t>
  </si>
  <si>
    <t>GBMNB11047-20</t>
  </si>
  <si>
    <t>GBMNB11048-20</t>
  </si>
  <si>
    <t>GBMNB11049-20</t>
  </si>
  <si>
    <t>GBMNB11050-20</t>
  </si>
  <si>
    <t>GBMNB11051-20</t>
  </si>
  <si>
    <t>GBMNB11052-20</t>
  </si>
  <si>
    <t>GBMNB11053-20</t>
  </si>
  <si>
    <t>GBMNB11054-20</t>
  </si>
  <si>
    <t>GBMNB11055-20</t>
  </si>
  <si>
    <t>GBMNB11056-20</t>
  </si>
  <si>
    <t>GBMNB11057-20</t>
  </si>
  <si>
    <t>GBMNB11058-20</t>
  </si>
  <si>
    <t>GBMNB11059-20</t>
  </si>
  <si>
    <t>GBMNB11060-20</t>
  </si>
  <si>
    <t>GBMNB11061-20</t>
  </si>
  <si>
    <t>GBMNB11062-20</t>
  </si>
  <si>
    <t>GBMNB11063-20</t>
  </si>
  <si>
    <t>GBMNB11064-20</t>
  </si>
  <si>
    <t>GBMNB11065-20</t>
  </si>
  <si>
    <t>GBMNB11066-20</t>
  </si>
  <si>
    <t>GBMNB11067-20</t>
  </si>
  <si>
    <t>GBMNB11068-20</t>
  </si>
  <si>
    <t>GBMNB11069-20</t>
  </si>
  <si>
    <t>GBMNB4802-20</t>
  </si>
  <si>
    <t>Accession</t>
  </si>
  <si>
    <t>KJ968000</t>
  </si>
  <si>
    <t>KJ968001</t>
  </si>
  <si>
    <t>KJ968002</t>
  </si>
  <si>
    <t>KJ968003</t>
  </si>
  <si>
    <t>KJ968005</t>
  </si>
  <si>
    <t>KJ968004</t>
  </si>
  <si>
    <t>KJ967999</t>
  </si>
  <si>
    <t>KJ968006</t>
  </si>
  <si>
    <t>MK658122</t>
  </si>
  <si>
    <t>MK657945</t>
  </si>
  <si>
    <t>MH707877</t>
  </si>
  <si>
    <t>MH707876</t>
  </si>
  <si>
    <t>MH707872</t>
  </si>
  <si>
    <t>MH707878</t>
  </si>
  <si>
    <t>MH707871</t>
  </si>
  <si>
    <t>MK566874</t>
  </si>
  <si>
    <t>MK566873</t>
  </si>
  <si>
    <t>MH707863</t>
  </si>
  <si>
    <t>MH707864</t>
  </si>
  <si>
    <t>MH707858</t>
  </si>
  <si>
    <t>MH707869</t>
  </si>
  <si>
    <t>MH707873</t>
  </si>
  <si>
    <t>MH707879</t>
  </si>
  <si>
    <t>MH707847</t>
  </si>
  <si>
    <t>MH707849</t>
  </si>
  <si>
    <t>MH707874</t>
  </si>
  <si>
    <t>GU357568</t>
  </si>
  <si>
    <t>GU357569</t>
  </si>
  <si>
    <t>MH707867</t>
  </si>
  <si>
    <t>MH707868</t>
  </si>
  <si>
    <t>MH707853</t>
  </si>
  <si>
    <t>MH707851</t>
  </si>
  <si>
    <t>MH707870</t>
  </si>
  <si>
    <t>MH707880</t>
  </si>
  <si>
    <t>MH707881</t>
  </si>
  <si>
    <t>MH707862</t>
  </si>
  <si>
    <t>MK658095</t>
  </si>
  <si>
    <t>MH707852</t>
  </si>
  <si>
    <t>MH707846</t>
  </si>
  <si>
    <t>MH707865</t>
  </si>
  <si>
    <t>MH707859</t>
  </si>
  <si>
    <t>MH707861</t>
  </si>
  <si>
    <t>MH707860</t>
  </si>
  <si>
    <t>MH707855</t>
  </si>
  <si>
    <t>MH707854</t>
  </si>
  <si>
    <t>MH707848</t>
  </si>
  <si>
    <t>MH707850</t>
  </si>
  <si>
    <t>MH707857</t>
  </si>
  <si>
    <t>MH707875</t>
  </si>
  <si>
    <t>MH707866</t>
  </si>
  <si>
    <t>JQ431648</t>
  </si>
  <si>
    <t>JQ431647</t>
  </si>
  <si>
    <t>JQ431650</t>
  </si>
  <si>
    <t>JQ431649</t>
  </si>
  <si>
    <t>JQ349903</t>
  </si>
  <si>
    <t>JQ349902</t>
  </si>
  <si>
    <t>JQ349904</t>
  </si>
  <si>
    <t>JQ349905</t>
  </si>
  <si>
    <t>MF409520</t>
  </si>
  <si>
    <t>KX301893</t>
  </si>
  <si>
    <t>KX301891</t>
  </si>
  <si>
    <t>KX301892</t>
  </si>
  <si>
    <t>KF929761</t>
  </si>
  <si>
    <t>KF929762</t>
  </si>
  <si>
    <t>KP194481</t>
  </si>
  <si>
    <t>KP194899</t>
  </si>
  <si>
    <t>KP194898</t>
  </si>
  <si>
    <t>KF489555</t>
  </si>
  <si>
    <t>KF489554</t>
  </si>
  <si>
    <t>KF489553</t>
  </si>
  <si>
    <t>KF489552</t>
  </si>
  <si>
    <t>KF489556</t>
  </si>
  <si>
    <t>JQ431646</t>
  </si>
  <si>
    <t>JQ431645</t>
  </si>
  <si>
    <t>MF409642</t>
  </si>
  <si>
    <t>KF929763</t>
  </si>
  <si>
    <t>MF409601</t>
  </si>
  <si>
    <t>JQ349906</t>
  </si>
  <si>
    <t>JQ349910</t>
  </si>
  <si>
    <t>JQ349901</t>
  </si>
  <si>
    <t>JQ349900</t>
  </si>
  <si>
    <t>JQ349908</t>
  </si>
  <si>
    <t>JQ349907</t>
  </si>
  <si>
    <t>JQ349909</t>
  </si>
  <si>
    <t>MH707856</t>
  </si>
  <si>
    <t>MK658418</t>
  </si>
  <si>
    <t>MK658251</t>
  </si>
  <si>
    <t>MH331734</t>
  </si>
  <si>
    <t>MN649937</t>
  </si>
  <si>
    <t>MN649938</t>
  </si>
  <si>
    <t>MN649939</t>
  </si>
  <si>
    <t>MN649940</t>
  </si>
  <si>
    <t>MN649941</t>
  </si>
  <si>
    <t>MN649942</t>
  </si>
  <si>
    <t>MN649943</t>
  </si>
  <si>
    <t>MN649944</t>
  </si>
  <si>
    <t>MN649945</t>
  </si>
  <si>
    <t>MN649946</t>
  </si>
  <si>
    <t>MN649947</t>
  </si>
  <si>
    <t>MN649948</t>
  </si>
  <si>
    <t>MN649949</t>
  </si>
  <si>
    <t>MN649950</t>
  </si>
  <si>
    <t>MN649951</t>
  </si>
  <si>
    <t>MN649952</t>
  </si>
  <si>
    <t>MN649953</t>
  </si>
  <si>
    <t>MN649954</t>
  </si>
  <si>
    <t>MN649955</t>
  </si>
  <si>
    <t>MN649956</t>
  </si>
  <si>
    <t>MN649957</t>
  </si>
  <si>
    <t>MN649958</t>
  </si>
  <si>
    <t>MN649959</t>
  </si>
  <si>
    <t>MN649960</t>
  </si>
  <si>
    <t>MN649961</t>
  </si>
  <si>
    <t>MN649962</t>
  </si>
  <si>
    <t>MN649963</t>
  </si>
  <si>
    <t>MN649964</t>
  </si>
  <si>
    <t>MN649965</t>
  </si>
  <si>
    <t>MN649966</t>
  </si>
  <si>
    <t>MN649967</t>
  </si>
  <si>
    <t>MN649968</t>
  </si>
  <si>
    <t>MN649969</t>
  </si>
  <si>
    <t>MN649970</t>
  </si>
  <si>
    <t>MN649971</t>
  </si>
  <si>
    <t>MN649972</t>
  </si>
  <si>
    <t>MN649973</t>
  </si>
  <si>
    <t>MN649974</t>
  </si>
  <si>
    <t>MN649975</t>
  </si>
  <si>
    <t>MN649976</t>
  </si>
  <si>
    <t>MN649977</t>
  </si>
  <si>
    <t>MN649978</t>
  </si>
  <si>
    <t>MN649979</t>
  </si>
  <si>
    <t>MN649980</t>
  </si>
  <si>
    <t>MN649981</t>
  </si>
  <si>
    <t>MN649982</t>
  </si>
  <si>
    <t>MN649983</t>
  </si>
  <si>
    <t>MN649984</t>
  </si>
  <si>
    <t>MN649985</t>
  </si>
  <si>
    <t>MN649986</t>
  </si>
  <si>
    <t>MN649987</t>
  </si>
  <si>
    <t>MN649988</t>
  </si>
  <si>
    <t>MN649989</t>
  </si>
  <si>
    <t>MN649990</t>
  </si>
  <si>
    <t>MN649991</t>
  </si>
  <si>
    <t>MN649992</t>
  </si>
  <si>
    <t>MN649993</t>
  </si>
  <si>
    <t>MN649994</t>
  </si>
  <si>
    <t>MN649995</t>
  </si>
  <si>
    <t>MN649996</t>
  </si>
  <si>
    <t>MN649997</t>
  </si>
  <si>
    <t>MN649998</t>
  </si>
  <si>
    <t>MN649999</t>
  </si>
  <si>
    <t>MN650000</t>
  </si>
  <si>
    <t>MN650001</t>
  </si>
  <si>
    <t>MN650002</t>
  </si>
  <si>
    <t>MN650003</t>
  </si>
  <si>
    <t>MN650004</t>
  </si>
  <si>
    <t>MN650005</t>
  </si>
  <si>
    <t>MN650006</t>
  </si>
  <si>
    <t>MN650007</t>
  </si>
  <si>
    <t>MN650008</t>
  </si>
  <si>
    <t>MN650009</t>
  </si>
  <si>
    <t>MN650010</t>
  </si>
  <si>
    <t>MN650011</t>
  </si>
  <si>
    <t>MN650012</t>
  </si>
  <si>
    <t>MH674001</t>
  </si>
  <si>
    <t>Sainte-Lucie</t>
  </si>
  <si>
    <t>Ile Picard</t>
  </si>
  <si>
    <t>Red sea</t>
  </si>
  <si>
    <t>Hawaii</t>
  </si>
  <si>
    <t>Reunion</t>
  </si>
  <si>
    <t>Cirripectes quagga</t>
  </si>
  <si>
    <t>Cirripectes variolosus</t>
  </si>
  <si>
    <t>Cirripectes alboapicalis</t>
  </si>
  <si>
    <t>Cirripectes sp. JTW-2010</t>
  </si>
  <si>
    <t>Cirripectes fuscoguttatus</t>
  </si>
  <si>
    <t>Cirripectes obscurus</t>
  </si>
  <si>
    <t>Cirripectes jenningsi</t>
  </si>
  <si>
    <t>Cirripectes castaneus</t>
  </si>
  <si>
    <t>Cirripectes filamentosus</t>
  </si>
  <si>
    <t>Cirripectes polyzona</t>
  </si>
  <si>
    <t>Cirripectes stigmaticus</t>
  </si>
  <si>
    <t>Cirripectes auritus</t>
  </si>
  <si>
    <t>Cirripectes chelomatus</t>
  </si>
  <si>
    <t>Cirripectes vanderbilti</t>
  </si>
  <si>
    <t>Cirripectes sp. 1 CC-2019</t>
  </si>
  <si>
    <t>SpBOLD</t>
  </si>
  <si>
    <t>CollectionDate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</si>
  <si>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</si>
  <si>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</si>
  <si>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</si>
  <si>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</si>
  <si>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</si>
  <si>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</si>
  <si>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</si>
  <si>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</si>
  <si>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</si>
  <si>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</si>
  <si>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</si>
  <si>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</si>
  <si>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</si>
  <si>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</si>
  <si>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</si>
  <si>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</si>
  <si>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</si>
  <si>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</si>
  <si>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</si>
  <si>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</si>
  <si>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</si>
  <si>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</si>
  <si>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</si>
  <si>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</si>
  <si>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Sample25</t>
  </si>
  <si>
    <t>Sample26</t>
  </si>
  <si>
    <t>Sample27</t>
  </si>
  <si>
    <t>Sample28</t>
  </si>
  <si>
    <t>Sample29</t>
  </si>
  <si>
    <t>Sample30</t>
  </si>
  <si>
    <t>Sample31</t>
  </si>
  <si>
    <t>Sample32</t>
  </si>
  <si>
    <t>Sample33</t>
  </si>
  <si>
    <t>Sample34</t>
  </si>
  <si>
    <t>Sample35</t>
  </si>
  <si>
    <t>Sample36</t>
  </si>
  <si>
    <t>Sample37</t>
  </si>
  <si>
    <t>Sample38</t>
  </si>
  <si>
    <t>Sample39</t>
  </si>
  <si>
    <t>Sample40</t>
  </si>
  <si>
    <t>Sample41</t>
  </si>
  <si>
    <t>Sample42</t>
  </si>
  <si>
    <t>Sample43</t>
  </si>
  <si>
    <t>Sample44</t>
  </si>
  <si>
    <t>Sample45</t>
  </si>
  <si>
    <t>Sample46</t>
  </si>
  <si>
    <t>Sample47</t>
  </si>
  <si>
    <t>Sample48</t>
  </si>
  <si>
    <t>Sample49</t>
  </si>
  <si>
    <t>Sample50</t>
  </si>
  <si>
    <t>Sample51</t>
  </si>
  <si>
    <t>Sample52</t>
  </si>
  <si>
    <t>Sample53</t>
  </si>
  <si>
    <t>Sample54</t>
  </si>
  <si>
    <t>Sample55</t>
  </si>
  <si>
    <t>Sample56</t>
  </si>
  <si>
    <t>Sample57</t>
  </si>
  <si>
    <t>Sample58</t>
  </si>
  <si>
    <t>Sample59</t>
  </si>
  <si>
    <t>Sample60</t>
  </si>
  <si>
    <t>Sample61</t>
  </si>
  <si>
    <t>Sample62</t>
  </si>
  <si>
    <t>Sample63</t>
  </si>
  <si>
    <t>Sample64</t>
  </si>
  <si>
    <t>Sample65</t>
  </si>
  <si>
    <t>Sample66</t>
  </si>
  <si>
    <t>Sample67</t>
  </si>
  <si>
    <t>Sample68</t>
  </si>
  <si>
    <t>Sample69</t>
  </si>
  <si>
    <t>Sample70</t>
  </si>
  <si>
    <t>Sample71</t>
  </si>
  <si>
    <t>Sample72</t>
  </si>
  <si>
    <t>Sample73</t>
  </si>
  <si>
    <t>Sample74</t>
  </si>
  <si>
    <t>Sample75</t>
  </si>
  <si>
    <t>Sample76</t>
  </si>
  <si>
    <t>Sample77</t>
  </si>
  <si>
    <t>Sample78</t>
  </si>
  <si>
    <t>Sample79</t>
  </si>
  <si>
    <t>Sample80</t>
  </si>
  <si>
    <t>Sample81</t>
  </si>
  <si>
    <t>Sample82</t>
  </si>
  <si>
    <t>Sample83</t>
  </si>
  <si>
    <t>Sample84</t>
  </si>
  <si>
    <t>Sample85</t>
  </si>
  <si>
    <t>Sample86</t>
  </si>
  <si>
    <t>Sample87</t>
  </si>
  <si>
    <t>Sample88</t>
  </si>
  <si>
    <t>Sample89</t>
  </si>
  <si>
    <t>Sample90</t>
  </si>
  <si>
    <t>Sample91</t>
  </si>
  <si>
    <t>Sample92</t>
  </si>
  <si>
    <t>Sample93</t>
  </si>
  <si>
    <t>Sample94</t>
  </si>
  <si>
    <t>Sample95</t>
  </si>
  <si>
    <t>Sample96</t>
  </si>
  <si>
    <t>Sample97</t>
  </si>
  <si>
    <t>Sample98</t>
  </si>
  <si>
    <t>Sample99</t>
  </si>
  <si>
    <t>Sample100</t>
  </si>
  <si>
    <t>Sample101</t>
  </si>
  <si>
    <t>Sample102</t>
  </si>
  <si>
    <t>Sample103</t>
  </si>
  <si>
    <t>Sample104</t>
  </si>
  <si>
    <t>Sample105</t>
  </si>
  <si>
    <t>Sample106</t>
  </si>
  <si>
    <t>Sample107</t>
  </si>
  <si>
    <t>Sample108</t>
  </si>
  <si>
    <t>Sample109</t>
  </si>
  <si>
    <t>Sample110</t>
  </si>
  <si>
    <t>Sample111</t>
  </si>
  <si>
    <t>Sample112</t>
  </si>
  <si>
    <t>Sample113</t>
  </si>
  <si>
    <t>Sample114</t>
  </si>
  <si>
    <t>Sample115</t>
  </si>
  <si>
    <t>Sample116</t>
  </si>
  <si>
    <t>Sample117</t>
  </si>
  <si>
    <t>Sample118</t>
  </si>
  <si>
    <t>Sample119</t>
  </si>
  <si>
    <t>Sample120</t>
  </si>
  <si>
    <t>Sample121</t>
  </si>
  <si>
    <t>Sample122</t>
  </si>
  <si>
    <t>Sample123</t>
  </si>
  <si>
    <t>Sample124</t>
  </si>
  <si>
    <t>Sample125</t>
  </si>
  <si>
    <t>Sample126</t>
  </si>
  <si>
    <t>Sample127</t>
  </si>
  <si>
    <t>Sample128</t>
  </si>
  <si>
    <t>Sample129</t>
  </si>
  <si>
    <t>Sample130</t>
  </si>
  <si>
    <t>Sample131</t>
  </si>
  <si>
    <t>Sample132</t>
  </si>
  <si>
    <t>Sample133</t>
  </si>
  <si>
    <t>Sample134</t>
  </si>
  <si>
    <t>Sample135</t>
  </si>
  <si>
    <t>Sample136</t>
  </si>
  <si>
    <t>Sample137</t>
  </si>
  <si>
    <t>Sample138</t>
  </si>
  <si>
    <t>Sample139</t>
  </si>
  <si>
    <t>Sample140</t>
  </si>
  <si>
    <t>Sample141</t>
  </si>
  <si>
    <t>Sample142</t>
  </si>
  <si>
    <t>Sample143</t>
  </si>
  <si>
    <t>Sample144</t>
  </si>
  <si>
    <t>Sample145</t>
  </si>
  <si>
    <t>Sample146</t>
  </si>
  <si>
    <t>Sample147</t>
  </si>
  <si>
    <t>Sample148</t>
  </si>
  <si>
    <t>Sample149</t>
  </si>
  <si>
    <t>Sample150</t>
  </si>
  <si>
    <t>Sample151</t>
  </si>
  <si>
    <t>Sample152</t>
  </si>
  <si>
    <t>Sample153</t>
  </si>
  <si>
    <t>Sample154</t>
  </si>
  <si>
    <t>Sample155</t>
  </si>
  <si>
    <t>Sample156</t>
  </si>
  <si>
    <t>Sample157</t>
  </si>
  <si>
    <t>Sample158</t>
  </si>
  <si>
    <t>Sample159</t>
  </si>
  <si>
    <t>Sample160</t>
  </si>
  <si>
    <t>Sample161</t>
  </si>
  <si>
    <t>Sample162</t>
  </si>
  <si>
    <t>Sample163</t>
  </si>
  <si>
    <t>Sample164</t>
  </si>
  <si>
    <t>Sample165</t>
  </si>
  <si>
    <t>Sample166</t>
  </si>
  <si>
    <t>Sample167</t>
  </si>
  <si>
    <t>Sample168</t>
  </si>
  <si>
    <t>Sample169</t>
  </si>
  <si>
    <t>Sample170</t>
  </si>
  <si>
    <t>Sample171</t>
  </si>
  <si>
    <t>Sample172</t>
  </si>
  <si>
    <t>Sample173</t>
  </si>
  <si>
    <t>Sample174</t>
  </si>
  <si>
    <t>Sample175</t>
  </si>
  <si>
    <t>Sample176</t>
  </si>
  <si>
    <t>Sample177</t>
  </si>
  <si>
    <t>Sample178</t>
  </si>
  <si>
    <t>Sample179</t>
  </si>
  <si>
    <t>Sample180</t>
  </si>
  <si>
    <t>Sample181</t>
  </si>
  <si>
    <t>Sample182</t>
  </si>
  <si>
    <t>Sample183</t>
  </si>
  <si>
    <t>Sample184</t>
  </si>
  <si>
    <t>Sample185</t>
  </si>
  <si>
    <t>Sample186</t>
  </si>
  <si>
    <t>Sample187</t>
  </si>
  <si>
    <t>Sample188</t>
  </si>
  <si>
    <t>Sample189</t>
  </si>
  <si>
    <t>Sample190</t>
  </si>
  <si>
    <t>Sample191</t>
  </si>
  <si>
    <t>Sample192</t>
  </si>
  <si>
    <t>Sample193</t>
  </si>
  <si>
    <t>Sample194</t>
  </si>
  <si>
    <t>Sample195</t>
  </si>
  <si>
    <t>Sample196</t>
  </si>
  <si>
    <t>Sample197</t>
  </si>
  <si>
    <t>Blenniidae</t>
  </si>
  <si>
    <t xml:space="preserve"> Perciformes</t>
  </si>
  <si>
    <t>Actinopterygii</t>
  </si>
  <si>
    <t>Chordata</t>
  </si>
  <si>
    <t>Sequence</t>
  </si>
  <si>
    <t>KU191588</t>
  </si>
  <si>
    <t>KU191501</t>
  </si>
  <si>
    <t>KU191290</t>
  </si>
  <si>
    <t>KU191287</t>
  </si>
  <si>
    <t>KY676027</t>
  </si>
  <si>
    <t>KY675864</t>
  </si>
  <si>
    <t>HQ168552</t>
  </si>
  <si>
    <t>MH331735</t>
  </si>
  <si>
    <t>KU191168</t>
  </si>
  <si>
    <t>HQ168553</t>
  </si>
  <si>
    <t>MN649902</t>
  </si>
  <si>
    <t>MN649901</t>
  </si>
  <si>
    <t>MN649900</t>
  </si>
  <si>
    <t>MN649899</t>
  </si>
  <si>
    <t>MN649898</t>
  </si>
  <si>
    <t>MN649897</t>
  </si>
  <si>
    <t>MN649896</t>
  </si>
  <si>
    <t>MN649895</t>
  </si>
  <si>
    <t>MN649894</t>
  </si>
  <si>
    <t>MN649893</t>
  </si>
  <si>
    <t>MN649892</t>
  </si>
  <si>
    <t>MN649891</t>
  </si>
  <si>
    <t>MN649890</t>
  </si>
  <si>
    <t>MN649889</t>
  </si>
  <si>
    <t>MN649888</t>
  </si>
  <si>
    <t>MN649887</t>
  </si>
  <si>
    <t>MN649886</t>
  </si>
  <si>
    <t>MN649885</t>
  </si>
  <si>
    <t>MN649884</t>
  </si>
  <si>
    <t>MN649883</t>
  </si>
  <si>
    <t>MN649882</t>
  </si>
  <si>
    <t>MN649881</t>
  </si>
  <si>
    <t>MN649880</t>
  </si>
  <si>
    <t>MN649879</t>
  </si>
  <si>
    <t>MN649878</t>
  </si>
  <si>
    <t>MN649877</t>
  </si>
  <si>
    <t>HQ168554</t>
  </si>
  <si>
    <t>HQ168555</t>
  </si>
  <si>
    <t>KX223895</t>
  </si>
  <si>
    <t>MN649929</t>
  </si>
  <si>
    <t>MN649928</t>
  </si>
  <si>
    <t>MN649927</t>
  </si>
  <si>
    <t>MN649926</t>
  </si>
  <si>
    <t>MN649925</t>
  </si>
  <si>
    <t>MN649924</t>
  </si>
  <si>
    <t>MN649923</t>
  </si>
  <si>
    <t>MN649922</t>
  </si>
  <si>
    <t>MN649921</t>
  </si>
  <si>
    <t>MN649920</t>
  </si>
  <si>
    <t>MN649919</t>
  </si>
  <si>
    <t>MN649918</t>
  </si>
  <si>
    <t>MN649917</t>
  </si>
  <si>
    <t>MN649916</t>
  </si>
  <si>
    <t>MN649915</t>
  </si>
  <si>
    <t>MN649914</t>
  </si>
  <si>
    <t>MN649913</t>
  </si>
  <si>
    <t>MN649912</t>
  </si>
  <si>
    <t>MN649911</t>
  </si>
  <si>
    <t>MN649910</t>
  </si>
  <si>
    <t>MN649909</t>
  </si>
  <si>
    <t>MN649908</t>
  </si>
  <si>
    <t>MN649907</t>
  </si>
  <si>
    <t>MN649906</t>
  </si>
  <si>
    <t>MN649905</t>
  </si>
  <si>
    <t>MN649904</t>
  </si>
  <si>
    <t>MN649903</t>
  </si>
  <si>
    <t>KU944801</t>
  </si>
  <si>
    <t>MN649936</t>
  </si>
  <si>
    <t>MN649935</t>
  </si>
  <si>
    <t>MN649934</t>
  </si>
  <si>
    <t>MN649933</t>
  </si>
  <si>
    <t>MN649932</t>
  </si>
  <si>
    <t>MN649931</t>
  </si>
  <si>
    <t>MN649930</t>
  </si>
  <si>
    <t>Taiwan</t>
  </si>
  <si>
    <t>Saudi Arabia</t>
  </si>
  <si>
    <t>French Polynesia</t>
  </si>
  <si>
    <t>Kiribati</t>
  </si>
  <si>
    <t>Marshall Islands</t>
  </si>
  <si>
    <t>KU7056</t>
  </si>
  <si>
    <t>ROT134</t>
  </si>
  <si>
    <t>KU6917</t>
  </si>
  <si>
    <t>KU4315</t>
  </si>
  <si>
    <t>KU800</t>
  </si>
  <si>
    <t>PI1I1_F2</t>
  </si>
  <si>
    <t>GENBANK</t>
  </si>
  <si>
    <t>Cirripectes matatakaro</t>
  </si>
  <si>
    <t>AGGGAAAGAAGAAGAAGTACAGCCGTAATTAAAACAGCTCAGACAAATAGGGGTGTTTGGTATTGTGAAATAGCTGGGGGTTTCATATTAATGATAGTTGTAATAAAATTAATGGCCCCTAGAATTGAAGAAACACCTGCCAAGTGAAGGGAGAAAATAGTTAGGTCAACTGATGCCCCTGCATGTGCTAGGTTTCCTGATAGTGGTGGGTAAACAGTTCAACCTGTTCCTGCTCCAGCTTCAACTCCGGAAGAAGCAAGCAAAAGAAGGAAAGAGGGGGGAAGCAGTCAAAAGCTCATATTATTTATTCGAGGGAAGGCTATGTCAGGGGCTCCAATCATTAGGGGGATAAGTCAGTTTCCGAAGCCTCCAATCATAATTGGTATTACTATAAAGAAAATTATTACGAAAGCATGAGCTGTAACGATTACATTATAAATCTGGTCGTCTCCTAGGAGGGCTCCAGGCTGACTTAATTCTGCTCGAATTA</t>
  </si>
  <si>
    <t>GCAGAATTAAGTCAGCCTGGAGCCCTCCTAGGAGACGACCAGATTTATAATGTAATCGTTACAGCTCATGCTTTCGTAATAATTTTCTTTATAGTAATACCAATTATGATTGGAGGCTTCGGAAACTGACTTATCCCCCTAATGATTGGAGCCCCTGACATAGCCTTCCCTCGAATAAATAATATGAGCTTTTGACTGCTT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AAACACTAC</t>
  </si>
  <si>
    <t>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TCCCCCACTATCAGGAAACCTAGCACATGCAGGGGCATCAGTTGACCTAACTATTTTCTCCCTTCACTTGGCAGGTGTTTCTTCAATTCTAGGGGCCATTAATTTTATTACAACTATCATTAATATGAAACCCCCAGCTATTTCACAATACCAAACACCCCTATTTGTCTGAGCTGTTTTAATTACGGCTGTACTTCTTCTTCTTTCCCTTCCAGTCCTTGCAGCAGGAATTACAATGCTACTGACAGACCGAAATCT</t>
  </si>
  <si>
    <t>TAATTCGAGCAGAATTAAGTCAGCCTGGAGCCCTCCTAGGAGACGACCAAATTTATAATGTAATCGTTACAGCTCATGCTTTTGTAATAATTTTCTTTATAGTAATACCAATTATGATCGGAGGCTTTGGAAACTGATTAATTCCTTTAATGATCGGAGCCCCTGACATAGCATTCCCTCGAATAAATAATATGAGCTTTTGATTACTGCCTCCTTCATTTCTTCTTCTGCTTGCATCTTCCGGAGTAGAAGCCGGAGCTGGAACAGGTTGAACTGTTTACCCCCCACTGTCAGGTAACCTAGCACATGCAGGGGCATCAGTTGACCTAACTATTTTTTCACTCCACCTAGCAGGTGTTTCTTCAATTCTAGGGGCAATTAATTTTATTACAACTATTATTAATATGAAACCCCCTGCCATCTCACAATACCAAACACCTTTATTTGTTTGGGCTGTTCTAATTACGGCTGTTCTACTACTTCTTTCTCTCCCTGTCCTTGCAGCAGGTATTACAATACTACTAACCGACCGAAACTT</t>
  </si>
  <si>
    <t>GTGGTATTTAAGTTTCGGTCGGTTAGTAGTATTGTAATACCTGCTGCAAGGACAGGGAGAGAAAGAAGTAGTAGAACAGCCGTAATTAGAACAGCCCAAACAAATAAAGGTGTTTGGTATTGTGAGATGGCAGGGGGTTTCATATTAATAATAGTTGTAATAAAATTAATTGCCCCTAGAATTGAAGAAACACCTGCTAGGTGGAGTGAAAAAATAGTTAGGTCAACTGATGCCCCTGCATGTGCTAGGTTACCTGACAGTGGGGGGTAAACAGTTCAACCTGTTCCAGCTCCGGCTTCTACTCCGGAAGATGCAAGCAGAAGAAGAAATGAAGGAGGCAGTAATCAAAAGCTCATATTATTTATTCGAGGGAATGCTATGTCAGGGGCTCCGATCATTAAAGGAATTAATCAGTTTCCAAAGCCTCCGATCATAATTGGTATTACTATAAAGAAAATTATTACAAAAGCATGAGCTGTAACGATTACATTATAAATTTGGTCGTCTCCTAGGAGGGCTCCAGGCTGACTTAATTCTGCTCGAATTA</t>
  </si>
  <si>
    <t>AGCAGGAATAGTGGGCACAGCTTTAAGCTTATTAATTCGAGCAGAATTAAGTCAGCCTGGAGCCCTCCTAGGAGACGACCAAATTTATAATGTAATCGTTACAGCTCATGCTTTTGTAATAATCTTCTTTATAGTAATACCAATTATGATTGGAGGCTTTGGAAACTGATTAATTCCTTTAATGATCGGAGCCCCTGACATAGCATTCCCTCGAATAAATAATATGAGCTTTTGATTACTGCCTCCTTCTTTCCTTCTTCTGCTTGCATCTTCCGGAGTAGAAGCCGGAGCTGGAACAGGTTGAACTGTCTACCCCCCACTGTCAGGTAACCTAGCACATGCAGGGGCATCAGTTGACCTAACTATTTTTTCACTCCACCTAGCAGGTGTTTCTTCAATTCTAGGGGCAATTAATTTTATTACAACTATTATTAATATGAAACCTCCTGCCATCTCACAATACCAAACACCTTTATTTGTTTGGGCTGTTCTAATTACGGCTGTTCTACTACTTCTTTCTCTCCCTGTCCTTGCAGCAGGTATTACAATACTACTAACCGACCGAAACTT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</si>
  <si>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</si>
  <si>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TCCACTGTCGGGAAACCTAGCACATGCAGGGGCATCAGTCGACCTAACTATTTTCTCACTTCATTTGGCAGGTGTTTCTTCAATTCTAGGGGCTATTAATTTTATTACAACTATGATTAACATGAAACCTCCA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</si>
  <si>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GATTAACATGAAACCTCCA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</si>
  <si>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G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</si>
  <si>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CGGGGCTATTAATTTTATTACAACTATTATTAACATGAAACCTCCTGCCATCTCACAGTATCAAACACCACTATTCGTTTGAGCTGTCCTAATTACCGCTGTTCTTCTTCTTCTTTCACTCCCAGTCCTAGCGGCAGGAATTACAATGCTACTTACAGACCGAAACTTAAATACTAC</t>
  </si>
  <si>
    <t>CTTT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</si>
  <si>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CCCAGCCATCTCACAGTATCAAACACCACTATTCGTTTGAGCTGTCCTAATTACCGCTGTTCTTCTTCTTCTTTCACTCCCAGTCCTAGCA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</si>
  <si>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A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</si>
  <si>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AGCAGGAATTACAATGCTGCTTACG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</si>
  <si>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TCCCCCACTGTCGGGGAACCTAGCACATGCAGGGGCATCAGTTGACCTAACTATTTTCTCACTTCATTTGGCAGGTGTTTCTTCAATTCTAGGGGCTATTAATTTTATTACAACTATTATTAACATGAAACCTCCAGCCATCTCACAGTATCAAACACCACTATTCGTTTGAGCTGTCCTAATTACCGCTGTTCTTCTTCTTCTTTCACTCCCAGTCCTAGCGGCAGGAATTACAATGCTACTTACAGACCGAAACTTAAATACTAC</t>
  </si>
  <si>
    <t>CTTCTAGGAGACGACCAGATTTATAACGTAATCGTTACAGCTCATGCTTTCGTAATAATTTTCTTTATAGTAATACCAATTATGATTGGAGGCTTTGGAAACTGACTTATTCCCCTAATGATCGGAGCCCCTGACATGGCATTCCCTCGAATAAATAATATGAGCTTTTGATTACTCCCCCCTTCTTTCCTTCTTCTGCTTGCTTCTTCCGGAGTAGAAGCCGGGGCTGGAACAGGTTGAACTGTTTACCCCCCACTGTCGGGAAACCTAGCACATGCAGGGGCATCAGTTGACCTAACTATTTTCTCACTTCATTTGGCAGGTGTTTCTTCAATTCTAGGGGCTATTAATTTTATTACAACTATTATTAACATGAAACCTCCAGCCATCTCACAGTATCAAACACCACTATTCGTTTGAGCTGTCCTAATTACCGCTGTTCTTCTTCTTCTTTCACTCCCAGTCCTAGCGGCAGGAATTACAATGCTACTTACAGACCGAAACTTAAATACTAC</t>
  </si>
  <si>
    <t>AGCAGGAATAGTGGGCACAGCTTTAAGCTTACTGATTCGAGCAGAATTAAGTCAGCCTGGAGCCCTTTTAGGAGATGACCAAATCTATAACGTTATCGTTACAGCTCATGCTTTCGTAATAATTTTCTTTATAGTGATACCAATCATGATCGGAGGCTTTGGAAACTGACTTATTCCCCTAATGATTGGAGCCCCTGACATAGCATTTCCTCGAATAAACAACATAAGCTTTTGATTACTCCCCCCTTCTTTCCTTCTTCTGCTTGCTTCTTCCGGAGTAGAAGCTGGGGCTGGAACAGGTTGAACCGTCTACCCCCCATTATCCGGGAACCTGGCACACGCAGGGGCATCAGTTGACCTAACTATTTTCTCACTTCACTTGGCAGGTGTTTCTTCAATTCTAGGGGCTATTAATTTTATTACAACTATTATTAATATGAAACCCCCAGCAATTTCACAGTACCAAACACCCTTATTTGTTTGAGCTGTCCTAATTACGGCTGTACTTCTACTTCTTTCTCTTCCGGTCCTTGCAGCAGGAATTACAATGCTACTAACAGACCGAAACTT</t>
  </si>
  <si>
    <t>AGCAGGAATAGTAGGA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</t>
  </si>
  <si>
    <t>AGTGGGAACAGCCTTAAGCCTTCTAATTCGAGCTGAATTAAGCCAACCTGGCGCCCTTCTTGGGGACGACCAGATTTATAACGTAATCGTTACTGCCCATGCCTTCGTAATAATTTTCTTTATAGTAATACCAATTATGATCGGCGGCTTTGGGAACTGACTTGTTCCCTTAATGATTGGAGCCCCTGATATAGCATTTCCACGAATAAATAACATGAGCTTCTGACTGCTACCCCCATCATTCCTTCTTTTGCTCGCTTCTTCCGGAGTTGAAGCAGGGGCCGGAACAGGCTGAACCGTTTATCCGCCTTTATCAGGTAATTTAGCCCACGCCGGGGCCTCCGTCGACTTAACAATTTTTTCTCTTCACCTGGCCGGAATTTCATCAATTCTGGGTGCAATTAATTTTATTACCACCATTATTAACATAAAACCTCCAGCTATTTCTCAATACCAAACTCCCTTATTTGTCTGAGCCGTCTTAATTACTGCCGTTCTCCTACTTCTTTCTCTTCCAGTTCTTGCTGCTGGTATTACAATACTACTTACGGACCGAAATTTAAATACAACCTTCTTTGACCCAGCTGGAGGAGGAGACCCTATCTTATATCAACACCTCTT</t>
  </si>
  <si>
    <t>CTCCTAGGAGACGACCAGATTTATAATGTAATCGTAACAGCTCATGCTTTCGTT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C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</si>
  <si>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</si>
  <si>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</si>
  <si>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TAATATGAAACCCCCAGCTATTTCACAATACCAAACACCCCTGTTTGTTTGAGCTGTTCTAATTACAGCTGTACTTCTTCTTCTTTCCCTTCCAGTTCTTGCAGCAGGAATTACAATACTGCTAACGGACCGAAACCTAAATACTAC</t>
  </si>
  <si>
    <t>CTCCTAGGAGACGACCAGATTTATAATGTAATCGTAACAGCTCATGCTTTCGTAATAATTTTCTTTATAGTAATACCAATTATGATTGGAGGCTTTGGGAACTGACTTATTCCCCTAATGATTGGAGCCCCTGACATAGCCTTCCCTCGAATAAATAATATAAGCTTCTGACTACTC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GCTGCTAACGGACCGAAACCTAAATACTAC</t>
  </si>
  <si>
    <t>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GGCAGGAATTACAATACTGCTAACGGACCGAAACCTAAATACTAC</t>
  </si>
  <si>
    <t>CTCCTAGGAGACGACCAGATTTATAATGTAATCGTAACAGCTCATGCTTTCGTAATAATTTTCTTTATAGTAATACCAATTATGATTGGAGGCTTTGGGAACTGACTTATTCCCCTAATGATTGGAGCCCCTGATATAGCCTTCCCTCGAATAAATAATATAAGCTTCTGACTACTTCCTCCG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</si>
  <si>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</si>
  <si>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CATAGCCTTCCCTCGAATAAATAATATAAGCTTCTGACTACTC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GAATACTAC</t>
  </si>
  <si>
    <t>CTCCTAGGAGACGACCAGATTTATAATGTAATCGTAACAGCTCATGCTTTCGTAATAATTTTCTTTATAGTAATACCAATTATGATTGGAGGCTTTGGGAACTGACTTATTCCCCTAATGATTGGAGCCCCTGACATAGCCTTCCCTCGAATAAATAATATAAGCTTCTGACTACTCCCTCCCTCTTTCCTTCTCTTACTTGCTTCTTCTGGGGTTGAAGCTGGAGCAGGGACAGGTTGAACTGTTTACCCCCCATTATCAGGAAACTTAGCACATGCAGGGGCATCAGTTGACCTCACTATTTTCTCCCTCCATTTAGCAGGTGTCTCTTCAATTCTAGGGGCCATTAATTTTATCACAACTATTATTAATATGAAACCCCCAGCTATTTCACAATACCAAACACCCCTGTTTGTTTGAGCTGTCCTAATTACAGCTGTACTTCTTCTTCTTTCCCTTCCAGTTCTTGCAGCAGGAATTACAATGCTGCTAACGGACCGAAACCTAAATACTAC</t>
  </si>
  <si>
    <t>CTCCTAGGAGACGACCAGATTTATAATGTAATCGTAACAGCTCATGCTTTCGTAATAATTTTCTTTATAGTAATACCAATTATGATTGGAGGCTTTGGGAACTGACTTATTCCCCTAATGATTGGAGCCCCTGATATAGCCTTCCCTCGAATAAATAATATAAGCTTCTGACTACTTCCTCCCTCTTTCCTTCTCTTACTTGCTTCTTCTGGAGTTGAAGCTGGAGCAGGGACAGGTTGAACTGTTTACCCCCCATTATCAGGAAACTTAGCACATGCAGGGGCATCAGTTGACCTCACTATTTTCTCCCTCCATCTAGCAGGTGTCTCCTCAATTCTAGGGGCCATTAATTTTATT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</si>
  <si>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GCTGCTAACGGACCGAAACCTAAATACTAC</t>
  </si>
  <si>
    <t>CTCCTAGGAGACGACCAGATTTATAATGTAATCGTAACAGCTCATGCTTTCGTAATAATTTTCTTTATAGTAATACCAATTATGATTGGAGGCTTTGGGAACTGACTTATTCCCCTAATGATTGGAGCCCCTGACATAGCCTTCCCTCGAATAAATAATATAAGCTTCTGACTACTTCCTCCCTCTTTCCTTCTCTTACTTGCTTCC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</si>
  <si>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TCCCCTAATGATTGGAGCCCCTGATATGGCCTTCCCTCGAATAAATAATATAAGCTTCTGACTACTTCCTCCCTCTTTCCTTCTCTTGCTTGCTTCTTCTGGAGTTGAAGCTGGAGCAGGGACAGGTTGAACTGTTTACCCCCCATTGTCAGGAAACTTAGCACATGCAGGGGCATCAGTTGACCTCACTATTTTCTCCCTCCATTTGGCAGGTGTCTCCTCAATTCTAGGGGCCATTAATTTTATCACAACTATTATTAATATGAAACCCCCAGCTATCTCACAATACCAAACACCCCTGTTTGTTTGAGCTGTCCTAATTACAGCTGTACTTCTTCTTCTTTCCCTCCCAGTTCTTGCAGCAGGAATTACAATGCTGCTTACGGACCGAAACCTAAATACTAC</t>
  </si>
  <si>
    <t>CTCCTAGGAGACGACCAGATTTATAATGTAATCGTA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CTCGATTCTAGGGGCCATTAATTTTATCACAACTATTATTAATATGAAACCCCCAGCTATTTCACAATACCAAACACCCCTGTTTGTTTGAGCTGTCCTAATTACAGCTGTACTTCTTCTTCTTTCCCTTCCAGTTCTTGCAGCAGGAATTACAATACTGCTAACGGACCGAAACCTAAATACTAC</t>
  </si>
  <si>
    <t>CTCCTAGGAGACGACCAGATTTATAATGTAATCGTAACAGCTCATGCTTTCGTTATAATTTTCTTTATAGTAATACCAATTATGATTGGAGGCTTTGGGAACTGACTTATTCCCCTAATGATTGGAGCCCCTGATATGGCCTTCCCTCGAATAAATAATATAAGCTTCTGACTACTTCCTCCCTCTTTCCTTCTCTTACTTGCTTCTTCTGGAGTTGAAGCTGGAGCAGGGACAGGTTGAACTGTTTACCCCCCATTATCAGGAAACTTAGCACATGCAGGGGCATCAGTTGACCTCACTATTTTCTCCCTCCATTTGGCAGGTGTCTCCTCAATTCTAGGGGCCATTAATTTTATCACAACTATTATCAATATGAAACCCCCAGCTATTTCACAATACCAAACACCCCTGTTTGTTTGAGCTGTCCTAATTACAGCTGTACTTCTTCTTCTTTCCCTTCCAGTTCTTGCAGCAGGAATTACAATGCTGCTTACGGACCGAAACCTAAATACTAC</t>
  </si>
  <si>
    <t>TTAAGTCAGCCTGGAGCCCTCCTAGGAGACGACCAAATTTATAATGTAATCGTTACAGCTCATGCTTTTGTAATAATTTTCTTTATAGTAATACCAATTATGATTGGAGGCTTTGGAAACTGATTAATTCCTTTAATGATCGGAGCCCCTGACATAGCATTCCCTCGAATAAATAATATGAGCTTTTGATTATTACCTCCTTCATTTCTTCTTCTGCTTGCATCTTCCGGAGTAGAAGCCGGAGCTGGAACAGGTTGAACTGTTTACCCCCCACTGTCAGGTAACCTAGCACATGCAGGGGCATCAGTTGACCTAACTATTTTTTCACTCCACTTAGCAGGTGTTTCTTCAATTCTAGGGGCAATTAATTTTATTACAACTATTATCAATATGAAACCTCCTGCCATCTCACAATACCAAACACCTTTATTTGTTTGGGCTGTTCTAATTACGGCTGTTCTACTACTTCTTTCTCTCCCTGTCCTTGCAGCAGGTATTACAATACTACTAACCGACCGAAACTTAAATACCACTTTCTTTGACCCCGCAGGA</t>
  </si>
  <si>
    <t>CTCCTAGGAGACGACCAGATTTATAATGTAATCGTAACAGCTCATGCTTTCGTAATAATTTTCTTTATAGTAATACCAATTATGATTGGAGGCTTTGGGAACTGACTTATCCCCCTAATGATTGGAGCCCCTGACATAGCCTTCCCTCGAATAAATAATATG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</si>
  <si>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CCCCCTAATGATTGGAGCCCCTGACATAGCCTTCCCTCGAATAAATAATATAAGCTTCTGACTACTTCCC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GGTTCTTGCAGCAGGAATTACAATACTGCTAACGGACCGAAACCTAAATACTAC</t>
  </si>
  <si>
    <t>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TCATTTAGCAGGTGTCTCTTCAATTCTAGGGGCCATC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</si>
  <si>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</t>
  </si>
  <si>
    <t>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GGTTCTTGCAGCAGGAATTACAATACTGCTAACGGACCGAAACCTAAATACTAC</t>
  </si>
  <si>
    <t>CTATATATAGTTTTTGGTGCTTGAGCAGGAATAGTGGGCACAGCTTTAAGCTTATTAATTCGAGCAGAATTAAGTCAGCCTGGAGCCCTCCTAGGAGACGACCAAATTTATAATGTAATCGTTACAGCTCATGCTTTTGTAATAATTTTCTTTATAGTAATACCAATTATGATTGGAGGCTTTGGAAACTGATTAATTCCTTTAATGATCGGAGCCCCTGACATAGCATTCCCTCGAATAAATAATATGAGCTTTTGATTACTGCCTCCTTCATTTCTTCTTCTGCTTGCATCTTCCGGAGTAGAAGCCGGAGCTGGAACAGGTTGAACTGTCTACCCCCCACTGTCAGGTAACCTAGCACATGCAGGGGCATCAGTTGACCTAACTATTTTTTCACTCCACCTAGCAGGTGTTTCTTCAATTCTAGGGGCAATTAATTTTATTACAACTATTATTAATATGAAACCTCCTGCCATCTCACAATACCAAACACCTTTATTTGTTTGGGCTGTTCTAATTACGGCTGTTCTACTACTTCTTTCTCTCCCTGTCCTTGCAGCAGGTATTACAATACTACTAACCGACCGAAACTTAAATACCACTTTCTTCGACCCCGCAGGAGGAGGAGACCCTATTTTATACCAACATCTCTTC</t>
  </si>
  <si>
    <t>ATAGTGGGCACAGCTTTAAGCTTATTAATTCGAGCAGAATTAAGTCAGCCTGGAGCCCTCCTAGGAGACGACCAGATTTATAATGTAATCGTTACAGCTCATGCTTTCGTAATAATTTTCTTTATAGTAATACCAATTATGATTGGAGGCTTCGGAAACTGACTTATCCCCCTAATGATTGGAGCCCCTGACATAGCCTTCCCTCGAATAAATAATATGAGCTTTTGACTGCTT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</t>
  </si>
  <si>
    <t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TTCACTTCACTTAGCAGGTGTCTCTTCTATTCTAGGGGCTATTAATTTTATTACAACTATTATTAATATAAAACCCCCAGCTATCTCACAATATCAAACACCTTTATTTGTTTGGGCTGTTTTAATTACGGCTGTTCTTCTGCTTCTTTCTCTCCCAGTCCTTGCAGCAGGCATTACAATGCTACTAACAGATCGAAATTTAAATACCACTTTCTTTGATCCTGCAGGAGGGGGAGACCCAATCCTATACCAACATCTCTTC</t>
  </si>
  <si>
    <t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TTC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</si>
  <si>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TCATTTAGCAGGTGTCTCTTCAATTCTAGGGGCCATCAATTTTATCACAACTATTATTAATATGAAACCCCCAGCTATTTCACAATACCAAACACCCCTGTTTGTTTGAGCTGTCCTAATTACAGCTGTACTTCTTCTTCTTTCCCTTCCAGTTCTTGCAGCAGGAATTACAATACTGCTAACGGACCGAAACCTAAATACTACTTTCTTCGACCCTGCAGGGGGAGGAGACCCAATCCTATACCAACACCTCTTC</t>
  </si>
  <si>
    <t>CCTATATATAGTTTTTGGTGCTTGAGCAGGGATAGTAGGCACGGCTTTAAGCTTACTAATTCGAGCAGAATTAAGTCAGCCTGGAGCC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TTC</t>
  </si>
  <si>
    <t>C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GCTATCCGGAAACCTGGCACACGCAGGAGCATCAGTTGATTTAACTATTTTTTCACTCCACTTGGCAGGTATTTCTTCAATTCTAGGGGCCATTAATTTTATCACAACCATTATTAATATGAAACCTCCAGCTATTTCGCAGTACCAAACGCCTCTATTTGTTTGAGCTGTTCTGATTACAGCTGTTCTTCTACTTCTTTCTCTCCCAGTCCTTGCAGCGGGGATTACAATGCTACTAACAGACCGGAACTTAAATACCACTTTCTTTGACCCCGCAGGAGGAGGAGACCCTATCCTGTATCAACATCTCTTC</t>
  </si>
  <si>
    <t>C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ACTATCCGGAAACCTGGCACACGCAGGAGCATCAGTTGATTTAACTATTTTTTCACTCCACTTGGCAGGTATTTCTTCAATTCTAGGGGCCATTAATTTTATCACAACCATTATTAATATGAAGCCTCCAGCTATTTCGCAGTACCAAACGCCTCTATTTGTTTGAGCTGTCCTGATTACAGCTGTTCTTCTACTTCTTTCTCTCCCAGTCCTTGCAGCGGGGATTACAATGCTACTAACAGACCGGAACTTAAATACCACTTTCTTTGACCCCGCAGGAGGAGGAGACCCTATCCTGTATCAACATCTCTTC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</si>
  <si>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CCCCTCTTTCCTTCTCTTGCTTGCTTCTTCTGGAGTTGAAGCTGGAGCAGGGACAGGTTGAACTGTTTACCCCCCATTATCAGGAAACTTAGCACATGCAGGGGCATCAGTTGACCTCACTATTTTTTCCCTCCATTTAGCAGGTGTCTCTTCAATTCTAGGGGCCATTAATTTTATCACAACTATTATTAATATGAAACCCCCAGCTATTTCACAATACCAAACACCCCTGTTTGTTTGAGCTGTCCTAATTACAGCTGTACTTCTTCTTCTTTCCCTTCCAGTTCTTGCAGCAGGAATTACAATACTGCTAACGGACCGAAACCTAAATACTACTTTCTTCGACCCTGCAGGGGGAGGAGACCCGATCCTATACCAACACCTCTTC</t>
  </si>
  <si>
    <t>CCTATATATAGTTTTTGGTGCTTGAGCAGGGATAGTAGGCACGGCTTTAAGCTTACTAATTCGAGCAGAATTAAGTCAGCCTGGAGCCCTCCTAGGAGACGACCAGATTTATAATGTAATCGTAACAGCTCATGCTTTCGTAATAATTTTCTTTATAGTAATACCAATTATGATTGGAGGCTTTGGGAACTGACTTATTCCCCTAATGATTGGAGCCCCTGACATAGCCTTCCCTCGAATAAATAATATAAGCTTCTGACTACTTCCCCCCTCTTTCCTTCTCTTACTTGCTTCTTCTGGAGTTGAAGCTGGAGCAGGGACAGGTTGAACTGTTTACCCCCCATTATCAGGAAACTTAGCACATGCAGGGGCATCAGTTGACCTCACTATTTTCTCCCTCCATTTAGCAGGTGTCTCTTCAATTCTAGGGGCCATTAATTTTATTACAACTATTATTAATATGAAACCCCCAGCTATTTCACAATACCAAACACCCCTGTTTGTTTGAGCTGTCCTAATTACAGCTGTACTTCTTCTTCTTTCCCTTCCAGTTCTTGCAGCAGGAATTACAATACTGCTAACGGACCGAAACCTAAATACTACTTTCTTCGACCCTGCAGGGGGAGGAGACCCGATCCTATACCAACACCTCTTC</t>
  </si>
  <si>
    <t>CCTATATATAGTTTTTGGTGCTTGAGCAGGGATAGTAGGCACGGCTTTAAGCTTACTAATTCGAGCAGAATTAAGTCAGCCTGGAGCCCTCCTAGGAGACGACCAGATTTATAATGTAATCGTAACAGCTCATGCTTTCGTAATAATTTTCTTTATAGTAATACCAATTATA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GGTTCTTGCAGCAGGAATTACAATACTGCTAACGGACCGAAACCTAAATACTACTTTCTTCGACCCTGCAGGGGGAGGAGACCCAATCCTATACCAACACCTCTTC</t>
  </si>
  <si>
    <t>CCTATACATAGTTTTTGGTGCTTGAGCAGGAA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TTT</t>
  </si>
  <si>
    <t>CCTATACATAGTTTTTGGTGCTTGAGCAGGAATAGTAGGGACTGCTTTAAGCCTACTAATTCGGGCAGAATTAAGCCAACCTGGGGCTCTCCTTGGGGATGACCAGATC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TGTATGAGCTGTTCTTATTACAGCTGTACTTCTACTCCTTTCACTTCCAGTTCTTGCAGCAGGAATTACAATACTGCTTACAGACCGAAACCTAAATACAACCTTCTTCGACCCTGCTGGGGGAGGGG</t>
  </si>
  <si>
    <t>CCTATATATAGTTTTTGGTGCTTGAGCAGGAATAGTAGGCACAGCTTTAAGCTTATTAATTCGAGCAGAATTAAGTCAGCCTGGAGCC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CACAACTATTATTAACATGAAACCTCCAGCCATCTCACAGTATCAAACACCACTATTCGTTTGAGCTGTCCTAATTACCGCTGTTCTTCTTCTTCTTTCACTCCCAGTCCTAGCGGCAGGAATTACAATGCTACTTACAGACCGAAACTTAAATACTACTTTCTTCGACCCCGCAGGAGGAGGAGACCCTATTCTTTACCAACATCTCTTC</t>
  </si>
  <si>
    <t>CCTCTAC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t>
  </si>
  <si>
    <t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AGACCCAATTCTTTACCAACACTTGTTT</t>
  </si>
  <si>
    <t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t>
  </si>
  <si>
    <t>G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TTT</t>
  </si>
  <si>
    <t>CCTCTACATAATTTTTGGTGCTTGAGCAGGAATAGTAGGAACTGCTTTAAGCCTACTAATTCGGGCAGAACTAAGCCAGCCCGGCGCTCTTCTTGGAGATGACCAAATTTATAATGTAATCGTTACAGCTCATGCTTTCGTAATGATTTTCTTTATAGTAATACCAATTATAATTGGTGGCTTTGGAAACTGACTTATTCCCCTAATGATTGGGGCCCCTGATATAGCCTTTCCTCGAATAAATAACATGAGCTTTTGACTTCTCCCCCCTTCTTTCCTTCTCCTCCTAGCTTCTTCCGGGGTAGAAGCTGGAGCCGGGACAGGTTGAACTGTATATCCACCTCTATCAGGAAACCTTGCGCATGCGGGGGCATCTGTTGACTTAACCATTTTCTCCTTACACTTAGCAGGGATTTCTTCAATTCTAGGGGCTATCAATTTTATTACAACAATTATTAATATGAAACCTCCAGCAATTTCTCAGTACCAGACACCTCTGTTTGTATGAGCTGTTCTTATTACAGCAGTACTGCTGCTTCTTTCCCTTCCAGTTCTTGCAGCGGGAATTACAATGCTACTTACGGACCGAAACCTAAACACGACCTTCTTTGACCCTGCAGGTGGAGGAGATCCCATTCTTTATCAACATCTCTTC</t>
  </si>
  <si>
    <t>CCTATACATAGTTTTTGGTGCATGAGCAGGGATAGTAGGAACTGCTTTAAGCCTACTGATTCGGGCAGAATTAAGCCAACCTGGGGCTCTCCTCGGAGATGACCAGATCTATAATGTAATCGTTACAGCACACGCTTTCGTAATAATCTTCTTTATAGTAATACCAATTATGATCGGAGGCTTCGGAAATTGACTTATTCCTCTAATGATTGGGGCCCCTGATATGGCCTTTCCACGAATGAATAATATGAGCTTTTGACTCCTCCCTCCCTCTTTCCTTCTTCTCCTTGCTTCTTCTGGAGTAGAGGCTGGTGCCGGGACAGGTTGAACCGTGTACCCACCATTATCAGGTAACCTAGCTCATGCAGGGGCATCTGTTGACTTAACCATCTTTTCCCTGCACTTAGCAGGAATCTCTTCAATCCTGGGGGCCATTAATTTTATTACAACAATTATTAATATGAAACCTCCAGCTATTTCTCAGTACCAAACACCCTTATTCGTGTGGGCTGTTCTTATTACCGCAGTTCTCCTTCTGCTATCCCTTCCGGTCCTTGCAGCAGGAATCACAATGCTACTTACAGATCGAAACTTAAATACAACCTTCTTTGACCCCGCTGGAGGAGGGGATCCAATTCTGTACCAGCACTTATTC</t>
  </si>
  <si>
    <t>AGTAGGAACTGCTTTAAGCCTACTGATTCGGGCAGAATTAAGCCAACCTGGGGCTCTCCTCGGAGATGACCAGATCTATAATGTAATCGTTACAGCACACGCTTTCGTAATAATCTTCTTTATAGTAATACCAATTATGATCGGAGGCTTCGGAAATTGACTTATTCCTCTAATGATTGGGGCCCCTGATATGGCCTTTCCACGAATGAATAATATGAGCTTTTGACTCCTCCCTCCCTCTTTCCTTCTTCTCCTTGCTTCTTCTGGGGTAGAGGCTGGTGCCGGGACAGGTTGAACCGTGTACCCACCATTATCAGGTAACCTAGCTCATGCAGGGGCATCTGTTGACTTAACCATCTTTTCCCTGCACTTAGCAGGAATCTCTTCGATCCTGGGGGCCATTAATTTTATTACAACAATTATTAACATGAAACCTCCAGCTATTTCTCAGTACCAAACACCCTTATTCGTATGGGCTGTCCTCATTACCGCAGTTCTCCTTCTGCTATCCCTTCCGGTCCTTGCAGCAGGAATCACAATGCTACTCACAGATCGAAACTTAAATACAACCTTCTTTGACCCCGCTGGAGGAGGAGATCCAATTCTGTACCAGCACTTATTC</t>
  </si>
  <si>
    <t>CCTCTAT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t>
  </si>
  <si>
    <t>AAAGATATCGGCACCCTATATATAGTTTTTGGTGCTTGAGCGGGAATAGTCGGTACAGCTTTAAGCCTATTAATTCGAGCAGAATTAAGCCAGCCTGGAGCGCTTCTAGGAGACGACCAGATTTATAACGTAATCGTTACAGCTCATGCTTTCGTAATAATTTTCTTTATAGTAATACCAATTATGATTGGAGGCTTTGGAAACTGACTTATTCCATTAATGATCGGAGCCCCTGACATAGCATTCCCCCGAATAAATAATATGAGCTTTTGACTTCTTCCCCCCTCTTTCCTACTTCTTCTTGCTTCTTCCGGAGTAGAAGCTGGAGCTGGAACAGGTTGAACTGTTTATCCCCCACTATCAGGAAACCTAGCACATGCCGGAGCGTCAGTTGATCTGACCATTTTCTCACTCCACTTGGCGGGTGTCTCTTCAATTCTAGGGGCTATCAATTTTATTACAACTATTATTAATATGAAACCCCCAGCTATTTCCCAGTACCAAACACCCTTATTTGTTTGAGCTGTCCTGATCACGGCTGTTCTTCTACTACTATCGCTTCCGGTTCTTGCAGCAGGAATTACAATGCTACTTACAGACCGGAATTTAAATACCACCTTCTTTGACCCTGCAGGAGGGGGAGACCCTA</t>
  </si>
  <si>
    <t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CTTCTGATTCTTTGGC</t>
  </si>
  <si>
    <t>GAAGCAGGAATAGTGGGCACAGCTTTAAGCTTATTAATTCGAGCAGAATTAAGTCAGCCMGGAGCCCTCCTAGGAGACGACCAGATTTATAATGTAATCGTTACAGCTCATGCTTTCGTAATAATTTTCTTTATAGTAATACCAATTATGATTGGAGGCTTCGGAAACTGACTTATCCCCCTAATGATTGGAGCCCCTGACATAGCCTTCCCTCGAATAAATAATATGAGCTTTTGACTGCTG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TAACACTACTTTCTTCGACCCTGCAGGAGGGGGAGACCCGATCCTATACCAACACCTCTTTTGATTCTTTGG</t>
  </si>
  <si>
    <t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t>
  </si>
  <si>
    <t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GACAGATCGAAATTTAAATACCACTTTCTTTGATCCTGCAGGAGGGGGAGACCCAATCCTATACCAACATCTC</t>
  </si>
  <si>
    <t>CCTATAC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t>
  </si>
  <si>
    <t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C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t>
  </si>
  <si>
    <t>CCTATACATAGTTTTTGGTGCTTGAGCAGGAATAGTAGGGACTGCTTTAAGCCTACTAATTCGGGCAGAATTAAGCCAACCTGGGGCTCTCCTTGGGGATGACCAGATTTACAATGTAATCGTTACAGCACATGCTTTCGTAATAATTTTCTTTATAGTAATACCAATTATGATTGGAGGCTTCGGAAATTGACTTATCCCTTTAATGATC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t>
  </si>
  <si>
    <t>CCTATATATAGTTTTTGGTGCTTGAGCAGGGATAGTAGGCACGGCTTTAAGCTTACTAATTCGAGCAGAATTAAGTCAGCCTGGAGCC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CTTCTCCCTCCATTTAGCAGGTGTCTCTTCAATTCTAGGGGCCATTAATTTTATCACAACTATTATTAATATGAAACCCCCAGCTATTTCACAATACCAAACACCCCTGTTTGTTTGAGCTGTCCTAATTACAGCTGTACTTCTTCTTCTTTCCCTTCCAGTTCTTGCAGCAGGAATTACAATACTGCTAACGGACCGAAACCTAAATACTACTTTCTTCGACCCTGCAGGGGGAGGAGACCCGATCCTATACCAACACCTCTTC</t>
  </si>
  <si>
    <t>CCTATACATAGTTTTTGGTGCTTGAGCAGGAATAGTAGGGACTGCTTTAAGCCTACTAATTCGGGCAGAATTAAGCCAACCTGGGGCTCTCCTTGGGGATGACCAGATC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TGTATGAGCTGTTCTTATTACAGCTGTACTTCTACTCCTTTCACTTCCAGTTCTTGCAGCAGGAATTACAATACTGCTTACAGACCGAAACCTAAATACAACCTTCTTCGACCCTGCTGGGGGAGGGGACCCAATTCTTTACCAACACTTGTTT</t>
  </si>
  <si>
    <t>CCTATATATAGTTTTTGGTGCTTGAGCAGGAATAGTAGGCACAGCTTTAAGCTTATTAATTCGAGCAGAATTAAGTCAGCCTGGAGCCCTTCTAGGAGACGACCAGATTTATAACGTAATCGTTACAGCTCATGCTTTCGTAATAATTTTCTTTATAGTAATACCAATTATGATTGGAGGCTTTGGAAACTGACTTATTCCCCTAATGATCGGAGCCCCTGACATAGCATTCCCTCGAATGAATAACATGAGCTTTTGATTACTCCCCCCTTCTTTCCTTCTTCTGCTTGCTTCTTCCGGAGTAGAAGCCGGGGCTGGAACAGGTTGAACTGTTTATCCCCCACTGTCGGGAAACCTAGCACATGCAGGAGCATCAGTTGACCTGACTATTTTCTCACTTCATTTGGCAGGTGTTTCTTCAATTCTAGGGGCTATCAATTTTATTACAACTATTATTAACATGAAACCTCCAGCCATCTCACAGTATCAAACACCACTATTCGTTTGAGCTGTCCTAATTACCGCTGTTCTTCTCCTTCTTTCGCTCCCAGTCCTAGCGGCAGGAATTACAATGCTACTTACAGACCGAAACTTAAATACTACTTTCTTCGACCCCGCAGGAGGAGGAGACCCTATTCTCTACCAGCATCTCTTC</t>
  </si>
  <si>
    <t>CCTATATATAGTTTTTGGTGCTTGAGCAGGAATAGTAGGCACAGCTTTAAGCTTATTAATTCGAGCAGAATTAAGTCAGCCTGGAGCCCTTCTAGGAGACGACCAGATTTATAACGTAATCGTTACAGCTCATGCTTTCGTAATAATTTTCTTTATAGTAATACCAATTATGATTGGAGGCTTTGGAAACTGACTTATTCCCCTAATGATCGGAGCCCCTGACATAGCATTCCCTCGAATGAATAACATGAGCTTTTGATTACTCCCCCCTTCTTTCCTTCTTCTGCTTGCTTCTTCCGGAGTAGAAGCCGGGGCTGGAACAGGTTGAACTGTTTATCCCCCACTGTCGGGAAACCTAGCACATGCAGGAGCATCAGTTGACCTAACTATTTTCTCACTTCATTTGGCAGGTGTTTCTTCAATTCTAGGGGCTATCAATTTTATTACAACTATTATTAACATGAAACCTCCAGCCATCTCACAGTATCAAACACCACTATTCGTTTGAGCTGTCCTAATTACCGCTGTTCTTCTCCTTCTTTCGCTCCCAGTCCTAGCGGCAGGAATTACAATGCTACTTACAGACCGAAACTTAAATACTACTTTCTTCGACCCCGCAGGAGGAGGAGACCCTATTCTCTACCAGCATCTCTTC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</si>
  <si>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GGGTTGAACTGTTTACCCCCCATTATCAGGAAACTTAGCACATGCAGGGGCATCAGTTGACCTCACTATTTTCTCCCTCCATTTAGCAGGTGTCTCTTCAATTCTAGGGGCCATTAATTTTATCACAACTATTATTAATATGAAACCCCCAGCTATTTCACAATACCAAACACCCCTGTTTGTTTGAGCTGTCCTAATTACAGCTGTACTTCTTCTTCTTTCCCTTCCAGTTCTTGCAGCAGGAATTACGATACTGCTAACGGACCGAAACCTAAATACTACTTTCTTCGACCCTGCAGGGGGAGGAGACCCGATCCTATACCAACACCTCTTC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</si>
  <si>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TTC</t>
  </si>
  <si>
    <t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G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</si>
  <si>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GACACCCCTGTTTGTTTGAGCTGTCCTAATTACAGCTGTACTTCTTCTTCTTTCCCTTCCGGTTCTTGCAGCAGGAATTACAATACTGCTAACGGACCGAAACCTAAATACTACTTTCTTCGACCCTGCAGGGGGAGGAGACCCAATCCTATACCAACACCTCTTC</t>
  </si>
  <si>
    <t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CATCACAACTATTATTAATATGAAACCCCCAGCTATTTCACAATACCAAACACCCCTGTTTGTTTGAGCTGTCCTAATTACAGCTGTACTTCTTCTTCTTTCCCTTCCAGTTCTTGCGGCAGGAATTACAATACTGCTAACGGACCGAAACCTAAATACTACTTTCTTCGACCCTGCAGGGGGAGGAGACCCAATCCTATACCAACACCTCTTC</t>
  </si>
  <si>
    <t>CCTCTACATAATTTTTGGTGCTTGAGCAGGAATAGTAGGAACTGCTTTAAGCCTACTAATTCGGGCAGAACTGAGCCAGCCTGGCGCTCTTCTTGGAGATGATCAGATTTATAATGTAATCGTCACAGCTCATGCTTTCGTGATGATCTTCTTTATAGTAATACCAATTATGATTGGTGGCTTTGGAAACTGACTTATCCCCTTAATGATCGGGGCCCCTGATATAGCCTTTCCTCGAATAAACAACATA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t>
  </si>
  <si>
    <t>CTATATATAGTC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GACAGGTTGAACTGTTTACCCCCCACTG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TTT</t>
  </si>
  <si>
    <t>CTATATATAGTTTTTGGTGCTTGAGCAGGAATAGTGGGCACAGCTTTAAGCTTATTAATTCGAGCAGAATTAAGTCAGCCTGGAGCCCTCCTAGGAGACGACCAAATTTATAATGTAATCGTTACAGCTCATGCTTTTGTAATAATTTTCTTTATAGTAATACCAATTATGATTGGAGGCTTTGGAAACTGATTAATTCCTTTAATGATCGGAGCCCCTGACATAGCATTCCCTCGAATAAATAATATGAGCTTTTGATTACTACCTCCTTCATTTCTTCTTCTGCTTGCATCTTCCGGAGTAGAAGCCGGAGCTGGAACAGGTTGAACTGTCTACCCCCCACTGTCAGGTAACCTAGCACATGCAGGGGCATCAGTTGACCTAACTATTTTTTCACTCCACCTAGCAGGTGTTTCTTCAATTCTAGGGGCAATTAATTTTATTACAACTATTATTAATATGAAACCTCCTGCCATCTCACAATACCAAACACCTTTATTTGTTTGGGCTGTTCTAATTACGGCTGTTCTACTACTTCTTTCTCTCCCTGTCCTTGCAGCAGGTATTACAATACTACTAACCGACCGAAACTTAAATACCACTTTCTTTGACCCCGCAGGAGGAGGAGACCCTATTTTATACCAACATCTCTTC</t>
  </si>
  <si>
    <t>AGGCACAGCTTTAAGCTTATTGATTCGAGCAGAATTAAGTCAACCTGGAGCCCTTCTAGGAGACGACCAGATTTATAACGTAATCGTTACAGCTCATGCTTTCGTAATAATTTTCTTTATAGTAATACCAATTATGATTGGAGGCTTTGGAAACTGACTTATCCCCCTGATGATCGGAGCCCCTGACATAGCATTCCCTCGAATGAATAATATA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</si>
  <si>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C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</si>
  <si>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G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</si>
  <si>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</si>
  <si>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C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</si>
  <si>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ACTATTAACAGACCGAAACTTAAATACTACTTTCTTCGACCCTGCAGGAGGAGGAGACCCTATTCTTTACCAACACCT</t>
  </si>
  <si>
    <t>AGGCACAGCTTTAAGCTTATTGATTCGAGCAGAATTAAGTCAACCTGGAGCCCTTCTAGGAGACGACCAGATTTATAACGTAATCGTTACAGCTCATGCTTTCGTAATAATTTTCTTTATAGTAATACCAATTATGATTGGAGGCTTTGGAAACTGACTTATCCCCCTA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</si>
  <si>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CATGAGCTTTTGATTACTCCCCCCTTCTTTCCTCCTTCTGCTTGCTTCTTCCGGAGTAGAAGCCGGGGCCGGAACAGGTTGAACTGTTTACCCCCCACTGTCGGGGAACCTAGCACATGCAGGAGCATCAGTTGACCTAACTATTTTCTCACTCCACTTGGCAGGTGTTTCTTCAATTCTAGGAGCTATTAATTTTATTACAACTATTATTAACATGAAACCCCCAGCCATCTCACAATACCAAACACCGCTATTCGTTTGAGCTGTCCTAATTACCGCTGTTCTTCTTCTTCTTTCTCTCCCGGTCCTAGCGGCAGGGATTACAATGCTATTAACAGACCGAAACTTAAAC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</si>
  <si>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A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</si>
  <si>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C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</si>
  <si>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T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</si>
  <si>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</si>
  <si>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T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</si>
  <si>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</si>
  <si>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T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</si>
  <si>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G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</si>
  <si>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T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</si>
  <si>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</si>
  <si>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A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</si>
  <si>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G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</si>
  <si>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C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</si>
  <si>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GCTGTCGGGGAACCTAGCACATGCAGGAGCATCAGTTGACCTAACTATTTTCTCACTCCACTTGGCAGGTGTTTCTTCAATTCTAGGGGCTATTAATTTTATTACAACTATTATTAACATGAAACCCCCAGCCATCTCACAATACCAAACACCACTATTCGTTTGAGCTGTCCTAATTACCGCTGTTCTTCTTCTTCTCTCTCTCCCGGTCCTAGCGGCAGGGATTACAATGCTATTAACAGACCGAAACTTAAATACTACTTTCTTT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</si>
  <si>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C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GGGAGACCCTATTCTTTACCAACACCT</t>
  </si>
  <si>
    <t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T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</si>
  <si>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T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</si>
  <si>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A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</si>
  <si>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G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</si>
  <si>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GGTCCTAGCGGCAGGGATTACAATGCTATTAACAGACCGAAACTTAAATACTACTTTCTTCGACCCTGCAGGAGGAGGAGACCCTATTCTTTACCAACACCT</t>
  </si>
  <si>
    <t>AGGCACAGCTTTAAGCTTATTGATTCGAGCAGAATTAAGTCAACCTGGGGCCCTTCTAGGAGACGACCAGATTTATAACGTAATCGTTACAGCTCATGCTTTCGTAATAATTTTCTTTATAGTAATACCAATTATGATTGGG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GCTATTCGTTTGAGCTGTCCTAATTACCGCTGTTCTTCTTCTTCTTTCTCTCCCGGTCCTAGCGGCAGGGATTACGATGCTATTAACAGACCGAAACTTAAATACTACTTTCTTCGACCCTGCAGGAGGAGGAGACCCTATTCTTTACCAACACCT</t>
  </si>
  <si>
    <t>AGGCACAGCTC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</si>
  <si>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GGACATAGCATTCCCTCGAATGAATAATATGAGCTTTTGATTACTCCCTCCTTCTTTCCTCCTTCTGCTTGCTTCTTCCGGAGTAGAAGCCGGGGCCGGAACAGGTTGG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</si>
  <si>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T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</si>
  <si>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AGTCCTAATTACCGCTGTTCTTCTTCTTCTTTCTCTCCCGGTCCTAGCGGCAGGGATTACAATGCTATTAACAGACCGAAACTTAAATACTACTTTCTTCGACCCTGCAGGAGGAGGAGACCCTATTCTTTACCAACACCT</t>
  </si>
  <si>
    <t>AGGCACAGCTTTAAGCTTATTGATTCGAGCAGAATTAAGTCAACCTGGAGCCCTTCTAGGAGACGACCAGGTTTATAACGTAATCGTTACAGCTCATGCTTTCGTAATAATTTTCTTTATAGTAATACCAATTATGATTGGAGGCTTTGGAAACTGACTTATCCCCCTGATGATCGGAGCCCCTGACATAGCATTCCCTCGAATGAATAATATGAGCTTTTGATTACTCCCTCCTTCTTTCCTCCTTCTGCTTGCTTCTTCCGGAGTAGAAGCCGGGGCCGGAACAGGTTGAACTGTTTACCCCCCACTGTCGGGGAACCTAGCG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</si>
  <si>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ACTAGCGGCAGGGATTACAATGCTATTAACAGACCGAAACTTAAATACTACTTTCTTCGACCCTGCAGGAGGAGGAGACCCTATTCTTTACCAACACCT</t>
  </si>
  <si>
    <t>AGGCACAGCTTTAAGCTTATTGATTCGG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AGTG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</si>
  <si>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G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</si>
  <si>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G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</si>
  <si>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GCATGCAGGAGCATCAGTTGACCTAACTATTTTCTCACTCCACTTGGCAGGTGTTTCTTCAATTCTAGGAGCTATTAATTTTATTACAACTATTATTAACATGAAACCCCCAGCCATCTCACAATACCAAACACCAT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</si>
  <si>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TTAGCGGCAGGGATTACAATGCTATTAACAGACCGAAACTTAAATACTACTTTCTTT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</si>
  <si>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CTCTTTCCTCCTTCTGCTTGCTTCTTCCGGAGTAGAAGCCGGGGCCGGAACAGGTTGAACTGTTTACCCCCCACTGTCGGGGAACCTAGCACATGCAGGAGCATCAGTTGACCTAACTATTTTCTCACTTCACTTGGCAGGTGTTTCTTCTATTCTAGGAGCTATTAATTTTATTACAACTATTATTAACATGAAACCCCCAGCCATCTCACAATACCAAACACCACTATTCGTTTGAGCTGTCCTAATTACCGCTGTTCTTCTTCTTCTTTCTCTCCCA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</si>
  <si>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G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</si>
  <si>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TGACCCTGCAGGAGGAGGAGACCCTATTCTTTACCAACACCT</t>
  </si>
  <si>
    <t>AGGCACAGCTTTAAGCTTATTGATTCGAGCAGAATTAAGTCAACCTGGAGCCCTTCTAGGAGACGACCAGATTTATAACGTAATCGTTACAGCTCATGCTTTCGTAATAATTTTCTTTATAGTAATACCAATTATGATTGGAGGCTTTGGG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</si>
  <si>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TTATTAACAGACCGAAACTTAAATACTACTTTCTTCGACCCTGCAGGAGGAGGAGACCCTATTCTTTACCAACACCT</t>
  </si>
  <si>
    <t>AGGCACAGCTTTAAGCTTATTGATTCGAGCG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t>
  </si>
  <si>
    <t>AGGCACAGCTTTAAGCTTATTGATTCGAGCAGAATTAAGTCAACCTGGAGCCCTTCTAGGAGACGACCAGATTTATAACGTAATCGTTACAGCTCATGCTTTCGTAATAATC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GGCTGTCCTAATTACCGCTGTTCTTCTTCTTCTTTCTCTCCCGGTCCTAGCGGCAGGGATTACAATGCTATTAACAGACCGAAACTTAAATACTACTTTCTTCGACCCTGCAGGAGGAGGAGACCCTATTCTTTACCAACACCT</t>
  </si>
  <si>
    <t>CTTCTAATTCGAGCTGAATTAAGCCAACCTGGCGCCCTTCTTGGGGACGACCAGATTTATAACGTAATCGTTACTGCCCATGCCTTCGTAATAATTTTCTTTATAGTAATACCAATTATGATCGGCGGCTTTGGGAACTGACTTGTTCCCTTAATGATTGGAGCCCCTGATATAGCATTTCCACGAATAAATAACATGAGCTTCTGACTGCTACCCCCATCATTCCTTCTTTTGCTCGCTTCTTCCGGAGTTGAAGCAGGGGCCGGAACAGGCTGAACCGTTTATCCGCCTTTATCAGGTAATTTAGCCCACGCCGGGGCCTCCGTCGACTTAACAATTTTTTCTCTTCACCTGGCCGGAATTTCATCAATTCTGGGTGCAATTAATTTTATTACCACCATTATTAACATAAAACCTCCAGCTATTTCTCAATACCAAACTCCCTTATTTGTCTGAGCCGTCTTAATTACTGCCGTTCTCCTACTTCTTTCTCTTCCAGTTCTTGCTGCTGGTATTACAATACTACTTACGGACCGAAATTTAAATACAACCTTCTTTGACCCAGCTGGAGGAGGAGACCCTATCTTATATCAACACCTCTTCTGATTCTTC</t>
  </si>
  <si>
    <t>CCTATATATAGTT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GGGAACAGGTTGAACTGTTTACCCC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</t>
  </si>
  <si>
    <t>CCTATATATAGTTTTTGGTGCTTGAGCAGGAATAGTGGGCACAGCTTTAAGCTTATTAATTCGAGCAGAATTAAGTCAGCCTGGAGCCCTCCTAGGAGACGACCAGATTTATAATGTAATCGTTACAGCTCATGCTTTCGTAATAATTTTCTTTATAGTAATACCAATTATGATTGGAGGCTTCGGAAACTGACTTATCCCCCTAATGATTGGAGCCCCTGACATAGCCTTCCCTCGAATAAATAATATGAGCTTTTGACTGCTACCCCCCTCTTTCCTTCTTTTGCTTGCTTCTTCCGGAGTTGAAGCTGGAGCAGGAACAGGTTGAACTGTTTACCCC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</t>
  </si>
  <si>
    <t>CCTATATATAGTT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CCCCCCACTATCAGGAAACCTAGCACATGCAGGGGCATCAGTTGACCTAACTATTTTTTCCCTTCACTTGGCAGGTGTTTCTTCAATTCTAGGGGCCATTAATTTTATTACAACTATCATTAATATGAAACCCCCAGCTATTTCACAATACCAAACACCCCTATTTGTCTGAGCTGTTTTAATTACGGCTGTACTTCTTCTTCTTTCCCTTCCAGTCCTTGCAGCAGGAATTACAATGCTACTAACAGACCGAAATCTAAACACTACTTTCTTCGACCCTGCAGGAGGGGGAGACCCGATCCTATACCAACACCTC</t>
  </si>
  <si>
    <t>CCTATATATAGTTTTTGGTGCTTGAGCAGGGATAGTAGGCACGGCTTTAAGCTTACTAATTCGAGCAGAATTAAGTCAGCCTGGAGCCCTCCTAGGAGACGACCAGATTTATAATGTAATCGTT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TAATATGAAACCCCCAGCTATTTCACAATACCAAACACCCCTGTTTGTTTGAGCTGTCCTAATTACAGCTGTACTTCTTCTTCTTTCCCTTCCAGTTCTTGCAGCAGGAATTACAATACTGCTAACGGACCGAAACCTAAATACTACTTTCTTCGACCCTGCAGGGGGAGGGGACCCAATCCTATACCAACACCTCTTC</t>
  </si>
  <si>
    <t>CCTATATATAGTTTTTGGTGCTTGAGCAGGGATAGTAGGCACGGCTTTGAGCTTACTAATTCGAGCAGAATTAAGTCAGCCTGGAGCCCTCCTAGGAGACGACCAGATTTATAATGTAATCGTAACAGCTCATGCTTTCGTAATAATTTTCTTTATAGTAATACCAATTATGATTGGAGGCTTTGGGAACTGACTTATTCCCCTAATGATTGGAGCCCCTGACATAGCCTTCCCTCGAATAAATAATATAAGCTTCTGACTACTC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GCTGCTAACGGACCGAAACCTAAATACTACTTTCTTCGACCCTGCAGGGGGAGGGGACCCAATCCTATACCAACACCTCTTC</t>
  </si>
  <si>
    <t>CCTATATATAGTTTTTGGTGCTTGAGCAGGGATAGTAGGCACGGCTTTAAGCTTACTAATTCGAGCAGAATTAAGTCAGCCTGGAGCCCTCCTAGGAGACGACCAGATTTATAATGTAATCGTAACAGCTCATGCTTTCGTT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CAATATGAAACCCCCAGCTATTTCACAATACCAAACACCCCTGTTTGTTTGAGCTGTCCTAATTACAGCTGTACTTCTTCTTCTTTCCCTTCCAGTTCTTGCAGCAGGAATTACAATACTGCTAACGGACCGAAACCTAAATACTACTTTCTTCGACCCTGCAGGGGGAGGGGACCCAATCCTATACCAACACCTCTTC</t>
  </si>
  <si>
    <t>CCTATATATAGTTTTTGGTGCTTGAGCAGGAATAGTAGGCACAGCTTTAAGCTTATTAATTCGAGCAGAATTAAGTCAGCCTGGAGCC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GGCAGGAATTACAATGCTACTTACAGACCGAAACTTAAATACTACTTTCTTCGACCCCGCAGGAGGAGGAGACCCTATTCTTTACCAACATCTCTTC</t>
  </si>
  <si>
    <t>AC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AGACCCAATTCTTTACCAACACTTG</t>
  </si>
  <si>
    <t>AC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</t>
  </si>
  <si>
    <t>AC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GACACCCCTGTTTGTTTGAGCTGTCCTAATTACAGCTGTACTTCTTCTTCTTTCCCTTCCGGTTCTTGCAGCAGGAATTACAATACTGCTAACGGACCGAAACCTAAATACTACTTTCTTCGACCCTGCAGGGGGAGGAGACCCAATCCTATACCAACACCTC</t>
  </si>
  <si>
    <t>AC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</t>
  </si>
  <si>
    <t>CTATATATAGTTTTTGGTGCTTGAGCGGGAATAGTGGGCACAGCTTTAAGCTTATTAATTCGAGCAGAATTAAGTCAGCCTGGAGCCCTCCTAGGAGACGACCAGATTTATAACGTAATCGTTACAGCTCATGCTTTCGTAATAATTTTCTTTATAGTAATACCAATTATGATTGGAGGTTTTGGAAACTGACTTATTCCTCTAATGATCGGAGCCCCTGATATAGCATTCCCTCGAATGAATAACATGAGCTTCTGATTACTTCCCCCTTCTTTCTTACTTCTGCTTGCTTCTTCCGGAGTAGAGGCCGGGGCTGGGACAGGTTGGACTGTTTACCCCCCACTATCCGGAAACCTGGCACACGCAGGAGCATCAGTTGATTTAACTATTTTTTCACTCCACTTGGCAGGTATTTCTTCAATTCTAGGGGCCATTAATTTTATCACAACCATTATTAATATGAAACCTCCAGCTATTTCGCAGTACCAAACGCCTCTATTTGTTTGAGCTGTCCTGATTACAGCTGTTCTTCTACTTCTTTCTCTCCCAGTCCTTGCAGCGGGGATTACAATGCTACTAACAGACCGGAACTTAAATACCACTTTCTTTGACCCCGCACGATGAGGAGACCCTATCCTGTATCAACATCTC</t>
  </si>
  <si>
    <t>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ACTATCCGGAAACCTGGCACACGCAGGAGCATCCGTTGATTTAACTATTTTTTCACTCCACTTGGCAGGTATTTCTTCAATTCTAGGGGCCATTAATTTTATCACAACCATTATTAATATGAAACCTCCAGCTATTTCGCAGTACCAAACGCCTCTATTTGTTTGAGCTGTTCTGATTACAGCTGTTCTTCTACTTCTTTCTCTCCCAGTCCTTGCAGCGGGGATTACAATGCTACTAACAGACCGGAACTTAAATACCACTTTCTTTGACCCCGCACGATGAGGAGACCCTATCCTGTATCAACATCTC</t>
  </si>
  <si>
    <t>TTTGGTGCTTGAGCGT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</t>
  </si>
  <si>
    <t>TTTGGTGCTTGAGCAGGAATAGTGGGCACAGCTTTAAGCTTATTAATTCGAGCAGAATTAAGTCAGCCTGGAGCCCTCCTAGGAGACGACCAGATTTATAATGTAATCGTTACAGCTCATGCTTTCGTAATAATTTTCTTTATAGTAATACCAATTATGATTGGAGGCTTCGGAAACTGACTTATCCCCCTAATGATTGGAGCCCCTGACATAGCCTTCCCTCGAATAAATAATATGAGCTTTTGACTGCTACCCCCCTCTTTCCTTCTTTTGCTTGCTTCTTCCGGAGTTGAAGCTGGAGCAGGAACAGGTTGAACTGTCTACCCCCCACTATCAGGGAACCTAGCACATGCAGGGGCATCAGTTGACCTAACTATTTTTTCCCTTCACTTGGCAGGTGTTTCTTCAATTCTAGGGGCCATTAATTTTATTACAACTATCATTAATATGAAACCCCCAGCTATTTCACAATACCAAACACCCCTATTTGTCTGAGCTGTTTTAATTACGGCTGTACTTCTTCTTCTTTCCCTTCCAGTCCTTGCAGCAGGAATTACAATGCTACTAACAGACCGAAATCTAAACACTACTTTCTTCGACCCTGCAGGAGGGGGAGACCCGATCCTATACCAACACCT</t>
  </si>
  <si>
    <t>CACCCTATATATAGTT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</t>
  </si>
  <si>
    <t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CCTAACCATTTTCTCACTCCACTTGGCGGGTGTCTCTTCAATTCTAGGGGCTATCAATTTTATTACAACTATTATTAATATGAAACCCCCAGCTATTTCCCAGTACCAAACACCCTTATTTGTTTGAGCTGTCCTGATCACGGCTGTTCTTCTACTACTATCGCTTCCGGTTCTTGCAGCAGGAATTACAATGCTACTTACAGACCGGAATTTAAATACCACCTTCTTTGACCCTGCAGGAGGGGGAGACCCTATCCTATACCAACATCT</t>
  </si>
  <si>
    <t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TCTATCGCTTCCGGTTCTTGCAGCAGGAATTACAATGCTACTTACAGACCGGAATTTAAATACCACCTTCTTTGACCCTGCAGGAGGGGGAGACCCTATCCTATACCAACATCT</t>
  </si>
  <si>
    <t>TTTGGTGCTTGAGCAGT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</t>
  </si>
  <si>
    <t>TTTGGTGCTTGAGCAGT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TCCCCCACTATCAGGAAACCTAGCACATGCAGGGGCATCAGTTGACCTAACTATTTTCTCCCTTCACTTGGCAGGTGTTTCTTCAATTCTAGGGGCCATTAATTTTATTACAACTATCATTAATATGAAACCCCCAGCTATTTCACAATACCAAACACCCCTATTTGTCTGAGCTGTTTTAATTACGGCTGTACTTCTTCTTCTTTCCCTTCCAGTCCTTGCAGCAGGAATTACAATGCTACTGACAGACCGAAATCTAAACACTACTTTCTTCGACCCTGCAGGAGGGGGAGACCCGATCCTATACCAACACCT</t>
  </si>
  <si>
    <t>CACCCTATATATAGTTTTTGGTGCTTGAGCGGGAATAGTCGGTACAGCTTTAAGCCTATTAATTCGAGCAGAATTAAGCCAGCCTGGAGCGCTTCTAGGAGATGACCAGATTTATAACGTAATCGTTACAGCTCATGCTTTCGTAATAATTTTCTTTATAGTAATACCAATTATGATTGGAGGCTTTGGAAACTGACTTATTCCATTAATGATCGGAGCCCCTGACATGGCATTCCCCCGAATAAATAATATGAGCTTTTGACTTCTTCCCCCCTCTTTCCTACTTCTTCTTGCTTCTTCCGGAGTAGAAGCTGGAGCTGGAACAGGTTGAACTGTTTATCCCCCGCTATCAGGAAACCTAGCACATGCCGGAGCGTCAGTTGATCTGACCATTTTCTCACTCCACTTGGCGGGTGTCTCTTCAATTCTAGGGGCTATCAATTTTATTACAACTATTATTAATATGAAACCCCCAGCTATTTCCCAGTACCAAACACCCTTATTTGTTTGAGCTGTCCTGATCACGGCTGTTCTTCTACTACTATCGCTTCCGGTTCTTGCAGCAGGAATTACAATGCTACTTACAGACCGGAATTTAAATACCACCTTCTTTGACCCTGCGGGAGGGGGAGACCCTATCCTATACCAACATCT</t>
  </si>
  <si>
    <t>CACCCTATATATAGTT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GATTACAATGTTACTTACAGACCGGAATTTAAATACCACCTTCTTTGACCCTGCAGGAGGGGGAGACCCTATCCTATACCAACATCT</t>
  </si>
  <si>
    <t>TTTGGTGCTTGAGCAGGAATAGTGGGCACAGCTTTAAGCTTATTAATTCGAGCAGAATTAAGTCAGCCTGGAGCCCTCCTAGGAGACGACCAGATTTATAATGTAATCGTTACAGCTCATGCTTTCGTAATAATTTTCTTTATAGTAATACCAATTATGATTGGAGGCTTCGGAAACTGACTTATCCCCCTAATGATTGGAGCCCCTGACATAGCCTTCCCTCGAATAAATAATATGAGCTTTTGACTGCTACCCCCCTCTTTCCTTCTTTTACTTGCTTCTTCCGGAGTTGAAGCTGGAGCAGGAACAGGTTGAACTGTTTACCCCCCACTATCAGGAAACCTAGCACATGCAGGGGCATCAGTTGACCTAACTATTTTCTCCCTTCACTTGGCAGGTGTTTCTTCAATTCTAGGGGCCATTAATTTTATTACAACTATTATTAATATGAAACCCCCAGCTATTTCACAATACCAAACACCCCTATTTGTCTGAGCTGTTTTAATTACGGCTGTACTTCTTCTTCTTTCCCTTCCAGTCCTTGCAGCAGGAATTACAATGCTACTAACAGACCGAAATCTAAACACTACTTTCTTCGACCCTGCAGGAGGGGGAGACCCGATCCTATACCAACACCT</t>
  </si>
  <si>
    <t>CCTATACATAGTTTTTGGTGCTTGAGCAGGAA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</t>
  </si>
  <si>
    <t>ATATAGTTTTCGGTGCTTGAGCAGGAATAGTGGGCACAGCTTTAAGCTTATTAATTCGAGCAGAATTAAGTCAGCCTGGAGCCCTCCTAGGAGACGACCAAATTTATAACGTAATCGTTACAGCTCATGCTTTCGTAATAATTTTCTTTATAGTAATACCAATTATGATTGGAGGCTTTGGAAACTGACTTATTCCCCTAATGATTGGAGCCCCTGACATGGCCTTCCCTCGAATGAATAACATGAGCTTTTGACTACTCCCCCCTTCTTTCCTTCTTTTACTTGCTTCTTCCGGAGTTGAAGCCGGAGCAGGGACAGGTTGAACTGTTTACCCCCCACTATCAGGAAACCTAGCACATGCAGGGGCATCAGTTGACCTTACTATTTTCTCCCTTCACTTGGCAGGTGTTTCTTCAATTCTAGGGGCTATTAATTTTATTACAACAATTATTAATATGAAACCCCCAGCTATTTCACAATACCAAACTCCCCTATTTGTTTGAGCTGTCCTAATTACGGCTGTTCTTCTTCTTCTTTCCCTTCCGGTTCTTGCAGCAGGAATTACAATGCTACTAACAGACCGGAACCTAAATACTACTTTCTTTGACCCTGCAGGAGGGGGAGACCCAATCCTGTACCAACACCTC</t>
  </si>
  <si>
    <t>CCTATATATAGTTTTCGGTGCTTGAGCAGGAATAGTGGGCACAGCTTTAAGCTTATTAATTCGAGCAGAATTAAGTCAGCCTGGAGCCCTCCTAGGAGACGACCAAATTTATAACGTAATCGTTACAGCTCATGCTTTCGTAATAATTTTCTTTATAGTAATACCAATTATGATTGGAGGCTTTGGAAACTGACTTATTCCCCTTATGATTGGAGCCCCTGACATGGCCTTCCCTCGAATGAATAACATGAGCTTTTGACTACTCCCCCCTTCTTTCCTCCTGTTACTTGCTTCTTCCGGAGTTGAAGCCGGAGCAGGGACAGGTTGAACTGTTTACCCCCCACTATCAGGAAACCTAGCACATGCAGGGGCATCAGTTGACCTTACTATTTTCTCCCTTCACTTGGCAGGTGTTTCTTCAATTCTAGGGGCTATTAATTTTATTACGACAATTATTAATATGAAACCCCCAGCTATTTCACAGTACCAAACTCCCCTATTTGTTTGAGCTGTCCTAATTACGGCTGTTCTTCTTCTTCTTTCCCTTCCGGTTCTTGCAGCAGGAATTACAATGCTACTAACAGACCGGAACCTAAATACTACTTTCTTTGACCCTGCAGGAGGGGGAGACCCAATCCTGTACCAACACCTC</t>
  </si>
  <si>
    <t>CCTATATATAGTTTTCGGTGCTTGAGCAGGAATAGTGGGCACAGCTTTAAGCTTATTAAT
TCGAGCAGAATTAAGTCAGCCTGGAGCCCTCCTAGGAGACGACCAAATTTATAACGTAAT
CGTTACAGCTCATGCTTTCGTAATAATTTTCTTTATAGTAATACCAATTATGATTGGAGG
CTTTGGAAACTGACTTATTCCCCTAATGATTGGAGCCCCTGACATGGCCTTCCCTCGAAT
GAATAACATGAGCTTTTGACTACTCCCCCCTTCTTTCCTTCTTTTACTTGCTTCTTCCGG
AGTTGAAGCCGGAGCAGGGACAGGTTGAACTGTTTACCCCCCACTATCAGGAAACCTAGC
ACATGCAGGGGCATCAGTTGACCTTACTATTTTCTCCCTTCACTTGGCAGGTGTTTCTTC
AATTCTAGGGGCTATTAATTTTATTACAACAATTATTAATATGAAACCCCCAGCTATTTC
ACAATACCAAACTCCCCTATTTGTTTGAGCTGTCCTAATTACGGCTGTTCTTCTTCTTCT
TTCCCTTCCGGTTCTTGCAGCAGGAATTACAATGCTACTAACAGACCGGAACCTAAATAC
TACTTTCTTTGATCCTGCAGGAGGGGGAGACCCAATCCTGTACCAACACCTC</t>
  </si>
  <si>
    <t>CCTATATATAGTTTTCGGTGCTTGAGCAGGAATAGTGGGCACAGCTTTAAGCTTATTAAT
TCGAGCAGAATTAAGTCAGCCTGGAGCCCTCCTAGGAGACGACCAAATTTATAACGTAAT
CGTTACAGCTCATGCTTTCGTAATAATTTTCTTTATAGTAATACCAATTATGATTGGAGG
CTTTGGAAACTGACTTATTCCCCTAATGATTGGAGCCCCTGACATGGCCTTCCCTCGAAT
GAATAACATGAGCTTTTGACTACTCCCCCCTTCTTTCCTTCTTTTACTTGCTTCTTCCGG
AGTTGAAGCCGGAGCAGGGACAGGTTGAACTGTTTACCCCCCACTATCAGGAAACCTAGC
ACATGCAGGGGCATCAGTTGACCTTACTATTTTCTCCCTTCACTTGGCAGGTGTTTCTTC
AATTCTAGGGGCTATTAATTTTATTACAACAATTATTAATATGAAACCCCCAGCTATTTC
ACAATACCAAACTCCCCTATTTGTTTGAGCTGTCCTAATTACGGCTGTTCTTCTTCTTCT
TTCCCTTCCGGTTCTTGCAGCAGGAATTACAATGCTACTAACAGACCGGAACCTAAATAC
TACTTTCTTTGACCCTGCAGGAGGGGGAGACCCAATCCTGTACCAACACCTC</t>
  </si>
  <si>
    <t>CCTATATATAGTTTTTGGTGCTTGAGCAGGGATAGTAGGCACGGCTTTAAGCTTACTAAT
TCGAGCAGAATTAAGTCAGCCTGGAGCCCTCCTAGGAGACGACCAGATTTATAATGTAAT
CGTAACAGCTCATGCTTTCGTAATAATTTTCTTTATAGTAATACCAATTATGATTGGAGG
CTTTGGGAACTGACTTATTCCCCTAATGATTGGAGCCCCTGACATAGCCTTCCCTCGAAT
AAATAATATAAGCTTCTGACTACTTCCCCCCTCTTTCCTTCTCTTACTTGCTTCTTCTGG
AGTTGAAGCTGGAGCAGGGACAGGTTGAACTGTTTACCCCCCATTATCAGGAAACTTAGC
ACATGCAGGGGCATCAGTTGACCTCACTATTTTCTCCCTCCATTTAGCAGGTGTCTCTTC
AATTCTAGGGGCCATTAATTTTATTACAACTATTATTAATATGAAACCCCCAGCTATTTC
ACAATACCAAACACCCCTGTTTGTTTGAGCTGTCCTAATTACAGCTGTACTTCTTCTTCT
TTCCCTTCCAGTTCTTGCAGCAGGAATTACAATACTGCTAACGGACCGAAACCTAAATAC
TACTTTCTTCGACCCTGCAGGGGGAGGAGACCCGATCCTATACCAACACCTC</t>
  </si>
  <si>
    <t>CCTATATATAGTTTTTGGTGCTTGAGCGGGAATAGTGGGTACAGCTTTAAGCTTATTAAT
TCGAGCAGAATTAAGTCAGCCTGGAGCCCTCCTAGGAGACGACCAGATTTATAACGTAAT
CGTTACAGCTCATGCTTTCGTAATAATTTTCTTTATAGTAATACCAATTATGATTGGAGG
TTTTGGAAACTGACTTATTCCTCTAATGATCGGAGCCCCTGATATAGCATTCCCTCGAAT
GAATAACATGAGCTTCTGATTACTTCCCCCTTCTTTCTTACTTCTGCTTGCTTCTTCCGG
AGTAGAAGCCGGGGCTGGGACAGGTTGGACTGTTTACCCCCCACTATCCGGAAACCTGGC
ACACGCAGGAGCATCAGTTGATTTAACTATTTTTTCACTCCACTTGGCAGGTATTTCTTC
AATTCTAGGGGCCATTAATTTTATCACAACCATTATTAATATGAAGCCTCCAGCTATTTC
GCAGTACCAAACGCCTCTATTTGTTTGAGCTGTCCTGATTACAGCTGTTCTTCTACTTCT
TTCTCTCCCAGTCCTTGCAGCGGGGATTACAATGCTACTAACAGACCGGAACTTAAATAC
CACTTTCTTTGACCCCGCAGGAGGAGGAGACCCTATCCTGTATCAACATCTC</t>
  </si>
  <si>
    <t>CCTATATATAGTTTTTGGTGCTTGGGCAGGAATAGTGGGCACAGCTTTAAGCTTACTGAT
TCGAGCAGAATTAAGTCAGCCTGGAGCCCTTTTAGGAGATGACCAAATCTATAACGTTAT
CGTTACAGCTCATGCTTTCGTAATAATTTTCTTTATAGTGATACCAATCATGATCGGAGG
CTTTGGAAACTGACTTATTCCCCTAATGATTGGAGCCCCTGACATAGCATTTCCTCGAAT
AAACAACATAAGCTTTTGATTACTCCCCCCTTCTTTCCTTCTTCTGCTTGCTTCTTCCGG
AGTAGAAGCTGGGGCTGGAACAGGTTGAACCGTCTACCCCCCATTATCCGGAAACCTGGC
ACACGCAGGGGCATCAGTTGACCTAACTATTTTCTCACTTCACTTGGCAGGTGTTTCTTC
AATTCTAGGCGCTATTAATTTTATTACAACTATTATTAATATGAAACCCCCAGCAATTTC
ACAGTACCAAACACCCTTATTTGTTTGAGCTGTCCTAATTACGGCTGTACTTCTACTTCT
TTCTCTTCCGGTCCTTGCAGCAGGAATTACAATGCTACTAACAGACCGAAACTTAAATAC
TACTTTCTTCGACCCCGCGGGAGGGGGAGACCCTATCCTATACCAGCACCTC</t>
  </si>
  <si>
    <t>CCTATACATAGTTTTTGGTGCTTGAGCAGGAATAGTAGGGACTGCTTTAAGCCTACTAAT
TCGGGCAGAATTAAGCCAACCTGGGGCCCTCCTTGGGGATGACCAGATTTACAATGTAAT
CGTTACAGCACATGCTTTCGTAATAATTTTCTTTATAGTAATACCAATTATGATTGGAGG
CTTCGGAAATTGACTTATCCCTTTAATGATTGGAGCCCCCGACATAGCCTTCCCTCGAAT
AAATAATATGAGCTTCTGACTTCTCCCTCCATCTTTCCTTCTTCTGCTTGCTTCCTCCGG
AGTAGAAGCTGGGGCTGGGACAGGTTGAACAGTTTATCCCCCACTGTCAGGTAACTTAGC
GCATGCAGGGGCATCTGTAGATTTAACCATCTTTTCACTACACTTAGCAGGAATTTCCTC
AATCTTAGGAGCTATTAATTTTATTACAACAATTATTAATATGAAACCTCCAGCTATTTC
TCAATATCAAACGCCTCTATTCGTATGAGCTGTTCTTATTACAGCTGTACTTCTACTCCT
CTCACTTCCAGTTCTTGCAGCAGGAATTACAATACTGCTTACAGACCGAAACCTAAATAC
AACCTTCTTCGACCCTGCTGGGGGAGGGGACCCAATTCTTTACCAACACTTG</t>
  </si>
  <si>
    <t>CCTATATATAGTTTTTGGTGCTTGAGCAGGAATAGTGGGTACAGCCTTAAGCTTACTAAT
TCGAGCAGAATTGAGTCAGCCTGGAGCCCTCCTAGGAGACGACCAAATTTATAATGTAAT
CGTTACAGCTCATGCTTTCGTAATAATTTTCTTTATAGTAATACCAATTATGATTGGAGG
CTTTGGAAACTGACTAATTCCTTTAATGATTGGAGCCCCTGACATAGCATTCCCTCGAAT
AAATAATATGAGCTTTTGATTATTACCCCCTTCATTCCTTCTTCTGCTTGCATCTTCCGG
AGTAGAAGCCGGAGCTGGAACAGGTTGAACTGTTTACCCTCCACTATCAGGCAACCTAGC
ACATGCAGGGGCATCAGTTGATCTAACTATTTTTTCACTCCACCTAGCAGGTGTTTCTTC
AATTCTAGGGGCGATTAATTTTATTACAACTATTATTAATATGAAACCTCCCGCCATCTC
ACAATACCAAACACCTTTATTTGTTTGGGCTGTTCTAATTACGGCTGTTCTACTACTTCT
TTCTCTCCCAGTCCTTGCAGCAGGTATTACAATACTACTAACCGACCGAAACTTAAATAC
CACTTTCTTTGACCCTGCAGGAGGGGGAGACCCTATTTTATACCAACATCTC</t>
  </si>
  <si>
    <t>CCTATATATAGTTTTTGGTGCTTGAGCAGGAATAGTGGGTACAGCCTTAAGCTTACTAAT
TCGAGCAGAATTGAGTCAGCCTGGAGCCCTCCTAGGAGACGACCAAATTTATAATGTAAT
CGTTACAGCTCATGCTTTCGTAATAATTTTCTTTATAGTAATACCAATTATGATTGGAGG
CTTTGGAAACTGACTAATTCCTTTAATGATTGGAGCCCCTGACATAGCATTCCCTCGAAT
AAATAATATGAGCTTTTGATTATTACCCCCTTCATTCCTTCTTCTGCTTGCATCTTCCGG
AGTAGAAGCCGGAGCTGGAACAGGTTGAACTGTTTACCCTCCACTATCAGGCAACCTAGC
ACATGCAGGGGCATCAGTTGATCTAACTATTTTTTCACTCCACCTAGCAGGTGTTTCTTC
AATTCTAGGGGCGATTAATTTTATTACAACTATTATTAATATGAAACCCCCCGCCATCTC
ACAATACCAAACACCTTTATTTGTTTGGGCTGTTCTAATTACGGCTGTTCTACTACTTCT
TTCTCTCCCAGTCCTTGCAGCAGGTATTACAATACTACTAACCGACCGAAACTTAAATAC
CACTTTCTTTGACCCTGCAGGAGGGGGAGACCCTATTTTATACCAACATCTC</t>
  </si>
  <si>
    <t>CCTATATATAGTTTTTGGTGCTTGAGCAGGAATAGTGGGCACAGCTTTAAGCTTATTAAT
TCGAGCAGAATTAAGTCAGCCTGGAGCCCTCCTAGGAGACGACCAGATTTATAATGTAAT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TTCCCTTCCAGTCCTTGCAGCAGGAATTACAATGCTACTAACAGACCGAAATCTAAACAC
TACTTTCTTCGACCCTGCAGGAGGGGGAGACCCGATCCTATACCAACACCTC</t>
  </si>
  <si>
    <t>GTTTTTCCTCATCCTTTTTGGCTTCCCCATCAACTTCCTCACTCTGTACGTCACTCTCGA
ACACAAGAAGCTGCGAACCCCTCTAAACTACATCCTGCTGAATCTCGCGGTGGCTAACCT
CTTCATGGTGTTCGGAGGATTCACCACAACGATGTACACCTCCATGCACGGCTACTTCGT
CCTCGGTCGCCTCGGCTGCAATCTGGAAGGATTCTTTGCTACCCTCGGCGGTGAGATAGC
CCTCTGGTCACTGGTTGTTCTGGCTATCGAAAGGTGGGTGGTCGTCTGCAAGCCCATCAG
CAACTTCCGCTTTGGAGAGAACCACGCTATTATGGGCTTGGCCTTCACCTGGTTAATGGC
CAGTGCTTGCGCCGTGCCCCCCCTGGTCGGCTGGTCCCGTTACATCCCCGAGGGCATGCA
GTGCTCATGTGGAGTCGACTACTACACACGTGCAGAGGGATTCAACAACGAGTCCTTTGT
CGTCTACATGTTCTGTTGCCACTTCTGCATCCCTCTTTTCGTCGTGTTTTTCTGCTACGG
CCGTCTGCTCTGTGCTGTCAAAGAGGCTGCTGCTGCCCAGCAGGAGTCCGAGACCACCCA
GAGGGCTGAGAGGGAAGTCACCCGCATGGTCGTTATCATGGTCATCGCTTTCCTGGTATG
TTGGTTGCCCTATGCCAGTGTGGCCTGGTTCATTTTCACACATCAGGGCTCTGAATTTGG
ACCGCTCTTCATGACCATCCCAGCCTTCTTTGCCAAGAGTTCCTCCATCTACAACCCAAT
GA</t>
  </si>
  <si>
    <t>CCTATATATAGTTTTTGGTGCTTGAGCAGGAATAGTGGGCACAGCTTTAAGCTTATTAAT
TCGGGCAGAATTAAGTCAGCCTGGAGCCCTCCTAGGAGACGACCAGATTTATAATGTAAT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TTCCCTCCCAGTCCTTGCAGCAGGAATTACAATGCTACTAACAGACCGAAATCTAAACAC
TACTTTCTTCGACCCTGCAGGAGGGGGAGACCCGATCCT</t>
  </si>
  <si>
    <t>CCTATATATAGTTTTTGGTGCTTGAGCAGGAATAGTGGGCACAGCTTTAAGCTTATTAAT
TCGAGCAGAATTAAGTCAGCCTGGAGCCCTTCTAGGAGACGACCAGATTTATAATGTAAT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TTCCCTTCCAGTCCTTGCAGCAGGAATTACAATGCTACTAACAGACCGAAATCTAAACAC
TACTTTCTTCGACCCTGCAGGAGGGGGAGACCCGATCCTAT</t>
  </si>
  <si>
    <t>CCTATATATAGTTTTTGGTGCTTGAGCAGGAATAGTGGGTACAGCTTTAAGCTTATTAAT
TCGAGCAGAATTAAGTCAGCCTGGAGCCCTCCTAGGGGACGACCAAATTTATAATGTAAT
CGTTACAGCTCATGCTTTTGTAATAATTTTCTTTATAGTAATACCAATTATGATTGGAGG
CTTTGGAAACTGATTAATTCCTTTAATGATCGGAGCCCCTGACATAGCATTCCCTCGAAT
AAATAATATGAGCTTTTGATTACTGCCTCCTTCATTTCTTCTTCTGCTTGCATCTTCCGG
AGTAGAAGCCGGAGCTGGAACAGGTTGAACTGTTTACCCCCCACTGTCAGGTAACCTAGC
ACATGCAGGGGCATCAGTTGACCTAACTATTTTTTCACTCCACCTAGCAGGTGTTTCTTC
AATTCTAGGGGCAATTAATTTTATTACAACTATTATTAATATGAAACCTCCTGCTATCTC
ACAATACCAAACACCTTTATTTGTTTGGGCTGTTCTAATTACGGCTGTTCTACTACTTCT
TTCTCTCCCTGTCCTTGCAGCAGGTATTACAATACTACTAACCGACCGAAACTTAAATAC
CACTTTCTTTGACCCCGCAGGAGGAGGAGACCCTATTTT</t>
  </si>
  <si>
    <t>ATATAGTTTTTGGTGCTTGAGCAGGAATAGTGGGCACAGCTTTAAGCTTATTAATTCGAG
CAGAATTAAGTCAGCCTGGAGCCCTCCTAGGAGACGACCAGATTTATAATGTAATCGTTA
CAGCTCATGCTTTCGTAATAATTTTCTTTATAGTAATACCAATTATGATTGGAGGCTTCG
GAAACTGACTTATCCCCCTAATGATTGGAGCCCCTGACATAGCCTTCCCTCGAATAAATA
ATATGAGCTTTTGACTGCTGCCCCCCTCTTTCCTTCTTTTGCTTGCTTCTTCCGGAGTTG
AAGCTGGAGCAGGAACAGGTTGAACTGTTTACCCACCACTATCAGGAAACCTAGCACATG
CAGGGGCATCAGTTGACCTAACTATTTTCTCCCTTCACTTGGCAGGTGTTTCTTCAATTC
TAGGGGCCATTAATTTTATTACAACTATCATTAATATGAAACCCCCAGCTATTTCACAAT
ACCAAACACCCCTATTTGTCTGAGCTGTTTTAATTACGGCTGTACTTCTTCTTCTTTCCC
TTCCAGTCCTTGCAGCAGGAATTACAATGCTACTAACAGACCGAAATCTAAACACTACTT
TCTTCGACCCTGCAGGAGGGGGAGACCCGATCCTATACCAACACCTC</t>
  </si>
  <si>
    <t>CCTATATATAGTTTTTGGTGCTTGAGCAGGAATAGTGGGCACAGCTTTAAGCTTATTAAT
TCGAGCAGAATTAAGTCAGCCTGGAGCCCTCCTAGGAGACGACCAAATTTATAATGTAAT
CGTTACAGCTCATGCTTTTGTAATAATTTTCTTTATAGTAATACCAATTATGATTGGAGG
CTTTGGAAACTGATTAATTCCTTTAATGATCGGAGCCCCTGACATAGCATTCCCTCGAAT
AAATAATATGAGCTTTTGATTACTGCCTCCTTCATTTCTTCTTCTGCTTGCATCTTCCGG
AGTAGAAGCCGGAGCTGGAACAGGTTGAACTGTCTACCCCCCACTGTCAGGTAACCTAGC
ACATGCAGGGGCATCAGTTGACCTAACTATTTTTTCACTCCACCTAGCAGGTGTTTCTTC
AATTCTAGGGGCAATTAATTTTATTACAACTATTATTAATATGAAACCNCCTGCCATCTC
ACAATACCAAACACCTTTATTTGTTTGGGCTGTTCTAATTACGGCTGTTCTACTACTTCT
TTCTCTCCCTGTCCTTGCAGCAGGTATTACAATACTACTAACCGACCGAAACTTAAATAC
CACTTTCTTCGACCCCGCAGGAGGAGGAGACCCTATTTTATACCAACATCTC</t>
  </si>
  <si>
    <t>CCTATATATAGTTTTTGGTGCTTGGGCAGGAATAGTGGGCACAGCTTTAAGCTTACTGAT
TCGAGCAGAATTAAGTCAGCCTGGAGCCCTTTTAGGAGATGACCAAATCTATAACGTTAT
CGTTACAGCTCATGCTTTCGTAATAATTTTCTTTATAGTGATACCAATCATGATCGGAGG
CTTTGGAAACTGACTTATTCCCCTAATGATTGGAGCCCCTGACATAGCATTTCCTCGAAT
AAACAACATAAGCTTTTGATTACTCCCCCCTTCTTTCCTTCTTCTGCTTGCTTCTTCCGG
AGTAGAAGCTGGGGCTGGAACAGGTTGAACCGTCTACCCCCCATTATCCGGGAACCTGGC
ACACGCAGGGGCATCAGTTGACCTAACTATTTTCTCACTTCACTTGGCAGGTGTTTCTTC
AATTCTAGGGGCTATTAATTTTATTACAACTATTATTAATATGAAACCCCCAGCAATTTC
ACAGTACCAAACACCCTTATTTGTTTGAGCTGTCCTAATTACGGCTGTACTTCTACTTCT
TTCTCTTCCGGTCCTTGCAGCAGGAATTACAATGCTACTAACAGACCGAAACTTAAATAC
TACTTTCTTCGACCCCGCAGGAGGGGGAGACCCTATCCTATACCAGCACCTC</t>
  </si>
  <si>
    <t>Sample198</t>
  </si>
  <si>
    <t>Sample199</t>
  </si>
  <si>
    <t>Sample200</t>
  </si>
  <si>
    <t>Sample201</t>
  </si>
  <si>
    <t>Sample202</t>
  </si>
  <si>
    <t>Sample203</t>
  </si>
  <si>
    <t>Sample204</t>
  </si>
  <si>
    <t>Sample205</t>
  </si>
  <si>
    <t>Sample206</t>
  </si>
  <si>
    <t>Sample207</t>
  </si>
  <si>
    <t>Sample208</t>
  </si>
  <si>
    <t>Sample209</t>
  </si>
  <si>
    <t>Sample210</t>
  </si>
  <si>
    <t>Sample211</t>
  </si>
  <si>
    <t>Sample212</t>
  </si>
  <si>
    <t>Sample213</t>
  </si>
  <si>
    <t>Sample214</t>
  </si>
  <si>
    <t>Sample215</t>
  </si>
  <si>
    <t>Sample216</t>
  </si>
  <si>
    <t>Sample217</t>
  </si>
  <si>
    <t>Sample218</t>
  </si>
  <si>
    <t>Sample219</t>
  </si>
  <si>
    <t>Sample220</t>
  </si>
  <si>
    <t>Sample221</t>
  </si>
  <si>
    <t>Sample222</t>
  </si>
  <si>
    <t>Sample223</t>
  </si>
  <si>
    <t>Sample224</t>
  </si>
  <si>
    <t>Sample225</t>
  </si>
  <si>
    <t>Sample226</t>
  </si>
  <si>
    <t>Sample227</t>
  </si>
  <si>
    <t>Sample228</t>
  </si>
  <si>
    <t>Sample229</t>
  </si>
  <si>
    <t>Sample230</t>
  </si>
  <si>
    <t>Sample231</t>
  </si>
  <si>
    <t>Sample232</t>
  </si>
  <si>
    <t>Sample233</t>
  </si>
  <si>
    <t>Sample234</t>
  </si>
  <si>
    <t>Sample235</t>
  </si>
  <si>
    <t>Sample236</t>
  </si>
  <si>
    <t>Sample237</t>
  </si>
  <si>
    <t>Sample238</t>
  </si>
  <si>
    <t>Sample239</t>
  </si>
  <si>
    <t>Sample240</t>
  </si>
  <si>
    <t>Sample241</t>
  </si>
  <si>
    <t>Sample242</t>
  </si>
  <si>
    <t>Sample243</t>
  </si>
  <si>
    <t>Sample244</t>
  </si>
  <si>
    <t>Sample245</t>
  </si>
  <si>
    <t>Sample246</t>
  </si>
  <si>
    <t>Sample247</t>
  </si>
  <si>
    <t>Sample248</t>
  </si>
  <si>
    <t>Sample249</t>
  </si>
  <si>
    <t>Sample250</t>
  </si>
  <si>
    <t>Sample251</t>
  </si>
  <si>
    <t>Sample252</t>
  </si>
  <si>
    <t>Sample253</t>
  </si>
  <si>
    <t>Sample254</t>
  </si>
  <si>
    <t>Sample255</t>
  </si>
  <si>
    <t>Sample256</t>
  </si>
  <si>
    <t>Sample257</t>
  </si>
  <si>
    <t>-28.1</t>
  </si>
  <si>
    <t>32.34</t>
  </si>
  <si>
    <t>-23.8606</t>
  </si>
  <si>
    <t>-147.715</t>
  </si>
  <si>
    <t>10</t>
  </si>
  <si>
    <t>-23.9122</t>
  </si>
  <si>
    <t>-147.661</t>
  </si>
  <si>
    <t>3</t>
  </si>
  <si>
    <t>-23.4214</t>
  </si>
  <si>
    <t>-149.44</t>
  </si>
  <si>
    <t>-22.4522</t>
  </si>
  <si>
    <t>-151.324</t>
  </si>
  <si>
    <t>-21.8131</t>
  </si>
  <si>
    <t>-154.689</t>
  </si>
  <si>
    <t>Ouest</t>
  </si>
  <si>
    <t>Saint-Gilles</t>
  </si>
  <si>
    <t>-28.163</t>
  </si>
  <si>
    <t>32.567</t>
  </si>
  <si>
    <t>27</t>
  </si>
  <si>
    <t>-28.161</t>
  </si>
  <si>
    <t>32.561</t>
  </si>
  <si>
    <t>West Coast of Moorea</t>
  </si>
  <si>
    <t>-17.526</t>
  </si>
  <si>
    <t>-149.938</t>
  </si>
  <si>
    <t>North coast of Moorea</t>
  </si>
  <si>
    <t>-17.473</t>
  </si>
  <si>
    <t>-149.831</t>
  </si>
  <si>
    <t>North ouest tip of Moorea</t>
  </si>
  <si>
    <t>-17.478</t>
  </si>
  <si>
    <t>-149.922</t>
  </si>
  <si>
    <t>Futuna</t>
  </si>
  <si>
    <t>-14.2994</t>
  </si>
  <si>
    <t>-178.161</t>
  </si>
  <si>
    <t>8</t>
  </si>
  <si>
    <t>-14.3548</t>
  </si>
  <si>
    <t>-178.053</t>
  </si>
  <si>
    <t>11</t>
  </si>
  <si>
    <t>-14.3476</t>
  </si>
  <si>
    <t>-178.074</t>
  </si>
  <si>
    <t>-23.1067</t>
  </si>
  <si>
    <t>-134.854</t>
  </si>
  <si>
    <t>-23.1421</t>
  </si>
  <si>
    <t>-135.045</t>
  </si>
  <si>
    <t>-23.2234</t>
  </si>
  <si>
    <t>-134.968</t>
  </si>
  <si>
    <t>-23.011</t>
  </si>
  <si>
    <t>-134.971</t>
  </si>
  <si>
    <t>1</t>
  </si>
  <si>
    <t>-8.82508</t>
  </si>
  <si>
    <t>-140.064</t>
  </si>
  <si>
    <t>-8.08928</t>
  </si>
  <si>
    <t>-139.635</t>
  </si>
  <si>
    <t>17</t>
  </si>
  <si>
    <t>-17.482</t>
  </si>
  <si>
    <t>-149.882</t>
  </si>
  <si>
    <t>-17.486</t>
  </si>
  <si>
    <t>-149.762</t>
  </si>
  <si>
    <t>Aldabra Atoll, Aldabra</t>
  </si>
  <si>
    <t>51</t>
  </si>
  <si>
    <t>-9.405</t>
  </si>
  <si>
    <t>46.21</t>
  </si>
  <si>
    <t>La possession</t>
  </si>
  <si>
    <t>-20.92</t>
  </si>
  <si>
    <t>55.34</t>
  </si>
  <si>
    <t>St Leu</t>
  </si>
  <si>
    <t>-21.19</t>
  </si>
  <si>
    <t>55.28</t>
  </si>
  <si>
    <t>Sud</t>
  </si>
  <si>
    <t>St Philippe</t>
  </si>
  <si>
    <t>-21.37</t>
  </si>
  <si>
    <t>55.77</t>
  </si>
  <si>
    <t>St Gilles</t>
  </si>
  <si>
    <t>-21.18</t>
  </si>
  <si>
    <t>55.29</t>
  </si>
  <si>
    <t>La Saline</t>
  </si>
  <si>
    <t>-21.1</t>
  </si>
  <si>
    <t>55.24</t>
  </si>
  <si>
    <t>-16.8474</t>
  </si>
  <si>
    <t>-153.933</t>
  </si>
  <si>
    <t>-16.7907</t>
  </si>
  <si>
    <t>-153.975</t>
  </si>
  <si>
    <t>0.8</t>
  </si>
  <si>
    <t>ORCIE1889</t>
  </si>
  <si>
    <t>RUNA_3262</t>
  </si>
  <si>
    <t>RUNA_2346</t>
  </si>
  <si>
    <t>ORCIE1808</t>
  </si>
  <si>
    <t>RUNA_2348</t>
  </si>
  <si>
    <t>Sample258</t>
  </si>
  <si>
    <t>Sample259</t>
  </si>
  <si>
    <t>Sample260</t>
  </si>
  <si>
    <t>Sample261</t>
  </si>
  <si>
    <t>Sample262</t>
  </si>
  <si>
    <t>Sample263</t>
  </si>
  <si>
    <t>Sample264</t>
  </si>
  <si>
    <t>Sample265</t>
  </si>
  <si>
    <t>Sample266</t>
  </si>
  <si>
    <t>Sample267</t>
  </si>
  <si>
    <t>Sample268</t>
  </si>
  <si>
    <t>Sample269</t>
  </si>
  <si>
    <t>Sample270</t>
  </si>
  <si>
    <t>Sample271</t>
  </si>
  <si>
    <t>Sample272</t>
  </si>
  <si>
    <t>Sample273</t>
  </si>
  <si>
    <t>Sample274</t>
  </si>
  <si>
    <t>Sample275</t>
  </si>
  <si>
    <t>Sample276</t>
  </si>
  <si>
    <t>Sample277</t>
  </si>
  <si>
    <t>Sample278</t>
  </si>
  <si>
    <t>Sample279</t>
  </si>
  <si>
    <t>Sample280</t>
  </si>
  <si>
    <t>Sample281</t>
  </si>
  <si>
    <t>Sample282</t>
  </si>
  <si>
    <t>Sample283</t>
  </si>
  <si>
    <t>CALIBIOME</t>
  </si>
  <si>
    <t>matatakaro</t>
  </si>
  <si>
    <t>CE-000000048-1</t>
  </si>
  <si>
    <t>CE-000000102-2</t>
  </si>
  <si>
    <t>CE-000000119-1</t>
  </si>
  <si>
    <t>CE-000000119-2</t>
  </si>
  <si>
    <t>CE-000000119-3</t>
  </si>
  <si>
    <t>CE-000000285-1</t>
  </si>
  <si>
    <t>sp.JTW-2010</t>
  </si>
  <si>
    <t>sp.1CC-2019</t>
  </si>
  <si>
    <t>Rodrigues</t>
  </si>
  <si>
    <t>Réunion</t>
  </si>
  <si>
    <t>TerreSainte</t>
  </si>
  <si>
    <t>GrandBois</t>
  </si>
  <si>
    <t>IleauxFous</t>
  </si>
  <si>
    <t>SanctuaireS</t>
  </si>
  <si>
    <t>LaSalinesanctuaireS</t>
  </si>
  <si>
    <t>Levillage</t>
  </si>
  <si>
    <t>PaindeSucre</t>
  </si>
  <si>
    <t>Length</t>
  </si>
  <si>
    <t>ANGBF32326-19</t>
  </si>
  <si>
    <t>ANGBF32325-19</t>
  </si>
  <si>
    <t>ANGBF32324-19</t>
  </si>
  <si>
    <t>ANGBF32323-19</t>
  </si>
  <si>
    <t>GBMIN97243-17</t>
  </si>
  <si>
    <t>GBMIN121923-17</t>
  </si>
  <si>
    <t>ANGBF32330-19</t>
  </si>
  <si>
    <t>ANGBF32329-19</t>
  </si>
  <si>
    <t>GBMNB10959-20</t>
  </si>
  <si>
    <t>GBMNB10958-20</t>
  </si>
  <si>
    <t>GBMNB10957-20</t>
  </si>
  <si>
    <t>GBMNB10956-20</t>
  </si>
  <si>
    <t>GBMNB10955-20</t>
  </si>
  <si>
    <t>GBMNB10954-20</t>
  </si>
  <si>
    <t>GBMNB10953-20</t>
  </si>
  <si>
    <t>GBMNB10952-20</t>
  </si>
  <si>
    <t>GBMNB10951-20</t>
  </si>
  <si>
    <t>GBMNB10950-20</t>
  </si>
  <si>
    <t>GBMNB10949-20</t>
  </si>
  <si>
    <t>GBMNB10948-20</t>
  </si>
  <si>
    <t>GBMNB10947-20</t>
  </si>
  <si>
    <t>GBMNB10946-20</t>
  </si>
  <si>
    <t>GBMNB10945-20</t>
  </si>
  <si>
    <t>GBMNB10944-20</t>
  </si>
  <si>
    <t>GBMNB10943-20</t>
  </si>
  <si>
    <t>GBMNB10942-20</t>
  </si>
  <si>
    <t>GBMNB10941-20</t>
  </si>
  <si>
    <t>GBMNB10940-20</t>
  </si>
  <si>
    <t>GBMNB10939-20</t>
  </si>
  <si>
    <t>GBMNB10938-20</t>
  </si>
  <si>
    <t>GBMNB10937-20</t>
  </si>
  <si>
    <t>GBMNB10936-20</t>
  </si>
  <si>
    <t>GBMNB10935-20</t>
  </si>
  <si>
    <t>GBMNB10934-20</t>
  </si>
  <si>
    <t>GBMNB10986-20</t>
  </si>
  <si>
    <t>GBMNB10985-20</t>
  </si>
  <si>
    <t>GBMNB10984-20</t>
  </si>
  <si>
    <t>GBMNB10983-20</t>
  </si>
  <si>
    <t>GBMNB10982-20</t>
  </si>
  <si>
    <t>GBMNB10981-20</t>
  </si>
  <si>
    <t>GBMNB10980-20</t>
  </si>
  <si>
    <t>GBMNB10979-20</t>
  </si>
  <si>
    <t>GBMNB10978-20</t>
  </si>
  <si>
    <t>GBMNB10977-20</t>
  </si>
  <si>
    <t>GBMNB10976-20</t>
  </si>
  <si>
    <t>GBMNB10975-20</t>
  </si>
  <si>
    <t>GBMNB10974-20</t>
  </si>
  <si>
    <t>GBMNB10973-20</t>
  </si>
  <si>
    <t>GBMNB10972-20</t>
  </si>
  <si>
    <t>GBMNB10971-20</t>
  </si>
  <si>
    <t>GBMNB10970-20</t>
  </si>
  <si>
    <t>GBMNB10969-20</t>
  </si>
  <si>
    <t>GBMNB10968-20</t>
  </si>
  <si>
    <t>GBMNB10967-20</t>
  </si>
  <si>
    <t>GBMNB10966-20</t>
  </si>
  <si>
    <t>GBMNB10965-20</t>
  </si>
  <si>
    <t>GBMNB10964-20</t>
  </si>
  <si>
    <t>GBMNB10963-20</t>
  </si>
  <si>
    <t>GBMNB10962-20</t>
  </si>
  <si>
    <t>GBMNB10961-20</t>
  </si>
  <si>
    <t>GBMNB10960-20</t>
  </si>
  <si>
    <t>ZOSKT1161-16</t>
  </si>
  <si>
    <t>GBMNB10993-20</t>
  </si>
  <si>
    <t>GBMNB10992-20</t>
  </si>
  <si>
    <t>GBMNB10991-20</t>
  </si>
  <si>
    <t>GBMNB10990-20</t>
  </si>
  <si>
    <t>GBMNB10989-20</t>
  </si>
  <si>
    <t>GBMNB10988-20</t>
  </si>
  <si>
    <t>GBMNB10987-20</t>
  </si>
  <si>
    <t>ID_Geneious_tree</t>
  </si>
  <si>
    <t>ID.Geneious_fasta</t>
  </si>
  <si>
    <t>GrandPate</t>
  </si>
  <si>
    <t>NA</t>
  </si>
  <si>
    <t>ANGBF32328-19</t>
  </si>
  <si>
    <t>ANGBF32332-19</t>
  </si>
  <si>
    <t>ANGBF32331-19</t>
  </si>
  <si>
    <t>ANGBF32322-19</t>
  </si>
  <si>
    <t>KX223895-1</t>
  </si>
  <si>
    <t>Rho</t>
  </si>
  <si>
    <t>HQ168906.1</t>
  </si>
  <si>
    <t>HQ168906</t>
  </si>
  <si>
    <t>KU686</t>
  </si>
  <si>
    <t>HQ168905</t>
  </si>
  <si>
    <t>HQ168904.1</t>
  </si>
  <si>
    <t>HQ168903</t>
  </si>
  <si>
    <t>CapTernay</t>
  </si>
  <si>
    <t>RUNA_2718</t>
  </si>
  <si>
    <t>RUNA_2717</t>
  </si>
  <si>
    <t>Sample284</t>
  </si>
  <si>
    <t>Sample285</t>
  </si>
  <si>
    <t>VarangueS</t>
  </si>
  <si>
    <t>RESIC057_11_Cirripectes</t>
  </si>
  <si>
    <t>RESIC057-11|Cirripectes</t>
  </si>
  <si>
    <t>RESIC148_11_Cirripectes</t>
  </si>
  <si>
    <t>RESIC148-11|Cirripectes</t>
  </si>
  <si>
    <t>RESIC179_11_Cirripectes</t>
  </si>
  <si>
    <t>RESIC179-11|Cirripectes</t>
  </si>
  <si>
    <t>RESIC180_11_Cirripectes</t>
  </si>
  <si>
    <t>RESIC180-11|Cirripectes</t>
  </si>
  <si>
    <t>RESIC181_11_Cirripectes</t>
  </si>
  <si>
    <t>RESIC181-11|Cirripectes</t>
  </si>
  <si>
    <t>RESIC484_11_Cirripectes</t>
  </si>
  <si>
    <t>RESIC484-11|Cirripectes</t>
  </si>
  <si>
    <t>HQ168906.1|Cirripectes</t>
  </si>
  <si>
    <t>HQ168905.1|Cirripectes</t>
  </si>
  <si>
    <t>HQ168904.1|Cirripectes</t>
  </si>
  <si>
    <t>HQ168903.1|Cirripectes</t>
  </si>
  <si>
    <t>HQ168906_1_Cirripectes</t>
  </si>
  <si>
    <t>HQ168905_1_Cirripectes</t>
  </si>
  <si>
    <t>HQ168904_1_Cirripectes</t>
  </si>
  <si>
    <t>HQ168903_1_Cirripectes</t>
  </si>
  <si>
    <t>HQ168906_1_stigmaticus_Tonga_</t>
  </si>
  <si>
    <t>HQ168905_1_quagga_Tonga_</t>
  </si>
  <si>
    <t>HQ168904_1_filamentosus_Seychelles_</t>
  </si>
  <si>
    <t>HQ168903_1_castaneus_Seychelles_</t>
  </si>
  <si>
    <t>ORCIE1990_Cirripectes castaneus_Rho</t>
  </si>
  <si>
    <t>RUNA_0737_Cirripectes_Rho</t>
  </si>
  <si>
    <t>RUNA_2450_Cirripectes stigmaticus_Rho</t>
  </si>
  <si>
    <t>RUNA_2449_Cirripectes stigmaticus_Rho</t>
  </si>
  <si>
    <t>RUNA_2379_Cirripectes castaneus et stigmaticus_Rho</t>
  </si>
  <si>
    <t>RUNA_2347_Cirripectes stigmaticus_Rho</t>
  </si>
  <si>
    <t>RUNA_2344_Cirripectes stigmaticus_Rho</t>
  </si>
  <si>
    <t>RUNA_3256_Cirripectes_Rho</t>
  </si>
  <si>
    <t>RUNA_3214_Cirripectes stigmaticus_Rho</t>
  </si>
  <si>
    <t>RUNA_3176_Cirripectes stigmaticus_Rho</t>
  </si>
  <si>
    <t>RUNA_3155_Cirripectes stigmaticus_Rho</t>
  </si>
  <si>
    <t>RUNA_3154_Cirripectes castaneus et stigmaticus_Rho</t>
  </si>
  <si>
    <t>ORCIE1890_Cirripectes stigmaticus et castaneus_Rho</t>
  </si>
  <si>
    <t>RUNA_2168_Cirripectes castaneus et stigmaticus_Rho</t>
  </si>
  <si>
    <t>RUNA_4002_Cirripectes castaneus et stigmaticus_Rho</t>
  </si>
  <si>
    <t>RUNA_4001_Cirripectes castaneus et stigmaticus_Rho</t>
  </si>
  <si>
    <t>RUNA_3895_Cirripectes castaneus et stigmaticus_Rho</t>
  </si>
  <si>
    <t>1583_Cirripectes castaneus et stigmaticus_Rho</t>
  </si>
  <si>
    <t>RUNA_854_CirriCluster2_Rho</t>
  </si>
  <si>
    <t>RUNA_1208_CirriCluster2_Rho</t>
  </si>
  <si>
    <t>RUNA_2718_Cirripectes castaneus et stigmaticus_Rho</t>
  </si>
  <si>
    <t>RUNA_2717_Cirripectes castaneus et stigmaticus_Rho</t>
  </si>
  <si>
    <t>ORCIE1808_Cirripectes castaneus et stigmaticus_Rho</t>
  </si>
  <si>
    <t>ORCIE1889_Cirripectes castaneus et stigmaticus_Rho</t>
  </si>
  <si>
    <t>RUNA_2348_Cirripectes_Rho</t>
  </si>
  <si>
    <t>RUNA_2346_Cirripectes_Rho</t>
  </si>
  <si>
    <t>ORCIE1990___IleauxFous_2017</t>
  </si>
  <si>
    <t>RUNA_0737___LaSalinesanctuaireS_2020</t>
  </si>
  <si>
    <t>RUNA_2450___LaSalinesanctuaireS_2020</t>
  </si>
  <si>
    <t>RUNA_2449___LaSalinesanctuaireS_2020</t>
  </si>
  <si>
    <t>RUNA_2379___LaSalinesanctuaireS_2020</t>
  </si>
  <si>
    <t>RUNA_2347___LaSalinesanctuaireS_2020</t>
  </si>
  <si>
    <t>RUNA_2344___LaSalinesanctuaireS_2020</t>
  </si>
  <si>
    <t>RUNA_3256___SanctuaireS_2021</t>
  </si>
  <si>
    <t>RUNA_3214___SanctuaireS_2021</t>
  </si>
  <si>
    <t>RUNA_3176___SanctuaireS_2021</t>
  </si>
  <si>
    <t>RUNA_3155___SanctuaireS_2021</t>
  </si>
  <si>
    <t>RUNA_3154___SanctuaireS_2021</t>
  </si>
  <si>
    <t>ORCIE1890___IleauxFous_2017</t>
  </si>
  <si>
    <t>RUNA_2168___PaindeSucre_2020</t>
  </si>
  <si>
    <t>RUNA_4002___SanctuaireS_2021</t>
  </si>
  <si>
    <t>RUNA_4001___SanctuaireS_2021</t>
  </si>
  <si>
    <t>RUNA_3895___SanctuaireS_2021</t>
  </si>
  <si>
    <t>1583___GrandPate_2017</t>
  </si>
  <si>
    <t>RUNA_0854___TerreSainte_2021</t>
  </si>
  <si>
    <t>RUNA_1208___GrandBois_2021</t>
  </si>
  <si>
    <t>RUNA_2718___VarangueS_2020</t>
  </si>
  <si>
    <t>RUNA_2717___VarangueS_2020</t>
  </si>
  <si>
    <t>ORCIE1808___IleauxFous_2017</t>
  </si>
  <si>
    <t>ORCIE1889___IleauxFous_2017</t>
  </si>
  <si>
    <t>RUNA_2348___LaSalinesanctuaireS_2020</t>
  </si>
  <si>
    <t>RUNA_2346___LaSalinesanctuaireS_2020</t>
  </si>
  <si>
    <t xml:space="preserve">31b32_RUNA_0737_Cirripectes_Rho_(reversed) </t>
  </si>
  <si>
    <t xml:space="preserve">RUNA_2379_Cirripectes_castaneus_et_stigmaticus_rho </t>
  </si>
  <si>
    <t xml:space="preserve">31b31_ORCIE1990_Cirripectes_castaneus_Rho_(reversed) </t>
  </si>
  <si>
    <t>GMYC_Rho</t>
  </si>
  <si>
    <t>ASAP_Rho</t>
  </si>
  <si>
    <t>MPTP_Rho</t>
  </si>
  <si>
    <t>South Africa</t>
  </si>
  <si>
    <t>Locality</t>
  </si>
  <si>
    <t>GMYC_2</t>
  </si>
  <si>
    <t>ASAP_2</t>
  </si>
  <si>
    <t>MPTP_2</t>
  </si>
  <si>
    <t>HaplotypeRho</t>
  </si>
  <si>
    <t xml:space="preserve"> -3.371083</t>
  </si>
  <si>
    <t>-168.733705</t>
  </si>
  <si>
    <t xml:space="preserve"> -4.640230</t>
  </si>
  <si>
    <t xml:space="preserve"> 55.376656</t>
  </si>
  <si>
    <t>171.184463</t>
  </si>
  <si>
    <t>7.131474</t>
  </si>
  <si>
    <t>-19.65262</t>
  </si>
  <si>
    <t>63.40073</t>
  </si>
  <si>
    <t>-19.65397</t>
  </si>
  <si>
    <t>63.41513</t>
  </si>
  <si>
    <t>-21.17352</t>
  </si>
  <si>
    <t>55.28249</t>
  </si>
  <si>
    <t>-21.103883</t>
  </si>
  <si>
    <t>55.235917</t>
  </si>
  <si>
    <t>-21.37236</t>
  </si>
  <si>
    <t>55.54692</t>
  </si>
  <si>
    <t>-21.02060</t>
  </si>
  <si>
    <t>55.22983</t>
  </si>
  <si>
    <t>-21.35209</t>
  </si>
  <si>
    <t>55.48074</t>
  </si>
  <si>
    <t xml:space="preserve"> 23.697808</t>
  </si>
  <si>
    <t>120.960515</t>
  </si>
  <si>
    <t>Lat_precis</t>
  </si>
  <si>
    <t>Lon_precis</t>
  </si>
  <si>
    <t>Saudi Arabia_Red sea</t>
  </si>
  <si>
    <t>French Polynesia_Austral Islands</t>
  </si>
  <si>
    <t>Wallis and Futuna Islands_Wallis and Futuna Islands</t>
  </si>
  <si>
    <t>French Polynesia_Tuamotu-Gambier</t>
  </si>
  <si>
    <t>Japan_Japan</t>
  </si>
  <si>
    <t>Hawaii_Hawaii</t>
  </si>
  <si>
    <t>Malaysia_Malaysia</t>
  </si>
  <si>
    <t>Australia_Queensland</t>
  </si>
  <si>
    <t>New Caledonia_South</t>
  </si>
  <si>
    <t>Seychelles_Ile Picard</t>
  </si>
  <si>
    <t>French Polynesia_Leeward Islands</t>
  </si>
  <si>
    <t>Tonga_Tongatapu</t>
  </si>
  <si>
    <t>Fiji_Viti Levu Island</t>
  </si>
  <si>
    <t>Kiribati_Kiribati</t>
  </si>
  <si>
    <t>Taiwan_Taiwan</t>
  </si>
  <si>
    <t>Marshall Islands_Marshall Islands</t>
  </si>
  <si>
    <t>N_specimen</t>
  </si>
  <si>
    <t>-14.619</t>
  </si>
  <si>
    <t>145.627</t>
  </si>
  <si>
    <t>-17.7133722222222</t>
  </si>
  <si>
    <t>178.065033333333</t>
  </si>
  <si>
    <t>19.8967638888889</t>
  </si>
  <si>
    <t>-155.582811111111</t>
  </si>
  <si>
    <t>36.1724166666667</t>
  </si>
  <si>
    <t>138.284583333333</t>
  </si>
  <si>
    <t>4.20273611111111</t>
  </si>
  <si>
    <t>102.032186111111</t>
  </si>
  <si>
    <t>-20.9046944444444</t>
  </si>
  <si>
    <t>165.629569444444</t>
  </si>
  <si>
    <t>22.1492805555556</t>
  </si>
  <si>
    <t>38.6501777777778</t>
  </si>
  <si>
    <t>-21.1789833333333</t>
  </si>
  <si>
    <t>-175.198238888889</t>
  </si>
  <si>
    <t>Legende</t>
  </si>
  <si>
    <t>AUS</t>
  </si>
  <si>
    <t>FIJ</t>
  </si>
  <si>
    <t>HAW</t>
  </si>
  <si>
    <t>JAP</t>
  </si>
  <si>
    <t>KIR</t>
  </si>
  <si>
    <t>MAL</t>
  </si>
  <si>
    <t>MAR</t>
  </si>
  <si>
    <t>REU</t>
  </si>
  <si>
    <t>ROD</t>
  </si>
  <si>
    <t>SAU</t>
  </si>
  <si>
    <t>SEY</t>
  </si>
  <si>
    <t>TAI</t>
  </si>
  <si>
    <t>TON</t>
  </si>
  <si>
    <t>SAF</t>
  </si>
  <si>
    <t>WAF</t>
  </si>
  <si>
    <t>CAL</t>
  </si>
  <si>
    <t>FPA</t>
  </si>
  <si>
    <t>FPL</t>
  </si>
  <si>
    <t>FPM</t>
  </si>
  <si>
    <t>FPT</t>
  </si>
  <si>
    <t>French Polynesia_MarquesasSociety</t>
  </si>
  <si>
    <t>Locality_Qgis</t>
  </si>
  <si>
    <t>CorrectedSpecies</t>
  </si>
  <si>
    <t>cf. randali</t>
  </si>
  <si>
    <t>R_sp</t>
  </si>
  <si>
    <t>Sp_corrected</t>
  </si>
  <si>
    <t>Sp_Taxcorrige</t>
  </si>
  <si>
    <t>randalli</t>
  </si>
  <si>
    <t>MH932003</t>
  </si>
  <si>
    <t>MH932004</t>
  </si>
  <si>
    <t>MH932005</t>
  </si>
  <si>
    <t>MH932006</t>
  </si>
  <si>
    <t>MH932007</t>
  </si>
  <si>
    <t>MH932008</t>
  </si>
  <si>
    <t>MH932009</t>
  </si>
  <si>
    <t>Num</t>
  </si>
  <si>
    <t xml:space="preserve">HQ168928  </t>
  </si>
  <si>
    <t>Outgroup</t>
  </si>
  <si>
    <t>KU136</t>
  </si>
  <si>
    <t>outrgoup</t>
  </si>
  <si>
    <t>outgroup</t>
  </si>
  <si>
    <t>HQ168928_Ophioblennius_macclurei</t>
  </si>
  <si>
    <t>HQ168577</t>
  </si>
  <si>
    <t>MH932003_1</t>
  </si>
  <si>
    <t>MH932004_1</t>
  </si>
  <si>
    <t>MH932005_1</t>
  </si>
  <si>
    <t>MH932006_1</t>
  </si>
  <si>
    <t>MH932007_1</t>
  </si>
  <si>
    <t>MH932008_1</t>
  </si>
  <si>
    <t>MH932009_1</t>
  </si>
  <si>
    <t>Sample286</t>
  </si>
  <si>
    <t>Sample287</t>
  </si>
  <si>
    <t>Sample288</t>
  </si>
  <si>
    <t>Sample289</t>
  </si>
  <si>
    <t>Sample290</t>
  </si>
  <si>
    <t>Sample291</t>
  </si>
  <si>
    <t>Sample292</t>
  </si>
  <si>
    <t>Sample293</t>
  </si>
  <si>
    <t>patuki</t>
  </si>
  <si>
    <t>Cirripectes patuki</t>
  </si>
  <si>
    <t>Ophioblennius</t>
  </si>
  <si>
    <t>Ophioblennius macclurei</t>
  </si>
  <si>
    <t>MH932003_1_Cirripectes_patuki</t>
  </si>
  <si>
    <t>MH932004_1_Cirripectes_patuki</t>
  </si>
  <si>
    <t>MH932005_1_Cirripectes_patuki</t>
  </si>
  <si>
    <t>MH932006_1_Cirripectes_patuki</t>
  </si>
  <si>
    <t>MH932007_1_Cirripectes_patuki</t>
  </si>
  <si>
    <t>MH932008_1_Cirripectes_alboapicalis</t>
  </si>
  <si>
    <t>MH932009_1_Cirripectes_alboapicalis</t>
  </si>
  <si>
    <t>ORCIE1890_Cirripectes_stigmaticus</t>
  </si>
  <si>
    <t>1583_Cirripectes_stigmaticus</t>
  </si>
  <si>
    <t>ORCIE1889_Cirripectes_stigmaticus</t>
  </si>
  <si>
    <t>RUNA_3262_Cirripectes_stigmaticus</t>
  </si>
  <si>
    <t>ORCIE1990_Cirripectes_randalli</t>
  </si>
  <si>
    <t>RUNA_3214_Cirripectes_castaneus</t>
  </si>
  <si>
    <t>RUNA_0854_Cirripectes_castaneus</t>
  </si>
  <si>
    <t>RUNA_2449_Cirripectes_castaneus</t>
  </si>
  <si>
    <t>RUNA_2899_Cirripectes_castaneus</t>
  </si>
  <si>
    <t>RUNA_3256_Cirripectes_castaneus</t>
  </si>
  <si>
    <t>RUNA_4002_Cirripectes_castaneus</t>
  </si>
  <si>
    <t>RUNA_2346_Cirripectes_castaneus</t>
  </si>
  <si>
    <t>RUNA_2347_Cirripectes_castaneus</t>
  </si>
  <si>
    <t>RUNA_3154_Cirripectes_castaneus</t>
  </si>
  <si>
    <t>ORCIE1808_Cirripectes_castaneus</t>
  </si>
  <si>
    <t>RUNA_2348_Cirripectes_castaneus</t>
  </si>
  <si>
    <t>RUNA_3895_Cirripectes_castaneus</t>
  </si>
  <si>
    <t>RUNA_1208_Cirripectes_castaneus</t>
  </si>
  <si>
    <t>RUNA_2450_Cirripectes_castaneus</t>
  </si>
  <si>
    <t>RUNA_3155_Cirripectes_castaneus</t>
  </si>
  <si>
    <t>RUNA_0737_Cirripectes_castaneus</t>
  </si>
  <si>
    <t>RUNA_3176_Cirripectes_castaneus</t>
  </si>
  <si>
    <t>RUNA_2344_Cirripectes_castaneus</t>
  </si>
  <si>
    <t>RUNA_4001_Cirripectes_castaneus</t>
  </si>
  <si>
    <t>RUNA_2379_Cirripectes_castaneus</t>
  </si>
  <si>
    <t>RUNA_2718_Cirripectes_castaneus</t>
  </si>
  <si>
    <t>RUNA_2717_Cirripectes_castaneus</t>
  </si>
  <si>
    <t>KT284893_1_Omobranchus_elegans</t>
  </si>
  <si>
    <t>NC_004411_1_Petroscirtes_breviceps</t>
  </si>
  <si>
    <t>NC_004412_1_Salarias_fasciatus</t>
  </si>
  <si>
    <t>NC_028295_1_Ecsenius_bicolor</t>
  </si>
  <si>
    <t>KT284893_1</t>
  </si>
  <si>
    <t>NC_004412_1</t>
  </si>
  <si>
    <t>NC_028295_1</t>
  </si>
  <si>
    <t>NC_004411_1</t>
  </si>
  <si>
    <t>Sample294</t>
  </si>
  <si>
    <t>Sample295</t>
  </si>
  <si>
    <t>Sample296</t>
  </si>
  <si>
    <t>Sample297</t>
  </si>
  <si>
    <t>KF265117_1</t>
  </si>
  <si>
    <t>KF265117_1_Petroscirtes_breviceps</t>
  </si>
  <si>
    <t>KU 4549</t>
  </si>
  <si>
    <t>HQ168927</t>
  </si>
  <si>
    <t>HQ168927_1</t>
  </si>
  <si>
    <t>KF265117</t>
  </si>
  <si>
    <t>HQ168927_1_Omobranchus_obliquus</t>
  </si>
  <si>
    <t>HQ168942_1</t>
  </si>
  <si>
    <t>HQ168942</t>
  </si>
  <si>
    <t>KU4005</t>
  </si>
  <si>
    <t>HQ168942_1_Salarias_fasciatus</t>
  </si>
  <si>
    <t>KT284893</t>
  </si>
  <si>
    <t>NC_004411</t>
  </si>
  <si>
    <t>NC_004412</t>
  </si>
  <si>
    <t>NC_028295</t>
  </si>
  <si>
    <t>Rapa Nui</t>
  </si>
  <si>
    <t>Kermadec Islands</t>
  </si>
  <si>
    <t>NewZeland</t>
  </si>
  <si>
    <t>-27.104671</t>
  </si>
  <si>
    <t>-109.360481</t>
  </si>
  <si>
    <t>-177.920662984</t>
  </si>
  <si>
    <t>-29.272832242</t>
  </si>
  <si>
    <t>RAP</t>
  </si>
  <si>
    <t>NZE</t>
  </si>
  <si>
    <t>Omobranchus elegans</t>
  </si>
  <si>
    <t>Petroscirtes breviceps</t>
  </si>
  <si>
    <t>Salarias fasciatus</t>
  </si>
  <si>
    <t>Ecsenius bicolor</t>
  </si>
  <si>
    <t>Omobranchus</t>
  </si>
  <si>
    <t>Petroscirtes</t>
  </si>
  <si>
    <t>Salarias</t>
  </si>
  <si>
    <t>Ecsenius</t>
  </si>
  <si>
    <t>sp. n Delrieu-Trottin et al. 2018</t>
  </si>
  <si>
    <t>KU136_Ophioblennius_macclurei_</t>
  </si>
  <si>
    <t>RUNA_2168_cirripectes_castaneus</t>
  </si>
  <si>
    <t>RUNA_0370</t>
  </si>
  <si>
    <t>RUNA_0272</t>
  </si>
  <si>
    <t>RUNA_0022</t>
  </si>
  <si>
    <t>ORCIE1027</t>
  </si>
  <si>
    <t>RUNA_2719</t>
  </si>
  <si>
    <t>Sample298</t>
  </si>
  <si>
    <t>Sample299</t>
  </si>
  <si>
    <t>Sample300</t>
  </si>
  <si>
    <t>Sample301</t>
  </si>
  <si>
    <t>Sample302</t>
  </si>
  <si>
    <t>Sample303</t>
  </si>
  <si>
    <t>ORCIE1125</t>
  </si>
  <si>
    <t>RUNA_0370_Cirripectes_castaneus</t>
  </si>
  <si>
    <t>RUNA_0272_Cirripectes_castaneus</t>
  </si>
  <si>
    <t>RUNA_0022_Cirripectes_castaneus</t>
  </si>
  <si>
    <t>ORCIE1027_Cirripectes_castaneus</t>
  </si>
  <si>
    <t>ORCIE1125_Cirripectes_castaneus</t>
  </si>
  <si>
    <t>RUNA_2719_Cirripectes_castaneus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</si>
</sst>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000000"/>
      <name val="Courier New"/>
      <family val="3"/>
    </font>
    <font>
      <sz val="11"/>
      <color rgb="FF44444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1" fillId="0" borderId="0" xfId="0" applyFont="1" applyAlignment="1" applyProtection="1">
      <alignment horizontal="left"/>
    </xf>
    <xf numFmtId="0" fontId="0" fillId="2" borderId="0" xfId="0" applyFill="1"/>
    <xf numFmtId="0" fontId="1" fillId="2" borderId="0" xfId="0" applyFont="1" applyFill="1" applyAlignment="1" applyProtection="1">
      <alignment horizontal="left"/>
    </xf>
    <xf numFmtId="0" fontId="0" fillId="0" borderId="0" xfId="0" applyNumberFormat="1" applyFont="1" applyFill="1" applyBorder="1" applyAlignment="1" applyProtection="1"/>
    <xf numFmtId="0" fontId="1" fillId="3" borderId="0" xfId="0" applyFont="1" applyFill="1" applyAlignment="1" applyProtection="1">
      <alignment horizontal="left"/>
    </xf>
    <xf numFmtId="0" fontId="0" fillId="3" borderId="0" xfId="0" applyFill="1"/>
    <xf numFmtId="1" fontId="0" fillId="0" borderId="0" xfId="0" applyNumberFormat="1"/>
    <xf numFmtId="1" fontId="0" fillId="0" borderId="0" xfId="0" applyNumberFormat="1" applyBorder="1" applyAlignment="1"/>
    <xf numFmtId="0" fontId="0" fillId="4" borderId="0" xfId="0" applyFill="1"/>
    <xf numFmtId="0" fontId="0" fillId="5" borderId="0" xfId="0" applyNumberFormat="1" applyFont="1" applyFill="1" applyBorder="1" applyAlignment="1" applyProtection="1"/>
    <xf numFmtId="0" fontId="2" fillId="0" borderId="0" xfId="0" applyFont="1"/>
    <xf numFmtId="0" fontId="0" fillId="0" borderId="0" xfId="0" applyAlignment="1">
      <alignment shrinkToFit="1"/>
    </xf>
    <xf numFmtId="0" fontId="0" fillId="3" borderId="0" xfId="0" applyFill="1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Font="1" applyFill="1" applyBorder="1" applyAlignment="1" applyProtection="1">
      <alignment shrinkToFit="1"/>
    </xf>
    <xf numFmtId="0" fontId="0" fillId="4" borderId="0" xfId="0" applyFill="1" applyAlignment="1">
      <alignment shrinkToFit="1"/>
    </xf>
    <xf numFmtId="0" fontId="0" fillId="6" borderId="0" xfId="0" applyFill="1"/>
    <xf numFmtId="0" fontId="0" fillId="0" borderId="0" xfId="0" applyFill="1"/>
    <xf numFmtId="49" fontId="0" fillId="0" borderId="0" xfId="0" applyNumberFormat="1" applyFill="1"/>
    <xf numFmtId="49" fontId="0" fillId="0" borderId="0" xfId="0" applyNumberFormat="1" applyFill="1" applyBorder="1" applyAlignment="1"/>
    <xf numFmtId="49" fontId="0" fillId="0" borderId="0" xfId="0" applyNumberFormat="1" applyFill="1" applyBorder="1" applyAlignment="1">
      <alignment horizontal="right"/>
    </xf>
    <xf numFmtId="0" fontId="2" fillId="0" borderId="0" xfId="0" applyFont="1" applyBorder="1" applyAlignment="1">
      <alignment horizontal="left" vertical="top"/>
    </xf>
    <xf numFmtId="1" fontId="2" fillId="0" borderId="0" xfId="0" applyNumberFormat="1" applyFont="1"/>
    <xf numFmtId="0" fontId="2" fillId="0" borderId="0" xfId="0" applyFont="1" applyAlignment="1">
      <alignment shrinkToFit="1"/>
    </xf>
    <xf numFmtId="0" fontId="2" fillId="0" borderId="0" xfId="0" applyFont="1" applyAlignment="1">
      <alignment horizontal="right"/>
    </xf>
    <xf numFmtId="0" fontId="1" fillId="0" borderId="0" xfId="0" applyFont="1" applyAlignment="1" applyProtection="1">
      <alignment horizontal="right"/>
    </xf>
    <xf numFmtId="0" fontId="0" fillId="0" borderId="0" xfId="0" applyAlignment="1">
      <alignment horizontal="right"/>
    </xf>
    <xf numFmtId="49" fontId="0" fillId="4" borderId="0" xfId="0" applyNumberFormat="1" applyFill="1" applyBorder="1" applyAlignment="1"/>
    <xf numFmtId="0" fontId="1" fillId="4" borderId="0" xfId="0" applyFont="1" applyFill="1" applyAlignment="1" applyProtection="1">
      <alignment horizontal="left"/>
    </xf>
    <xf numFmtId="0" fontId="0" fillId="6" borderId="0" xfId="0" applyFill="1" applyBorder="1" applyAlignment="1"/>
    <xf numFmtId="0" fontId="0" fillId="6" borderId="0" xfId="0" quotePrefix="1" applyFill="1"/>
    <xf numFmtId="0" fontId="4" fillId="7" borderId="0" xfId="0" quotePrefix="1" applyFont="1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6" borderId="1" xfId="0" applyFill="1" applyBorder="1"/>
    <xf numFmtId="0" fontId="0" fillId="0" borderId="0" xfId="0" applyFill="1" applyBorder="1"/>
    <xf numFmtId="0" fontId="1" fillId="0" borderId="0" xfId="0" applyFont="1" applyFill="1" applyAlignment="1" applyProtection="1">
      <alignment horizontal="left"/>
    </xf>
    <xf numFmtId="0" fontId="0" fillId="0" borderId="0" xfId="0" applyFill="1" applyBorder="1" applyAlignment="1"/>
    <xf numFmtId="0" fontId="4" fillId="0" borderId="0" xfId="0" applyFont="1" applyFill="1"/>
    <xf numFmtId="1" fontId="0" fillId="0" borderId="0" xfId="0" applyNumberFormat="1" applyFill="1"/>
    <xf numFmtId="0" fontId="0" fillId="0" borderId="0" xfId="0" applyFill="1" applyAlignment="1">
      <alignment shrinkToFit="1"/>
    </xf>
    <xf numFmtId="0" fontId="1" fillId="0" borderId="0" xfId="0" quotePrefix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/>
    <xf numFmtId="0" fontId="0" fillId="0" borderId="0" xfId="0" applyFill="1" applyAlignment="1">
      <alignment horizontal="center" shrinkToFit="1"/>
    </xf>
    <xf numFmtId="0" fontId="5" fillId="4" borderId="0" xfId="0" applyFont="1" applyFill="1" applyAlignment="1">
      <alignment horizontal="left" vertical="center"/>
    </xf>
    <xf numFmtId="0" fontId="0" fillId="4" borderId="0" xfId="0" applyFill="1" applyAlignment="1">
      <alignment horizontal="right"/>
    </xf>
    <xf numFmtId="0" fontId="6" fillId="0" borderId="0" xfId="0" applyFont="1"/>
  </cellXfs>
  <cellStyles count="2">
    <cellStyle name="Normal" xfId="0" builtinId="0"/>
    <cellStyle name="Normal 2" xfId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9FF66"/>
      <color rgb="FFCCFFCC"/>
      <color rgb="FFCCFF66"/>
      <color rgb="FFFFCC66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ouedel\Documents\Barcoding\Poissons\Specimen_Data_Download_BOLD3.1Poiss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ouedel\Documents\Barcoding\Poissons\Cirripectes\All_cirripectes_BOLD_cle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couedel\Documents\Barcoding\Poissons\TelechargerBOLD\Cirripectes\All_cirripec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ucher Info"/>
      <sheetName val="Taxonomy"/>
      <sheetName val="Specimen Details"/>
      <sheetName val="Collection Data"/>
    </sheetNames>
    <sheetDataSet>
      <sheetData sheetId="0">
        <row r="2">
          <cell r="B2" t="str">
            <v>Field ID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I"/>
    </sheetNames>
    <sheetDataSet>
      <sheetData sheetId="0">
        <row r="1">
          <cell r="A1" t="str">
            <v>ID</v>
          </cell>
          <cell r="B1" t="str">
            <v>Accession</v>
          </cell>
          <cell r="C1" t="str">
            <v>FieldID</v>
          </cell>
          <cell r="D1" t="str">
            <v>BIN</v>
          </cell>
          <cell r="E1" t="str">
            <v>Marqueur</v>
          </cell>
          <cell r="F1" t="str">
            <v>Date</v>
          </cell>
          <cell r="G1" t="str">
            <v>Country</v>
          </cell>
          <cell r="H1" t="str">
            <v>Province</v>
          </cell>
          <cell r="I1" t="str">
            <v>Region</v>
          </cell>
          <cell r="J1" t="str">
            <v>Sector</v>
          </cell>
          <cell r="K1" t="str">
            <v>Lat</v>
          </cell>
          <cell r="L1" t="str">
            <v>Lon</v>
          </cell>
          <cell r="M1" t="str">
            <v>Depth</v>
          </cell>
          <cell r="N1" t="str">
            <v>Sequence</v>
          </cell>
        </row>
        <row r="2">
          <cell r="A2" t="str">
            <v>ANGBF26357-19</v>
          </cell>
          <cell r="B2" t="str">
            <v>KX301892</v>
          </cell>
          <cell r="D2" t="str">
            <v>BOLD:AAJ1078</v>
          </cell>
          <cell r="E2" t="str">
            <v>COI</v>
          </cell>
          <cell r="G2" t="str">
            <v>Seychelles</v>
          </cell>
          <cell r="H2" t="str">
            <v>Seychelles</v>
          </cell>
          <cell r="N2" t="str">
            <v>CTATATATAGTTTTTGGTGCTTGAGCAGGAATAGTGGGCACAGCTTTAAGCTTATTAATTCGAGCAGAATTAAGTCAGCCTGGAGCCCTCCTAGGAGACGACCAAATTTATAATGTAATCGTTACAGCTCATGCTTTTGTAATAATTTTCTTTATAGTAATACCAATTATGATTGGAGGCTTTGGAAACTGATTAATTCCTTTAATGATCGGAGCCCCTGACATAGCATTCCCTCGAATAAATAATATGAGCTTTTGATTACTGCCTCCTTCATTTCTTCTTCTGCTTGCATCTTCCGGAGTAGAAGCCGGAGCTGGAACAGGTTGAACTGTCTACCCCCCACTGTCAGGTAACCTAGCACATGCAGGGGCATCAGTTGACCTAACTATTTTTTCACTCCACCTAGCAGGTGTTTCTTCAATTCTAGGGGCAATTAATTTTATTACAACTATTATTAATATGAAACCTCCTGCCATCTCACAATACCAAACACCTTTATTTGTTTGGGCTGTTCTAATTACGGCTGTTCTACTACTTCTTTCTCTCCCTGTCCTTGCAGCAGGTATTACAATACTACTAACCGACCGAAACTTAAATACCACTTTCTTCGACCCCGCAGGAGGAGGAGACCCTATTTTATACCAACATCTCTTC</v>
          </cell>
        </row>
        <row r="3">
          <cell r="A3" t="str">
            <v>ANGBF32327-19</v>
          </cell>
          <cell r="B3" t="str">
            <v>MH331734</v>
          </cell>
          <cell r="D3" t="str">
            <v>BOLD:AAE2835</v>
          </cell>
          <cell r="E3" t="str">
            <v>COI</v>
          </cell>
          <cell r="G3" t="str">
            <v>Saudi Arabia</v>
          </cell>
          <cell r="H3" t="str">
            <v>Red sea</v>
          </cell>
          <cell r="N3" t="str">
            <v>ATAGTGGGCACAGCTTTAAGCTTATTAATTCGAGCAGAATTAAGTCAGCCTGGAGCCCTCCTAGGAGACGACCAGATTTATAATGTAATCGTTACAGCTCATGCTTTCGTAATAATTTTCTTTATAGTAATACCAATTATGATTGGAGGCTTCGGAAACTGACTTATCCCCCTAATGATTGGAGCCCCTGACATAGCCTTCCCTCGAATAAATAATATGAGCTTTTGACTGCTT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</v>
          </cell>
        </row>
        <row r="4">
          <cell r="A4" t="str">
            <v>ANGBF9231-12</v>
          </cell>
          <cell r="B4" t="str">
            <v>GU357568</v>
          </cell>
          <cell r="C4" t="str">
            <v>GU357568</v>
          </cell>
          <cell r="D4" t="str">
            <v>BOLD:AAU6316</v>
          </cell>
          <cell r="E4" t="str">
            <v>COI</v>
          </cell>
          <cell r="F4">
            <v>2009</v>
          </cell>
          <cell r="G4" t="str">
            <v>South Africa</v>
          </cell>
          <cell r="H4" t="str">
            <v>Sainte-Lucie</v>
          </cell>
          <cell r="K4" t="str">
            <v>-28.1</v>
          </cell>
          <cell r="L4" t="str">
            <v>32.34</v>
          </cell>
          <cell r="N4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TTCACTTCACTTAGCAGGTGTCTCTTCTATTCTAGGGGCTATTAATTTTATTACAACTATTATTAATATAAAACCCCCAGCTATCTCACAATATCAAACACCTTTATTTGTTTGGGCTGTTTTAATTACGGCTGTTCTTCTGCTTCTTTCTCTCCCAGTCCTTGCAGCAGGCATTACAATGCTACTAACAGATCGAAATTTAAATACCACTTTCTTTGATCCTGCAGGAGGGGGAGACCCAATCCTATACCAACATCTCTTC</v>
          </cell>
        </row>
        <row r="5">
          <cell r="A5" t="str">
            <v>ANGBF9244-12</v>
          </cell>
          <cell r="B5" t="str">
            <v>GU357569</v>
          </cell>
          <cell r="C5" t="str">
            <v>GU357569</v>
          </cell>
          <cell r="D5" t="str">
            <v>BOLD:AAU6316</v>
          </cell>
          <cell r="E5" t="str">
            <v>COI</v>
          </cell>
          <cell r="F5">
            <v>2009</v>
          </cell>
          <cell r="G5" t="str">
            <v>South Africa</v>
          </cell>
          <cell r="H5" t="str">
            <v>Sainte-Lucie</v>
          </cell>
          <cell r="K5" t="str">
            <v>-28.1</v>
          </cell>
          <cell r="L5" t="str">
            <v>32.34</v>
          </cell>
          <cell r="N5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TTC</v>
          </cell>
        </row>
        <row r="6">
          <cell r="A6" t="str">
            <v>AUSTR052-13</v>
          </cell>
          <cell r="B6" t="str">
            <v>MH707867</v>
          </cell>
          <cell r="C6" t="str">
            <v>AUST-052</v>
          </cell>
          <cell r="D6" t="str">
            <v>BOLD:AAJ1084</v>
          </cell>
          <cell r="E6" t="str">
            <v>COI</v>
          </cell>
          <cell r="F6">
            <v>2013</v>
          </cell>
          <cell r="G6" t="str">
            <v>French Polynesia</v>
          </cell>
          <cell r="H6" t="str">
            <v>Austral Islands</v>
          </cell>
          <cell r="K6" t="str">
            <v>-23.8606</v>
          </cell>
          <cell r="L6" t="str">
            <v>-147.715</v>
          </cell>
          <cell r="M6" t="str">
            <v>10</v>
          </cell>
          <cell r="N6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TCATTTAGCAGGTGTCTCTTCAATTCTAGGGGCCATCAATTTTATCACAACTATTATTAATATGAAACCCCCAGCTATTTCACAATACCAAACACCCCTGTTTGTTTGAGCTGTCCTAATTACAGCTGTACTTCTTCTTCTTTCCCTTCCAGTTCTTGCAGCAGGAATTACAATACTGCTAACGGACCGAAACCTAAATACTACTTTCTTCGACCCTGCAGGGGGAGGAGACCCAATCCTATACCAACACCTCTTC</v>
          </cell>
        </row>
        <row r="7">
          <cell r="A7" t="str">
            <v>AUSTR056-13</v>
          </cell>
          <cell r="B7" t="str">
            <v>MH707868</v>
          </cell>
          <cell r="C7" t="str">
            <v>AUST-056</v>
          </cell>
          <cell r="D7" t="str">
            <v>BOLD:AAJ1084</v>
          </cell>
          <cell r="E7" t="str">
            <v>COI</v>
          </cell>
          <cell r="F7">
            <v>2013</v>
          </cell>
          <cell r="G7" t="str">
            <v>French Polynesia</v>
          </cell>
          <cell r="H7" t="str">
            <v>Austral Islands</v>
          </cell>
          <cell r="K7" t="str">
            <v>-23.8606</v>
          </cell>
          <cell r="L7" t="str">
            <v>-147.715</v>
          </cell>
          <cell r="M7" t="str">
            <v>10</v>
          </cell>
          <cell r="N7" t="str">
            <v>CCTATATATAGTTTTTGGTGCTTGAGCAGGGATAGTAGGCACGGCTTTAAGCTTACTAATTCGAGCAGAATTAAGTCAGCCTGGAGCC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8">
          <cell r="A8" t="str">
            <v>AUSTR154-13</v>
          </cell>
          <cell r="B8" t="str">
            <v>MH707853</v>
          </cell>
          <cell r="C8" t="str">
            <v>AUST-156</v>
          </cell>
          <cell r="D8" t="str">
            <v>BOLD:AAJ1079</v>
          </cell>
          <cell r="E8" t="str">
            <v>COI</v>
          </cell>
          <cell r="F8">
            <v>2013</v>
          </cell>
          <cell r="G8" t="str">
            <v>French Polynesia</v>
          </cell>
          <cell r="H8" t="str">
            <v>Austral Islands</v>
          </cell>
          <cell r="K8" t="str">
            <v>-23.9122</v>
          </cell>
          <cell r="L8" t="str">
            <v>-147.661</v>
          </cell>
          <cell r="M8" t="str">
            <v>3</v>
          </cell>
          <cell r="N8" t="str">
            <v>C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GCTATCCGGAAACCTGGCACACGCAGGAGCATCAGTTGATTTAACTATTTTTTCACTCCACTTGGCAGGTATTTCTTCAATTCTAGGGGCCATTAATTTTATCACAACCATTATTAATATGAAACCTCCAGCTATTTCGCAGTACCAAACGCCTCTATTTGTTTGAGCTGTTCTGATTACAGCTGTTCTTCTACTTCTTTCTCTCCCAGTCCTTGCAGCGGGGATTACAATGCTACTAACAGACCGGAACTTAAATACCACTTTCTTTGACCCCGCAGGAGGAGGAGACCCTATCCTGTATCAACATCTCTTC</v>
          </cell>
        </row>
        <row r="9">
          <cell r="A9" t="str">
            <v>AUSTR155-13</v>
          </cell>
          <cell r="B9" t="str">
            <v>MH707851</v>
          </cell>
          <cell r="C9" t="str">
            <v>AUST-157</v>
          </cell>
          <cell r="D9" t="str">
            <v>BOLD:AAJ1079</v>
          </cell>
          <cell r="E9" t="str">
            <v>COI</v>
          </cell>
          <cell r="F9">
            <v>2013</v>
          </cell>
          <cell r="G9" t="str">
            <v>French Polynesia</v>
          </cell>
          <cell r="H9" t="str">
            <v>Austral Islands</v>
          </cell>
          <cell r="K9" t="str">
            <v>-23.9122</v>
          </cell>
          <cell r="L9" t="str">
            <v>-147.661</v>
          </cell>
          <cell r="M9" t="str">
            <v>3</v>
          </cell>
          <cell r="N9" t="str">
            <v>C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ACTATCCGGAAACCTGGCACACGCAGGAGCATCAGTTGATTTAACTATTTTTTCACTCCACTTGGCAGGTATTTCTTCAATTCTAGGGGCCATTAATTTTATCACAACCATTATTAATATGAAGCCTCCAGCTATTTCGCAGTACCAAACGCCTCTATTTGTTTGAGCTGTCCTGATTACAGCTGTTCTTCTACTTCTTTCTCTCCCAGTCCTTGCAGCGGGGATTACAATGCTACTAACAGACCGGAACTTAAATACCACTTTCTTTGACCCCGCAGGAGGAGGAGACCCTATCCTGTATCAACATCTCTTC</v>
          </cell>
        </row>
        <row r="10">
          <cell r="A10" t="str">
            <v>AUSTR160-13</v>
          </cell>
          <cell r="B10" t="str">
            <v>MH707870</v>
          </cell>
          <cell r="C10" t="str">
            <v>AUST-162</v>
          </cell>
          <cell r="D10" t="str">
            <v>BOLD:AAJ1084</v>
          </cell>
          <cell r="E10" t="str">
            <v>COI</v>
          </cell>
          <cell r="F10">
            <v>2013</v>
          </cell>
          <cell r="G10" t="str">
            <v>French Polynesia</v>
          </cell>
          <cell r="H10" t="str">
            <v>Austral Islands</v>
          </cell>
          <cell r="K10" t="str">
            <v>-23.9122</v>
          </cell>
          <cell r="L10" t="str">
            <v>-147.661</v>
          </cell>
          <cell r="M10" t="str">
            <v>3</v>
          </cell>
          <cell r="N10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CCCCTCTTTCCTTCTCTTGCTTGCTTCTTCTGGAGTTGAAGCTGGAGCAGGGACAGGTTGAACTGTTTACCCCCCATTATCAGGAAACTTAGCACATGCAGGGGCATCAGTTGACCTCACTATTTTT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11">
          <cell r="A11" t="str">
            <v>AUSTR161-13</v>
          </cell>
          <cell r="B11" t="str">
            <v>MH707880</v>
          </cell>
          <cell r="C11" t="str">
            <v>AUST-163</v>
          </cell>
          <cell r="D11" t="str">
            <v>BOLD:AAJ1084</v>
          </cell>
          <cell r="E11" t="str">
            <v>COI</v>
          </cell>
          <cell r="F11">
            <v>2013</v>
          </cell>
          <cell r="G11" t="str">
            <v>French Polynesia</v>
          </cell>
          <cell r="H11" t="str">
            <v>Austral Islands</v>
          </cell>
          <cell r="K11" t="str">
            <v>-23.9122</v>
          </cell>
          <cell r="L11" t="str">
            <v>-147.661</v>
          </cell>
          <cell r="M11" t="str">
            <v>3</v>
          </cell>
          <cell r="N11" t="str">
            <v>CCTATATATAGTTTTTGGTGCTTGAGCAGGGATAGTAGGCACGGCTTTAAGCTTACTAATTCGAGCAGAATTAAGTCAGCCTGGAGCCCTCCTAGGAGACGACCAGATTTATAATGTAATCGTAACAGCTCATGCTTTCGTAATAATTTTCTTTATAGTAATACCAATTATGATTGGAGGCTTTGGGAACTGACTTATTCCCCTAATGATTGGAGCCCCTGACATAGCCTTCCCTCGAATAAATAATATAAGCTTCTGACTACTTCCCCCCTCTTTCCTTCTCTTACTTGCTTCTTCTGGAGTTGAAGCTGGAGCAGGGACAGGTTGAACTGTTTACCCCCCATTATCAGGAAACTTAGCACATGCAGGGGCATCAGTTGACCTCACTATTTTCTCCCTCCATTTAGCAGGTGTCTCTTCAATTCTAGGGGCCATTAATTTTATTACAACTATTATTAATATGAAACCCCCAGCTATTTCACAATACCAAACACCCCTGTTTGTTTGAGCTGTCCTAATTACAGCTGTACTTCTTCTTCTTTCCCTTCCAGTTCTTGCAGCAGGAATTACAATACTGCTAACGGACCGAAACCTAAATACTACTTTCTTCGACCCTGCAGGGGGAGGAGACCCGATCCTATACCAACACCTCTTC</v>
          </cell>
        </row>
        <row r="12">
          <cell r="A12" t="str">
            <v>AUSTR162-13</v>
          </cell>
          <cell r="B12" t="str">
            <v>MH707881</v>
          </cell>
          <cell r="C12" t="str">
            <v>AUST-164</v>
          </cell>
          <cell r="D12" t="str">
            <v>BOLD:AAJ1084</v>
          </cell>
          <cell r="E12" t="str">
            <v>COI</v>
          </cell>
          <cell r="F12">
            <v>2013</v>
          </cell>
          <cell r="G12" t="str">
            <v>French Polynesia</v>
          </cell>
          <cell r="H12" t="str">
            <v>Austral Islands</v>
          </cell>
          <cell r="K12" t="str">
            <v>-23.9122</v>
          </cell>
          <cell r="L12" t="str">
            <v>-147.661</v>
          </cell>
          <cell r="M12" t="str">
            <v>3</v>
          </cell>
          <cell r="N12" t="str">
            <v>CCTATATATAGTTTTTGGTGCTTGAGCAGGGATAGTAGGCACGGCTTTAAGCTTACTAATTCGAGCAGAATTAAGTCAGCCTGGAGCCCTCCTAGGAGACGACCAGATTTATAATGTAATCGTAACAGCTCATGCTTTCGTAATAATTTTCTTTATAGTAATACCAATTATA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GGTTCTTGCAGCAGGAATTACAATACTGCTAACGGACCGAAACCTAAATACTACTTTCTTCGACCCTGCAGGGGGAGGAGACCCAATCCTATACCAACACCTCTTC</v>
          </cell>
        </row>
        <row r="13">
          <cell r="A13" t="str">
            <v>AUSTR163-13</v>
          </cell>
          <cell r="B13" t="str">
            <v>MH707862</v>
          </cell>
          <cell r="C13" t="str">
            <v>AUST-165</v>
          </cell>
          <cell r="D13" t="str">
            <v>BOLD:AAF2879</v>
          </cell>
          <cell r="E13" t="str">
            <v>COI</v>
          </cell>
          <cell r="F13">
            <v>2013</v>
          </cell>
          <cell r="G13" t="str">
            <v>French Polynesia</v>
          </cell>
          <cell r="H13" t="str">
            <v>Austral Islands</v>
          </cell>
          <cell r="K13" t="str">
            <v>-23.9122</v>
          </cell>
          <cell r="L13" t="str">
            <v>-147.661</v>
          </cell>
          <cell r="M13" t="str">
            <v>3</v>
          </cell>
          <cell r="N13" t="str">
            <v>CCTATACATAGTTTTTGGTGCTTGAGCAGGAA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TTT</v>
          </cell>
        </row>
        <row r="14">
          <cell r="A14" t="str">
            <v>AUSTR166-13</v>
          </cell>
          <cell r="B14" t="str">
            <v>MH707856</v>
          </cell>
          <cell r="C14" t="str">
            <v>AUST-168</v>
          </cell>
          <cell r="D14" t="str">
            <v>BOLD:AAF2879</v>
          </cell>
          <cell r="E14" t="str">
            <v>COI</v>
          </cell>
          <cell r="F14">
            <v>2013</v>
          </cell>
          <cell r="G14" t="str">
            <v>French Polynesia</v>
          </cell>
          <cell r="H14" t="str">
            <v>Austral Islands</v>
          </cell>
          <cell r="K14" t="str">
            <v>-23.9122</v>
          </cell>
          <cell r="L14" t="str">
            <v>-147.661</v>
          </cell>
          <cell r="M14" t="str">
            <v>3</v>
          </cell>
          <cell r="N14" t="str">
            <v>CCTATACATAGTTTTTGGTGCTTGAGCAGGAATAGTAGGGACTGCTTTAAGCCTACTAATTCGGGCAGAATTAAGCCAACCTGGGGCTCTCCTTGGGGATGACCAGATC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TGTATGAGCTGTTCTTATTACAGCTGTACTTCTACTCCTTTCACTTCCAGTTCTTGCAGCAGGAATTACAATACTGCTTACAGACCGAAACCTAAATACAACCTTCTTCGACCCTGCTGGGGGAGGGG</v>
          </cell>
        </row>
        <row r="15">
          <cell r="A15" t="str">
            <v>AUSTR240-13</v>
          </cell>
          <cell r="B15" t="str">
            <v>MK658095</v>
          </cell>
          <cell r="C15" t="str">
            <v>AUST-242</v>
          </cell>
          <cell r="D15" t="str">
            <v>BOLD:ACC5103</v>
          </cell>
          <cell r="E15" t="str">
            <v>COI</v>
          </cell>
          <cell r="F15">
            <v>2013</v>
          </cell>
          <cell r="G15" t="str">
            <v>French Polynesia</v>
          </cell>
          <cell r="H15" t="str">
            <v>Austral Islands</v>
          </cell>
          <cell r="K15" t="str">
            <v>-23.4214</v>
          </cell>
          <cell r="L15" t="str">
            <v>-149.44</v>
          </cell>
          <cell r="M15" t="str">
            <v>18</v>
          </cell>
          <cell r="N15" t="str">
            <v>CCTATATATAGTTTTTGGTGCTTGAGCAGGAATAGTAGGCACAGCTTTAAGCTTATTAATTCGAGCAGAATTAAGTCAGCCTGGAGCC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CACAACTATTATTAACATGAAACCTCCAGCCATCTCACAGTATCAAACACCACTATTCGTTTGAGCTGTCCTAATTACCGCTGTTCTTCTTCTTCTTTCACTCCCAGTCCTAGCGGCAGGAATTACAATGCTACTTACAGACCGAAACTTAAATACTACTTTCTTCGACCCCGCAGGAGGAGGAGACCCTATTCTTTACCAACATCTCTTC</v>
          </cell>
        </row>
        <row r="16">
          <cell r="A16" t="str">
            <v>AUSTR395-13</v>
          </cell>
          <cell r="B16" t="str">
            <v>MH707852</v>
          </cell>
          <cell r="C16" t="str">
            <v>AUST-397</v>
          </cell>
          <cell r="D16" t="str">
            <v>BOLD:AAJ1079</v>
          </cell>
          <cell r="E16" t="str">
            <v>COI</v>
          </cell>
          <cell r="F16">
            <v>2013</v>
          </cell>
          <cell r="G16" t="str">
            <v>French Polynesia</v>
          </cell>
          <cell r="H16" t="str">
            <v>Austral Islands</v>
          </cell>
          <cell r="K16" t="str">
            <v>-22.4522</v>
          </cell>
          <cell r="L16" t="str">
            <v>-151.324</v>
          </cell>
          <cell r="N16" t="str">
            <v>C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ACTATCCGGAAACCTGGCACACGCAGGAGCATCAGTTGATTTAACTATTTTTTCACTCCACTTGGCAGGTATTTCTTCAATTCTAGGGGCCATTAATTTTATCACAACCATTATTAATATGAAGCCTCCAGCTATTTCGCAGTACCAAACGCCTCTATTTGTTTGAGCTGTCCTGATTACAGCTGTTCTTCTACTTCTTTCTCTCCCAGTCCTTGCAGCGGGGATTACAATGCTACTAACAGACCGGAACTTAAATACCACTTTCTTTGACCCCGCAGGAGGAGGAGACCCTATCCTGTATCAACATCTCTTC</v>
          </cell>
        </row>
        <row r="17">
          <cell r="A17" t="str">
            <v>AUSTR398-13</v>
          </cell>
          <cell r="B17" t="str">
            <v>MH707846</v>
          </cell>
          <cell r="C17" t="str">
            <v>AUST-400</v>
          </cell>
          <cell r="D17" t="str">
            <v>BOLD:ACC5121</v>
          </cell>
          <cell r="E17" t="str">
            <v>COI</v>
          </cell>
          <cell r="F17">
            <v>2013</v>
          </cell>
          <cell r="G17" t="str">
            <v>French Polynesia</v>
          </cell>
          <cell r="H17" t="str">
            <v>Austral Islands</v>
          </cell>
          <cell r="K17" t="str">
            <v>-22.4522</v>
          </cell>
          <cell r="L17" t="str">
            <v>-151.324</v>
          </cell>
          <cell r="N17" t="str">
            <v>CCTCTAC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v>
          </cell>
        </row>
        <row r="18">
          <cell r="A18" t="str">
            <v>AUSTR400-13</v>
          </cell>
          <cell r="B18" t="str">
            <v>MH707865</v>
          </cell>
          <cell r="C18" t="str">
            <v>AUST-402</v>
          </cell>
          <cell r="D18" t="str">
            <v>BOLD:AAF2879</v>
          </cell>
          <cell r="E18" t="str">
            <v>COI</v>
          </cell>
          <cell r="F18">
            <v>2013</v>
          </cell>
          <cell r="G18" t="str">
            <v>French Polynesia</v>
          </cell>
          <cell r="H18" t="str">
            <v>Austral Islands</v>
          </cell>
          <cell r="K18" t="str">
            <v>-22.4522</v>
          </cell>
          <cell r="L18" t="str">
            <v>-151.324</v>
          </cell>
          <cell r="N18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AGACCCAATTCTTTACCAACACTTGTTT</v>
          </cell>
        </row>
        <row r="19">
          <cell r="A19" t="str">
            <v>AUSTR401-13</v>
          </cell>
          <cell r="B19" t="str">
            <v>MH707859</v>
          </cell>
          <cell r="C19" t="str">
            <v>AUST-403</v>
          </cell>
          <cell r="D19" t="str">
            <v>BOLD:AAF2879</v>
          </cell>
          <cell r="E19" t="str">
            <v>COI</v>
          </cell>
          <cell r="F19">
            <v>2013</v>
          </cell>
          <cell r="G19" t="str">
            <v>French Polynesia</v>
          </cell>
          <cell r="H19" t="str">
            <v>Austral Islands</v>
          </cell>
          <cell r="K19" t="str">
            <v>-22.4522</v>
          </cell>
          <cell r="L19" t="str">
            <v>-151.324</v>
          </cell>
          <cell r="N19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20">
          <cell r="A20" t="str">
            <v>AUSTR533-13</v>
          </cell>
          <cell r="B20" t="str">
            <v>MK658418</v>
          </cell>
          <cell r="C20" t="str">
            <v>AUST-535</v>
          </cell>
          <cell r="D20" t="str">
            <v>BOLD:AAF2879</v>
          </cell>
          <cell r="E20" t="str">
            <v>COI</v>
          </cell>
          <cell r="F20">
            <v>2013</v>
          </cell>
          <cell r="G20" t="str">
            <v>French Polynesia</v>
          </cell>
          <cell r="H20" t="str">
            <v>Austral Islands</v>
          </cell>
          <cell r="K20" t="str">
            <v>-21.8131</v>
          </cell>
          <cell r="L20" t="str">
            <v>-154.689</v>
          </cell>
          <cell r="N20" t="str">
            <v>G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TTT</v>
          </cell>
        </row>
        <row r="21">
          <cell r="A21" t="str">
            <v>AUSTR534-13</v>
          </cell>
          <cell r="B21" t="str">
            <v>MH707861</v>
          </cell>
          <cell r="C21" t="str">
            <v>AUST-536</v>
          </cell>
          <cell r="D21" t="str">
            <v>BOLD:AAF2879</v>
          </cell>
          <cell r="E21" t="str">
            <v>COI</v>
          </cell>
          <cell r="F21">
            <v>2013</v>
          </cell>
          <cell r="G21" t="str">
            <v>French Polynesia</v>
          </cell>
          <cell r="H21" t="str">
            <v>Austral Islands</v>
          </cell>
          <cell r="K21" t="str">
            <v>-21.8131</v>
          </cell>
          <cell r="L21" t="str">
            <v>-154.689</v>
          </cell>
          <cell r="N21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22">
          <cell r="A22" t="str">
            <v>AUSTR535-13</v>
          </cell>
          <cell r="B22" t="str">
            <v>MH707860</v>
          </cell>
          <cell r="C22" t="str">
            <v>AUST-537</v>
          </cell>
          <cell r="D22" t="str">
            <v>BOLD:AAF2879</v>
          </cell>
          <cell r="E22" t="str">
            <v>COI</v>
          </cell>
          <cell r="F22">
            <v>2013</v>
          </cell>
          <cell r="G22" t="str">
            <v>French Polynesia</v>
          </cell>
          <cell r="H22" t="str">
            <v>Austral Islands</v>
          </cell>
          <cell r="K22" t="str">
            <v>-21.8131</v>
          </cell>
          <cell r="L22" t="str">
            <v>-154.689</v>
          </cell>
          <cell r="N22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AGACCCAATTCTTTACCAACACTTGTTT</v>
          </cell>
        </row>
        <row r="23">
          <cell r="A23" t="str">
            <v>AUSTR544-13</v>
          </cell>
          <cell r="B23" t="str">
            <v>MH707855</v>
          </cell>
          <cell r="C23" t="str">
            <v>AUST-546</v>
          </cell>
          <cell r="D23" t="str">
            <v>BOLD:AAG2625</v>
          </cell>
          <cell r="E23" t="str">
            <v>COI</v>
          </cell>
          <cell r="F23">
            <v>2013</v>
          </cell>
          <cell r="G23" t="str">
            <v>French Polynesia</v>
          </cell>
          <cell r="H23" t="str">
            <v>Austral Islands</v>
          </cell>
          <cell r="K23" t="str">
            <v>-21.8131</v>
          </cell>
          <cell r="L23" t="str">
            <v>-154.689</v>
          </cell>
          <cell r="N23" t="str">
            <v>CCTCTACATAATTTTTGGTGCTTGAGCAGGAATAGTAGGAACTGCTTTAAGCCTACTAATTCGGGCAGAACTAAGCCAGCCCGGCGCTCTTCTTGGAGATGACCAAATTTATAATGTAATCGTTACAGCTCATGCTTTCGTAATGATTTTCTTTATAGTAATACCAATTATAATTGGTGGCTTTGGAAACTGACTTATTCCCCTAATGATTGGGGCCCCTGATATAGCCTTTCCTCGAATAAATAACATGAGCTTTTGACTTCTCCCCCCTTCTTTCCTTCTCCTCCTAGCTTCTTCCGGGGTAGAAGCTGGAGCCGGGACAGGTTGAACTGTATATCCACCTCTATCAGGAAACCTTGCGCATGCGGGGGCATCTGTTGACTTAACCATTTTCTCCTTACACTTAGCAGGGATTTCTTCAATTCTAGGGGCTATCAATTTTATTACAACAATTATTAATATGAAACCTCCAGCAATTTCTCAGTACCAGACACCTCTGTTTGTATGAGCTGTTCTTATTACAGCAGTACTGCTGCTTCTTTCCCTTCCAGTTCTTGCAGCGGGAATTACAATGCTACTTACGGACCGAAACCTAAACACGACCTTCTTTGACCCTGCAGGTGGAGGAGATCCCATTCTTTATCAACATCTCTTC</v>
          </cell>
        </row>
        <row r="24">
          <cell r="A24" t="str">
            <v>AUSTR545-13</v>
          </cell>
          <cell r="B24" t="str">
            <v>MH707854</v>
          </cell>
          <cell r="C24" t="str">
            <v>AUST-547</v>
          </cell>
          <cell r="D24" t="str">
            <v>BOLD:ACP7855</v>
          </cell>
          <cell r="E24" t="str">
            <v>COI</v>
          </cell>
          <cell r="F24">
            <v>2013</v>
          </cell>
          <cell r="G24" t="str">
            <v>French Polynesia</v>
          </cell>
          <cell r="H24" t="str">
            <v>Austral Islands</v>
          </cell>
          <cell r="K24" t="str">
            <v>-21.8131</v>
          </cell>
          <cell r="L24" t="str">
            <v>-154.689</v>
          </cell>
          <cell r="N24" t="str">
            <v>CCTATACATAGTTTTTGGTGCATGAGCAGGGATAGTAGGAACTGCTTTAAGCCTACTGATTCGGGCAGAATTAAGCCAACCTGGGGCTCTCCTCGGAGATGACCAGATCTATAATGTAATCGTTACAGCACACGCTTTCGTAATAATCTTCTTTATAGTAATACCAATTATGATCGGAGGCTTCGGAAATTGACTTATTCCTCTAATGATTGGGGCCCCTGATATGGCCTTTCCACGAATGAATAATATGAGCTTTTGACTCCTCCCTCCCTCTTTCCTTCTTCTCCTTGCTTCTTCTGGAGTAGAGGCTGGTGCCGGGACAGGTTGAACCGTGTACCCACCATTATCAGGTAACCTAGCTCATGCAGGGGCATCTGTTGACTTAACCATCTTTTCCCTGCACTTAGCAGGAATCTCTTCAATCCTGGGGGCCATTAATTTTATTACAACAATTATTAATATGAAACCTCCAGCTATTTCTCAGTACCAAACACCCTTATTCGTGTGGGCTGTTCTTATTACCGCAGTTCTCCTTCTGCTATCCCTTCCGGTCCTTGCAGCAGGAATCACAATGCTACTTACAGATCGAAACTTAAATACAACCTTCTTTGACCCCGCTGGAGGAGGGGATCCAATTCTGTACCAGCACTTATTC</v>
          </cell>
        </row>
        <row r="25">
          <cell r="A25" t="str">
            <v>AUSTR546-13</v>
          </cell>
          <cell r="B25" t="str">
            <v>MK658251</v>
          </cell>
          <cell r="C25" t="str">
            <v>AUST-548</v>
          </cell>
          <cell r="D25" t="str">
            <v>BOLD:ACP7855</v>
          </cell>
          <cell r="E25" t="str">
            <v>COI</v>
          </cell>
          <cell r="F25">
            <v>2013</v>
          </cell>
          <cell r="G25" t="str">
            <v>French Polynesia</v>
          </cell>
          <cell r="H25" t="str">
            <v>Austral Islands</v>
          </cell>
          <cell r="K25" t="str">
            <v>-21.8131</v>
          </cell>
          <cell r="L25" t="str">
            <v>-154.689</v>
          </cell>
          <cell r="N25" t="str">
            <v>AGTAGGAACTGCTTTAAGCCTACTGATTCGGGCAGAATTAAGCCAACCTGGGGCTCTCCTCGGAGATGACCAGATCTATAATGTAATCGTTACAGCACACGCTTTCGTAATAATCTTCTTTATAGTAATACCAATTATGATCGGAGGCTTCGGAAATTGACTTATTCCTCTAATGATTGGGGCCCCTGATATGGCCTTTCCACGAATGAATAATATGAGCTTTTGACTCCTCCCTCCCTCTTTCCTTCTTCTCCTTGCTTCTTCTGGGGTAGAGGCTGGTGCCGGGACAGGTTGAACCGTGTACCCACCATTATCAGGTAACCTAGCTCATGCAGGGGCATCTGTTGACTTAACCATCTTTTCCCTGCACTTAGCAGGAATCTCTTCGATCCTGGGGGCCATTAATTTTATTACAACAATTATTAACATGAAACCTCCAGCTATTTCTCAGTACCAAACACCCTTATTCGTATGGGCTGTCCTCATTACCGCAGTTCTCCTTCTGCTATCCCTTCCGGTCCTTGCAGCAGGAATCACAATGCTACTCACAGATCGAAACTTAAATACAACCTTCTTTGACCCCGCTGGAGGAGGAGATCCAATTCTGTACCAGCACTTATTC</v>
          </cell>
        </row>
        <row r="26">
          <cell r="A26" t="str">
            <v>AUSTR547-13</v>
          </cell>
          <cell r="B26" t="str">
            <v>MH707848</v>
          </cell>
          <cell r="C26" t="str">
            <v>AUST-549</v>
          </cell>
          <cell r="D26" t="str">
            <v>BOLD:ACC5121</v>
          </cell>
          <cell r="E26" t="str">
            <v>COI</v>
          </cell>
          <cell r="F26">
            <v>2013</v>
          </cell>
          <cell r="G26" t="str">
            <v>French Polynesia</v>
          </cell>
          <cell r="H26" t="str">
            <v>Austral Islands</v>
          </cell>
          <cell r="K26" t="str">
            <v>-21.8131</v>
          </cell>
          <cell r="L26" t="str">
            <v>-154.689</v>
          </cell>
          <cell r="N26" t="str">
            <v>CCTCTAC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v>
          </cell>
        </row>
        <row r="27">
          <cell r="A27" t="str">
            <v>AUSTR548-13</v>
          </cell>
          <cell r="B27" t="str">
            <v>MH707850</v>
          </cell>
          <cell r="C27" t="str">
            <v>AUST-550</v>
          </cell>
          <cell r="D27" t="str">
            <v>BOLD:ACC5121</v>
          </cell>
          <cell r="E27" t="str">
            <v>COI</v>
          </cell>
          <cell r="F27">
            <v>2013</v>
          </cell>
          <cell r="G27" t="str">
            <v>French Polynesia</v>
          </cell>
          <cell r="H27" t="str">
            <v>Austral Islands</v>
          </cell>
          <cell r="K27" t="str">
            <v>-21.8131</v>
          </cell>
          <cell r="L27" t="str">
            <v>-154.689</v>
          </cell>
          <cell r="N27" t="str">
            <v>CCTCTAT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v>
          </cell>
        </row>
        <row r="28">
          <cell r="A28" t="str">
            <v>COLOR408-15</v>
          </cell>
          <cell r="B28" t="str">
            <v>MF409642</v>
          </cell>
          <cell r="C28" t="str">
            <v>R0101_131</v>
          </cell>
          <cell r="D28" t="str">
            <v>BOLD:AAU0601</v>
          </cell>
          <cell r="E28" t="str">
            <v>COI</v>
          </cell>
          <cell r="G28" t="str">
            <v>Reunion</v>
          </cell>
          <cell r="H28" t="str">
            <v>Reunion</v>
          </cell>
          <cell r="I28" t="str">
            <v>Ouest</v>
          </cell>
          <cell r="J28" t="str">
            <v>Saint-Gilles</v>
          </cell>
          <cell r="N28" t="str">
            <v>AAAGATATCGGCACCCTATATATAGTTTTTGGTGCTTGAGCGGGAATAGTCGGTACAGCTTTAAGCCTATTAATTCGAGCAGAATTAAGCCAGCCTGGAGCGCTTCTAGGAGACGACCAGATTTATAACGTAATCGTTACAGCTCATGCTTTCGTAATAATTTTCTTTATAGTAATACCAATTATGATTGGAGGCTTTGGAAACTGACTTATTCCATTAATGATCGGAGCCCCTGACATAGCATTCCCCCGAATAAATAATATGAGCTTTTGACTTCTTCCCCCCTCTTTCCTACTTCTTCTTGCTTCTTCCGGAGTAGAAGCTGGAGCTGGAACAGGTTGAACTGTTTATCCCCCACTATCAGGAAACCTAGCACATGCCGGAGCGTCAGTTGATCTGACCATTTTCTCACTCCACTTGGCGGGTGTCTCTTCAATTCTAGGGGCTATCAATTTTATTACAACTATTATTAATATGAAACCCCCAGCTATTTCCCAGTACCAAACACCCTTATTTGTTTGAGCTGTCCTGATCACGGCTGTTCTTCTACTACTATCGCTTCCGGTTCTTGCAGCAGGAATTACAATGCTACTTACAGACCGGAATTTAAATACCACCTTCTTTGACCCTGCAGGAGGGGGAGACCCTA</v>
          </cell>
        </row>
        <row r="29">
          <cell r="A29" t="str">
            <v>COLOR413-15</v>
          </cell>
          <cell r="B29" t="str">
            <v>MF409520</v>
          </cell>
          <cell r="C29" t="str">
            <v>R0101_171</v>
          </cell>
          <cell r="D29" t="str">
            <v>BOLD:AAU0601</v>
          </cell>
          <cell r="E29" t="str">
            <v>COI</v>
          </cell>
          <cell r="G29" t="str">
            <v>Reunion</v>
          </cell>
          <cell r="H29" t="str">
            <v>Reunion</v>
          </cell>
          <cell r="I29" t="str">
            <v>Ouest</v>
          </cell>
          <cell r="J29" t="str">
            <v>Saint-Gilles</v>
          </cell>
          <cell r="N29" t="str">
            <v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CTTCTGATTCTTTGGC</v>
          </cell>
        </row>
        <row r="30">
          <cell r="A30" t="str">
            <v>COLOR469-15</v>
          </cell>
          <cell r="B30" t="str">
            <v>MF409601</v>
          </cell>
          <cell r="C30" t="str">
            <v>R0301_021</v>
          </cell>
          <cell r="D30" t="str">
            <v>BOLD:AAE2835</v>
          </cell>
          <cell r="E30" t="str">
            <v>COI</v>
          </cell>
          <cell r="G30" t="str">
            <v>Reunion</v>
          </cell>
          <cell r="H30" t="str">
            <v>Reunion</v>
          </cell>
          <cell r="I30" t="str">
            <v>Ouest</v>
          </cell>
          <cell r="J30" t="str">
            <v>Saint-Gilles</v>
          </cell>
          <cell r="N30" t="str">
            <v>GAAGCAGGAATAGTGGGCACAGCTTTAAGCTTATTAATTCGAGCAGAATTAAGTCAGCCMGGAGCCCTCCTAGGAGACGACCAGATTTATAATGTAATCGTTACAGCTCATGCTTTCGTAATAATTTTCTTTATAGTAATACCAATTATGATTGGAGGCTTCGGAAACTGACTTATCCCCCTAATGATTGGAGCCCCTGACATAGCCTTCCCTCGAATAAATAATATGAGCTTTTGACTGCTG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TAACACTACTTTCTTCGACCCTGCAGGAGGGGGAGACCCGATCCTATACCAACACCTCTTTTGATTCTTTGG</v>
          </cell>
        </row>
        <row r="31">
          <cell r="A31" t="str">
            <v>DSFSG709-11</v>
          </cell>
          <cell r="B31" t="str">
            <v>KF489555</v>
          </cell>
          <cell r="C31" t="str">
            <v>ADC11_235.8 #1</v>
          </cell>
          <cell r="D31" t="str">
            <v>BOLD:AAU6316</v>
          </cell>
          <cell r="E31" t="str">
            <v>COI</v>
          </cell>
          <cell r="F31">
            <v>2011</v>
          </cell>
          <cell r="G31" t="str">
            <v>South Africa</v>
          </cell>
          <cell r="H31" t="str">
            <v>Sainte-Lucie</v>
          </cell>
          <cell r="N31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v>
          </cell>
        </row>
        <row r="32">
          <cell r="A32" t="str">
            <v>DSFSG737-11</v>
          </cell>
          <cell r="B32" t="str">
            <v>KF489554</v>
          </cell>
          <cell r="C32" t="str">
            <v>ADC_235.8 #2</v>
          </cell>
          <cell r="D32" t="str">
            <v>BOLD:AAU6316</v>
          </cell>
          <cell r="E32" t="str">
            <v>COI</v>
          </cell>
          <cell r="F32">
            <v>2011</v>
          </cell>
          <cell r="G32" t="str">
            <v>South Africa</v>
          </cell>
          <cell r="H32" t="str">
            <v>Sainte-Lucie</v>
          </cell>
          <cell r="K32" t="str">
            <v>-28.163</v>
          </cell>
          <cell r="L32" t="str">
            <v>32.567</v>
          </cell>
          <cell r="M32" t="str">
            <v>27</v>
          </cell>
          <cell r="N32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GACAGATCGAAATTTAAATACCACTTTCTTTGATCCTGCAGGAGGGGGAGACCCAATCCTATACCAACATCTC</v>
          </cell>
        </row>
        <row r="33">
          <cell r="A33" t="str">
            <v>DSLAG1745-12</v>
          </cell>
          <cell r="B33" t="str">
            <v>KF489553</v>
          </cell>
          <cell r="C33" t="str">
            <v>ADC12_235.8 #1</v>
          </cell>
          <cell r="D33" t="str">
            <v>BOLD:AAU6316</v>
          </cell>
          <cell r="E33" t="str">
            <v>COI</v>
          </cell>
          <cell r="F33">
            <v>2010</v>
          </cell>
          <cell r="G33" t="str">
            <v>South Africa</v>
          </cell>
          <cell r="H33" t="str">
            <v>KwaZulu-Natal</v>
          </cell>
          <cell r="K33" t="str">
            <v>-28.161</v>
          </cell>
          <cell r="L33" t="str">
            <v>32.561</v>
          </cell>
          <cell r="N33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v>
          </cell>
        </row>
        <row r="34">
          <cell r="A34" t="str">
            <v>DSLAG1786-12</v>
          </cell>
          <cell r="B34" t="str">
            <v>KF489552</v>
          </cell>
          <cell r="C34" t="str">
            <v>ADC12_235.8 #3</v>
          </cell>
          <cell r="D34" t="str">
            <v>BOLD:AAU6316</v>
          </cell>
          <cell r="E34" t="str">
            <v>COI</v>
          </cell>
          <cell r="F34">
            <v>2012</v>
          </cell>
          <cell r="G34" t="str">
            <v>South Africa</v>
          </cell>
          <cell r="H34" t="str">
            <v>KwaZulu-Natal</v>
          </cell>
          <cell r="K34" t="str">
            <v>-28.161</v>
          </cell>
          <cell r="L34" t="str">
            <v>32.561</v>
          </cell>
          <cell r="N34" t="str">
            <v>CCTATAT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v>
          </cell>
        </row>
        <row r="35">
          <cell r="A35" t="str">
            <v>DSLAG1798-12</v>
          </cell>
          <cell r="B35" t="str">
            <v>KF489556</v>
          </cell>
          <cell r="C35" t="str">
            <v>ADC12_235.9A #1</v>
          </cell>
          <cell r="D35" t="str">
            <v>BOLD:AAU6316</v>
          </cell>
          <cell r="E35" t="str">
            <v>COI</v>
          </cell>
          <cell r="F35">
            <v>2010</v>
          </cell>
          <cell r="G35" t="str">
            <v>South Africa</v>
          </cell>
          <cell r="H35" t="str">
            <v>KwaZulu-Natal</v>
          </cell>
          <cell r="K35" t="str">
            <v>-28.161</v>
          </cell>
          <cell r="L35" t="str">
            <v>32.561</v>
          </cell>
          <cell r="N35" t="str">
            <v>CCTATACATAGTTTTTGGTGCTTGGGCAGGAATAGTGGGGACAGCTTTAAGCTTACTAATTCGAGCAGAATTAAGTCAGCCTGGGGCCCTTCTAGGAGACGACCAGATTTATAACGTAATCGTTACAGCTCATGCTTTCGTAATAATTTTCTTTATAGTAATACCAATTATGATTGGAGGCTTCGGCAACTGACTTATTCCCCTTATGATTGGAGCCCCTGACATAGCATTCCCTCGAATAAATAATATAAGCTTTTGATTATTACCCCCTTCTTTCCTCCTTCTACTCGCTTCTTCTGGAGTAGAAGCCGGGGCTGGGACAGGATGGACTGTGTACCCTCCACTTTCAGGAAATTTAGCACATGCGGGGGCATCAGTTGATTTAACTATTTTCTCACTTCACTTAGCAGGTGTCTCTTCTATTCTAGGGGCTATTAATTTTATTACAACTATTATTAATATAAAACCCCCAGCTATCTCACAATATCAAACACCTTTATTTGTTTGGGCTGTTTTAATTACGGCTGTTCTTCTGCTTCTTTCTCTCCCAGTCCTTGCAGCAGGCATTACAATGCTACTAACAGATCGAAATTTAAATACCACTTTCTTTGATCCTGCAGGAGGGGGAGACCCAATCCTATACCAACATCTC</v>
          </cell>
        </row>
        <row r="36">
          <cell r="A36" t="str">
            <v>FPFLB304-12</v>
          </cell>
          <cell r="B36" t="str">
            <v>KJ968000</v>
          </cell>
          <cell r="C36" t="str">
            <v>FLMOO_998</v>
          </cell>
          <cell r="D36" t="str">
            <v>BOLD:AAF2879</v>
          </cell>
          <cell r="E36" t="str">
            <v>COI</v>
          </cell>
          <cell r="F36">
            <v>2010</v>
          </cell>
          <cell r="G36" t="str">
            <v>French Polynesia</v>
          </cell>
          <cell r="H36" t="str">
            <v>Society Islands</v>
          </cell>
          <cell r="I36" t="str">
            <v>Moorea</v>
          </cell>
          <cell r="J36" t="str">
            <v>West Coast of Moorea</v>
          </cell>
          <cell r="K36" t="str">
            <v>-17.526</v>
          </cell>
          <cell r="L36" t="str">
            <v>-149.938</v>
          </cell>
          <cell r="N36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C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37">
          <cell r="A37" t="str">
            <v>FPFLB317-12</v>
          </cell>
          <cell r="B37" t="str">
            <v>KJ968001</v>
          </cell>
          <cell r="C37" t="str">
            <v>FLMOO_1013</v>
          </cell>
          <cell r="D37" t="str">
            <v>BOLD:AAF2879</v>
          </cell>
          <cell r="E37" t="str">
            <v>COI</v>
          </cell>
          <cell r="F37">
            <v>2010</v>
          </cell>
          <cell r="G37" t="str">
            <v>French Polynesia</v>
          </cell>
          <cell r="H37" t="str">
            <v>Society Islands</v>
          </cell>
          <cell r="I37" t="str">
            <v>Moorea</v>
          </cell>
          <cell r="J37" t="str">
            <v>West Coast of Moorea</v>
          </cell>
          <cell r="K37" t="str">
            <v>-17.526</v>
          </cell>
          <cell r="L37" t="str">
            <v>-149.938</v>
          </cell>
          <cell r="N37" t="str">
            <v>CCTATACATAGTTTTTGGTGCTTGAGCAGGAATAGTAGGGACTGCTTTAAGCCTACTAATTCGGGCAGAATTAAGCCAACCTGGGGCTCTCCTTGGGGATGACCAGATTTACAATGTAATCGTTACAGCACATGCTTTCGTAATAATTTTCTTTATAGTAATACCAATTATGATTGGAGGCTTCGGAAATTGACTTATCCCTTTAATGATC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38">
          <cell r="A38" t="str">
            <v>FPFLB318-12</v>
          </cell>
          <cell r="B38" t="str">
            <v>KJ968002</v>
          </cell>
          <cell r="C38" t="str">
            <v>FLMOO_1014</v>
          </cell>
          <cell r="D38" t="str">
            <v>BOLD:AAF2879</v>
          </cell>
          <cell r="E38" t="str">
            <v>COI</v>
          </cell>
          <cell r="F38">
            <v>2010</v>
          </cell>
          <cell r="G38" t="str">
            <v>French Polynesia</v>
          </cell>
          <cell r="H38" t="str">
            <v>Society Islands</v>
          </cell>
          <cell r="I38" t="str">
            <v>Moorea</v>
          </cell>
          <cell r="J38" t="str">
            <v>West Coast of Moorea</v>
          </cell>
          <cell r="K38" t="str">
            <v>-17.526</v>
          </cell>
          <cell r="L38" t="str">
            <v>-149.938</v>
          </cell>
          <cell r="N38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39">
          <cell r="A39" t="str">
            <v>FPFLB321-12</v>
          </cell>
          <cell r="B39" t="str">
            <v>KJ968003</v>
          </cell>
          <cell r="C39" t="str">
            <v>FLMOO_1019</v>
          </cell>
          <cell r="D39" t="str">
            <v>BOLD:AAF2879</v>
          </cell>
          <cell r="E39" t="str">
            <v>COI</v>
          </cell>
          <cell r="F39">
            <v>2010</v>
          </cell>
          <cell r="G39" t="str">
            <v>French Polynesia</v>
          </cell>
          <cell r="H39" t="str">
            <v>Society Islands</v>
          </cell>
          <cell r="I39" t="str">
            <v>Moorea</v>
          </cell>
          <cell r="J39" t="str">
            <v>West Coast of Moorea</v>
          </cell>
          <cell r="K39" t="str">
            <v>-17.526</v>
          </cell>
          <cell r="L39" t="str">
            <v>-149.938</v>
          </cell>
          <cell r="N39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40">
          <cell r="A40" t="str">
            <v>FPFLB356-12</v>
          </cell>
          <cell r="B40" t="str">
            <v>KJ968005</v>
          </cell>
          <cell r="C40" t="str">
            <v>FLMOO_1106</v>
          </cell>
          <cell r="D40" t="str">
            <v>BOLD:AAJ1084</v>
          </cell>
          <cell r="E40" t="str">
            <v>COI</v>
          </cell>
          <cell r="F40">
            <v>2010</v>
          </cell>
          <cell r="G40" t="str">
            <v>French Polynesia</v>
          </cell>
          <cell r="H40" t="str">
            <v>Society Islands</v>
          </cell>
          <cell r="I40" t="str">
            <v>Moorea</v>
          </cell>
          <cell r="J40" t="str">
            <v>North coast of Moorea</v>
          </cell>
          <cell r="K40" t="str">
            <v>-17.473</v>
          </cell>
          <cell r="L40" t="str">
            <v>-149.831</v>
          </cell>
          <cell r="N40" t="str">
            <v>CCTATATATAGTTTTTGGTGCTTGAGCAGGGATAGTAGGCACGGCTTTAAGCTTACTAATTCGAGCAGAATTAAGTCAGCCTGGAGCCCTCCTAGGAGACGACCAGATTTATAATGTAATCGTAACAGCTCATGCTTTCGTAATAATTTTCTTTATAGTAATACCAATTATGATTGGAGGCTTTGGGAACTGACTTATTCCCCTAATGATTGGAGCCCCTGACATAGCCTTCCCTCGAATAAATAATATAAGCTTCTGACTACTTCCTCCCTCTTTCCTTCTCTTACTTGCTTCTTCTGGAGTTGAAGCTGGAGCAGGGACAGGTTGAACTGTTTACCCCCCATTATCAGGAAACTTAGCACATGCAGGGGCATCAGTTGACCTCACTATCTTC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41">
          <cell r="A41" t="str">
            <v>FPFLB369-12</v>
          </cell>
          <cell r="B41" t="str">
            <v>KJ968004</v>
          </cell>
          <cell r="C41" t="str">
            <v>FLMOO_1124</v>
          </cell>
          <cell r="D41" t="str">
            <v>BOLD:AAF2879</v>
          </cell>
          <cell r="E41" t="str">
            <v>COI</v>
          </cell>
          <cell r="F41">
            <v>2010</v>
          </cell>
          <cell r="G41" t="str">
            <v>French Polynesia</v>
          </cell>
          <cell r="H41" t="str">
            <v>Society Islands</v>
          </cell>
          <cell r="I41" t="str">
            <v>Moorea</v>
          </cell>
          <cell r="J41" t="str">
            <v>North ouest tip of Moorea</v>
          </cell>
          <cell r="K41" t="str">
            <v>-17.478</v>
          </cell>
          <cell r="L41" t="str">
            <v>-149.922</v>
          </cell>
          <cell r="N41" t="str">
            <v>CCTATACATAGTTTTTGGTGCTTGAGCAGGAATAGTAGGGACTGCTTTAAGCCTACTAATTCGGGCAGAATTAAGCCAACCTGGGGCTCTCCTTGGGGATGACCAGATC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TGTATGAGCTGTTCTTATTACAGCTGTACTTCTACTCCTTTCACTTCCAGTTCTTGCAGCAGGAATTACAATACTGCTTACAGACCGAAACCTAAATACAACCTTCTTCGACCCTGCTGGGGGAGGGGACCCAATTCTTTACCAACACTTGTTT</v>
          </cell>
        </row>
        <row r="42">
          <cell r="A42" t="str">
            <v>FPFLB371-12</v>
          </cell>
          <cell r="B42" t="str">
            <v>KJ967999</v>
          </cell>
          <cell r="C42" t="str">
            <v>FLMOO_1129</v>
          </cell>
          <cell r="D42" t="str">
            <v>BOLD:AAF2879</v>
          </cell>
          <cell r="E42" t="str">
            <v>COI</v>
          </cell>
          <cell r="F42">
            <v>2010</v>
          </cell>
          <cell r="G42" t="str">
            <v>French Polynesia</v>
          </cell>
          <cell r="H42" t="str">
            <v>Society Islands</v>
          </cell>
          <cell r="I42" t="str">
            <v>Moorea</v>
          </cell>
          <cell r="J42" t="str">
            <v>North ouest tip of Moorea</v>
          </cell>
          <cell r="K42" t="str">
            <v>-17.478</v>
          </cell>
          <cell r="L42" t="str">
            <v>-149.922</v>
          </cell>
          <cell r="N42" t="str">
            <v>CCTATACATAGTTTTTGGTGCTTGAGCAGGAATAGTAGGGACTGCTTTAAGCCTACTAATTCGGGCAGAATTAAGCCAACCTGGGGCTCTCCTTGGGGATGACCAGATC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TGTATGAGCTGTTCTTATTACAGCTGTACTTCTACTCCTTTCACTTCCAGTTCTTGCAGCAGGAATTACAATACTGCTTACAGACCGAAACCTAAATACAACCTTCTTCGACCCTGCTGGGGGAGGGGACCCAATTCTTTACCAACACTTGTTT</v>
          </cell>
        </row>
        <row r="43">
          <cell r="A43" t="str">
            <v>FPFLB403-12</v>
          </cell>
          <cell r="B43" t="str">
            <v>KJ968006</v>
          </cell>
          <cell r="C43" t="str">
            <v>FLMOO_1223</v>
          </cell>
          <cell r="D43" t="str">
            <v>BOLD:AAJ1084</v>
          </cell>
          <cell r="E43" t="str">
            <v>COI</v>
          </cell>
          <cell r="F43">
            <v>2010</v>
          </cell>
          <cell r="G43" t="str">
            <v>French Polynesia</v>
          </cell>
          <cell r="H43" t="str">
            <v>Society Islands</v>
          </cell>
          <cell r="I43" t="str">
            <v>Moorea</v>
          </cell>
          <cell r="J43" t="str">
            <v>West Coast of Moorea</v>
          </cell>
          <cell r="K43" t="str">
            <v>-17.526</v>
          </cell>
          <cell r="L43" t="str">
            <v>-149.938</v>
          </cell>
          <cell r="N43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CCCCTCTTTCCTTCTCTTGCTTGCTTCTTCTGGAGTTGAAGCTGGAGCAGGGACAGGTTGAACTGTTTACCCCCCATTATCAGGAAACTTAGCACATGCAGGGGCATCAGTTGACCTCACTATTTTT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44">
          <cell r="A44" t="str">
            <v>FUT003-18</v>
          </cell>
          <cell r="B44">
            <v>0</v>
          </cell>
          <cell r="C44" t="str">
            <v>FUT-003</v>
          </cell>
          <cell r="D44" t="str">
            <v>BOLD:AAE2834</v>
          </cell>
          <cell r="E44" t="str">
            <v>COI</v>
          </cell>
          <cell r="F44">
            <v>2016</v>
          </cell>
          <cell r="G44" t="str">
            <v>France</v>
          </cell>
          <cell r="H44" t="str">
            <v>Wallis and Futuna Islands</v>
          </cell>
          <cell r="I44" t="str">
            <v>Futuna</v>
          </cell>
          <cell r="K44" t="str">
            <v>-14.2994</v>
          </cell>
          <cell r="L44" t="str">
            <v>-178.161</v>
          </cell>
          <cell r="M44" t="str">
            <v>8</v>
          </cell>
          <cell r="N44" t="str">
            <v>CCTATATATAGTTTTCGGTGCTTGAGCAGGAATAGTGGGCACAGCTTTAAGCTTATTAAT
TCGAGCAGAATTAAGTCAGCCTGGAGCCCTCCTAGGAGACGACCAAATTTATAACGTAAT
CGTTACAGCTCATGCTTTCGTAATAATTTTCTTTATAGTAATACCAATTATGATTGGAGG
CTTTGGAAACTGACTTATTCCCCTAATGATTGGAGCCCCTGACATGGCCTTCCCTCGAAT
GAATAACATGAGCTTTTGACTACTCCCCCCTTCTTTCCTTCTTTTACTTGCTTCTTCCGG
AGTTGAAGCCGGAGCAGGGACAGGTTGAACTGTTTACCCCCCACTATCAGGAAACCTAGC
ACATGCAGGGGCATCAGTTGACCTTACTATTTTCTCCCTTCACTTGGCAGGTGTTTCTTC
AATTCTAGGGGCTATTAATTTTATTACAACAATTATTAATATGAAACCCCCAGCTATTTC
ACAATACCAAACTCCCCTATTTGTTTGAGCTGTCCTAATTACGGCTGTTCTTCTTCTTCT
TTCCCTTCCGGTTCTTGCAGCAGGAATTACAATGCTACTAACAGACCGGAACCTAAATAC
TACTTTCTTTGATCCTGCAGGAGGGGGAGACCCAATCCTGTACCAACACCTC</v>
          </cell>
        </row>
        <row r="45">
          <cell r="A45" t="str">
            <v>FUT004-18</v>
          </cell>
          <cell r="B45">
            <v>0</v>
          </cell>
          <cell r="C45" t="str">
            <v>FUT-004</v>
          </cell>
          <cell r="D45" t="str">
            <v>BOLD:AAJ1084</v>
          </cell>
          <cell r="E45" t="str">
            <v>COI</v>
          </cell>
          <cell r="F45">
            <v>2016</v>
          </cell>
          <cell r="G45" t="str">
            <v>France</v>
          </cell>
          <cell r="H45" t="str">
            <v>Wallis and Futuna Islands</v>
          </cell>
          <cell r="I45" t="str">
            <v>Futuna</v>
          </cell>
          <cell r="K45" t="str">
            <v>-14.2994</v>
          </cell>
          <cell r="L45" t="str">
            <v>-178.161</v>
          </cell>
          <cell r="M45" t="str">
            <v>8</v>
          </cell>
          <cell r="N45" t="str">
            <v>CCTATATATAGTTTTTGGTGCTTGAGCAGGGATAGTAGGCACGGCTTTAAGCTTACTAAT
TCGAGCAGAATTAAGTCAGCCTGGAGCCCTCCTAGGAGACGACCAGATTTATAATGTAAT
CGTAACAGCTCATGCTTTCGTAATAATTTTCTTTATAGTAATACCAATTATGATTGGAGG
CTTTGGGAACTGACTTATTCCCCTAATGATTGGAGCCCCTGACATAGCCTTCCCTCGAAT
AAATAATATAAGCTTCTGACTACTTCCCCCCTCTTTCCTTCTCTTACTTGCTTCTTCTGG
AGTTGAAGCTGGAGCAGGGACAGGTTGAACTGTTTACCCCCCATTATCAGGAAACTTAGC
ACATGCAGGGGCATCAGTTGACCTCACTATTTTCTCCCTCCATTTAGCAGGTGTCTCTTC
AATTCTAGGGGCCATTAATTTTATTACAACTATTATTAATATGAAACCCCCAGCTATTTC
ACAATACCAAACACCCCTGTTTGTTTGAGCTGTCCTAATTACAGCTGTACTTCTTCTTCT
TTCCCTTCCAGTTCTTGCAGCAGGAATTACAATACTGCTAACGGACCGAAACCTAAATAC
TACTTTCTTCGACCCTGCAGGGGGAGGAGACCCGATCCTATACCAACACCTC</v>
          </cell>
        </row>
        <row r="46">
          <cell r="A46" t="str">
            <v>FUT115-18</v>
          </cell>
          <cell r="B46">
            <v>0</v>
          </cell>
          <cell r="C46" t="str">
            <v>FUT-115</v>
          </cell>
          <cell r="D46" t="str">
            <v>BOLD:AAE2834</v>
          </cell>
          <cell r="E46" t="str">
            <v>COI</v>
          </cell>
          <cell r="F46">
            <v>2016</v>
          </cell>
          <cell r="G46" t="str">
            <v>France</v>
          </cell>
          <cell r="H46" t="str">
            <v>Wallis and Futuna Islands</v>
          </cell>
          <cell r="I46" t="str">
            <v>Futuna</v>
          </cell>
          <cell r="K46" t="str">
            <v>-14.3548</v>
          </cell>
          <cell r="L46" t="str">
            <v>-178.053</v>
          </cell>
          <cell r="M46" t="str">
            <v>11</v>
          </cell>
          <cell r="N46" t="str">
            <v>CCTATATATAGTTTTCGGTGCTTGAGCAGGAATAGTGGGCACAGCTTTAAGCTTATTAAT
TCGAGCAGAATTAAGTCAGCCTGGAGCCCTCCTAGGAGACGACCAAATTTATAACGTAAT
CGTTACAGCTCATGCTTTCGTAATAATTTTCTTTATAGTAATACCAATTATGATTGGAGG
CTTTGGAAACTGACTTATTCCCCTAATGATTGGAGCCCCTGACATGGCCTTCCCTCGAAT
GAATAACATGAGCTTTTGACTACTCCCCCCTTCTTTCCTTCTTTTACTTGCTTCTTCCGG
AGTTGAAGCCGGAGCAGGGACAGGTTGAACTGTTTACCCCCCACTATCAGGAAACCTAGC
ACATGCAGGGGCATCAGTTGACCTTACTATTTTCTCCCTTCACTTGGCAGGTGTTTCTTC
AATTCTAGGGGCTATTAATTTTATTACAACAATTATTAATATGAAACCCCCAGCTATTTC
ACAATACCAAACTCCCCTATTTGTTTGAGCTGTCCTAATTACGGCTGTTCTTCTTCTTCT
TTCCCTTCCGGTTCTTGCAGCAGGAATTACAATGCTACTAACAGACCGGAACCTAAATAC
TACTTTCTTTGACCCTGCAGGAGGGGGAGACCCAATCCTGTACCAACACCTC</v>
          </cell>
        </row>
        <row r="47">
          <cell r="A47" t="str">
            <v>FUT160-18</v>
          </cell>
          <cell r="B47">
            <v>0</v>
          </cell>
          <cell r="C47" t="str">
            <v>FUT-160</v>
          </cell>
          <cell r="D47" t="str">
            <v>BOLD:AAJ1079</v>
          </cell>
          <cell r="E47" t="str">
            <v>COI</v>
          </cell>
          <cell r="F47">
            <v>2016</v>
          </cell>
          <cell r="G47" t="str">
            <v>France</v>
          </cell>
          <cell r="H47" t="str">
            <v>Wallis and Futuna Islands</v>
          </cell>
          <cell r="I47" t="str">
            <v>Futuna</v>
          </cell>
          <cell r="K47" t="str">
            <v>-14.3476</v>
          </cell>
          <cell r="L47" t="str">
            <v>-178.074</v>
          </cell>
          <cell r="N47" t="str">
            <v>CCTATATATAGTTTTTGGTGCTTGAGCGGGAATAGTGGGTACAGCTTTAAGCTTATTAAT
TCGAGCAGAATTAAGTCAGCCTGGAGCCCTCCTAGGAGACGACCAGATTTATAACGTAAT
CGTTACAGCTCATGCTTTCGTAATAATTTTCTTTATAGTAATACCAATTATGATTGGAGG
TTTTGGAAACTGACTTATTCCTCTAATGATCGGAGCCCCTGATATAGCATTCCCTCGAAT
GAATAACATGAGCTTCTGATTACTTCCCCCTTCTTTCTTACTTCTGCTTGCTTCTTCCGG
AGTAGAAGCCGGGGCTGGGACAGGTTGGACTGTTTACCCCCCACTATCCGGAAACCTGGC
ACACGCAGGAGCATCAGTTGATTTAACTATTTTTTCACTCCACTTGGCAGGTATTTCTTC
AATTCTAGGGGCCATTAATTTTATCACAACCATTATTAATATGAAGCCTCCAGCTATTTC
GCAGTACCAAACGCCTCTATTTGTTTGAGCTGTCCTGATTACAGCTGTTCTTCTACTTCT
TTCTCTCCCAGTCCTTGCAGCGGGGATTACAATGCTACTAACAGACCGGAACTTAAATAC
CACTTTCTTTGACCCCGCAGGAGGAGGAGACCCTATCCTGTATCAACATCTC</v>
          </cell>
        </row>
        <row r="48">
          <cell r="A48" t="str">
            <v>FUT163-18</v>
          </cell>
          <cell r="B48">
            <v>0</v>
          </cell>
          <cell r="C48" t="str">
            <v>FUT-163</v>
          </cell>
          <cell r="D48" t="str">
            <v>BOLD:AAR9265</v>
          </cell>
          <cell r="E48" t="str">
            <v>COI</v>
          </cell>
          <cell r="F48">
            <v>2016</v>
          </cell>
          <cell r="G48" t="str">
            <v>France</v>
          </cell>
          <cell r="H48" t="str">
            <v>Wallis and Futuna Islands</v>
          </cell>
          <cell r="I48" t="str">
            <v>Futuna</v>
          </cell>
          <cell r="K48" t="str">
            <v>-14.3476</v>
          </cell>
          <cell r="L48" t="str">
            <v>-178.074</v>
          </cell>
          <cell r="N48" t="str">
            <v>CCTATATATAGTTTTTGGTGCTTGGGCAGGAATAGTGGGCACAGCTTTAAGCTTACTGAT
TCGAGCAGAATTAAGTCAGCCTGGAGCCCTTTTAGGAGATGACCAAATCTATAACGTTAT
CGTTACAGCTCATGCTTTCGTAATAATTTTCTTTATAGTGATACCAATCATGATCGGAGG
CTTTGGAAACTGACTTATTCCCCTAATGATTGGAGCCCCTGACATAGCATTTCCTCGAAT
AAACAACATAAGCTTTTGATTACTCCCCCCTTCTTTCCTTCTTCTGCTTGCTTCTTCCGG
AGTAGAAGCTGGGGCTGGAACAGGTTGAACCGTCTACCCCCCATTATCCGGAAACCTGGC
ACACGCAGGGGCATCAGTTGACCTAACTATTTTCTCACTTCACTTGGCAGGTGTTTCTTC
AATTCTAGGCGCTATTAATTTTATTACAACTATTATTAATATGAAACCCCCAGCAATTTC
ACAGTACCAAACACCCTTATTTGTTTGAGCTGTCCTAATTACGGCTGTACTTCTACTTCT
TTCTCTTCCGGTCCTTGCAGCAGGAATTACAATGCTACTAACAGACCGAAACTTAAATAC
TACTTTCTTCGACCCCGCGGGAGGGGGAGACCCTATCCTATACCAGCACCTC</v>
          </cell>
        </row>
        <row r="49">
          <cell r="A49" t="str">
            <v>FUT165-18</v>
          </cell>
          <cell r="B49">
            <v>0</v>
          </cell>
          <cell r="C49" t="str">
            <v>FUT-165</v>
          </cell>
          <cell r="D49" t="str">
            <v>BOLD:AAF2879</v>
          </cell>
          <cell r="E49" t="str">
            <v>COI</v>
          </cell>
          <cell r="F49">
            <v>2016</v>
          </cell>
          <cell r="G49" t="str">
            <v>France</v>
          </cell>
          <cell r="H49" t="str">
            <v>Wallis and Futuna Islands</v>
          </cell>
          <cell r="I49" t="str">
            <v>Futuna</v>
          </cell>
          <cell r="K49" t="str">
            <v>-14.3476</v>
          </cell>
          <cell r="L49" t="str">
            <v>-178.074</v>
          </cell>
          <cell r="N49" t="str">
            <v>CCTATACATAGTTTTTGGTGCTTGAGCAGGAATAGTAGGGACTGCTTTAAGCCTACTAAT
TCGGGCAGAATTAAGCCAACCTGGGGCCCTCCTTGGGGATGACCAGATTTACAATGTAAT
CGTTACAGCACATGCTTTCGTAATAATTTTCTTTATAGTAATACCAATTATGATTGGAGG
CTTCGGAAATTGACTTATCCCTTTAATGATTGGAGCCCCCGACATAGCCTTCCCTCGAAT
AAATAATATGAGCTTCTGACTTCTCCCTCCATCTTTCCTTCTTCTGCTTGCTTCCTCCGG
AGTAGAAGCTGGGGCTGGGACAGGTTGAACAGTTTATCCCCCACTGTCAGGTAACTTAGC
GCATGCAGGGGCATCTGTAGATTTAACCATCTTTTCACTACACTTAGCAGGAATTTCCTC
AATCTTAGGAGCTATTAATTTTATTACAACAATTATTAATATGAAACCTCCAGCTATTTC
TCAATATCAAACGCCTCTATTCGTATGAGCTGTTCTTATTACAGCTGTACTTCTACTCCT
CTCACTTCCAGTTCTTGCAGCAGGAATTACAATACTGCTTACAGACCGAAACCTAAATAC
AACCTTCTTCGACCCTGCTGGGGGAGGGGACCCAATTCTTTACCAACACTTG</v>
          </cell>
        </row>
        <row r="50">
          <cell r="A50" t="str">
            <v>GAMBA023-12</v>
          </cell>
          <cell r="B50" t="str">
            <v>MK658122</v>
          </cell>
          <cell r="C50" t="str">
            <v>GAM-791</v>
          </cell>
          <cell r="D50" t="str">
            <v>BOLD:ACC5103</v>
          </cell>
          <cell r="E50" t="str">
            <v>COI</v>
          </cell>
          <cell r="F50">
            <v>2010</v>
          </cell>
          <cell r="G50" t="str">
            <v>French Polynesia</v>
          </cell>
          <cell r="H50" t="str">
            <v>Tuamotu-Gambier</v>
          </cell>
          <cell r="K50" t="str">
            <v>-23.1067</v>
          </cell>
          <cell r="L50" t="str">
            <v>-134.854</v>
          </cell>
          <cell r="M50" t="str">
            <v>10</v>
          </cell>
          <cell r="N50" t="str">
            <v>CCTATATATAGTTTTTGGTGCTTGAGCAGGAATAGTAGGCACAGCTTTAAGCTTATTAATTCGAGCAGAATTAAGTCAGCCTGGAGCCCTTCTAGGAGACGACCAGATTTATAACGTAATCGTTACAGCTCATGCTTTCGTAATAATTTTCTTTATAGTAATACCAATTATGATTGGAGGCTTTGGAAACTGACTTATTCCCCTAATGATCGGAGCCCCTGACATAGCATTCCCTCGAATGAATAACATGAGCTTTTGATTACTCCCCCCTTCTTTCCTTCTTCTGCTTGCTTCTTCCGGAGTAGAAGCCGGGGCTGGAACAGGTTGAACTGTTTATCCCCCACTGTCGGGAAACCTAGCACATGCAGGAGCATCAGTTGACCTGACTATTTTCTCACTTCATTTGGCAGGTGTTTCTTCAATTCTAGGGGCTATCAATTTTATTACAACTATTATTAACATGAAACCTCCAGCCATCTCACAGTATCAAACACCACTATTCGTTTGAGCTGTCCTAATTACCGCTGTTCTTCTCCTTCTTTCGCTCCCAGTCCTAGCGGCAGGAATTACAATGCTACTTACAGACCGAAACTTAAATACTACTTTCTTCGACCCCGCAGGAGGAGGAGACCCTATTCTCTACCAGCATCTCTTC</v>
          </cell>
        </row>
        <row r="51">
          <cell r="A51" t="str">
            <v>GAMBA024-12</v>
          </cell>
          <cell r="B51" t="str">
            <v>MK657945</v>
          </cell>
          <cell r="C51" t="str">
            <v>GAM-792</v>
          </cell>
          <cell r="D51" t="str">
            <v>BOLD:ACC5103</v>
          </cell>
          <cell r="E51" t="str">
            <v>COI</v>
          </cell>
          <cell r="F51">
            <v>2010</v>
          </cell>
          <cell r="G51" t="str">
            <v>French Polynesia</v>
          </cell>
          <cell r="H51" t="str">
            <v>Tuamotu-Gambier</v>
          </cell>
          <cell r="K51" t="str">
            <v>-23.1067</v>
          </cell>
          <cell r="L51" t="str">
            <v>-134.854</v>
          </cell>
          <cell r="M51" t="str">
            <v>10</v>
          </cell>
          <cell r="N51" t="str">
            <v>CCTATATATAGTTTTTGGTGCTTGAGCAGGAATAGTAGGCACAGCTTTAAGCTTATTAATTCGAGCAGAATTAAGTCAGCCTGGAGCCCTTCTAGGAGACGACCAGATTTATAACGTAATCGTTACAGCTCATGCTTTCGTAATAATTTTCTTTATAGTAATACCAATTATGATTGGAGGCTTTGGAAACTGACTTATTCCCCTAATGATCGGAGCCCCTGACATAGCATTCCCTCGAATGAATAACATGAGCTTTTGATTACTCCCCCCTTCTTTCCTTCTTCTGCTTGCTTCTTCCGGAGTAGAAGCCGGGGCTGGAACAGGTTGAACTGTTTATCCCCCACTGTCGGGAAACCTAGCACATGCAGGAGCATCAGTTGACCTAACTATTTTCTCACTTCATTTGGCAGGTGTTTCTTCAATTCTAGGGGCTATCAATTTTATTACAACTATTATTAACATGAAACCTCCAGCCATCTCACAGTATCAAACACCACTATTCGTTTGAGCTGTCCTAATTACCGCTGTTCTTCTCCTTCTTTCGCTCCCAGTCCTAGCGGCAGGAATTACAATGCTACTTACAGACCGAAACTTAAATACTACTTTCTTCGACCCCGCAGGAGGAGGAGACCCTATTCTCTACCAGCATCTCTTC</v>
          </cell>
        </row>
        <row r="52">
          <cell r="A52" t="str">
            <v>GAMBA025-12</v>
          </cell>
          <cell r="B52" t="str">
            <v>MH707877</v>
          </cell>
          <cell r="C52" t="str">
            <v>GAM-793</v>
          </cell>
          <cell r="D52" t="str">
            <v>BOLD:AAJ1084</v>
          </cell>
          <cell r="E52" t="str">
            <v>COI</v>
          </cell>
          <cell r="F52">
            <v>2010</v>
          </cell>
          <cell r="G52" t="str">
            <v>French Polynesia</v>
          </cell>
          <cell r="H52" t="str">
            <v>Tuamotu-Gambier</v>
          </cell>
          <cell r="K52" t="str">
            <v>-23.1067</v>
          </cell>
          <cell r="L52" t="str">
            <v>-134.854</v>
          </cell>
          <cell r="M52" t="str">
            <v>10</v>
          </cell>
          <cell r="N52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GGGTTGAACTGTTTACCCCCCATTATCAGGAAACTTAGCACATGCAGGGGCATCAGTTGACCTCACTATTTTCTCCCTCCATTTAGCAGGTGTCTCTTCAATTCTAGGGGCCATTAATTTTATCACAACTATTATTAATATGAAACCCCCAGCTATTTCACAATACCAAACACCCCTGTTTGTTTGAGCTGTCCTAATTACAGCTGTACTTCTTCTTCTTTCCCTTCCAGTTCTTGCAGCAGGAATTACGATACTGCTAACGGACCGAAACCTAAATACTACTTTCTTCGACCCTGCAGGGGGAGGAGACCCGATCCTATACCAACACCTCTTC</v>
          </cell>
        </row>
        <row r="53">
          <cell r="A53" t="str">
            <v>GAMBA026-12</v>
          </cell>
          <cell r="B53" t="str">
            <v>MH707876</v>
          </cell>
          <cell r="C53" t="str">
            <v>GAM-794</v>
          </cell>
          <cell r="D53" t="str">
            <v>BOLD:AAJ1084</v>
          </cell>
          <cell r="E53" t="str">
            <v>COI</v>
          </cell>
          <cell r="F53">
            <v>2010</v>
          </cell>
          <cell r="G53" t="str">
            <v>French Polynesia</v>
          </cell>
          <cell r="H53" t="str">
            <v>Tuamotu-Gambier</v>
          </cell>
          <cell r="K53" t="str">
            <v>-23.1067</v>
          </cell>
          <cell r="L53" t="str">
            <v>-134.854</v>
          </cell>
          <cell r="M53" t="str">
            <v>10</v>
          </cell>
          <cell r="N53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54">
          <cell r="A54" t="str">
            <v>GAMBA236-12</v>
          </cell>
          <cell r="B54" t="str">
            <v>MH707863</v>
          </cell>
          <cell r="C54" t="str">
            <v>GAM-099</v>
          </cell>
          <cell r="D54" t="str">
            <v>BOLD:AAF2879</v>
          </cell>
          <cell r="E54" t="str">
            <v>COI</v>
          </cell>
          <cell r="F54">
            <v>2010</v>
          </cell>
          <cell r="G54" t="str">
            <v>French Polynesia</v>
          </cell>
          <cell r="H54" t="str">
            <v>Tuamotu-Gambier</v>
          </cell>
          <cell r="K54" t="str">
            <v>-23.1421</v>
          </cell>
          <cell r="L54" t="str">
            <v>-135.045</v>
          </cell>
          <cell r="N54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55">
          <cell r="A55" t="str">
            <v>GAMBA246-12</v>
          </cell>
          <cell r="B55" t="str">
            <v>MH707864</v>
          </cell>
          <cell r="C55" t="str">
            <v>GAM-109</v>
          </cell>
          <cell r="D55" t="str">
            <v>BOLD:AAF2879</v>
          </cell>
          <cell r="E55" t="str">
            <v>COI</v>
          </cell>
          <cell r="F55">
            <v>2010</v>
          </cell>
          <cell r="G55" t="str">
            <v>French Polynesia</v>
          </cell>
          <cell r="H55" t="str">
            <v>Tuamotu-Gambier</v>
          </cell>
          <cell r="K55" t="str">
            <v>-23.1421</v>
          </cell>
          <cell r="L55" t="str">
            <v>-135.045</v>
          </cell>
          <cell r="N55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G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56">
          <cell r="A56" t="str">
            <v>GAMBA247-12</v>
          </cell>
          <cell r="B56" t="str">
            <v>MH707858</v>
          </cell>
          <cell r="C56" t="str">
            <v>GAM-110</v>
          </cell>
          <cell r="D56" t="str">
            <v>BOLD:AAF2879</v>
          </cell>
          <cell r="E56" t="str">
            <v>COI</v>
          </cell>
          <cell r="F56">
            <v>2010</v>
          </cell>
          <cell r="G56" t="str">
            <v>French Polynesia</v>
          </cell>
          <cell r="H56" t="str">
            <v>Tuamotu-Gambier</v>
          </cell>
          <cell r="K56" t="str">
            <v>-23.1421</v>
          </cell>
          <cell r="L56" t="str">
            <v>-135.045</v>
          </cell>
          <cell r="N56" t="str">
            <v>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TTT</v>
          </cell>
        </row>
        <row r="57">
          <cell r="A57" t="str">
            <v>GAMBA280-12</v>
          </cell>
          <cell r="B57" t="str">
            <v>MH707869</v>
          </cell>
          <cell r="C57" t="str">
            <v>GAM-143</v>
          </cell>
          <cell r="D57" t="str">
            <v>BOLD:AAJ1084</v>
          </cell>
          <cell r="E57" t="str">
            <v>COI</v>
          </cell>
          <cell r="F57">
            <v>2010</v>
          </cell>
          <cell r="G57" t="str">
            <v>French Polynesia</v>
          </cell>
          <cell r="H57" t="str">
            <v>Tuamotu-Gambier</v>
          </cell>
          <cell r="K57" t="str">
            <v>-23.1421</v>
          </cell>
          <cell r="L57" t="str">
            <v>-135.045</v>
          </cell>
          <cell r="N57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GACACCCCTGTTTGTTTGAGCTGTCCTAATTACAGCTGTACTTCTTCTTCTTTCCCTTCCGGTTCTTGCAGCAGGAATTACAATACTGCTAACGGACCGAAACCTAAATACTACTTTCTTCGACCCTGCAGGGGGAGGAGACCCAATCCTATACCAACACCTCTTC</v>
          </cell>
        </row>
        <row r="58">
          <cell r="A58" t="str">
            <v>GAMBA281-12</v>
          </cell>
          <cell r="B58" t="str">
            <v>MH707873</v>
          </cell>
          <cell r="C58" t="str">
            <v>GAM-144</v>
          </cell>
          <cell r="D58" t="str">
            <v>BOLD:AAJ1084</v>
          </cell>
          <cell r="E58" t="str">
            <v>COI</v>
          </cell>
          <cell r="F58">
            <v>2010</v>
          </cell>
          <cell r="G58" t="str">
            <v>French Polynesia</v>
          </cell>
          <cell r="H58" t="str">
            <v>Tuamotu-Gambier</v>
          </cell>
          <cell r="K58" t="str">
            <v>-23.1421</v>
          </cell>
          <cell r="L58" t="str">
            <v>-135.045</v>
          </cell>
          <cell r="N58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TCATTTAGCAGGTGTCTCTTCAATTCTAGGGGCCATCAATTTTATCACAACTATTATTAATATGAAACCCCCAGCTATTTCACAATACCAAACACCCCTGTTTGTTTGAGCTGTCCTAATTACAGCTGTACTTCTTCTTCTTTCCCTTCCAGTTCTTGCAGCAGGAATTACAATACTGCTAACGGACCGAAACCTAAATACTACTTTCTTCGACCCTGCAGGGGGAGGAGACCCAATCCTATACCAACACCTCTTC</v>
          </cell>
        </row>
        <row r="59">
          <cell r="A59" t="str">
            <v>GAMBA282-12</v>
          </cell>
          <cell r="B59" t="str">
            <v>MH707879</v>
          </cell>
          <cell r="C59" t="str">
            <v>GAM-145</v>
          </cell>
          <cell r="D59" t="str">
            <v>BOLD:AAJ1084</v>
          </cell>
          <cell r="E59" t="str">
            <v>COI</v>
          </cell>
          <cell r="F59">
            <v>2010</v>
          </cell>
          <cell r="G59" t="str">
            <v>French Polynesia</v>
          </cell>
          <cell r="H59" t="str">
            <v>Tuamotu-Gambier</v>
          </cell>
          <cell r="K59" t="str">
            <v>-23.1421</v>
          </cell>
          <cell r="L59" t="str">
            <v>-135.045</v>
          </cell>
          <cell r="N59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CATCACAACTATTATTAATATGAAACCCCCAGCTATTTCACAATACCAAACACCCCTGTTTGTTTGAGCTGTCCTAATTACAGCTGTACTTCTTCTTCTTTCCCTTCCAGTTCTTGCGGCAGGAATTACAATACTGCTAACGGACCGAAACCTAAATACTACTTTCTTCGACCCTGCAGGGGGAGGAGACCCAATCCTATACCAACACCTCTTC</v>
          </cell>
        </row>
        <row r="60">
          <cell r="A60" t="str">
            <v>GAMBA637-12</v>
          </cell>
          <cell r="B60" t="str">
            <v>MH707847</v>
          </cell>
          <cell r="C60" t="str">
            <v>GAM-508</v>
          </cell>
          <cell r="D60" t="str">
            <v>BOLD:ACC5121</v>
          </cell>
          <cell r="E60" t="str">
            <v>COI</v>
          </cell>
          <cell r="F60">
            <v>2010</v>
          </cell>
          <cell r="G60" t="str">
            <v>French Polynesia</v>
          </cell>
          <cell r="H60" t="str">
            <v>Tuamotu-Gambier</v>
          </cell>
          <cell r="K60" t="str">
            <v>-23.2234</v>
          </cell>
          <cell r="L60" t="str">
            <v>-134.968</v>
          </cell>
          <cell r="N60" t="str">
            <v>CCTCTACATAATTTTTGGTGCTTGAGCAGGAATAGTAGGAACTGCTTTAAGCCTACTAATTCGGGCAGAACTGAGCCAGCCTGGCGCTCTTCTTGGAGATGATCAGATTTATAATGTAATCGTCACAGCTCATGCTTTCGTGATGATCTTCTTTATAGTAATACCAATTATGATTGGTGGCTTTGGAAACTGACTTATCCCCTTAATGATCGGGGCCCCTGATATAGCCTTTCCTCGAATAAACAACATA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v>
          </cell>
        </row>
        <row r="61">
          <cell r="A61" t="str">
            <v>GAMBA640-12</v>
          </cell>
          <cell r="B61" t="str">
            <v>MH707849</v>
          </cell>
          <cell r="C61" t="str">
            <v>GAM-511</v>
          </cell>
          <cell r="D61" t="str">
            <v>BOLD:ACC5121</v>
          </cell>
          <cell r="E61" t="str">
            <v>COI</v>
          </cell>
          <cell r="F61">
            <v>2010</v>
          </cell>
          <cell r="G61" t="str">
            <v>French Polynesia</v>
          </cell>
          <cell r="H61" t="str">
            <v>Tuamotu-Gambier</v>
          </cell>
          <cell r="K61" t="str">
            <v>-23.2234</v>
          </cell>
          <cell r="L61" t="str">
            <v>-134.968</v>
          </cell>
          <cell r="N61" t="str">
            <v>CCTCTACATAATTTTTGGTGCTTGAGCAGGAATAGTAGGAACTGCTTTAAGCCTACTAATTCGGGCAGAACTGAGCCAGCCTGGCGCTCTTCTTGGAGATGATCAGATTTATAATGTAATCGTCACAGCTCATGCTTTCGTGATGATCTTCTTTATAGTAATACCAATTATGATTGGTGGCTTTGGAAACTGACTTATCCCCTTAATGATCGGGGCCCCTGATATAGCCTTTCCTCGAATAAACAACATGAGCTTTTGACTTCTGCCTCCTTCTTTTCTCCTTCTCCTAGCTTCTTCCGGAGTAGAAGCTGGGGCCGGAACGGGTTGAACCGTATACCCACCACTCTCAGGGAACCTTGCACATGCAGGGGCATCTGTTGACTTGACCATTTTCTCCTTACACTTAGCAGGAATTTCTTCAATTCTAGGGGCTATTAATTTTATTACAACAATTATTAATATAAAACCTCCAGCAATTTCTCAGTACCAGACACCCCTGTTCGTATGAGCTGTTCTTATTACAGCGGTACTACTGCTTCTCTCCCTTCCGGTCCTTGCAGCGGGAATTACAATACTACTTACAGACCGAAACCTAAACACGACCTTCTTTGACCCTGCAGGTGGAGGGGATCCTATTCTTTACCAGCATCTCTTC</v>
          </cell>
        </row>
        <row r="62">
          <cell r="A62" t="str">
            <v>GAMBA862-12</v>
          </cell>
          <cell r="B62" t="str">
            <v>MH707874</v>
          </cell>
          <cell r="C62" t="str">
            <v>GAM-737</v>
          </cell>
          <cell r="D62" t="str">
            <v>BOLD:AAJ1084</v>
          </cell>
          <cell r="E62" t="str">
            <v>COI</v>
          </cell>
          <cell r="F62">
            <v>2010</v>
          </cell>
          <cell r="G62" t="str">
            <v>French Polynesia</v>
          </cell>
          <cell r="H62" t="str">
            <v>Tuamotu-Gambier</v>
          </cell>
          <cell r="K62" t="str">
            <v>-23.011</v>
          </cell>
          <cell r="L62" t="str">
            <v>-134.971</v>
          </cell>
          <cell r="M62" t="str">
            <v>1</v>
          </cell>
          <cell r="N62" t="str">
            <v>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TTC</v>
          </cell>
        </row>
        <row r="63">
          <cell r="A63" t="str">
            <v>GBMIN131289-17</v>
          </cell>
          <cell r="B63" t="str">
            <v>KX301891</v>
          </cell>
          <cell r="C63" t="str">
            <v>KX301891</v>
          </cell>
          <cell r="D63" t="str">
            <v>BOLD:AAE2835</v>
          </cell>
          <cell r="E63" t="str">
            <v>COI</v>
          </cell>
          <cell r="G63" t="str">
            <v>Japan</v>
          </cell>
          <cell r="H63" t="str">
            <v>Japan</v>
          </cell>
          <cell r="N63" t="str">
            <v>CTATATATAGTC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GACAGGTTGAACTGTTTACCCCCCACTG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TTT</v>
          </cell>
        </row>
        <row r="64">
          <cell r="A64" t="str">
            <v>GBMIN96357-17</v>
          </cell>
          <cell r="B64" t="str">
            <v>KX301893</v>
          </cell>
          <cell r="C64" t="str">
            <v>KX301893</v>
          </cell>
          <cell r="D64" t="str">
            <v>BOLD:AAJ1078</v>
          </cell>
          <cell r="E64" t="str">
            <v>COI</v>
          </cell>
          <cell r="G64" t="str">
            <v>Seychelles</v>
          </cell>
          <cell r="H64" t="str">
            <v>Seychelles</v>
          </cell>
          <cell r="N64" t="str">
            <v>CTATATATAGTTTTTGGTGCTTGAGCAGGAATAGTGGGCACAGCTTTAAGCTTATTAATTCGAGCAGAATTAAGTCAGCCTGGAGCCCTCCTAGGAGACGACCAAATTTATAATGTAATCGTTACAGCTCATGCTTTTGTAATAATTTTCTTTATAGTAATACCAATTATGATTGGAGGCTTTGGAAACTGATTAATTCCTTTAATGATCGGAGCCCCTGACATAGCATTCCCTCGAATAAATAATATGAGCTTTTGATTACTACCTCCTTCATTTCTTCTTCTGCTTGCATCTTCCGGAGTAGAAGCCGGAGCTGGAACAGGTTGAACTGTCTACCCCCCACTGTCAGGTAACCTAGCACATGCAGGGGCATCAGTTGACCTAACTATTTTTTCACTCCACCTAGCAGGTGTTTCTTCAATTCTAGGGGCAATTAATTTTATTACAACTATTATTAATATGAAACCTCCTGCCATCTCACAATACCAAACACCTTTATTTGTTTGGGCTGTTCTAATTACGGCTGTTCTACTACTTCTTTCTCTCCCTGTCCTTGCAGCAGGTATTACAATACTACTAACCGACCGAAACTTAAATACCACTTTCTTTGACCCCGCAGGAGGAGGAGACCCTATTTTATACCAACATCTCTTC</v>
          </cell>
        </row>
        <row r="65">
          <cell r="A65" t="str">
            <v>GBMNB10994-20</v>
          </cell>
          <cell r="B65" t="str">
            <v>MN649937</v>
          </cell>
          <cell r="C65" t="str">
            <v>MN649937</v>
          </cell>
          <cell r="D65" t="str">
            <v>BOLD:AAG2597</v>
          </cell>
          <cell r="E65" t="str">
            <v>COI</v>
          </cell>
          <cell r="G65" t="str">
            <v>United States</v>
          </cell>
          <cell r="H65" t="str">
            <v>Hawaii</v>
          </cell>
          <cell r="N65" t="str">
            <v>AGGCACAGCTTTAAGCTTATTGATTCGAGCAGAATTAAGTCAACCTGGAGCCCTTCTAGGAGACGACCAGATTTATAACGTAATCGTTACAGCTCATGCTTTCGTAATAATTTTCTTTATAGTAATACCAATTATGATTGGAGGCTTTGGAAACTGACTTATCCCCCTGATGATCGGAGCCCCTGACATAGCATTCCCTCGAATGAATAATATA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CGACCCTGCAGGAGGAGGAGACCCTATTCTTTACCAACACCT</v>
          </cell>
        </row>
        <row r="66">
          <cell r="A66" t="str">
            <v>GBMNB10995-20</v>
          </cell>
          <cell r="B66" t="str">
            <v>MN649938</v>
          </cell>
          <cell r="C66" t="str">
            <v>MN649938</v>
          </cell>
          <cell r="D66" t="str">
            <v>BOLD:AAG2597</v>
          </cell>
          <cell r="E66" t="str">
            <v>COI</v>
          </cell>
          <cell r="G66" t="str">
            <v>United States</v>
          </cell>
          <cell r="H66" t="str">
            <v>Hawaii</v>
          </cell>
          <cell r="N66" t="str">
            <v>AGGCACAGCTTTAAGCTTATTGATTCGAGCAGAATTAAGTCAACCTGGAGCCCTTCTAGGAGACGACCAGATTTATAACGTAATCGTTACAGCTCATGCTTTCGTAATAATTTTCTTTATAGTAATACCAATTATGATTGGAGGCTTTGGAAACTGACTTATCCCCCTGATGATCGGAGCCCCTGACATAGCATTCCCTCGAATGAATAATATGAGCTTTTGATTACTCCCC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67">
          <cell r="A67" t="str">
            <v>GBMNB10996-20</v>
          </cell>
          <cell r="B67" t="str">
            <v>MN649939</v>
          </cell>
          <cell r="C67" t="str">
            <v>MN649939</v>
          </cell>
          <cell r="D67" t="str">
            <v>BOLD:AAG2597</v>
          </cell>
          <cell r="E67" t="str">
            <v>COI</v>
          </cell>
          <cell r="G67" t="str">
            <v>United States</v>
          </cell>
          <cell r="H67" t="str">
            <v>Hawaii</v>
          </cell>
          <cell r="N67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GGCTATTAATTTTATTACAACTATTATTAACATGAAACCCCCAGCCATCTCACAATACCAAACACCACTATTCGTTTGAGCTGTCCTAATTACCGCTGTTCTTCTTCTTCTTTCTCTCCCGGTCCTAGCGGCAGGGATTACAATGCTATTAACAGACCGAAACTTAAATACTACTTTCTTCGACCCTGCAGGAGGAGGAGACCCTATTCTTTACCAACACCT</v>
          </cell>
        </row>
        <row r="68">
          <cell r="A68" t="str">
            <v>GBMNB10997-20</v>
          </cell>
          <cell r="B68" t="str">
            <v>MN649940</v>
          </cell>
          <cell r="C68" t="str">
            <v>MN649940</v>
          </cell>
          <cell r="D68" t="str">
            <v>BOLD:AAG2597</v>
          </cell>
          <cell r="E68" t="str">
            <v>COI</v>
          </cell>
          <cell r="G68" t="str">
            <v>United States</v>
          </cell>
          <cell r="H68" t="str">
            <v>Hawaii</v>
          </cell>
          <cell r="N68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CGACCCTGCAGGAGGAGGAGACCCTATTCTTTACCAACACCT</v>
          </cell>
        </row>
        <row r="69">
          <cell r="A69" t="str">
            <v>GBMNB10998-20</v>
          </cell>
          <cell r="B69" t="str">
            <v>MN649941</v>
          </cell>
          <cell r="C69" t="str">
            <v>MN649941</v>
          </cell>
          <cell r="D69" t="str">
            <v>BOLD:AAG2597</v>
          </cell>
          <cell r="E69" t="str">
            <v>COI</v>
          </cell>
          <cell r="G69" t="str">
            <v>United States</v>
          </cell>
          <cell r="H69" t="str">
            <v>Hawaii</v>
          </cell>
          <cell r="N69" t="str">
            <v>AGGCACAGCTTTAAGCTTATTGATTCGAGCAGAATTAAGTCAACCTGGAGCCCTTCTAGGAGACGACCAGATTTATAACGTAATCGTTACAGCTCATGCTTTCGTAATAATTTTCTTTATAGTAATACCAATTATGATTGGAGGCTTTGGAAACTGACTTATCCCCCTGATGATCGGAGCCCCTGACATAGCATTCCCC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0">
          <cell r="A70" t="str">
            <v>GBMNB10999-20</v>
          </cell>
          <cell r="B70" t="str">
            <v>MN649942</v>
          </cell>
          <cell r="C70" t="str">
            <v>MN649942</v>
          </cell>
          <cell r="D70" t="str">
            <v>BOLD:AAG2597</v>
          </cell>
          <cell r="E70" t="str">
            <v>COI</v>
          </cell>
          <cell r="G70" t="str">
            <v>United States</v>
          </cell>
          <cell r="H70" t="str">
            <v>Hawaii</v>
          </cell>
          <cell r="N7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ACTATTAACAGACCGAAACTTAAATACTACTTTCTTCGACCCTGCAGGAGGAGGAGACCCTATTCTTTACCAACACCT</v>
          </cell>
        </row>
        <row r="71">
          <cell r="A71" t="str">
            <v>GBMNB11000-20</v>
          </cell>
          <cell r="B71" t="str">
            <v>MN649943</v>
          </cell>
          <cell r="C71" t="str">
            <v>MN649943</v>
          </cell>
          <cell r="D71" t="str">
            <v>BOLD:AAG2597</v>
          </cell>
          <cell r="E71" t="str">
            <v>COI</v>
          </cell>
          <cell r="G71" t="str">
            <v>United States</v>
          </cell>
          <cell r="H71" t="str">
            <v>Hawaii</v>
          </cell>
          <cell r="N71" t="str">
            <v>AGGCACAGCTTTAAGCTTATTGATTCGAGCAGAATTAAGTCAACCTGGAGCCCTTCTAGGAGACGACCAGATTTATAACGTAATCGTTACAGCTCATGCTTTCGTAATAATTTTCTTTATAGTAATACCAATTATGATTGGAGGCTTTGGAAACTGACTTATCCCCCTGATGATCGGAGCCCCTGACATAGCATTCCCTCGAATGAATAATATGAGCTTTTGATTACTCCCC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2">
          <cell r="A72" t="str">
            <v>GBMNB11001-20</v>
          </cell>
          <cell r="B72" t="str">
            <v>MN649944</v>
          </cell>
          <cell r="C72" t="str">
            <v>MN649944</v>
          </cell>
          <cell r="D72" t="str">
            <v>BOLD:AAG2597</v>
          </cell>
          <cell r="E72" t="str">
            <v>COI</v>
          </cell>
          <cell r="G72" t="str">
            <v>United States</v>
          </cell>
          <cell r="H72" t="str">
            <v>Hawaii</v>
          </cell>
          <cell r="N72" t="str">
            <v>AGGCACAGCTTTAAGCTTATTGATTCGAGCAGAATTAAGTCAACCTGGAGCCCTTCTAGGAGACGACCAGATTTATAACGTAATCGTTACAGCTCATGCTTTCGTAATAATTTTCTTTATAGTAATACCAATTATGATTGGAGGCTTTGGAAACTGACTTATCCCCCTA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3">
          <cell r="A73" t="str">
            <v>GBMNB11002-20</v>
          </cell>
          <cell r="B73" t="str">
            <v>MN649945</v>
          </cell>
          <cell r="C73" t="str">
            <v>MN649945</v>
          </cell>
          <cell r="D73" t="str">
            <v>BOLD:AAG2597</v>
          </cell>
          <cell r="E73" t="str">
            <v>COI</v>
          </cell>
          <cell r="G73" t="str">
            <v>United States</v>
          </cell>
          <cell r="H73" t="str">
            <v>Hawaii</v>
          </cell>
          <cell r="N73" t="str">
            <v>AGGCACAGCTTTAAGCTTATTGATTCGAGCAGAATTAAGTCAACCTGGAGCCCTTCTAGGAGACGACCAGATTTATAACGTAATCGTTACAGCTCATGCTTTCGTAATAATTTTCTTTATAGTAATACCAATTATGATTGGAGGCTTTGGAAACTGACTTATCCCCCTGATGATCGGAGCCCCTGACATAGCATTCCCTCGAATGAATAACATGAGCTTTTGATTACTCCCCCCTTCTTTCCTCCTTCTGCTTGCTTCTTCCGGAGTAGAAGCCGGGGCCGGAACAGGTTGAACTGTTTACCCCCCACTGTCGGGGAACCTAGCACATGCAGGAGCATCAGTTGACCTAACTATTTTCTCACTCCACTTGGCAGGTGTTTCTTCAATTCTAGGAGCTATTAATTTTATTACAACTATTATTAACATGAAACCCCCAGCCATCTCACAATACCAAACACCGCTATTCGTTTGAGCTGTCCTAATTACCGCTGTTCTTCTTCTTCTTTCTCTCCCGGTCCTAGCGGCAGGGATTACAATGCTATTAACAGACCGAAACTTAAACACTACTTTCTTCGACCCTGCAGGAGGAGGAGACCCTATTCTTTACCAACACCT</v>
          </cell>
        </row>
        <row r="74">
          <cell r="A74" t="str">
            <v>GBMNB11003-20</v>
          </cell>
          <cell r="B74" t="str">
            <v>MN649946</v>
          </cell>
          <cell r="C74" t="str">
            <v>MN649946</v>
          </cell>
          <cell r="D74" t="str">
            <v>BOLD:AAG2597</v>
          </cell>
          <cell r="E74" t="str">
            <v>COI</v>
          </cell>
          <cell r="G74" t="str">
            <v>United States</v>
          </cell>
          <cell r="H74" t="str">
            <v>Hawaii</v>
          </cell>
          <cell r="N74" t="str">
            <v>AGGCACAGCTTTAAGCTTATTGATTCGAGCAGAATTAAGTCAACCTGGAGCCCTTCTAGGAGACGACCAGATTTATAACGTAATCGTTACAGCTCATGCTTTCGTAATAATTTTCTTTATAGTAATACCAATTATGATTGGAGGCTTTGGAAACTGACTTATCCCCCTGATGATCGGAGCCCCTGACATAGCATTCCCTCGAATGAATAATATA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5">
          <cell r="A75" t="str">
            <v>GBMNB11004-20</v>
          </cell>
          <cell r="B75" t="str">
            <v>MN649947</v>
          </cell>
          <cell r="C75" t="str">
            <v>MN649947</v>
          </cell>
          <cell r="D75" t="str">
            <v>BOLD:AAG2597</v>
          </cell>
          <cell r="E75" t="str">
            <v>COI</v>
          </cell>
          <cell r="G75" t="str">
            <v>United States</v>
          </cell>
          <cell r="H75" t="str">
            <v>Hawaii</v>
          </cell>
          <cell r="N75" t="str">
            <v>AGGCACAGCTC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GGTCCTAGCGGCAGGGATTACAATGCTATTAACAGACCGAAACTTAAATACTACTTTCTTCGACCCTGCAGGAGGAGGAGACCCTATTCTTTACCAACACCT</v>
          </cell>
        </row>
        <row r="76">
          <cell r="A76" t="str">
            <v>GBMNB11005-20</v>
          </cell>
          <cell r="B76" t="str">
            <v>MN649948</v>
          </cell>
          <cell r="C76" t="str">
            <v>MN649948</v>
          </cell>
          <cell r="D76" t="str">
            <v>BOLD:AAG2597</v>
          </cell>
          <cell r="E76" t="str">
            <v>COI</v>
          </cell>
          <cell r="G76" t="str">
            <v>United States</v>
          </cell>
          <cell r="H76" t="str">
            <v>Hawaii</v>
          </cell>
          <cell r="N76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TTATTCGTTTGAGCTGTCCTAATTACCGCTGTTCTTCTTCTTCTTTCTCTCCCGGTCCTAGCGGCAGGGATTACAATGCTATTAACAGACCGAAACTTAAATACTACTTTCTTCGACCCTGCAGGAGGAGGAGACCCTATTCTTTACCAACACCT</v>
          </cell>
        </row>
        <row r="77">
          <cell r="A77" t="str">
            <v>GBMNB11006-20</v>
          </cell>
          <cell r="B77" t="str">
            <v>MN649949</v>
          </cell>
          <cell r="C77" t="str">
            <v>MN649949</v>
          </cell>
          <cell r="D77" t="str">
            <v>BOLD:AAG2597</v>
          </cell>
          <cell r="E77" t="str">
            <v>COI</v>
          </cell>
          <cell r="G77" t="str">
            <v>United States</v>
          </cell>
          <cell r="H77" t="str">
            <v>Hawaii</v>
          </cell>
          <cell r="N77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8">
          <cell r="A78" t="str">
            <v>GBMNB11007-20</v>
          </cell>
          <cell r="B78" t="str">
            <v>MN649950</v>
          </cell>
          <cell r="C78" t="str">
            <v>MN649950</v>
          </cell>
          <cell r="D78" t="str">
            <v>BOLD:AAG2597</v>
          </cell>
          <cell r="E78" t="str">
            <v>COI</v>
          </cell>
          <cell r="G78" t="str">
            <v>United States</v>
          </cell>
          <cell r="H78" t="str">
            <v>Hawaii</v>
          </cell>
          <cell r="N78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T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79">
          <cell r="A79" t="str">
            <v>GBMNB11008-20</v>
          </cell>
          <cell r="B79" t="str">
            <v>MN649951</v>
          </cell>
          <cell r="C79" t="str">
            <v>MN649951</v>
          </cell>
          <cell r="D79" t="str">
            <v>BOLD:AAG2597</v>
          </cell>
          <cell r="E79" t="str">
            <v>COI</v>
          </cell>
          <cell r="G79" t="str">
            <v>United States</v>
          </cell>
          <cell r="H79" t="str">
            <v>Hawaii</v>
          </cell>
          <cell r="N79" t="str">
            <v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0">
          <cell r="A80" t="str">
            <v>GBMNB11009-20</v>
          </cell>
          <cell r="B80" t="str">
            <v>MN649952</v>
          </cell>
          <cell r="C80" t="str">
            <v>MN649952</v>
          </cell>
          <cell r="D80" t="str">
            <v>BOLD:AAG2597</v>
          </cell>
          <cell r="E80" t="str">
            <v>COI</v>
          </cell>
          <cell r="G80" t="str">
            <v>United States</v>
          </cell>
          <cell r="H80" t="str">
            <v>Hawaii</v>
          </cell>
          <cell r="N8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1">
          <cell r="A81" t="str">
            <v>GBMNB11010-20</v>
          </cell>
          <cell r="B81" t="str">
            <v>MN649953</v>
          </cell>
          <cell r="C81" t="str">
            <v>MN649953</v>
          </cell>
          <cell r="D81" t="str">
            <v>BOLD:AAG2597</v>
          </cell>
          <cell r="E81" t="str">
            <v>COI</v>
          </cell>
          <cell r="G81" t="str">
            <v>United States</v>
          </cell>
          <cell r="H81" t="str">
            <v>Hawaii</v>
          </cell>
          <cell r="N81" t="str">
            <v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T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2">
          <cell r="A82" t="str">
            <v>GBMNB11011-20</v>
          </cell>
          <cell r="B82" t="str">
            <v>MN649954</v>
          </cell>
          <cell r="C82" t="str">
            <v>MN649954</v>
          </cell>
          <cell r="D82" t="str">
            <v>BOLD:AAG2597</v>
          </cell>
          <cell r="E82" t="str">
            <v>COI</v>
          </cell>
          <cell r="G82" t="str">
            <v>United States</v>
          </cell>
          <cell r="H82" t="str">
            <v>Hawaii</v>
          </cell>
          <cell r="N8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G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3">
          <cell r="A83" t="str">
            <v>GBMNB11012-20</v>
          </cell>
          <cell r="B83" t="str">
            <v>MN649955</v>
          </cell>
          <cell r="C83" t="str">
            <v>MN649955</v>
          </cell>
          <cell r="D83" t="str">
            <v>BOLD:AAG2597</v>
          </cell>
          <cell r="E83" t="str">
            <v>COI</v>
          </cell>
          <cell r="G83" t="str">
            <v>United States</v>
          </cell>
          <cell r="H83" t="str">
            <v>Hawaii</v>
          </cell>
          <cell r="N83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TTAGCGGCAGGGATTACAATGCTATTAACAGACCGAAACTTAAATACTACTTTCTTCGACCCTGCAGGAGGAGGAGACCCTATTCTTTACCAACACCT</v>
          </cell>
        </row>
        <row r="84">
          <cell r="A84" t="str">
            <v>GBMNB11013-20</v>
          </cell>
          <cell r="B84" t="str">
            <v>MN649956</v>
          </cell>
          <cell r="C84" t="str">
            <v>MN649956</v>
          </cell>
          <cell r="D84" t="str">
            <v>BOLD:AAG2597</v>
          </cell>
          <cell r="E84" t="str">
            <v>COI</v>
          </cell>
          <cell r="G84" t="str">
            <v>United States</v>
          </cell>
          <cell r="H84" t="str">
            <v>Hawaii</v>
          </cell>
          <cell r="N84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5">
          <cell r="A85" t="str">
            <v>GBMNB11014-20</v>
          </cell>
          <cell r="B85" t="str">
            <v>MN649957</v>
          </cell>
          <cell r="C85" t="str">
            <v>MN649957</v>
          </cell>
          <cell r="D85" t="str">
            <v>BOLD:AAG2597</v>
          </cell>
          <cell r="E85" t="str">
            <v>COI</v>
          </cell>
          <cell r="G85" t="str">
            <v>United States</v>
          </cell>
          <cell r="H85" t="str">
            <v>Hawaii</v>
          </cell>
          <cell r="N85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6">
          <cell r="A86" t="str">
            <v>GBMNB11015-20</v>
          </cell>
          <cell r="B86" t="str">
            <v>MN649958</v>
          </cell>
          <cell r="C86" t="str">
            <v>MN649958</v>
          </cell>
          <cell r="D86" t="str">
            <v>BOLD:AAG2597</v>
          </cell>
          <cell r="E86" t="str">
            <v>COI</v>
          </cell>
          <cell r="G86" t="str">
            <v>United States</v>
          </cell>
          <cell r="H86" t="str">
            <v>Hawaii</v>
          </cell>
          <cell r="N86" t="str">
            <v>AGGCACAGCTTTAAGCTTATTGATTCGAGCAGAATTAAGTCAACCTGGAGCCCTTCTAGGAGACGACCAGATTTATAACGTAATCGTTACAGCTCATGCTTTCGTAATAATTTTCTTTATAGTAATACCAATTATGATTGGAGGCTTTGGAAACTGACTTATCCCCCTGATGATCGGAGCCCCTGACATAGCATTCCCC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7">
          <cell r="A87" t="str">
            <v>GBMNB11016-20</v>
          </cell>
          <cell r="B87" t="str">
            <v>MN649959</v>
          </cell>
          <cell r="C87" t="str">
            <v>MN649959</v>
          </cell>
          <cell r="D87" t="str">
            <v>BOLD:AAG2597</v>
          </cell>
          <cell r="E87" t="str">
            <v>COI</v>
          </cell>
          <cell r="G87" t="str">
            <v>United States</v>
          </cell>
          <cell r="H87" t="str">
            <v>Hawaii</v>
          </cell>
          <cell r="N87" t="str">
            <v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8">
          <cell r="A88" t="str">
            <v>GBMNB11017-20</v>
          </cell>
          <cell r="B88" t="str">
            <v>MN649960</v>
          </cell>
          <cell r="C88" t="str">
            <v>MN649960</v>
          </cell>
          <cell r="D88" t="str">
            <v>BOLD:AAG2597</v>
          </cell>
          <cell r="E88" t="str">
            <v>COI</v>
          </cell>
          <cell r="G88" t="str">
            <v>United States</v>
          </cell>
          <cell r="H88" t="str">
            <v>Hawaii</v>
          </cell>
          <cell r="N88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A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89">
          <cell r="A89" t="str">
            <v>GBMNB11018-20</v>
          </cell>
          <cell r="B89" t="str">
            <v>MN649961</v>
          </cell>
          <cell r="C89" t="str">
            <v>MN649961</v>
          </cell>
          <cell r="D89" t="str">
            <v>BOLD:AAG2597</v>
          </cell>
          <cell r="E89" t="str">
            <v>COI</v>
          </cell>
          <cell r="G89" t="str">
            <v>United States</v>
          </cell>
          <cell r="H89" t="str">
            <v>Hawaii</v>
          </cell>
          <cell r="N89" t="str">
            <v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T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90">
          <cell r="A90" t="str">
            <v>GBMNB11019-20</v>
          </cell>
          <cell r="B90" t="str">
            <v>MN649962</v>
          </cell>
          <cell r="C90" t="str">
            <v>MN649962</v>
          </cell>
          <cell r="D90" t="str">
            <v>BOLD:AAG2597</v>
          </cell>
          <cell r="E90" t="str">
            <v>COI</v>
          </cell>
          <cell r="G90" t="str">
            <v>United States</v>
          </cell>
          <cell r="H90" t="str">
            <v>Hawaii</v>
          </cell>
          <cell r="N9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GATTACCGCTGTTCTTCTTCTTCTTTCTCTCCCGGTCCTAGCGGCAGGGATTACAATGCTATTAACAGACCGAAACTTAAATACTACTTTCTTCGACCCTGCAGGAGGAGGAGACCCTATTCTTTACCAACACCT</v>
          </cell>
        </row>
        <row r="91">
          <cell r="A91" t="str">
            <v>GBMNB11020-20</v>
          </cell>
          <cell r="B91" t="str">
            <v>MN649963</v>
          </cell>
          <cell r="C91" t="str">
            <v>MN649963</v>
          </cell>
          <cell r="D91" t="str">
            <v>BOLD:AAG2597</v>
          </cell>
          <cell r="E91" t="str">
            <v>COI</v>
          </cell>
          <cell r="G91" t="str">
            <v>United States</v>
          </cell>
          <cell r="H91" t="str">
            <v>Hawaii</v>
          </cell>
          <cell r="N91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92">
          <cell r="A92" t="str">
            <v>GBMNB11021-20</v>
          </cell>
          <cell r="B92" t="str">
            <v>MN649964</v>
          </cell>
          <cell r="C92" t="str">
            <v>MN649964</v>
          </cell>
          <cell r="D92" t="str">
            <v>BOLD:AAG2597</v>
          </cell>
          <cell r="E92" t="str">
            <v>COI</v>
          </cell>
          <cell r="G92" t="str">
            <v>United States</v>
          </cell>
          <cell r="H92" t="str">
            <v>Hawaii</v>
          </cell>
          <cell r="N9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CCTTCTTCTTCTTTCTCTCCCGGTCCTAGCGGCAGGGATTACAATGCTATTAACAGACCGAAACTTAAATACTACTTTCTTCGACCCTGCAGGAGGAGGAGACCCTATTCTTTACCAACACCT</v>
          </cell>
        </row>
        <row r="93">
          <cell r="A93" t="str">
            <v>GBMNB11022-20</v>
          </cell>
          <cell r="B93" t="str">
            <v>MN649965</v>
          </cell>
          <cell r="C93" t="str">
            <v>MN649965</v>
          </cell>
          <cell r="D93" t="str">
            <v>BOLD:AAG2597</v>
          </cell>
          <cell r="E93" t="str">
            <v>COI</v>
          </cell>
          <cell r="G93" t="str">
            <v>United States</v>
          </cell>
          <cell r="H93" t="str">
            <v>Hawaii</v>
          </cell>
          <cell r="N93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94">
          <cell r="A94" t="str">
            <v>GBMNB11023-20</v>
          </cell>
          <cell r="B94" t="str">
            <v>MN649966</v>
          </cell>
          <cell r="C94" t="str">
            <v>MN649966</v>
          </cell>
          <cell r="D94" t="str">
            <v>BOLD:AAG2597</v>
          </cell>
          <cell r="E94" t="str">
            <v>COI</v>
          </cell>
          <cell r="G94" t="str">
            <v>United States</v>
          </cell>
          <cell r="H94" t="str">
            <v>Hawaii</v>
          </cell>
          <cell r="N94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GCTGTCGGGGAACCTAGCACATGCAGGAGCATCAGTTGACCTAACTATTTTCTCACTCCACTTGGCAGGTGTTTCTTCAATTCTAGGGGCTATTAATTTTATTACAACTATTATTAACATGAAACCCCCAGCCATCTCACAATACCAAACACCACTATTCGTTTGAGCTGTCCTAATTACCGCTGTTCTTCTTCTTCTCTCTCTCCCGGTCCTAGCGGCAGGGATTACAATGCTATTAACAGACCGAAACTTAAATACTACTTTCTTTGACCCTGCAGGAGGAGGAGACCCTATTCTTTACCAACACCT</v>
          </cell>
        </row>
        <row r="95">
          <cell r="A95" t="str">
            <v>GBMNB11024-20</v>
          </cell>
          <cell r="B95" t="str">
            <v>MN649967</v>
          </cell>
          <cell r="C95" t="str">
            <v>MN649967</v>
          </cell>
          <cell r="D95" t="str">
            <v>BOLD:AAG2597</v>
          </cell>
          <cell r="E95" t="str">
            <v>COI</v>
          </cell>
          <cell r="G95" t="str">
            <v>United States</v>
          </cell>
          <cell r="H95" t="str">
            <v>Hawaii</v>
          </cell>
          <cell r="N95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C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GGGAGACCCTATTCTTTACCAACACCT</v>
          </cell>
        </row>
        <row r="96">
          <cell r="A96" t="str">
            <v>GBMNB11025-20</v>
          </cell>
          <cell r="B96" t="str">
            <v>MN649968</v>
          </cell>
          <cell r="C96" t="str">
            <v>MN649968</v>
          </cell>
          <cell r="D96" t="str">
            <v>BOLD:AAG2597</v>
          </cell>
          <cell r="E96" t="str">
            <v>COI</v>
          </cell>
          <cell r="G96" t="str">
            <v>United States</v>
          </cell>
          <cell r="H96" t="str">
            <v>Hawaii</v>
          </cell>
          <cell r="N96" t="str">
            <v>AGGCACAGCTTTAAGCTTATTGATTCGAGCAGAATTAAGTCAACCTGGAGCCCTTCTAGGAGACGACCAGATTTATAACGTAATCGTTACAGCTCATGCTTTCGTAATAATTTTCTTTATAGTAATACCAATTATGATTGGAGGCTTTGGAAACTGACTTATCCCCCTGATGATCGGAGCCCCTGACATAGCATTCCCTCGAATGAATAATATA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97">
          <cell r="A97" t="str">
            <v>GBMNB11026-20</v>
          </cell>
          <cell r="B97" t="str">
            <v>MN649969</v>
          </cell>
          <cell r="C97" t="str">
            <v>MN649969</v>
          </cell>
          <cell r="D97" t="str">
            <v>BOLD:AAG2597</v>
          </cell>
          <cell r="E97" t="str">
            <v>COI</v>
          </cell>
          <cell r="G97" t="str">
            <v>United States</v>
          </cell>
          <cell r="H97" t="str">
            <v>Hawaii</v>
          </cell>
          <cell r="N97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98">
          <cell r="A98" t="str">
            <v>GBMNB11027-20</v>
          </cell>
          <cell r="B98" t="str">
            <v>MN649970</v>
          </cell>
          <cell r="C98" t="str">
            <v>MN649970</v>
          </cell>
          <cell r="D98" t="str">
            <v>BOLD:AAG2597</v>
          </cell>
          <cell r="E98" t="str">
            <v>COI</v>
          </cell>
          <cell r="G98" t="str">
            <v>United States</v>
          </cell>
          <cell r="H98" t="str">
            <v>Hawaii</v>
          </cell>
          <cell r="N98" t="str">
            <v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TTCACAATACCAAACACCACTATTCGTTTGAGCTGTCCTAATTACCGCTGTTCTTCTTCTTCTTTCTCTCCCGGTCCTAGCGGCAGGGATTACAATGCTATTAACAGACCGAAACTTAAATACTACTTTCTTCGACCCTGCAGGAGGAGGAGACCCTATTCTTTACCAACACCT</v>
          </cell>
        </row>
        <row r="99">
          <cell r="A99" t="str">
            <v>GBMNB11028-20</v>
          </cell>
          <cell r="B99" t="str">
            <v>MN649971</v>
          </cell>
          <cell r="C99" t="str">
            <v>MN649971</v>
          </cell>
          <cell r="D99" t="str">
            <v>BOLD:AAG2597</v>
          </cell>
          <cell r="E99" t="str">
            <v>COI</v>
          </cell>
          <cell r="G99" t="str">
            <v>United States</v>
          </cell>
          <cell r="H99" t="str">
            <v>Hawaii</v>
          </cell>
          <cell r="N99" t="str">
            <v>AGGCACAGCTTTAAGCTTATTGATTCGAGCAGAATTAAGTCAACCTGGAGCCCTTCTAGGAGACGACCAGATTTATAACGTAATCGTTACAGCTCATGCTTTCGTAATAATTTTCTTTATAGTAATACCAATTATGATTGGAGGCTTTGGAAACTGACTTATCCCCCTGATGATT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00">
          <cell r="A100" t="str">
            <v>GBMNB11029-20</v>
          </cell>
          <cell r="B100" t="str">
            <v>MN649972</v>
          </cell>
          <cell r="C100" t="str">
            <v>MN649972</v>
          </cell>
          <cell r="D100" t="str">
            <v>BOLD:AAG2597</v>
          </cell>
          <cell r="E100" t="str">
            <v>COI</v>
          </cell>
          <cell r="G100" t="str">
            <v>United States</v>
          </cell>
          <cell r="H100" t="str">
            <v>Hawaii</v>
          </cell>
          <cell r="N10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AGTCCTAGCGGCAGGGATTACAATGCTATTAACAGACCGAAACTTAAATACTACTTTCTTCGACCCTGCAGGAGGAGGAGACCCTATTCTTTACCAACACCT</v>
          </cell>
        </row>
        <row r="101">
          <cell r="A101" t="str">
            <v>GBMNB11030-20</v>
          </cell>
          <cell r="B101" t="str">
            <v>MN649973</v>
          </cell>
          <cell r="C101" t="str">
            <v>MN649973</v>
          </cell>
          <cell r="D101" t="str">
            <v>BOLD:AAG2597</v>
          </cell>
          <cell r="E101" t="str">
            <v>COI</v>
          </cell>
          <cell r="G101" t="str">
            <v>United States</v>
          </cell>
          <cell r="H101" t="str">
            <v>Hawaii</v>
          </cell>
          <cell r="N101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02">
          <cell r="A102" t="str">
            <v>GBMNB11031-20</v>
          </cell>
          <cell r="B102" t="str">
            <v>MN649974</v>
          </cell>
          <cell r="C102" t="str">
            <v>MN649974</v>
          </cell>
          <cell r="D102" t="str">
            <v>BOLD:AAG2597</v>
          </cell>
          <cell r="E102" t="str">
            <v>COI</v>
          </cell>
          <cell r="G102" t="str">
            <v>United States</v>
          </cell>
          <cell r="H102" t="str">
            <v>Hawaii</v>
          </cell>
          <cell r="N10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GCACCT</v>
          </cell>
        </row>
        <row r="103">
          <cell r="A103" t="str">
            <v>GBMNB11032-20</v>
          </cell>
          <cell r="B103" t="str">
            <v>MN649975</v>
          </cell>
          <cell r="C103" t="str">
            <v>MN649975</v>
          </cell>
          <cell r="D103" t="str">
            <v>BOLD:AAG2597</v>
          </cell>
          <cell r="E103" t="str">
            <v>COI</v>
          </cell>
          <cell r="G103" t="str">
            <v>United States</v>
          </cell>
          <cell r="H103" t="str">
            <v>Hawaii</v>
          </cell>
          <cell r="N103" t="str">
            <v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04">
          <cell r="A104" t="str">
            <v>GBMNB11033-20</v>
          </cell>
          <cell r="B104" t="str">
            <v>MN649976</v>
          </cell>
          <cell r="C104" t="str">
            <v>MN649976</v>
          </cell>
          <cell r="D104" t="str">
            <v>BOLD:AAG2597</v>
          </cell>
          <cell r="E104" t="str">
            <v>COI</v>
          </cell>
          <cell r="G104" t="str">
            <v>United States</v>
          </cell>
          <cell r="H104" t="str">
            <v>Hawaii</v>
          </cell>
          <cell r="N104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05">
          <cell r="A105" t="str">
            <v>GBMNB11034-20</v>
          </cell>
          <cell r="B105" t="str">
            <v>MN649977</v>
          </cell>
          <cell r="C105" t="str">
            <v>MN649977</v>
          </cell>
          <cell r="D105" t="str">
            <v>BOLD:AAG2597</v>
          </cell>
          <cell r="E105" t="str">
            <v>COI</v>
          </cell>
          <cell r="G105" t="str">
            <v>United States</v>
          </cell>
          <cell r="H105" t="str">
            <v>Hawaii</v>
          </cell>
          <cell r="N105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GGTCCTAGCGGCAGGGATTACAATGCTATTAACAGACCGAAACTTAAATACTACTTTCTTCGACCCTGCAGGAGGAGGAGACCCTATTCTTTACCAACACCT</v>
          </cell>
        </row>
        <row r="106">
          <cell r="A106" t="str">
            <v>GBMNB11035-20</v>
          </cell>
          <cell r="B106" t="str">
            <v>MN649978</v>
          </cell>
          <cell r="C106" t="str">
            <v>MN649978</v>
          </cell>
          <cell r="D106" t="str">
            <v>BOLD:AAG2597</v>
          </cell>
          <cell r="E106" t="str">
            <v>COI</v>
          </cell>
          <cell r="G106" t="str">
            <v>United States</v>
          </cell>
          <cell r="H106" t="str">
            <v>Hawaii</v>
          </cell>
          <cell r="N106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07">
          <cell r="A107" t="str">
            <v>GBMNB11036-20</v>
          </cell>
          <cell r="B107" t="str">
            <v>MN649979</v>
          </cell>
          <cell r="C107" t="str">
            <v>MN649979</v>
          </cell>
          <cell r="D107" t="str">
            <v>BOLD:AAG2597</v>
          </cell>
          <cell r="E107" t="str">
            <v>COI</v>
          </cell>
          <cell r="G107" t="str">
            <v>United States</v>
          </cell>
          <cell r="H107" t="str">
            <v>Hawaii</v>
          </cell>
          <cell r="N107" t="str">
            <v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TTCACAATACCAAACACCACTATTCGTTTGAGCTGTCCTAATTACCGCTGTTCTTCTTCTTCTTTCTCTCCCGGTCCTAGCGGCAGGGATTACAATGCTATTAACAGACCGAAACTTAAATACTACTTTCTTCGACCCTGCAGGAGGAGGAGACCCTATTCTTTACCAACACCT</v>
          </cell>
        </row>
        <row r="108">
          <cell r="A108" t="str">
            <v>GBMNB11037-20</v>
          </cell>
          <cell r="B108" t="str">
            <v>MN649980</v>
          </cell>
          <cell r="C108" t="str">
            <v>MN649980</v>
          </cell>
          <cell r="D108" t="str">
            <v>BOLD:AAG2597</v>
          </cell>
          <cell r="E108" t="str">
            <v>COI</v>
          </cell>
          <cell r="G108" t="str">
            <v>United States</v>
          </cell>
          <cell r="H108" t="str">
            <v>Hawaii</v>
          </cell>
          <cell r="N108" t="str">
            <v>AGGCACAGCTTTAAGCTTATTGATTCGAGCAGAATTAAGTCAACCTGGGGCCCTTCTAGGAGACGACCAGATTTATAACGTAATCGTTACAGCTCATGCTTTCGTAATAATTTTCTTTATAGTAATACCAATTATGATTGGG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GCTATTCGTTTGAGCTGTCCTAATTACCGCTGTTCTTCTTCTTCTTTCTCTCCCGGTCCTAGCGGCAGGGATTACGATGCTATTAACAGACCGAAACTTAAATACTACTTTCTTCGACCCTGCAGGAGGAGGAGACCCTATTCTTTACCAACACCT</v>
          </cell>
        </row>
        <row r="109">
          <cell r="A109" t="str">
            <v>GBMNB11038-20</v>
          </cell>
          <cell r="B109" t="str">
            <v>MN649981</v>
          </cell>
          <cell r="C109" t="str">
            <v>MN649981</v>
          </cell>
          <cell r="D109" t="str">
            <v>BOLD:AAG2597</v>
          </cell>
          <cell r="E109" t="str">
            <v>COI</v>
          </cell>
          <cell r="G109" t="str">
            <v>United States</v>
          </cell>
          <cell r="H109" t="str">
            <v>Hawaii</v>
          </cell>
          <cell r="N109" t="str">
            <v>AGGCACAGCTC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0">
          <cell r="A110" t="str">
            <v>GBMNB11039-20</v>
          </cell>
          <cell r="B110" t="str">
            <v>MN649982</v>
          </cell>
          <cell r="C110" t="str">
            <v>MN649982</v>
          </cell>
          <cell r="D110" t="str">
            <v>BOLD:AAG2597</v>
          </cell>
          <cell r="E110" t="str">
            <v>COI</v>
          </cell>
          <cell r="G110" t="str">
            <v>United States</v>
          </cell>
          <cell r="H110" t="str">
            <v>Hawaii</v>
          </cell>
          <cell r="N110" t="str">
            <v>AGGCACAGCTTTAAGCTTATTGATTCGAGCAGAATTAAGTCAACCTGGAGCCCTTCTAGGAGACGACCAGATTTATAACGTAATCGTTACAGCTCATGCTTTCGTAATAATTTTCTTTATAGTAATACCAATTATGATTGGAGGCTTTGGAAACTGACTTATCCCCCTGATGATCGGAGCCCCGGACATAGCATTCCCTCGAATGAATAATATGAGCTTTTGATTACTCCCTCCTTCTTTCCTCCTTCTGCTTGCTTCTTCCGGAGTAGAAGCCGGGGCCGGAACAGGTTGG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1">
          <cell r="A111" t="str">
            <v>GBMNB11040-20</v>
          </cell>
          <cell r="B111" t="str">
            <v>MN649983</v>
          </cell>
          <cell r="C111" t="str">
            <v>MN649983</v>
          </cell>
          <cell r="D111" t="str">
            <v>BOLD:AAG2597</v>
          </cell>
          <cell r="E111" t="str">
            <v>COI</v>
          </cell>
          <cell r="G111" t="str">
            <v>United States</v>
          </cell>
          <cell r="H111" t="str">
            <v>Hawaii</v>
          </cell>
          <cell r="N111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TGTTTGAGCTGTCCTAATTACCGCTGTTCTTCTTCTTCTTTCTCTCCCGGTCCTAGCGGCAGGGATTACAATGCTATTAACAGACCGAAACTTAAATACTACTTTCTTCGACCCTGCAGGAGGAGGAGACCCTATTCTTTACCAACACCT</v>
          </cell>
        </row>
        <row r="112">
          <cell r="A112" t="str">
            <v>GBMNB11041-20</v>
          </cell>
          <cell r="B112" t="str">
            <v>MN649984</v>
          </cell>
          <cell r="C112" t="str">
            <v>MN649984</v>
          </cell>
          <cell r="D112" t="str">
            <v>BOLD:AAG2597</v>
          </cell>
          <cell r="E112" t="str">
            <v>COI</v>
          </cell>
          <cell r="G112" t="str">
            <v>United States</v>
          </cell>
          <cell r="H112" t="str">
            <v>Hawaii</v>
          </cell>
          <cell r="N11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3">
          <cell r="A113" t="str">
            <v>GBMNB11042-20</v>
          </cell>
          <cell r="B113" t="str">
            <v>MN649985</v>
          </cell>
          <cell r="C113" t="str">
            <v>MN649985</v>
          </cell>
          <cell r="D113" t="str">
            <v>BOLD:AAG2597</v>
          </cell>
          <cell r="E113" t="str">
            <v>COI</v>
          </cell>
          <cell r="G113" t="str">
            <v>United States</v>
          </cell>
          <cell r="H113" t="str">
            <v>Hawaii</v>
          </cell>
          <cell r="N113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AGTCCTAATTACCGCTGTTCTTCTTCTTCTTTCTCTCCCGGTCCTAGCGGCAGGGATTACAATGCTATTAACAGACCGAAACTTAAATACTACTTTCTTCGACCCTGCAGGAGGAGGAGACCCTATTCTTTACCAACACCT</v>
          </cell>
        </row>
        <row r="114">
          <cell r="A114" t="str">
            <v>GBMNB11043-20</v>
          </cell>
          <cell r="B114" t="str">
            <v>MN649986</v>
          </cell>
          <cell r="C114" t="str">
            <v>MN649986</v>
          </cell>
          <cell r="D114" t="str">
            <v>BOLD:AAG2597</v>
          </cell>
          <cell r="E114" t="str">
            <v>COI</v>
          </cell>
          <cell r="G114" t="str">
            <v>United States</v>
          </cell>
          <cell r="H114" t="str">
            <v>Hawaii</v>
          </cell>
          <cell r="N114" t="str">
            <v>AGGCACAGCTTTAAGCTTATTGATTCGAGCAGAATTAAGTCAACCTGGAGCCCTTCTAGGAGACGACCAGATTTATAACGTAATCGTTACAGCTCATGCTTTCGTAATAATTTTCTTTATAGTAATACCAATTATGATTGGAGGCTTTGGAAACTGACTTATCCCCCTGATGATCGGAGCCCCTGACATAGCATTCCCTCGAATGAATAATATGAGCTTTTGATTACTCCCC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5">
          <cell r="A115" t="str">
            <v>GBMNB11044-20</v>
          </cell>
          <cell r="B115" t="str">
            <v>MN649987</v>
          </cell>
          <cell r="C115" t="str">
            <v>MN649987</v>
          </cell>
          <cell r="D115" t="str">
            <v>BOLD:AAG2597</v>
          </cell>
          <cell r="E115" t="str">
            <v>COI</v>
          </cell>
          <cell r="G115" t="str">
            <v>United States</v>
          </cell>
          <cell r="H115" t="str">
            <v>Hawaii</v>
          </cell>
          <cell r="N115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6">
          <cell r="A116" t="str">
            <v>GBMNB11045-20</v>
          </cell>
          <cell r="B116" t="str">
            <v>MN649988</v>
          </cell>
          <cell r="C116" t="str">
            <v>MN649988</v>
          </cell>
          <cell r="D116" t="str">
            <v>BOLD:AAG2597</v>
          </cell>
          <cell r="E116" t="str">
            <v>COI</v>
          </cell>
          <cell r="G116" t="str">
            <v>United States</v>
          </cell>
          <cell r="H116" t="str">
            <v>Hawaii</v>
          </cell>
          <cell r="N116" t="str">
            <v>AGGCACAGCTTTAAGCTTATTGATTCGAGCAGAATTAAGTCAACCTGGAGCCCTTCTAGGAGACGACCAGGTTTATAACGTAATCGTTACAGCTCATGCTTTCGTAATAATTTTCTTTATAGTAATACCAATTATGATTGGAGGCTTTGGAAACTGACTTATCCCCCTGATGATCGGAGCCCCTGACATAGCATTCCCTCGAATGAATAATATGAGCTTTTGATTACTCCCTCCTTCTTTCCTCCTTCTGCTTGCTTCTTCCGGAGTAGAAGCCGGGGCCGGAACAGGTTGAACTGTTTACCCCCCACTGTCGGGGAACCTAGCG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7">
          <cell r="A117" t="str">
            <v>GBMNB11046-20</v>
          </cell>
          <cell r="B117" t="str">
            <v>MN649989</v>
          </cell>
          <cell r="C117" t="str">
            <v>MN649989</v>
          </cell>
          <cell r="D117" t="str">
            <v>BOLD:AAG2597</v>
          </cell>
          <cell r="E117" t="str">
            <v>COI</v>
          </cell>
          <cell r="G117" t="str">
            <v>United States</v>
          </cell>
          <cell r="H117" t="str">
            <v>Hawaii</v>
          </cell>
          <cell r="N117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18">
          <cell r="A118" t="str">
            <v>GBMNB11047-20</v>
          </cell>
          <cell r="B118" t="str">
            <v>MN649990</v>
          </cell>
          <cell r="C118" t="str">
            <v>MN649990</v>
          </cell>
          <cell r="D118" t="str">
            <v>BOLD:AAG2597</v>
          </cell>
          <cell r="E118" t="str">
            <v>COI</v>
          </cell>
          <cell r="G118" t="str">
            <v>United States</v>
          </cell>
          <cell r="H118" t="str">
            <v>Hawaii</v>
          </cell>
          <cell r="N118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ACTAGCGGCAGGGATTACAATGCTATTAACAGACCGAAACTTAAATACTACTTTCTTCGACCCTGCAGGAGGAGGAGACCCTATTCTTTACCAACACCT</v>
          </cell>
        </row>
        <row r="119">
          <cell r="A119" t="str">
            <v>GBMNB11048-20</v>
          </cell>
          <cell r="B119" t="str">
            <v>MN649991</v>
          </cell>
          <cell r="C119" t="str">
            <v>MN649991</v>
          </cell>
          <cell r="D119" t="str">
            <v>BOLD:AAG2597</v>
          </cell>
          <cell r="E119" t="str">
            <v>COI</v>
          </cell>
          <cell r="G119" t="str">
            <v>United States</v>
          </cell>
          <cell r="H119" t="str">
            <v>Hawaii</v>
          </cell>
          <cell r="N119" t="str">
            <v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TTCACAATACCAAACACCACTATTCGTTTGAGCTGTCCTAATTACCGCTGTTCTTCTTCTTCTTTCTCTCCCGGTCCTAGCGGCAGGGATTACAATGCTATTAACAGACCGAAACTTAAATACTACTTTCTTCGACCCTGCAGGAGGAGGAGACCCTATTCTTTACCAACACCT</v>
          </cell>
        </row>
        <row r="120">
          <cell r="A120" t="str">
            <v>GBMNB11049-20</v>
          </cell>
          <cell r="B120" t="str">
            <v>MN649992</v>
          </cell>
          <cell r="C120" t="str">
            <v>MN649992</v>
          </cell>
          <cell r="D120" t="str">
            <v>BOLD:AAG2597</v>
          </cell>
          <cell r="E120" t="str">
            <v>COI</v>
          </cell>
          <cell r="G120" t="str">
            <v>United States</v>
          </cell>
          <cell r="H120" t="str">
            <v>Hawaii</v>
          </cell>
          <cell r="N120" t="str">
            <v>AGGCACAGCTTTAAGCTTATTGATTCGG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GTACCAAACACCACTATTCGTTTGAGCTGTCCTAATTACCGCTGTTCTTCTTCTTCTTTCTCTCCCAGTGCTAGCGGCAGGGATTACAATGCTATTAACAGACCGAAACTTAAATACTACTTTCTTCGACCCTGCAGGAGGAGGAGACCCTATTCTTTACCAACACCT</v>
          </cell>
        </row>
        <row r="121">
          <cell r="A121" t="str">
            <v>GBMNB11050-20</v>
          </cell>
          <cell r="B121" t="str">
            <v>MN649993</v>
          </cell>
          <cell r="C121" t="str">
            <v>MN649993</v>
          </cell>
          <cell r="D121" t="str">
            <v>BOLD:AAG2597</v>
          </cell>
          <cell r="E121" t="str">
            <v>COI</v>
          </cell>
          <cell r="G121" t="str">
            <v>United States</v>
          </cell>
          <cell r="H121" t="str">
            <v>Hawaii</v>
          </cell>
          <cell r="N121" t="str">
            <v>AGGCACAGCTTTAAGCTTATTGATTCGAGCAGAATTAAGTCAACCTGGAGCCCTTCTAGGAGACGACCAGATTTATAACGTAATCGTTACAGCTCATGCTTTCGTAATAATTTTCTTTATAGTAATACCAATTATGATTGGAGGCTTTGGAAACTGACTTATCCCCCTGATGATCGGAGCCCCTGACATGGCATTCCCTCGAATGAATAATATGAGCTTTTGATTACTCCCTCCTTCTTTCCTCCTTCTGCTTGCTTCTTCCGGAGTAGAAGCCGGGGCCGGAACAGGTTGAACTGTTTACCCCCCACTGTCGGGGAACCTAGCACATGCAGGAGCATCAGTTGACCTAACTATTTTCTCACTCCACTTGGCAGGTGTTTCTTCAATTCTAGGAGCTATTAATTTTATTACAACTATTATTAACATGAAACCCCCAGCCATTTCACAATACCAAACACCACTATTCGTTTGAGCTGTCCTAATTACCGCTGTTCTTCTTCTTCTTTCTCTCCCGGTCCTAGCGGCAGGGATTACAATGCTATTAACAGACCGAAACTTAAATACTACTTTCTTCGACCCTGCAGGAGGAGGAGACCCTATTCTTTACCAACACCT</v>
          </cell>
        </row>
        <row r="122">
          <cell r="A122" t="str">
            <v>GBMNB11051-20</v>
          </cell>
          <cell r="B122" t="str">
            <v>MN649994</v>
          </cell>
          <cell r="C122" t="str">
            <v>MN649994</v>
          </cell>
          <cell r="D122" t="str">
            <v>BOLD:AAG2597</v>
          </cell>
          <cell r="E122" t="str">
            <v>COI</v>
          </cell>
          <cell r="G122" t="str">
            <v>United States</v>
          </cell>
          <cell r="H122" t="str">
            <v>Hawaii</v>
          </cell>
          <cell r="N12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AGTCCTAGCGGCAGGGATTACAATGCTATTAACAGACCGAAACTTAAATACTACTTTCTTCGACCCTGCAGGAGGAGGAGACCCTATTCTTTACCAACACCT</v>
          </cell>
        </row>
        <row r="123">
          <cell r="A123" t="str">
            <v>GBMNB11052-20</v>
          </cell>
          <cell r="B123" t="str">
            <v>MN649995</v>
          </cell>
          <cell r="C123" t="str">
            <v>MN649995</v>
          </cell>
          <cell r="D123" t="str">
            <v>BOLD:AAG2597</v>
          </cell>
          <cell r="E123" t="str">
            <v>COI</v>
          </cell>
          <cell r="G123" t="str">
            <v>United States</v>
          </cell>
          <cell r="H123" t="str">
            <v>Hawaii</v>
          </cell>
          <cell r="N123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G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24">
          <cell r="A124" t="str">
            <v>GBMNB11053-20</v>
          </cell>
          <cell r="B124" t="str">
            <v>MN649996</v>
          </cell>
          <cell r="C124" t="str">
            <v>MN649996</v>
          </cell>
          <cell r="D124" t="str">
            <v>BOLD:AAG2597</v>
          </cell>
          <cell r="E124" t="str">
            <v>COI</v>
          </cell>
          <cell r="G124" t="str">
            <v>United States</v>
          </cell>
          <cell r="H124" t="str">
            <v>Hawaii</v>
          </cell>
          <cell r="N124" t="str">
            <v>AGGCACAGCTC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25">
          <cell r="A125" t="str">
            <v>GBMNB11054-20</v>
          </cell>
          <cell r="B125" t="str">
            <v>MN649997</v>
          </cell>
          <cell r="C125" t="str">
            <v>MN649997</v>
          </cell>
          <cell r="D125" t="str">
            <v>BOLD:AAG2597</v>
          </cell>
          <cell r="E125" t="str">
            <v>COI</v>
          </cell>
          <cell r="G125" t="str">
            <v>United States</v>
          </cell>
          <cell r="H125" t="str">
            <v>Hawaii</v>
          </cell>
          <cell r="N125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26">
          <cell r="A126" t="str">
            <v>GBMNB11055-20</v>
          </cell>
          <cell r="B126" t="str">
            <v>MN649998</v>
          </cell>
          <cell r="C126" t="str">
            <v>MN649998</v>
          </cell>
          <cell r="D126" t="str">
            <v>BOLD:AAG2597</v>
          </cell>
          <cell r="E126" t="str">
            <v>COI</v>
          </cell>
          <cell r="G126" t="str">
            <v>United States</v>
          </cell>
          <cell r="H126" t="str">
            <v>Hawaii</v>
          </cell>
          <cell r="N126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GACAGACCGAAACTTAAATACTACTTTCTTCGACCCTGCAGGAGGAGGAGACCCTATTCTTTACCAACACCT</v>
          </cell>
        </row>
        <row r="127">
          <cell r="A127" t="str">
            <v>GBMNB11056-20</v>
          </cell>
          <cell r="B127" t="str">
            <v>MN649999</v>
          </cell>
          <cell r="C127" t="str">
            <v>MN649999</v>
          </cell>
          <cell r="D127" t="str">
            <v>BOLD:AAG2597</v>
          </cell>
          <cell r="E127" t="str">
            <v>COI</v>
          </cell>
          <cell r="G127" t="str">
            <v>United States</v>
          </cell>
          <cell r="H127" t="str">
            <v>Hawaii</v>
          </cell>
          <cell r="N127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28">
          <cell r="A128" t="str">
            <v>GBMNB11057-20</v>
          </cell>
          <cell r="B128" t="str">
            <v>MN650000</v>
          </cell>
          <cell r="C128" t="str">
            <v>MN650000</v>
          </cell>
          <cell r="D128" t="str">
            <v>BOLD:AAG2597</v>
          </cell>
          <cell r="E128" t="str">
            <v>COI</v>
          </cell>
          <cell r="G128" t="str">
            <v>United States</v>
          </cell>
          <cell r="H128" t="str">
            <v>Hawaii</v>
          </cell>
          <cell r="N128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GCATGCAGGAGCATCAGTTGACCTAACTATTTTCTCACTCCACTTGGCAGGTGTTTCTTCAATTCTAGGAGCTATTAATTTTATTACAACTATTATTAACATGAAACCCCCAGCCATCTCACAATACCAAACACCATTATTCGTTTGAGCTGTCCTAATTACCGCTGTTCTTCTTCTTCTTTCTCTCCCGGTCCTAGCGGCAGGGATTACAATGCTATTAACAGACCGAAACTTAAATACTACTTTCTTCGACCCTGCAGGAGGAGGAGACCCTATTCTTTACCAACACCT</v>
          </cell>
        </row>
        <row r="129">
          <cell r="A129" t="str">
            <v>GBMNB11058-20</v>
          </cell>
          <cell r="B129" t="str">
            <v>MN650001</v>
          </cell>
          <cell r="C129" t="str">
            <v>MN650001</v>
          </cell>
          <cell r="D129" t="str">
            <v>BOLD:AAG2597</v>
          </cell>
          <cell r="E129" t="str">
            <v>COI</v>
          </cell>
          <cell r="G129" t="str">
            <v>United States</v>
          </cell>
          <cell r="H129" t="str">
            <v>Hawaii</v>
          </cell>
          <cell r="N129" t="str">
            <v>AGGCACAGCTTTAAGCTTATTGATTCGAGCAGAATTAAGTCAACCTGGAGCCCTTCTAGGAGACGACCAGATTTATAACGTAATCGTTACAGCTCATGCTTTCGTAATAATTTTCTTTATAGTAATACCAATTATGATTGGAGGCTTTGGAAACTGACTTATCCCCCTGATGATCGGAGCCCCTGACATAGCATTCCCTCGAATGAACAATATGAGCTTTTGATTACTCCCTCCTTCTTTCCTCCTTCTGCTTGCTTCTTCCGGAGTAGAAGCCGGGGCCGGAACAGGTTGAACTGTTTACCCCCCAT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30">
          <cell r="A130" t="str">
            <v>GBMNB11059-20</v>
          </cell>
          <cell r="B130" t="str">
            <v>MN650002</v>
          </cell>
          <cell r="C130" t="str">
            <v>MN650002</v>
          </cell>
          <cell r="D130" t="str">
            <v>BOLD:AAG2597</v>
          </cell>
          <cell r="E130" t="str">
            <v>COI</v>
          </cell>
          <cell r="G130" t="str">
            <v>United States</v>
          </cell>
          <cell r="H130" t="str">
            <v>Hawaii</v>
          </cell>
          <cell r="N13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TTAGCGGCAGGGATTACAATGCTATTAACAGACCGAAACTTAAATACTACTTTCTTTGACCCTGCAGGAGGAGGAGACCCTATTCTTTACCAACACCT</v>
          </cell>
        </row>
        <row r="131">
          <cell r="A131" t="str">
            <v>GBMNB11060-20</v>
          </cell>
          <cell r="B131" t="str">
            <v>MN650003</v>
          </cell>
          <cell r="C131" t="str">
            <v>MN650003</v>
          </cell>
          <cell r="D131" t="str">
            <v>BOLD:AAG2597</v>
          </cell>
          <cell r="E131" t="str">
            <v>COI</v>
          </cell>
          <cell r="G131" t="str">
            <v>United States</v>
          </cell>
          <cell r="H131" t="str">
            <v>Hawaii</v>
          </cell>
          <cell r="N131" t="str">
            <v>AGGCACAGCTTTAAGCTTATTGATTCGAGCAGAATTAAGTCAACCTGGAGCCCTTCTAGGAGACGACCAGATTTATAACGTAATCGTTACAGCTCATGCTTTCGTAATAATTTTCTTTATAGTAATACCAATTATGATTGGAGGCTTTGGAAACTGACTTATCCCCCTGATGATCGGAGCCCCTGACATAGCATTCCCTCGAATGAATAATATGAGCTTTTGATTACTCCCTCCCTCTTTCCTCCTTCTGCTTGCTTCTTCCGGAGTAGAAGCCGGGGCCGGAACAGGTTGAACTGTTTACCCCCCACTGTCGGGGAACCTAGCACATGCAGGAGCATCAGTTGACCTAACTATTTTCTCACTTCACTTGGCAGGTGTTTCTTCTATTCTAGGAGCTATTAATTTTATTACAACTATTATTAACATGAAACCCCCAGCCATCTCACAATACCAAACACCACTATTCGTTTGAGCTGTCCTAATTACCGCTGTTCTTCTTCTTCTTTCTCTCCCAGTCCTAGCGGCAGGGATTACAATGCTATTAACAGACCGAAACTTAAATACTACTTTCTTCGACCCTGCAGGAGGAGGAGACCCTATTCTTTACCAACACCT</v>
          </cell>
        </row>
        <row r="132">
          <cell r="A132" t="str">
            <v>GBMNB11061-20</v>
          </cell>
          <cell r="B132" t="str">
            <v>MN650004</v>
          </cell>
          <cell r="C132" t="str">
            <v>MN650004</v>
          </cell>
          <cell r="D132" t="str">
            <v>BOLD:AAG2597</v>
          </cell>
          <cell r="E132" t="str">
            <v>COI</v>
          </cell>
          <cell r="G132" t="str">
            <v>United States</v>
          </cell>
          <cell r="H132" t="str">
            <v>Hawaii</v>
          </cell>
          <cell r="N132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GCTTTCTTCGACCCTGCAGGAGGAGGAGACCCTATTCTTTACCAACACCT</v>
          </cell>
        </row>
        <row r="133">
          <cell r="A133" t="str">
            <v>GBMNB11062-20</v>
          </cell>
          <cell r="B133" t="str">
            <v>MN650005</v>
          </cell>
          <cell r="C133" t="str">
            <v>MN650005</v>
          </cell>
          <cell r="D133" t="str">
            <v>BOLD:AAG2597</v>
          </cell>
          <cell r="E133" t="str">
            <v>COI</v>
          </cell>
          <cell r="G133" t="str">
            <v>United States</v>
          </cell>
          <cell r="H133" t="str">
            <v>Hawaii</v>
          </cell>
          <cell r="N133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CTAGCGGCAGGGATTACAATGCTATTAACAGACCGAAACTTAAATACTACTTTCTTTGACCCTGCAGGAGGAGGAGACCCTATTCTTTACCAACACCT</v>
          </cell>
        </row>
        <row r="134">
          <cell r="A134" t="str">
            <v>GBMNB11063-20</v>
          </cell>
          <cell r="B134" t="str">
            <v>MN650006</v>
          </cell>
          <cell r="C134" t="str">
            <v>MN650006</v>
          </cell>
          <cell r="D134" t="str">
            <v>BOLD:AAG2597</v>
          </cell>
          <cell r="E134" t="str">
            <v>COI</v>
          </cell>
          <cell r="G134" t="str">
            <v>United States</v>
          </cell>
          <cell r="H134" t="str">
            <v>Hawaii</v>
          </cell>
          <cell r="N134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35">
          <cell r="A135" t="str">
            <v>GBMNB11064-20</v>
          </cell>
          <cell r="B135" t="str">
            <v>MN650007</v>
          </cell>
          <cell r="C135" t="str">
            <v>MN650007</v>
          </cell>
          <cell r="D135" t="str">
            <v>BOLD:AAG2597</v>
          </cell>
          <cell r="E135" t="str">
            <v>COI</v>
          </cell>
          <cell r="G135" t="str">
            <v>United States</v>
          </cell>
          <cell r="H135" t="str">
            <v>Hawaii</v>
          </cell>
          <cell r="N135" t="str">
            <v>AGGCACAGCTTTAAGCTTATTGATTCGAGCAGAATTAAGTCAACCTGGAGCCCTTCTAGGAGACGACCAGATTTATAACGTAATCGTTACAGCTCATGCTTTCGTAATAATTTTCTTTATAGTAATACCAATTATGATTGGAGGCTTTGGG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36">
          <cell r="A136" t="str">
            <v>GBMNB11065-20</v>
          </cell>
          <cell r="B136" t="str">
            <v>MN650008</v>
          </cell>
          <cell r="C136" t="str">
            <v>MN650008</v>
          </cell>
          <cell r="D136" t="str">
            <v>BOLD:AAG2597</v>
          </cell>
          <cell r="E136" t="str">
            <v>COI</v>
          </cell>
          <cell r="G136" t="str">
            <v>United States</v>
          </cell>
          <cell r="H136" t="str">
            <v>Hawaii</v>
          </cell>
          <cell r="N136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TTATTAACAGACCGAAACTTAAATACTACTTTCTTCGACCCTGCAGGAGGAGGAGACCCTATTCTTTACCAACACCT</v>
          </cell>
        </row>
        <row r="137">
          <cell r="A137" t="str">
            <v>GBMNB11066-20</v>
          </cell>
          <cell r="B137" t="str">
            <v>MN650009</v>
          </cell>
          <cell r="C137" t="str">
            <v>MN650009</v>
          </cell>
          <cell r="D137" t="str">
            <v>BOLD:AAG2597</v>
          </cell>
          <cell r="E137" t="str">
            <v>COI</v>
          </cell>
          <cell r="G137" t="str">
            <v>United States</v>
          </cell>
          <cell r="H137" t="str">
            <v>Hawaii</v>
          </cell>
          <cell r="N137" t="str">
            <v>AGGCACAGCTTTAAGCTTATTGATTCGAGCAGAATTAAGTCAACCTGGAGCCCTTCTAGGAGACGACCAGATTTATAACGTAATCGTTACAGCTCATGCTTTCGTAATAATTTTCTTTATAGTAATACCAATTATGATTGGAGGCTTTGGAAACTGACTTATCCCCCTGATGATCGGAGCCCCTGACATAGCATTCCCC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38">
          <cell r="A138" t="str">
            <v>GBMNB11067-20</v>
          </cell>
          <cell r="B138" t="str">
            <v>MN650010</v>
          </cell>
          <cell r="C138" t="str">
            <v>MN650010</v>
          </cell>
          <cell r="D138" t="str">
            <v>BOLD:AAG2597</v>
          </cell>
          <cell r="E138" t="str">
            <v>COI</v>
          </cell>
          <cell r="G138" t="str">
            <v>United States</v>
          </cell>
          <cell r="H138" t="str">
            <v>Hawaii</v>
          </cell>
          <cell r="N138" t="str">
            <v>AGGCACAGCTTTAAGCTTATTGATTCGAGCG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TTCTCTCCCGGTCCTAGCGGCAGGGATTACAATGCTATTAACAGACCGAAACTTAAATACTACTTTCTTCGACCCTGCAGGAGGAGGAGACCCTATTCTTTACCAACACCT</v>
          </cell>
        </row>
        <row r="139">
          <cell r="A139" t="str">
            <v>GBMNB11068-20</v>
          </cell>
          <cell r="B139" t="str">
            <v>MN650011</v>
          </cell>
          <cell r="C139" t="str">
            <v>MN650011</v>
          </cell>
          <cell r="D139" t="str">
            <v>BOLD:AAG2597</v>
          </cell>
          <cell r="E139" t="str">
            <v>COI</v>
          </cell>
          <cell r="G139" t="str">
            <v>United States</v>
          </cell>
          <cell r="H139" t="str">
            <v>Hawaii</v>
          </cell>
          <cell r="N139" t="str">
            <v>AGGCACAGCTTTAAGCTTATTGATTCGAGCAGAATTAAGTCAACCTGGAGCCCTTCTAGGAGACGACCAGATTTATAACGTAATCGTTACAGCTCATGCTTTCGTAATAATC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GGCTGTCCTAATTACCGCTGTTCTTCTTCTTCTTTCTCTCCCGGTCCTAGCGGCAGGGATTACAATGCTATTAACAGACCGAAACTTAAATACTACTTTCTTCGACCCTGCAGGAGGAGGAGACCCTATTCTTTACCAACACCT</v>
          </cell>
        </row>
        <row r="140">
          <cell r="A140" t="str">
            <v>GBMNB11069-20</v>
          </cell>
          <cell r="B140" t="str">
            <v>MN650012</v>
          </cell>
          <cell r="C140" t="str">
            <v>MN650012</v>
          </cell>
          <cell r="D140" t="str">
            <v>BOLD:AAG2597</v>
          </cell>
          <cell r="E140" t="str">
            <v>COI</v>
          </cell>
          <cell r="G140" t="str">
            <v>United States</v>
          </cell>
          <cell r="H140" t="str">
            <v>Hawaii</v>
          </cell>
          <cell r="N140" t="str">
            <v>AGGCACAGCTTTAAGCTTATTGATTCGAGCAGAATTAAGTCAACCTGGAGCCCTTCTAGGAGACGACCAGATTTATAACGTAATCGTTACAGCTCATGCTTTCGTAATAATTTTCTTTATAGTAATACCAATTATGATTGGAGGCTTTGGAAACTGACTTATCCCCCTGATGATCGGAGCCCCTGACATAGCATTCCCTCGAATGAATAATATGAGCTTTTGATTACTCCCTCCTTCTTTCCTCCTTCTGCTTGCTTCTTCCGGAGTAGAAGCCGGGGCCGGAACAGGTTGAACTGTTTACCCCCCACTGTCGGGGAACCTAGCACATGCAGGAGCATCAGTTGACCTAACTATTTTCTCACTCCACTTGGCAGGTGTTTCTTCAATTCTAGGAGCTATTAATTTTATTACAACTATTATTAACATGAAACCCCCAGCCATCTCACAATACCAAACACCACTATTCGTTTGAGCTGTCCTAATTACCGCTGTTCTTCTTCTTCTCTCTCTCCCGGTCTTAGCGGCAGGGATTACAATGCTATTAACAGACCGAAACTTAAATACTACTTTCTTCGACCCTGCAGGAGGAGGAGACCCTATTCTTTACCAACACCT</v>
          </cell>
        </row>
        <row r="141">
          <cell r="A141" t="str">
            <v>GBMNB4802-20</v>
          </cell>
          <cell r="B141" t="str">
            <v>MH674001</v>
          </cell>
          <cell r="C141" t="str">
            <v>MH674001</v>
          </cell>
          <cell r="D141" t="str">
            <v>BOLD:ADB2362</v>
          </cell>
          <cell r="E141" t="str">
            <v>COI</v>
          </cell>
          <cell r="F141">
            <v>2016</v>
          </cell>
          <cell r="G141" t="str">
            <v>Malaysia</v>
          </cell>
          <cell r="H141" t="str">
            <v>Malaysia</v>
          </cell>
          <cell r="N141" t="str">
            <v>CTTCTAATTCGAGCTGAATTAAGCCAACCTGGCGCCCTTCTTGGGGACGACCAGATTTATAACGTAATCGTTACTGCCCATGCCTTCGTAATAATTTTCTTTATAGTAATACCAATTATGATCGGCGGCTTTGGGAACTGACTTGTTCCCTTAATGATTGGAGCCCCTGATATAGCATTTCCACGAATAAATAACATGAGCTTCTGACTGCTACCCCCATCATTCCTTCTTTTGCTCGCTTCTTCCGGAGTTGAAGCAGGGGCCGGAACAGGCTGAACCGTTTATCCGCCTTTATCAGGTAATTTAGCCCACGCCGGGGCCTCCGTCGACTTAACAATTTTTTCTCTTCACCTGGCCGGAATTTCATCAATTCTGGGTGCAATTAATTTTATTACCACCATTATTAACATAAAACCTCCAGCTATTTCTCAATACCAAACTCCCTTATTTGTCTGAGCCGTCTTAATTACTGCCGTTCTCCTACTTCTTTCTCTTCCAGTTCTTGCTGCTGGTATTACAATACTACTTACGGACCGAAATTTAAATACAACCTTCTTTGACCCAGCTGGAGGAGGAGACCCTATCTTATATCAACACCTCTTCTGATTCTTC</v>
          </cell>
        </row>
        <row r="142">
          <cell r="A142" t="str">
            <v>LIFS793-08</v>
          </cell>
          <cell r="B142" t="str">
            <v>KP194481</v>
          </cell>
          <cell r="C142" t="str">
            <v>3008</v>
          </cell>
          <cell r="D142" t="str">
            <v>BOLD:AAE2835</v>
          </cell>
          <cell r="E142" t="str">
            <v>COI</v>
          </cell>
          <cell r="F142">
            <v>2008</v>
          </cell>
          <cell r="G142" t="str">
            <v>Australia</v>
          </cell>
          <cell r="H142" t="str">
            <v>Queensland</v>
          </cell>
          <cell r="N142" t="str">
            <v>CCTATATATAGTT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GGGAACAGGTTGAACTGTTTACCCC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</v>
          </cell>
        </row>
        <row r="143">
          <cell r="A143" t="str">
            <v>LIFS794-08</v>
          </cell>
          <cell r="B143" t="str">
            <v>KP194899</v>
          </cell>
          <cell r="C143" t="str">
            <v>3009</v>
          </cell>
          <cell r="D143" t="str">
            <v>BOLD:AAE2835</v>
          </cell>
          <cell r="E143" t="str">
            <v>COI</v>
          </cell>
          <cell r="F143">
            <v>2008</v>
          </cell>
          <cell r="G143" t="str">
            <v>Australia</v>
          </cell>
          <cell r="H143" t="str">
            <v>Queensland</v>
          </cell>
          <cell r="N143" t="str">
            <v>CCTATATATAGTTTTTGGTGCTTGAGCAGGAATAGTGGGCACAGCTTTAAGCTTATTAATTCGAGCAGAATTAAGTCAGCCTGGAGCCCTCCTAGGAGACGACCAGATTTATAATGTAATCGTTACAGCTCATGCTTTCGTAATAATTTTCTTTATAGTAATACCAATTATGATTGGAGGCTTCGGAAACTGACTTATCCCCCTAATGATTGGAGCCCCTGACATAGCCTTCCCTCGAATAAATAATATGAGCTTTTGACTGCTACCCCCCTCTTTCCTTCTTTTGCTTGCTTCTTCCGGAGTTGAAGCTGGAGCAGGAACAGGTTGAACTGTTTACCCC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C</v>
          </cell>
        </row>
        <row r="144">
          <cell r="A144" t="str">
            <v>LIFS795-08</v>
          </cell>
          <cell r="B144" t="str">
            <v>KP194898</v>
          </cell>
          <cell r="C144" t="str">
            <v>3010</v>
          </cell>
          <cell r="D144" t="str">
            <v>BOLD:AAE2835</v>
          </cell>
          <cell r="E144" t="str">
            <v>COI</v>
          </cell>
          <cell r="F144">
            <v>2008</v>
          </cell>
          <cell r="G144" t="str">
            <v>Australia</v>
          </cell>
          <cell r="H144" t="str">
            <v>Queensland</v>
          </cell>
          <cell r="N144" t="str">
            <v>CCTATATATAGTTTTTGGTGCTTGAGCAGG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CCCCCCACTATCAGGAAACCTAGCACATGCAGGGGCATCAGTTGACCTAACTATTTTTTCCCTTCACTTGGCAGGTGTTTCTTCAATTCTAGGGGCCATTAATTTTATTACAACTATCATTAATATGAAACCCCCAGCTATTTCACAATACCAAACACCCCTATTTGTCTGAGCTGTTTTAATTACGGCTGTACTTCTTCTTCTTTCCCTTCCAGTCCTTGCAGCAGGAATTACAATGCTACTAACAGACCGAAATCTAAACACTACTTTCTTCGACCCTGCAGGAGGGGGAGACCCGATCCTATACCAACACCTC</v>
          </cell>
        </row>
        <row r="145">
          <cell r="A145" t="str">
            <v>MARQ071-12</v>
          </cell>
          <cell r="B145" t="str">
            <v>MH707872</v>
          </cell>
          <cell r="C145" t="str">
            <v>MARQ-071</v>
          </cell>
          <cell r="D145" t="str">
            <v>BOLD:AAJ1084</v>
          </cell>
          <cell r="E145" t="str">
            <v>COI</v>
          </cell>
          <cell r="F145">
            <v>2011</v>
          </cell>
          <cell r="G145" t="str">
            <v>French Polynesia</v>
          </cell>
          <cell r="H145" t="str">
            <v>Marquesas Islands</v>
          </cell>
          <cell r="K145" t="str">
            <v>-8.82508</v>
          </cell>
          <cell r="L145" t="str">
            <v>-140.064</v>
          </cell>
          <cell r="M145" t="str">
            <v>3</v>
          </cell>
          <cell r="N145" t="str">
            <v>CCTATATATAGTTTTTGGTGCTTGAGCAGGGATAGTAGGCACGGCTTTAAGCTTACTAATTCGAGCAGAATTAAGTCAGCCTGGAGCCCTCCTAGGAGACGACCAGATTTATAATGTAATCGTTACAGCTCATGCTTTCGTA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TAATATGAAACCCCCAGCTATTTCACAATACCAAACACCCCTGTTTGTTTGAGCTGTCCTAATTACAGCTGTACTTCTTCTTCTTTCCCTTCCAGTTCTTGCAGCAGGAATTACAATACTGCTAACGGACCGAAACCTAAATACTACTTTCTTCGACCCTGCAGGGGGAGGGGACCCAATCCTATACCAACACCTCTTC</v>
          </cell>
        </row>
        <row r="146">
          <cell r="A146" t="str">
            <v>MARQ073-12</v>
          </cell>
          <cell r="B146" t="str">
            <v>MH707878</v>
          </cell>
          <cell r="C146" t="str">
            <v>MARQ-073</v>
          </cell>
          <cell r="D146" t="str">
            <v>BOLD:AAJ1084</v>
          </cell>
          <cell r="E146" t="str">
            <v>COI</v>
          </cell>
          <cell r="F146">
            <v>2011</v>
          </cell>
          <cell r="G146" t="str">
            <v>French Polynesia</v>
          </cell>
          <cell r="H146" t="str">
            <v>Marquesas Islands</v>
          </cell>
          <cell r="K146" t="str">
            <v>-8.82508</v>
          </cell>
          <cell r="L146" t="str">
            <v>-140.064</v>
          </cell>
          <cell r="M146" t="str">
            <v>3</v>
          </cell>
          <cell r="N146" t="str">
            <v>CCTATATATAGTTTTTGGTGCTTGAGCAGGGATAGTAGGCACGGCTTTGAGCTTACTAATTCGAGCAGAATTAAGTCAGCCTGGAGCCCTCCTAGGAGACGACCAGATTTATAATGTAATCGTAACAGCTCATGCTTTCGTAATAATTTTCTTTATAGTAATACCAATTATGATTGGAGGCTTTGGGAACTGACTTATTCCCCTAATGATTGGAGCCCCTGACATAGCCTTCCCTCGAATAAATAATATAAGCTTCTGACTACTC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GCTGCTAACGGACCGAAACCTAAATACTACTTTCTTCGACCCTGCAGGGGGAGGGGACCCAATCCTATACCAACACCTCTTC</v>
          </cell>
        </row>
        <row r="147">
          <cell r="A147" t="str">
            <v>MARQ074-12</v>
          </cell>
          <cell r="B147" t="str">
            <v>MH707871</v>
          </cell>
          <cell r="C147" t="str">
            <v>MARQ-074</v>
          </cell>
          <cell r="D147" t="str">
            <v>BOLD:AAJ1084</v>
          </cell>
          <cell r="E147" t="str">
            <v>COI</v>
          </cell>
          <cell r="F147">
            <v>2011</v>
          </cell>
          <cell r="G147" t="str">
            <v>French Polynesia</v>
          </cell>
          <cell r="H147" t="str">
            <v>Marquesas Islands</v>
          </cell>
          <cell r="K147" t="str">
            <v>-8.82508</v>
          </cell>
          <cell r="L147" t="str">
            <v>-140.064</v>
          </cell>
          <cell r="M147" t="str">
            <v>3</v>
          </cell>
          <cell r="N147" t="str">
            <v>CCTATATATAGTTTTTGGTGCTTGAGCAGGGATAGTAGGCACGGCTTTAAGCTTACTAATTCGAGCAGAATTAAGTCAGCCTGGAGCCCTCCTAGGAGACGACCAGATTTATAATGTAATCGTAACAGCTCATGCTTTCGTTATAATTTTCTTTATAGTAATACCAATTATGATTGGAGGCTTTGGGAACTGACTTATTCCCCTAATGATTGGAGCCCCTGATATAGCCTTCCCTCGAATAAATAATATAAGCTTCTGACTACTTCCTCCCTCTTTCCTTCTCTTACTTGCTTCTTCTGGAGTTGAAGCTGGAGCAGGGACAGGTTGAACTGTTTACCCCCCATTATCAGGAAACTTAGCACATGCAGGGGCATCAGTTGACCTCACTATTTTCTCCCTCCATTTAGCAGGTGTCTCCTCAATTCTAGGGGCCATTAATTTTATCACAACTATTATCAATATGAAACCCCCAGCTATTTCACAATACCAAACACCCCTGTTTGTTTGAGCTGTCCTAATTACAGCTGTACTTCTTCTTCTTTCCCTTCCAGTTCTTGCAGCAGGAATTACAATACTGCTAACGGACCGAAACCTAAATACTACTTTCTTCGACCCTGCAGGGGGAGGGGACCCAATCCTATACCAACACCTCTTC</v>
          </cell>
        </row>
        <row r="148">
          <cell r="A148" t="str">
            <v>MARQ139-12</v>
          </cell>
          <cell r="B148" t="str">
            <v>MK566874</v>
          </cell>
          <cell r="C148" t="str">
            <v>MARQ-139</v>
          </cell>
          <cell r="D148" t="str">
            <v>BOLD:ACC5103</v>
          </cell>
          <cell r="E148" t="str">
            <v>COI</v>
          </cell>
          <cell r="F148">
            <v>2011</v>
          </cell>
          <cell r="G148" t="str">
            <v>French Polynesia</v>
          </cell>
          <cell r="H148" t="str">
            <v>Marquesas Islands</v>
          </cell>
          <cell r="K148" t="str">
            <v>-8.08928</v>
          </cell>
          <cell r="L148" t="str">
            <v>-139.635</v>
          </cell>
          <cell r="M148" t="str">
            <v>17</v>
          </cell>
          <cell r="N148" t="str">
            <v>CCTATATATAGTTTTTGGTGCTTGAGCAGGAATAGTAGGCACAGCTTTAAGCTTATTAATTCGAGCAGAATTAAGTCAGCCTGGAGCC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GGCAGGAATTACAATGCTACTTACAGACCGAAACTTAAATACTACTTTCTTCGACCCCGCAGGAGGAGGAGACCCTATTCTTTACCAACATCTCTTC</v>
          </cell>
        </row>
        <row r="149">
          <cell r="A149" t="str">
            <v>MARQ140-12</v>
          </cell>
          <cell r="B149" t="str">
            <v>MK566873</v>
          </cell>
          <cell r="C149" t="str">
            <v>MARQ-140</v>
          </cell>
          <cell r="D149" t="str">
            <v>BOLD:ACC5103</v>
          </cell>
          <cell r="E149" t="str">
            <v>COI</v>
          </cell>
          <cell r="F149">
            <v>2011</v>
          </cell>
          <cell r="G149" t="str">
            <v>French Polynesia</v>
          </cell>
          <cell r="H149" t="str">
            <v>Marquesas Islands</v>
          </cell>
          <cell r="K149" t="str">
            <v>-8.08928</v>
          </cell>
          <cell r="L149" t="str">
            <v>-139.635</v>
          </cell>
          <cell r="M149" t="str">
            <v>17</v>
          </cell>
          <cell r="N149" t="str">
            <v>CCTATATATAGTTTTTGGTGCTTGAGCAGGAATAGTAGGCACAGCTTTAAGCTTATTAATTCGAGCAGAATTAAGTCAGCCTGGAGCCCTTCTAGGAGACGACCAGATTTATAACGTAATCGTTACAGCTCATGCTTTCGTAATAATTTTCTTTATAGTAATACCAATTATGATTGGAGGCTTTGGAAACTGACTTATTCCCCTAATGATCGGAGCCCCTGACATGGCATTCCCTCGAATAAATAATATGAGCTTTTGATTACTCCCCCCTTCTTTCCTTCTTCTGCTTGCTTCTTCCGGAGTAGAAGCCGGGGCTGGAACAGGTTGAACTGTTTATCCCCCACTGTCGGGAAACCTAGCACATGCAGGGGCATCAGTTGACCTAACTATTTTCTCACTTCATTTGGCAGGTGTTTCTTCAATTCTAGGGGCTATTAATTTTATTACAACTATTATTAACATGAAACCTCCAGCCATCTCACAGTATCAAACACCACTATTCGTTTGAGCTGTCCTAATTACCGCTGTTCTTCTTCTTCTTTCACTCCCAGTCCTAGCGGCAGGAATTACAATGCTACTTACAGACCGAAACTTAAATACTACTTTCTTCGACCCCGCAGGAGGAGGAGACCCTATTCTTTACCAACATCTCTTC</v>
          </cell>
        </row>
        <row r="150">
          <cell r="A150" t="str">
            <v>MBFA178-07</v>
          </cell>
          <cell r="B150" t="str">
            <v>JQ431648</v>
          </cell>
          <cell r="C150" t="str">
            <v>MBIO291.4</v>
          </cell>
          <cell r="D150" t="str">
            <v>BOLD:AAF2879</v>
          </cell>
          <cell r="E150" t="str">
            <v>COI</v>
          </cell>
          <cell r="F150">
            <v>2006</v>
          </cell>
          <cell r="G150" t="str">
            <v>French Polynesia</v>
          </cell>
          <cell r="H150" t="str">
            <v>Moorea</v>
          </cell>
          <cell r="I150" t="str">
            <v>Society Islands</v>
          </cell>
          <cell r="J150" t="str">
            <v>Moorea</v>
          </cell>
          <cell r="K150" t="str">
            <v>-17.482</v>
          </cell>
          <cell r="L150" t="str">
            <v>-149.882</v>
          </cell>
          <cell r="N150" t="str">
            <v>AC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AGACCCAATTCTTTACCAACACTTG</v>
          </cell>
        </row>
        <row r="151">
          <cell r="A151" t="str">
            <v>MBFA179-07</v>
          </cell>
          <cell r="B151" t="str">
            <v>JQ431647</v>
          </cell>
          <cell r="C151" t="str">
            <v>MBIO292.4</v>
          </cell>
          <cell r="D151" t="str">
            <v>BOLD:AAF2879</v>
          </cell>
          <cell r="E151" t="str">
            <v>COI</v>
          </cell>
          <cell r="F151">
            <v>2006</v>
          </cell>
          <cell r="G151" t="str">
            <v>French Polynesia</v>
          </cell>
          <cell r="H151" t="str">
            <v>Moorea</v>
          </cell>
          <cell r="I151" t="str">
            <v>Society Islands</v>
          </cell>
          <cell r="J151" t="str">
            <v>Moorea</v>
          </cell>
          <cell r="K151" t="str">
            <v>-17.482</v>
          </cell>
          <cell r="L151" t="str">
            <v>-149.882</v>
          </cell>
          <cell r="N151" t="str">
            <v>ACCCTATACATAGTTTTTGGTGCTTGAGCAGGAATAGTAGGGACTGCTTTAAGCCTACTAATTCGGGCAGAATTAAGCCAACCTGGGGCT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TTCACTTCCAGTTCTTGCAGCAGGAATTACAATACTGCTTACAGACCGAAACCTAAATACAACCTTCTTCGACCCTGCTGGGGGAGGGGACCCAATTCTTTACCAACACTTG</v>
          </cell>
        </row>
        <row r="152">
          <cell r="A152" t="str">
            <v>MBFA186-07</v>
          </cell>
          <cell r="B152" t="str">
            <v>JQ431650</v>
          </cell>
          <cell r="C152" t="str">
            <v>MBIO307.4</v>
          </cell>
          <cell r="D152" t="str">
            <v>BOLD:AAJ1084</v>
          </cell>
          <cell r="E152" t="str">
            <v>COI</v>
          </cell>
          <cell r="F152">
            <v>2006</v>
          </cell>
          <cell r="G152" t="str">
            <v>French Polynesia</v>
          </cell>
          <cell r="H152" t="str">
            <v>Moorea</v>
          </cell>
          <cell r="I152" t="str">
            <v>Society Islands</v>
          </cell>
          <cell r="J152" t="str">
            <v>Moorea</v>
          </cell>
          <cell r="K152" t="str">
            <v>-17.482</v>
          </cell>
          <cell r="L152" t="str">
            <v>-149.882</v>
          </cell>
          <cell r="N152" t="str">
            <v>AC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GACACCCCTGTTTGTTTGAGCTGTCCTAATTACAGCTGTACTTCTTCTTCTTTCCCTTCCGGTTCTTGCAGCAGGAATTACAATACTGCTAACGGACCGAAACCTAAATACTACTTTCTTCGACCCTGCAGGGGGAGGAGACCCAATCCTATACCAACACCTC</v>
          </cell>
        </row>
        <row r="153">
          <cell r="A153" t="str">
            <v>MBFA187-07</v>
          </cell>
          <cell r="B153" t="str">
            <v>JQ431649</v>
          </cell>
          <cell r="C153" t="str">
            <v>MBIO308.4</v>
          </cell>
          <cell r="D153" t="str">
            <v>BOLD:AAJ1084</v>
          </cell>
          <cell r="E153" t="str">
            <v>COI</v>
          </cell>
          <cell r="F153">
            <v>2006</v>
          </cell>
          <cell r="G153" t="str">
            <v>French Polynesia</v>
          </cell>
          <cell r="H153" t="str">
            <v>Moorea</v>
          </cell>
          <cell r="I153" t="str">
            <v>Society Islands</v>
          </cell>
          <cell r="J153" t="str">
            <v>Moorea</v>
          </cell>
          <cell r="K153" t="str">
            <v>-17.482</v>
          </cell>
          <cell r="L153" t="str">
            <v>-149.882</v>
          </cell>
          <cell r="N153" t="str">
            <v>ACCCTATATATAGTTTTTGGTGCTTGAGCAGGGATAGTAGGCACGGCTTTAAGCTTACTAATTCGAGCAGAATTAAGTCAGCCTGGAGCCCTCCTAGGAGACGACCAGATTTATAATGTAATCGTAACAGCTCATGCTTTCGTAATAATTTTCTTTATAGTAATACCAATTATGATTGGAGGCTTTGGGAACTGACTTATCCCCCTAATGATTGGAGCCCCTGACATAGCCTTCCCTCGAATAAATAATATAAGCTTCTGACTACTTCCTCCCTCTTTCCTTCTCTTACTTGCTTCTTCTGGAGTTGAAGCTGGAGCAGGGACAGGTTGAACTGTTTACCCCCCATTATCAGGAAACTTAGCACATGCAGGGGCATCAGTTGACCTCACTATTTTCTCCCTCCATTTAGCAGGTGTCTCTTCAATTCTAGGGGCCATTAATTTTATCACAACTATTATTAATATGAAACCCCCAGCTATTTCACAATACCAAACACCCCTGTTTGTTTGAGCTGTCCTAATTACAGCTGTACTTCTTCTTCTTTCCCTTCCAGTTCTTGCAGCAGGAATTACAATACTGCTAACGGACCGAAACCTAAATACTACTTTCTTCGACCCTGCAGGGGGAGGAGACCCGATCCTATACCAACACCTC</v>
          </cell>
        </row>
        <row r="154">
          <cell r="A154" t="str">
            <v>MBFA978-07</v>
          </cell>
          <cell r="B154" t="str">
            <v>JQ431646</v>
          </cell>
          <cell r="C154" t="str">
            <v>MBIO1714.4</v>
          </cell>
          <cell r="D154" t="str">
            <v>BOLD:AAJ1079</v>
          </cell>
          <cell r="E154" t="str">
            <v>COI</v>
          </cell>
          <cell r="F154">
            <v>2006</v>
          </cell>
          <cell r="G154" t="str">
            <v>French Polynesia</v>
          </cell>
          <cell r="H154" t="str">
            <v>Moorea</v>
          </cell>
          <cell r="I154" t="str">
            <v>Society Islands</v>
          </cell>
          <cell r="J154" t="str">
            <v>Moorea</v>
          </cell>
          <cell r="K154" t="str">
            <v>-17.486</v>
          </cell>
          <cell r="L154" t="str">
            <v>-149.762</v>
          </cell>
          <cell r="N154" t="str">
            <v>CTATATATAGTTTTTGGTGCTTGAGCGGGAATAGTGGGCACAGCTTTAAGCTTATTAATTCGAGCAGAATTAAGTCAGCCTGGAGCCCTCCTAGGAGACGACCAGATTTATAACGTAATCGTTACAGCTCATGCTTTCGTAATAATTTTCTTTATAGTAATACCAATTATGATTGGAGGTTTTGGAAACTGACTTATTCCTCTAATGATCGGAGCCCCTGATATAGCATTCCCTCGAATGAATAACATGAGCTTCTGATTACTTCCCCCTTCTTTCTTACTTCTGCTTGCTTCTTCCGGAGTAGAGGCCGGGGCTGGGACAGGTTGGACTGTTTACCCCCCACTATCCGGAAACCTGGCACACGCAGGAGCATCAGTTGATTTAACTATTTTTTCACTCCACTTGGCAGGTATTTCTTCAATTCTAGGGGCCATTAATTTTATCACAACCATTATTAATATGAAACCTCCAGCTATTTCGCAGTACCAAACGCCTCTATTTGTTTGAGCTGTCCTGATTACAGCTGTTCTTCTACTTCTTTCTCTCCCAGTCCTTGCAGCGGGGATTACAATGCTACTAACAGACCGGAACTTAAATACCACTTTCTTTGACCCCGCACGATGAGGAGACCCTATCCTGTATCAACATCTC</v>
          </cell>
        </row>
        <row r="155">
          <cell r="A155" t="str">
            <v>MBFA979-07</v>
          </cell>
          <cell r="B155" t="str">
            <v>JQ431645</v>
          </cell>
          <cell r="C155" t="str">
            <v>MBIO1715.4</v>
          </cell>
          <cell r="D155" t="str">
            <v>BOLD:AAJ1079</v>
          </cell>
          <cell r="E155" t="str">
            <v>COI</v>
          </cell>
          <cell r="F155">
            <v>2006</v>
          </cell>
          <cell r="G155" t="str">
            <v>French Polynesia</v>
          </cell>
          <cell r="H155" t="str">
            <v>Moorea</v>
          </cell>
          <cell r="I155" t="str">
            <v>Society Islands</v>
          </cell>
          <cell r="J155" t="str">
            <v>Moorea</v>
          </cell>
          <cell r="K155" t="str">
            <v>-17.486</v>
          </cell>
          <cell r="L155" t="str">
            <v>-149.762</v>
          </cell>
          <cell r="N155" t="str">
            <v>CTATATATAGTTTTTGGTGCTTGAGCGGGAATAGTGGGTACAGCTTTAAGCTTATTAATTCGAGCAGAATTAAGTCAGCCTGGAGCCCTCCTAGGAGACGACCAGATTTATAACGTAATCGTTACAGCTCATGCTTTCGTAATAATTTTCTTTATAGTAATACCAATTATGATTGGAGGTTTTGGAAACTGACTTATTCCTCTAATGATCGGAGCCCCTGATATAGCATTCCCTCGAATGAATAACATGAGCTTCTGATTACTTCCCCCTTCTTTCTTACTTCTGCTTGCTTCTTCCGGAGTAGAAGCCGGGGCTGGGACAGGTTGGACTGTTTACCCCCCACTATCCGGAAACCTGGCACACGCAGGAGCATCCGTTGATTTAACTATTTTTTCACTCCACTTGGCAGGTATTTCTTCAATTCTAGGGGCCATTAATTTTATCACAACCATTATTAATATGAAACCTCCAGCTATTTCGCAGTACCAAACGCCTCTATTTGTTTGAGCTGTTCTGATTACAGCTGTTCTTCTACTTCTTTCTCTCCCAGTCCTTGCAGCGGGGATTACAATGCTACTAACAGACCGGAACTTAAATACCACTTTCTTTGACCCCGCACGATGAGGAGACCCTATCCTGTATCAACATCTC</v>
          </cell>
        </row>
        <row r="156">
          <cell r="A156" t="str">
            <v>RESIC057-11</v>
          </cell>
          <cell r="B156">
            <v>0</v>
          </cell>
          <cell r="C156" t="str">
            <v>CE-000000048-1</v>
          </cell>
          <cell r="D156" t="str">
            <v>BOLD:AAY8754</v>
          </cell>
          <cell r="E156" t="str">
            <v>COI</v>
          </cell>
          <cell r="F156">
            <v>2010</v>
          </cell>
          <cell r="G156" t="str">
            <v>New Caledonia</v>
          </cell>
          <cell r="H156" t="str">
            <v>South</v>
          </cell>
          <cell r="N156" t="str">
            <v>CCTATATATAGTTTTTGGTGCTTGAGCAGGAATAGTGGGTACAGCCTTAAGCTTACTAAT
TCGAGCAGAATTGAGTCAGCCTGGAGCCCTCCTAGGAGACGACCAAATTTATAATGTAAT
CGTTACAGCTCATGCTTTCGTAATAATTTTCTTTATAGTAATACCAATTATGATTGGAGG
CTTTGGAAACTGACTAATTCCTTTAATGATTGGAGCCCCTGACATAGCATTCCCTCGAAT
AAATAATATGAGCTTTTGATTATTACCCCCTTCATTCCTTCTTCTGCTTGCATCTTCCGG
AGTAGAAGCCGGAGCTGGAACAGGTTGAACTGTTTACCCTCCACTATCAGGCAACCTAGC
ACATGCAGGGGCATCAGTTGATCTAACTATTTTTTCACTCCACCTAGCAGGTGTTTCTTC
AATTCTAGGGGCGATTAATTTTATTACAACTATTATTAATATGAAACCTCCCGCCATCTC
ACAATACCAAACACCTTTATTTGTTTGGGCTGTTCTAATTACGGCTGTTCTACTACTTCT
TTCTCTCCCAGTCCTTGCAGCAGGTATTACAATACTACTAACCGACCGAAACTTAAATAC
CACTTTCTTTGACCCTGCAGGAGGGGGAGACCCTATTTTATACCAACATCTC</v>
          </cell>
        </row>
        <row r="157">
          <cell r="A157" t="str">
            <v>RESIC148-11</v>
          </cell>
          <cell r="B157">
            <v>0</v>
          </cell>
          <cell r="C157" t="str">
            <v>CE-000000102-2</v>
          </cell>
          <cell r="D157" t="str">
            <v>BOLD:AAY8754</v>
          </cell>
          <cell r="E157" t="str">
            <v>COI</v>
          </cell>
          <cell r="F157">
            <v>2010</v>
          </cell>
          <cell r="G157" t="str">
            <v>New Caledonia</v>
          </cell>
          <cell r="H157" t="str">
            <v>South</v>
          </cell>
          <cell r="N157" t="str">
            <v>CCTATATATAGTTTTTGGTGCTTGAGCAGGAATAGTGGGTACAGCCTTAAGCTTACTAAT
TCGAGCAGAATTGAGTCAGCCTGGAGCCCTCCTAGGAGACGACCAAATTTATAATGTAAT
CGTTACAGCTCATGCTTTCGTAATAATTTTCTTTATAGTAATACCAATTATGATTGGAGG
CTTTGGAAACTGACTAATTCCTTTAATGATTGGAGCCCCTGACATAGCATTCCCTCGAAT
AAATAATATGAGCTTTTGATTATTACCCCCTTCATTCCTTCTTCTGCTTGCATCTTCCGG
AGTAGAAGCCGGAGCTGGAACAGGTTGAACTGTTTACCCTCCACTATCAGGCAACCTAGC
ACATGCAGGGGCATCAGTTGATCTAACTATTTTTTCACTCCACCTAGCAGGTGTTTCTTC
AATTCTAGGGGCGATTAATTTTATTACAACTATTATTAATATGAAACCCCCCGCCATCTC
ACAATACCAAACACCTTTATTTGTTTGGGCTGTTCTAATTACGGCTGTTCTACTACTTCT
TTCTCTCCCAGTCCTTGCAGCAGGTATTACAATACTACTAACCGACCGAAACTTAAATAC
CACTTTCTTTGACCCTGCAGGAGGGGGAGACCCTATTTTATACCAACATCTC</v>
          </cell>
        </row>
        <row r="158">
          <cell r="A158" t="str">
            <v>RESIC179-11</v>
          </cell>
          <cell r="B158">
            <v>0</v>
          </cell>
          <cell r="C158" t="str">
            <v>CE-000000119-1</v>
          </cell>
          <cell r="D158" t="str">
            <v>BOLD:AAE2835</v>
          </cell>
          <cell r="E158" t="str">
            <v>COI</v>
          </cell>
          <cell r="F158">
            <v>2010</v>
          </cell>
          <cell r="G158" t="str">
            <v>New Caledonia</v>
          </cell>
          <cell r="H158" t="str">
            <v>South</v>
          </cell>
          <cell r="N158" t="str">
            <v>CCTATATATAGTTTTTGGTGCTTGAGCAGGAATAGTGGGCACAGCTTTAAGCTTATTAAT
TCGAGCAGAATTAAGTCAGCCTGGAGCCCTCCTAGGAGACGACCAGATTTATAATGTAAT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TTCCCTTCCAGTCCTTGCAGCAGGAATTACAATGCTACTAACAGACCGAAATCTAAACAC
TACTTTCTTCGACCCTGCAGGAGGGGGAGACCCGATCCTATACCAACACCTC</v>
          </cell>
        </row>
        <row r="159">
          <cell r="A159" t="str">
            <v>RESIC180-11</v>
          </cell>
          <cell r="B159">
            <v>0</v>
          </cell>
          <cell r="C159" t="str">
            <v>CE-000000119-2</v>
          </cell>
          <cell r="D159" t="str">
            <v>BOLD:AAE2835</v>
          </cell>
          <cell r="E159" t="str">
            <v>COI</v>
          </cell>
          <cell r="F159">
            <v>2010</v>
          </cell>
          <cell r="G159" t="str">
            <v>New Caledonia</v>
          </cell>
          <cell r="H159" t="str">
            <v>South</v>
          </cell>
          <cell r="N159" t="str">
            <v>GTTTTTCCTCATCCTTTTTGGCTTCCCCATCAACTTCCTCACTCTGTACGTCACTCTCGA
ACACAAGAAGCTGCGAACCCCTCTAAACTACATCCTGCTGAATCTCGCGGTGGCTAACCT
CTTCATGGTGTTCGGAGGATTCACCACAACGATGTACACCTCCATGCACGGCTACTTCGT
CCTCGGTCGCCTCGGCTGCAATCTGGAAGGATTCTTTGCTACCCTCGGCGGTGAGATAGC
CCTCTGGTCACTGGTTGTTCTGGCTATCGAAAGGTGGGTGGTCGTCTGCAAGCCCATCAG
CAACTTCCGCTTTGGAGAGAACCACGCTATTATGGGCTTGGCCTTCACCTGGTTAATGGC
CAGTGCTTGCGCCGTGCCCCCCCTGGTCGGCTGGTCCCGTTACATCCCCGAGGGCATGCA
GTGCTCATGTGGAGTCGACTACTACACACGTGCAGAGGGATTCAACAACGAGTCCTTTGT
CGTCTACATGTTCTGTTGCCACTTCTGCATCCCTCTTTTCGTCGTGTTTTTCTGCTACGG
CCGTCTGCTCTGTGCTGTCAAAGAGGCTGCTGCTGCCCAGCAGGAGTCCGAGACCACCCA
GAGGGCTGAGAGGGAAGTCACCCGCATGGTCGTTATCATGGTCATCGCTTTCCTGGTATG
TTGGTTGCCCTATGCCAGTGTGGCCTGGTTCATTTTCACACATCAGGGCTCTGAATTTGG
ACCGCTCTTCATGACCATCCCAGCCTTCTTTGCCAAGAGTTCCTCCATCTACAACCCAAT
GA</v>
          </cell>
        </row>
        <row r="160">
          <cell r="A160" t="str">
            <v>RESIC181-11</v>
          </cell>
          <cell r="B160">
            <v>0</v>
          </cell>
          <cell r="C160" t="str">
            <v>CE-000000119-3</v>
          </cell>
          <cell r="D160" t="str">
            <v>BOLD:AAE2835</v>
          </cell>
          <cell r="E160" t="str">
            <v>COI</v>
          </cell>
          <cell r="F160">
            <v>2010</v>
          </cell>
          <cell r="G160" t="str">
            <v>New Caledonia</v>
          </cell>
          <cell r="H160" t="str">
            <v>South</v>
          </cell>
          <cell r="N160" t="str">
            <v>CCTATATATAGTTTTTGGTGCTTGAGCAGGAATAGTGGGCACAGCTTTAAGCTTATTAAT
TCGAGCAGAATTAAGTCAGCCTGGAGCCCTCCTAGGAGACGACCAGATTTATAATGTAAT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TTCCCTTCCAGTCCTTGCAGCAGGAATTACAATGCTACTAACAGACCGAAATCTAAACAC
TACTTTCTTCGACCCTGCAGGAGGGGGAGACCCGATCCTATACCAACACCTC</v>
          </cell>
        </row>
        <row r="161">
          <cell r="A161" t="str">
            <v>RESIC484-11</v>
          </cell>
          <cell r="B161">
            <v>0</v>
          </cell>
          <cell r="C161" t="str">
            <v>CE-000000285-1</v>
          </cell>
          <cell r="D161" t="str">
            <v>BOLD:AAY8754</v>
          </cell>
          <cell r="E161" t="str">
            <v>COI</v>
          </cell>
          <cell r="F161">
            <v>2010</v>
          </cell>
          <cell r="G161" t="str">
            <v>New Caledonia</v>
          </cell>
          <cell r="H161" t="str">
            <v>South</v>
          </cell>
          <cell r="N161" t="str">
            <v>CCTATATATAGTTTTTGGTGCTTGAGCAGGAATAGTGGGTACAGCCTTAAGCTTACTAAT
TCGAGCAGAATTGAGTCAGCCTGGAGCCCTCCTAGGAGACGACCAAATTTATAATGTAAT
CGTTACAGCTCATGCTTTCGTAATAATTTTCTTTATAGTAATACCAATTATGATTGGAGG
CTTTGGAAACTGACTAATTCCTTTAATGATTGGAGCCCCTGACATAGCATTCCCTCGAAT
AAATAATATGAGCTTTTGATTATTACCCCCTTCATTCCTTCTTCTGCTTGCATCTTCCGG
AGTAGAAGCCGGAGCTGGAACAGGTTGAACTGTTTACCCTCCACTATCAGGCAACCTAGC
ACATGCAGGGGCATCAGTTGATCTAACTATTTTTTCACTCCACCTAGCAGGTGTTTCTTC
AATTCTAGGGGCGATTAATTTTATTACAACTATTATTAATATGAAACCTCCCGCCATCTC
ACAATACCAAACACCTTTATTTGTTTGGGCTGTTCTAATTACGGCTGTTCTACTACTTCT
TTCTCTCCCAGTCCTTGCAGCAGGTATTACAATACTACTAACCGACCGAAACTTAAATAC
CACTTTCTTTGACCCTGCAGGAGGGGGAGACCCTATTTTATACCAACATCTC</v>
          </cell>
        </row>
        <row r="162">
          <cell r="A162" t="str">
            <v>SAIAB024-06</v>
          </cell>
          <cell r="B162">
            <v>0</v>
          </cell>
          <cell r="C162" t="str">
            <v>PCH 2005-30</v>
          </cell>
          <cell r="D162" t="str">
            <v>BOLD:AAE2835</v>
          </cell>
          <cell r="E162" t="str">
            <v>COI</v>
          </cell>
          <cell r="F162">
            <v>2005</v>
          </cell>
          <cell r="G162" t="str">
            <v>Seychelles</v>
          </cell>
          <cell r="H162" t="str">
            <v>Mahe</v>
          </cell>
          <cell r="N162" t="str">
            <v>CCTATATATAGTTTTTGGTGCTTGAGCAGGAATAGTGGGCACAGCTTTAAGCTTATTAAT
TCGGGCAGAATTAAGTCAGCCTGGAGCCCTCCTAGGAGACGACCAGATTTATAATGTAAT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TTCCCTCCCAGTCCTTGCAGCAGGAATTACAATGCTACTAACAGACCGAAATCTAAACAC
TACTTTCTTCGACCCTGCAGGAGGGGGAGACCCGATCCT</v>
          </cell>
        </row>
        <row r="163">
          <cell r="A163" t="str">
            <v>SAIAB025-06</v>
          </cell>
          <cell r="B163">
            <v>0</v>
          </cell>
          <cell r="C163" t="str">
            <v>PCH 2005-30</v>
          </cell>
          <cell r="D163" t="str">
            <v>BOLD:AAE2835</v>
          </cell>
          <cell r="E163" t="str">
            <v>COI</v>
          </cell>
          <cell r="F163">
            <v>2005</v>
          </cell>
          <cell r="G163" t="str">
            <v>Seychelles</v>
          </cell>
          <cell r="H163" t="str">
            <v>Mahe</v>
          </cell>
          <cell r="N163" t="str">
            <v>CCTATATATAGTTTTTGGTGCTTGAGCAGGAATAGTGGGCACAGCTTTAAGCTTATTAAT
TCGAGCAGAATTAAGTCAGCCTGGAGCCCTTCTAGGAGACGACCAGATTTATAATGTAAT
CGTTACAGCTCATGCTTTCGTAATAATTTTCTTTATAGTAATACCAATTATGATTGGAGG
CTTCGGAAACTGACTTATCCCCCTAATGATTGGAGCCCCTGACATAGCCTTCCCTCGAAT
AAATAATATGAGCTTTTGACTGCTGCCCCCCTCTTTCCTTCTTTTGCTTGCTTCTTCCGG
AGTTGAAGCTGGAGCAGGAACAGGTTGAACTGTTTACCCCCCACTATCAGGAAACCTAGC
ACATGCAGGGGCATCAGTTGACCTAACTATTTTCTCCCTTCACTTGGCAGGTGTTTCTTC
AATTCTAGGGGCCATTAATTTTATTACAACTATCATTAATATGAAACCCCCAGCTATTTC
ACAATACCAAACACCCCTATTTGTCTGAGCTGTTTTAATTACGGCTGTACTTCTTCTTCT
TTCCCTTCCAGTCCTTGCAGCAGGAATTACAATGCTACTAACAGACCGAAATCTAAACAC
TACTTTCTTCGACCCTGCAGGAGGGGGAGACCCGATCCTAT</v>
          </cell>
        </row>
        <row r="164">
          <cell r="A164" t="str">
            <v>SAIAB026-06</v>
          </cell>
          <cell r="B164">
            <v>0</v>
          </cell>
          <cell r="C164" t="str">
            <v>PCH 2005-30</v>
          </cell>
          <cell r="D164" t="str">
            <v>BOLD:AAJ1078</v>
          </cell>
          <cell r="E164" t="str">
            <v>COI</v>
          </cell>
          <cell r="F164">
            <v>2005</v>
          </cell>
          <cell r="G164" t="str">
            <v>Seychelles</v>
          </cell>
          <cell r="H164" t="str">
            <v>Mahe</v>
          </cell>
          <cell r="N164" t="str">
            <v>CCTATATATAGTTTTTGGTGCTTGAGCAGGAATAGTGGGTACAGCTTTAAGCTTATTAAT
TCGAGCAGAATTAAGTCAGCCTGGAGCCCTCCTAGGGGACGACCAAATTTATAATGTAAT
CGTTACAGCTCATGCTTTTGTAATAATTTTCTTTATAGTAATACCAATTATGATTGGAGG
CTTTGGAAACTGATTAATTCCTTTAATGATCGGAGCCCCTGACATAGCATTCCCTCGAAT
AAATAATATGAGCTTTTGATTACTGCCTCCTTCATTTCTTCTTCTGCTTGCATCTTCCGG
AGTAGAAGCCGGAGCTGGAACAGGTTGAACTGTTTACCCCCCACTGTCAGGTAACCTAGC
ACATGCAGGGGCATCAGTTGACCTAACTATTTTTTCACTCCACCTAGCAGGTGTTTCTTC
AATTCTAGGGGCAATTAATTTTATTACAACTATTATTAATATGAAACCTCCTGCTATCTC
ACAATACCAAACACCTTTATTTGTTTGGGCTGTTCTAATTACGGCTGTTCTACTACTTCT
TTCTCTCCCTGTCCTTGCAGCAGGTATTACAATACTACTAACCGACCGAAACTTAAATAC
CACTTTCTTTGACCCCGCAGGAGGAGGAGACCCTATTTT</v>
          </cell>
        </row>
        <row r="165">
          <cell r="A165" t="str">
            <v>SAIAB1074-08</v>
          </cell>
          <cell r="B165">
            <v>0</v>
          </cell>
          <cell r="C165" t="str">
            <v>TAN 0807-0711</v>
          </cell>
          <cell r="D165" t="str">
            <v>BOLD:AAE2835</v>
          </cell>
          <cell r="E165" t="str">
            <v>COI</v>
          </cell>
          <cell r="F165">
            <v>2008</v>
          </cell>
          <cell r="G165" t="str">
            <v>Seychelles</v>
          </cell>
          <cell r="H165" t="str">
            <v>Ile Picard</v>
          </cell>
          <cell r="I165" t="str">
            <v>Aldabra Atoll, Aldabra</v>
          </cell>
          <cell r="J165" t="str">
            <v>51</v>
          </cell>
          <cell r="K165" t="str">
            <v>-9.405</v>
          </cell>
          <cell r="L165" t="str">
            <v>46.21</v>
          </cell>
          <cell r="M165" t="str">
            <v>1</v>
          </cell>
          <cell r="N165" t="str">
            <v>ATATAGTTTTTGGTGCTTGAGCAGGAATAGTGGGCACAGCTTTAAGCTTATTAATTCGAG
CAGAATTAAGTCAGCCTGGAGCCCTCCTAGGAGACGACCAGATTTATAATGTAATCGTTA
CAGCTCATGCTTTCGTAATAATTTTCTTTATAGTAATACCAATTATGATTGGAGGCTTCG
GAAACTGACTTATCCCCCTAATGATTGGAGCCCCTGACATAGCCTTCCCTCGAATAAATA
ATATGAGCTTTTGACTGCTGCCCCCCTCTTTCCTTCTTTTGCTTGCTTCTTCCGGAGTTG
AAGCTGGAGCAGGAACAGGTTGAACTGTTTACCCACCACTATCAGGAAACCTAGCACATG
CAGGGGCATCAGTTGACCTAACTATTTTCTCCCTTCACTTGGCAGGTGTTTCTTCAATTC
TAGGGGCCATTAATTTTATTACAACTATCATTAATATGAAACCCCCAGCTATTTCACAAT
ACCAAACACCCCTATTTGTCTGAGCTGTTTTAATTACGGCTGTACTTCTTCTTCTTTCCC
TTCCAGTCCTTGCAGCAGGAATTACAATGCTACTAACAGACCGAAATCTAAACACTACTT
TCTTCGACCCTGCAGGAGGGGGAGACCCGATCCTATACCAACACCTC</v>
          </cell>
        </row>
        <row r="166">
          <cell r="A166" t="str">
            <v>SAIAB187-06</v>
          </cell>
          <cell r="B166">
            <v>0</v>
          </cell>
          <cell r="C166" t="str">
            <v>PCH 2005-25</v>
          </cell>
          <cell r="D166" t="str">
            <v>BOLD:AAJ1078</v>
          </cell>
          <cell r="E166" t="str">
            <v>COI</v>
          </cell>
          <cell r="F166">
            <v>2005</v>
          </cell>
          <cell r="G166" t="str">
            <v>Seychelles</v>
          </cell>
          <cell r="H166" t="str">
            <v>Mahe</v>
          </cell>
          <cell r="N166" t="str">
            <v>CCTATATATAGTTTTTGGTGCTTGAGCAGGAATAGTGGGCACAGCTTTAAGCTTATTAAT
TCGAGCAGAATTAAGTCAGCCTGGAGCCCTCCTAGGAGACGACCAAATTTATAATGTAAT
CGTTACAGCTCATGCTTTTGTAATAATTTTCTTTATAGTAATACCAATTATGATTGGAGG
CTTTGGAAACTGATTAATTCCTTTAATGATCGGAGCCCCTGACATAGCATTCCCTCGAAT
AAATAATATGAGCTTTTGATTACTGCCTCCTTCATTTCTTCTTCTGCTTGCATCTTCCGG
AGTAGAAGCCGGAGCTGGAACAGGTTGAACTGTCTACCCCCCACTGTCAGGTAACCTAGC
ACATGCAGGGGCATCAGTTGACCTAACTATTTTTTCACTCCACCTAGCAGGTGTTTCTTC
AATTCTAGGGGCAATTAATTTTATTACAACTATTATTAATATGAAACCNCCTGCCATCTC
ACAATACCAAACACCTTTATTTGTTTGGGCTGTTCTAATTACGGCTGTTCTACTACTTCT
TTCTCTCCCTGTCCTTGCAGCAGGTATTACAATACTACTAACCGACCGAAACTTAAATAC
CACTTTCTTCGACCCCGCAGGAGGAGGAGACCCTATTTTATACCAACATCTC</v>
          </cell>
        </row>
        <row r="167">
          <cell r="A167" t="str">
            <v>SBF493-11</v>
          </cell>
          <cell r="B167" t="str">
            <v>JQ349906</v>
          </cell>
          <cell r="C167" t="str">
            <v>REU0146</v>
          </cell>
          <cell r="D167" t="str">
            <v>BOLD:AAU0601</v>
          </cell>
          <cell r="E167" t="str">
            <v>COI</v>
          </cell>
          <cell r="F167">
            <v>2007</v>
          </cell>
          <cell r="G167" t="str">
            <v>Reunion</v>
          </cell>
          <cell r="H167" t="str">
            <v>Reunion</v>
          </cell>
          <cell r="I167" t="str">
            <v>Ouest</v>
          </cell>
          <cell r="J167" t="str">
            <v>La possession</v>
          </cell>
          <cell r="K167" t="str">
            <v>-20.92</v>
          </cell>
          <cell r="L167" t="str">
            <v>55.34</v>
          </cell>
          <cell r="M167">
            <v>2</v>
          </cell>
          <cell r="N167" t="str">
            <v>TTTGGTGCTTGAGCGT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</v>
          </cell>
        </row>
        <row r="168">
          <cell r="A168" t="str">
            <v>SBF598-11</v>
          </cell>
          <cell r="B168" t="str">
            <v>JQ349910</v>
          </cell>
          <cell r="C168" t="str">
            <v>REU1013</v>
          </cell>
          <cell r="D168" t="str">
            <v>BOLD:AAE2835</v>
          </cell>
          <cell r="E168" t="str">
            <v>COI</v>
          </cell>
          <cell r="F168">
            <v>2007</v>
          </cell>
          <cell r="G168" t="str">
            <v>Reunion</v>
          </cell>
          <cell r="H168" t="str">
            <v>Reunion</v>
          </cell>
          <cell r="I168" t="str">
            <v>Ouest</v>
          </cell>
          <cell r="J168" t="str">
            <v>St Leu</v>
          </cell>
          <cell r="K168" t="str">
            <v>-21.19</v>
          </cell>
          <cell r="L168" t="str">
            <v>55.28</v>
          </cell>
          <cell r="M168">
            <v>16</v>
          </cell>
          <cell r="N168" t="str">
            <v>TTTGGTGCTTGAGCAGGAATAGTGGGCACAGCTTTAAGCTTATTAATTCGAGCAGAATTAAGTCAGCCTGGAGCCCTCCTAGGAGACGACCAGATTTATAATGTAATCGTTACAGCTCATGCTTTCGTAATAATTTTCTTTATAGTAATACCAATTATGATTGGAGGCTTCGGAAACTGACTTATCCCCCTAATGATTGGAGCCCCTGACATAGCCTTCCCTCGAATAAATAATATGAGCTTTTGACTGCTACCCCCCTCTTTCCTTCTTTTGCTTGCTTCTTCCGGAGTTGAAGCTGGAGCAGGAACAGGTTGAACTGTCTACCCCCCACTATCAGGGAACCTAGCACATGCAGGGGCATCAGTTGACCTAACTATTTTTTCCCTTCACTTGGCAGGTGTTTCTTCAATTCTAGGGGCCATTAATTTTATTACAACTATCATTAATATGAAACCCCCAGCTATTTCACAATACCAAACACCCCTATTTGTCTGAGCTGTTTTAATTACGGCTGTACTTCTTCTTCTTTCCCTTCCAGTCCTTGCAGCAGGAATTACAATGCTACTAACAGACCGAAATCTAAACACTACTTTCTTCGACCCTGCAGGAGGGGGAGACCCGATCCTATACCAACACCT</v>
          </cell>
        </row>
        <row r="169">
          <cell r="A169" t="str">
            <v>SBF680-11</v>
          </cell>
          <cell r="B169" t="str">
            <v>JQ349903</v>
          </cell>
          <cell r="C169" t="str">
            <v>REU1763</v>
          </cell>
          <cell r="D169" t="str">
            <v>BOLD:AAU0601</v>
          </cell>
          <cell r="E169" t="str">
            <v>COI</v>
          </cell>
          <cell r="F169">
            <v>2007</v>
          </cell>
          <cell r="G169" t="str">
            <v>Reunion</v>
          </cell>
          <cell r="H169" t="str">
            <v>Reunion</v>
          </cell>
          <cell r="I169" t="str">
            <v>Sud</v>
          </cell>
          <cell r="J169" t="str">
            <v>St Philippe</v>
          </cell>
          <cell r="K169" t="str">
            <v>-21.37</v>
          </cell>
          <cell r="L169" t="str">
            <v>55.77</v>
          </cell>
          <cell r="M169">
            <v>1</v>
          </cell>
          <cell r="N169" t="str">
            <v>CACCCTATATATAGTT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</v>
          </cell>
        </row>
        <row r="170">
          <cell r="A170" t="str">
            <v>SBF681-11</v>
          </cell>
          <cell r="B170" t="str">
            <v>JQ349902</v>
          </cell>
          <cell r="C170" t="str">
            <v>REU1764</v>
          </cell>
          <cell r="D170" t="str">
            <v>BOLD:AAU0601</v>
          </cell>
          <cell r="E170" t="str">
            <v>COI</v>
          </cell>
          <cell r="F170">
            <v>2007</v>
          </cell>
          <cell r="G170" t="str">
            <v>Reunion</v>
          </cell>
          <cell r="H170" t="str">
            <v>Reunion</v>
          </cell>
          <cell r="I170" t="str">
            <v>Sud</v>
          </cell>
          <cell r="J170" t="str">
            <v>St Philippe</v>
          </cell>
          <cell r="K170" t="str">
            <v>-21.37</v>
          </cell>
          <cell r="L170" t="str">
            <v>55.77</v>
          </cell>
          <cell r="M170">
            <v>1</v>
          </cell>
          <cell r="N170" t="str">
            <v>CACCCTATATATAGTT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AATTACAATGCTACTTACAGACCGGAATTTAAATACCACCTTCTTTGACCCTGCAGGAGGGGGAGACCCTATCCTATACCAACATCT</v>
          </cell>
        </row>
        <row r="171">
          <cell r="A171" t="str">
            <v>SBF706-11</v>
          </cell>
          <cell r="B171" t="str">
            <v>JQ349901</v>
          </cell>
          <cell r="C171" t="str">
            <v>REU1843</v>
          </cell>
          <cell r="D171" t="str">
            <v>BOLD:AAU0601</v>
          </cell>
          <cell r="E171" t="str">
            <v>COI</v>
          </cell>
          <cell r="F171">
            <v>2007</v>
          </cell>
          <cell r="G171" t="str">
            <v>Reunion</v>
          </cell>
          <cell r="H171" t="str">
            <v>Reunion</v>
          </cell>
          <cell r="I171" t="str">
            <v>Sud</v>
          </cell>
          <cell r="J171" t="str">
            <v>St Philippe</v>
          </cell>
          <cell r="K171" t="str">
            <v>-21.37</v>
          </cell>
          <cell r="L171" t="str">
            <v>55.77</v>
          </cell>
          <cell r="M171">
            <v>1</v>
          </cell>
          <cell r="N171" t="str">
            <v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CCTAACCATTTTCTCACTCCACTTGGCGGGTGTCTCTTCAATTCTAGGGGCTATCAATTTTATTACAACTATTATTAATATGAAACCCCCAGCTATTTCCCAGTACCAAACACCCTTATTTGTTTGAGCTGTCCTGATCACGGCTGTTCTTCTACTACTATCGCTTCCGGTTCTTGCAGCAGGAATTACAATGCTACTTACAGACCGGAATTTAAATACCACCTTCTTTGACCCTGCAGGAGGGGGAGACCCTATCCTATACCAACATCT</v>
          </cell>
        </row>
        <row r="172">
          <cell r="A172" t="str">
            <v>SBF707-11</v>
          </cell>
          <cell r="B172" t="str">
            <v>JQ349900</v>
          </cell>
          <cell r="C172" t="str">
            <v>REU1844</v>
          </cell>
          <cell r="D172" t="str">
            <v>BOLD:AAU0601</v>
          </cell>
          <cell r="E172" t="str">
            <v>COI</v>
          </cell>
          <cell r="F172">
            <v>2007</v>
          </cell>
          <cell r="G172" t="str">
            <v>Reunion</v>
          </cell>
          <cell r="H172" t="str">
            <v>Reunion</v>
          </cell>
          <cell r="I172" t="str">
            <v>Sud</v>
          </cell>
          <cell r="J172" t="str">
            <v>St Philippe</v>
          </cell>
          <cell r="K172" t="str">
            <v>-21.37</v>
          </cell>
          <cell r="L172" t="str">
            <v>55.77</v>
          </cell>
          <cell r="M172">
            <v>1</v>
          </cell>
          <cell r="N172" t="str">
            <v>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TCTATCGCTTCCGGTTCTTGCAGCAGGAATTACAATGCTACTTACAGACCGGAATTTAAATACCACCTTCTTTGACCCTGCAGGAGGGGGAGACCCTATCCTATACCAACATCT</v>
          </cell>
        </row>
        <row r="173">
          <cell r="A173" t="str">
            <v>SBF724-11</v>
          </cell>
          <cell r="B173" t="str">
            <v>JQ349908</v>
          </cell>
          <cell r="C173" t="str">
            <v>REU189_1</v>
          </cell>
          <cell r="D173" t="str">
            <v>BOLD:AAE2835</v>
          </cell>
          <cell r="E173" t="str">
            <v>COI</v>
          </cell>
          <cell r="F173">
            <v>2007</v>
          </cell>
          <cell r="G173" t="str">
            <v>Reunion</v>
          </cell>
          <cell r="H173" t="str">
            <v>Reunion</v>
          </cell>
          <cell r="I173" t="str">
            <v>Ouest</v>
          </cell>
          <cell r="J173" t="str">
            <v>St Gilles</v>
          </cell>
          <cell r="K173" t="str">
            <v>-21.18</v>
          </cell>
          <cell r="L173" t="str">
            <v>55.29</v>
          </cell>
          <cell r="M173">
            <v>2</v>
          </cell>
          <cell r="N173" t="str">
            <v>TTTGGTGCTTGAGCAGT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CCCACCACTATCAGGAAACCTAGCACATGCAGGGGCATCAGTTGACCTAACTATTTTCTCCCTTCACTTGGCAGGTGTTTCTTCAATTCTAGGGGCCATTAATTTTATTACAACTATCATTAATATGAAACCCCCAGCTATTTCACAATACCAAACACCCCTATTTGTCTGAGCTGTTTTAATTACGGCTGTACTTCTTCTTCTTTCCCTTCCAGTCCTTGCAGCAGGAATTACAATGCTACTAACAGACCGAAATCTAAACACTACTTTCTTCGACCCTGCAGGAGGGGGAGACCCGATCCTATACCAACACCT</v>
          </cell>
        </row>
        <row r="174">
          <cell r="A174" t="str">
            <v>SBF725-11</v>
          </cell>
          <cell r="B174" t="str">
            <v>JQ349907</v>
          </cell>
          <cell r="C174" t="str">
            <v>REU189_2</v>
          </cell>
          <cell r="D174" t="str">
            <v>BOLD:AAE2835</v>
          </cell>
          <cell r="E174" t="str">
            <v>COI</v>
          </cell>
          <cell r="F174">
            <v>2007</v>
          </cell>
          <cell r="G174" t="str">
            <v>Reunion</v>
          </cell>
          <cell r="H174" t="str">
            <v>Reunion</v>
          </cell>
          <cell r="I174" t="str">
            <v>Ouest</v>
          </cell>
          <cell r="J174" t="str">
            <v>St Gilles</v>
          </cell>
          <cell r="K174" t="str">
            <v>-21.18</v>
          </cell>
          <cell r="L174" t="str">
            <v>55.29</v>
          </cell>
          <cell r="M174">
            <v>2</v>
          </cell>
          <cell r="N174" t="str">
            <v>TTTGGTGCTTGAGCAGTAATAGTGGGCACAGCTTTAAGCTTATTAATTCGAGCAGAATTAAGTCAGCCTGGAGCCCTCCTAGGAGACGACCAGATTTATAATGTAATCGTTACAGCTCATGCTTTCGTAATAATTTTCTTTATAGTAATACCAATTATGATTGGAGGCTTCGGAAACTGACTTATCCCCCTAATGATTGGAGCCCCTGACATAGCCTTCCCTCGAATAAATAATATGAGCTTTTGACTGCTGCCCCCCTCTTTCCTTCTTTTGCTTGCTTCTTCCGGAGTTGAAGCTGGAGCAGGAACAGGTTGAACTGTTTATCCCCCACTATCAGGAAACCTAGCACATGCAGGGGCATCAGTTGACCTAACTATTTTCTCCCTTCACTTGGCAGGTGTTTCTTCAATTCTAGGGGCCATTAATTTTATTACAACTATCATTAATATGAAACCCCCAGCTATTTCACAATACCAAACACCCCTATTTGTCTGAGCTGTTTTAATTACGGCTGTACTTCTTCTTCTTTCCCTTCCAGTCCTTGCAGCAGGAATTACAATGCTACTGACAGACCGAAATCTAAACACTACTTTCTTCGACCCTGCAGGAGGGGGAGACCCGATCCTATACCAACACCT</v>
          </cell>
        </row>
        <row r="175">
          <cell r="A175" t="str">
            <v>SBF750-11</v>
          </cell>
          <cell r="B175" t="str">
            <v>JQ349904</v>
          </cell>
          <cell r="C175" t="str">
            <v>REU2554</v>
          </cell>
          <cell r="D175" t="str">
            <v>BOLD:AAU0601</v>
          </cell>
          <cell r="E175" t="str">
            <v>COI</v>
          </cell>
          <cell r="F175">
            <v>2007</v>
          </cell>
          <cell r="G175" t="str">
            <v>Reunion</v>
          </cell>
          <cell r="H175" t="str">
            <v>Reunion</v>
          </cell>
          <cell r="I175" t="str">
            <v>Ouest</v>
          </cell>
          <cell r="J175" t="str">
            <v>La Saline</v>
          </cell>
          <cell r="K175" t="str">
            <v>-21.1</v>
          </cell>
          <cell r="L175" t="str">
            <v>55.24</v>
          </cell>
          <cell r="M175">
            <v>1</v>
          </cell>
          <cell r="N175" t="str">
            <v>CACCCTATATATAGTTTTTGGTGCTTGAGCGGGAATAGTCGGTACAGCTTTAAGCCTATTAATTCGAGCAGAATTAAGCCAGCCTGGAGCGCTTCTAGGAGATGACCAGATTTATAACGTAATCGTTACAGCTCATGCTTTCGTAATAATTTTCTTTATAGTAATACCAATTATGATTGGAGGCTTTGGAAACTGACTTATTCCATTAATGATCGGAGCCCCTGACATGGCATTCCCCCGAATAAATAATATGAGCTTTTGACTTCTTCCCCCCTCTTTCCTACTTCTTCTTGCTTCTTCCGGAGTAGAAGCTGGAGCTGGAACAGGTTGAACTGTTTATCCCCCGCTATCAGGAAACCTAGCACATGCCGGAGCGTCAGTTGATCTGACCATTTTCTCACTCCACTTGGCGGGTGTCTCTTCAATTCTAGGGGCTATCAATTTTATTACAACTATTATTAATATGAAACCCCCAGCTATTTCCCAGTACCAAACACCCTTATTTGTTTGAGCTGTCCTGATCACGGCTGTTCTTCTACTACTATCGCTTCCGGTTCTTGCAGCAGGAATTACAATGCTACTTACAGACCGGAATTTAAATACCACCTTCTTTGACCCTGCGGGAGGGGGAGACCCTATCCTATACCAACATCT</v>
          </cell>
        </row>
        <row r="176">
          <cell r="A176" t="str">
            <v>SBF751-11</v>
          </cell>
          <cell r="B176" t="str">
            <v>JQ349905</v>
          </cell>
          <cell r="C176" t="str">
            <v>REU2555</v>
          </cell>
          <cell r="D176" t="str">
            <v>BOLD:AAU0601</v>
          </cell>
          <cell r="E176" t="str">
            <v>COI</v>
          </cell>
          <cell r="F176">
            <v>2007</v>
          </cell>
          <cell r="G176" t="str">
            <v>Reunion</v>
          </cell>
          <cell r="H176" t="str">
            <v>Reunion</v>
          </cell>
          <cell r="I176" t="str">
            <v>Ouest</v>
          </cell>
          <cell r="J176" t="str">
            <v>La Saline</v>
          </cell>
          <cell r="K176" t="str">
            <v>-21.1</v>
          </cell>
          <cell r="L176" t="str">
            <v>55.24</v>
          </cell>
          <cell r="M176">
            <v>1</v>
          </cell>
          <cell r="N176" t="str">
            <v>CACCCTATATATAGTTTTTGGTGCTTGAGCGGGAATAGTCGGTACAGCTTTAAGCCTATTAATTCGAGCAGAATTAAGCCAGCCTGGAGCGCTTCTAGGAGACGACCAGATTTATAACGTAATCGTTACAGCTCATGCTTTCGTAATAATTTTCTTTATAGTAATACCAATTATGATTGGAGGCTTTGGAAACTGACTTATTCCATTAATGATCGGAGCCCCTGACATGGCATTCCCCCGAATAAATAATATGAGCTTTTGACTTCTTCCCCCCTCTTTCCTACTTCTTCTTGCTTCTTCCGGAGTAGAAGCTGGAGCTGGAACAGGTTGAACTGTTTATCCCCCACTATCAGGAAACCTAGCACATGCCGGAGCGTCAGTTGATCTAACCATTTTCTCACTCCACTTGGCGGGTGTCTCTTCAATTCTAGGGGCTATCAATTTTATTACAACTATTATTAATATGAAACCCCCAGCTATTTCCCAGTACCAAACACCCTTATTTGTTTGAGCTGTCCTGATCACGGCTGTTCTTCTACTACTATCGCTTCCGGTTCTTGCAGCAGGGATTACAATGTTACTTACAGACCGGAATTTAAATACCACCTTCTTTGACCCTGCAGGAGGGGGAGACCCTATCCTATACCAACATCT</v>
          </cell>
        </row>
        <row r="177">
          <cell r="A177" t="str">
            <v>SBF752-11</v>
          </cell>
          <cell r="B177" t="str">
            <v>JQ349909</v>
          </cell>
          <cell r="C177" t="str">
            <v>REU2559</v>
          </cell>
          <cell r="D177" t="str">
            <v>BOLD:AAE2835</v>
          </cell>
          <cell r="E177" t="str">
            <v>COI</v>
          </cell>
          <cell r="F177">
            <v>2007</v>
          </cell>
          <cell r="G177" t="str">
            <v>Reunion</v>
          </cell>
          <cell r="H177" t="str">
            <v>Reunion</v>
          </cell>
          <cell r="I177" t="str">
            <v>Ouest</v>
          </cell>
          <cell r="J177" t="str">
            <v>La Saline</v>
          </cell>
          <cell r="K177" t="str">
            <v>-21.1</v>
          </cell>
          <cell r="L177" t="str">
            <v>55.24</v>
          </cell>
          <cell r="M177">
            <v>1</v>
          </cell>
          <cell r="N177" t="str">
            <v>TTTGGTGCTTGAGCAGGAATAGTGGGCACAGCTTTAAGCTTATTAATTCGAGCAGAATTAAGTCAGCCTGGAGCCCTCCTAGGAGACGACCAGATTTATAATGTAATCGTTACAGCTCATGCTTTCGTAATAATTTTCTTTATAGTAATACCAATTATGATTGGAGGCTTCGGAAACTGACTTATCCCCCTAATGATTGGAGCCCCTGACATAGCCTTCCCTCGAATAAATAATATGAGCTTTTGACTGCTACCCCCCTCTTTCCTTCTTTTACTTGCTTCTTCCGGAGTTGAAGCTGGAGCAGGAACAGGTTGAACTGTTTACCCCCCACTATCAGGAAACCTAGCACATGCAGGGGCATCAGTTGACCTAACTATTTTCTCCCTTCACTTGGCAGGTGTTTCTTCAATTCTAGGGGCCATTAATTTTATTACAACTATTATTAATATGAAACCCCCAGCTATTTCACAATACCAAACACCCCTATTTGTCTGAGCTGTTTTAATTACGGCTGTACTTCTTCTTCTTTCCCTTCCAGTCCTTGCAGCAGGAATTACAATGCTACTAACAGACCGAAATCTAAACACTACTTTCTTCGACCCTGCAGGAGGGGGAGACCCGATCCTATACCAACACCT</v>
          </cell>
        </row>
        <row r="178">
          <cell r="A178" t="str">
            <v>SCILL193-15</v>
          </cell>
          <cell r="B178" t="str">
            <v>MH707857</v>
          </cell>
          <cell r="C178" t="str">
            <v>SCIL-193</v>
          </cell>
          <cell r="D178" t="str">
            <v>BOLD:AAF2879</v>
          </cell>
          <cell r="E178" t="str">
            <v>COI</v>
          </cell>
          <cell r="F178">
            <v>2014</v>
          </cell>
          <cell r="G178" t="str">
            <v>French Polynesia</v>
          </cell>
          <cell r="H178" t="str">
            <v>Leeward Islands</v>
          </cell>
          <cell r="K178" t="str">
            <v>-16.8474</v>
          </cell>
          <cell r="L178" t="str">
            <v>-153.933</v>
          </cell>
          <cell r="N178" t="str">
            <v>CCTATACATAGTTTTTGGTGCTTGAGCAGGAA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TTT</v>
          </cell>
        </row>
        <row r="179">
          <cell r="A179" t="str">
            <v>SCILL194-15</v>
          </cell>
          <cell r="B179" t="str">
            <v>MH707875</v>
          </cell>
          <cell r="C179" t="str">
            <v>SCIL-194</v>
          </cell>
          <cell r="D179" t="str">
            <v>BOLD:AAJ1084</v>
          </cell>
          <cell r="E179" t="str">
            <v>COI</v>
          </cell>
          <cell r="F179">
            <v>2014</v>
          </cell>
          <cell r="G179" t="str">
            <v>French Polynesia</v>
          </cell>
          <cell r="H179" t="str">
            <v>Leeward Islands</v>
          </cell>
          <cell r="K179" t="str">
            <v>-16.8474</v>
          </cell>
          <cell r="L179" t="str">
            <v>-153.933</v>
          </cell>
          <cell r="N179" t="str">
            <v>CCTATATATAGTTTTTGGTGCTTGAGCAGGGATAGTAGGCACGGCTTTAAGCTTACTAATTCGAGCAGAATTAAGTCAGCCTGGAGCCCTCCTAGGAGACGACCAGATTTATAATGTAATCGTAACAGCTCATGCTTTCGTAATAATTTTCTTTATAGTAATACCAATTATGATTGGAGGCTTTGGGAACTGACTTATTCCCCTAATGATTGGAGCCCCTGACATAGCCTTCCCTCGAATAAATAATATAAGCTTCTGACTACTTCCCCCCTCTTTCCTTCTCTTACTTGCTTCTTCTGGAGTTGAAGCTGGAGCAGGGACAGGTTGAACTGTTTACCCCCCATTATCAGGAAACTTAGCACATGCAGGGGCATCAGTTGACCTCACTATTTTCTCCCTCCATTTAGCAGGTGTCTCTTCAATTCTAGGGGCCATTAATTTTATTACAACTATTATTAATATGAAACCCCCAGCTATTTCACAATACCAAACACCCCTGTTTGTTTGAGCTGTCCTAATTACAGCTGTACTTCTTCTTCTTTCCCTTCCAGTTCTTGCAGCAGGAATTACAATACTGCTAACGGACCGAAACCTAAATACTACTTTCTTCGACCCTGCAGGGGGAGGAGACCCGATCCTATACCAACACCTCTTC</v>
          </cell>
        </row>
        <row r="180">
          <cell r="A180" t="str">
            <v>SCILL252-15</v>
          </cell>
          <cell r="B180" t="str">
            <v>MH707866</v>
          </cell>
          <cell r="C180" t="str">
            <v>SCIL-252</v>
          </cell>
          <cell r="D180" t="str">
            <v>BOLD:AAJ1084</v>
          </cell>
          <cell r="E180" t="str">
            <v>COI</v>
          </cell>
          <cell r="F180">
            <v>2014</v>
          </cell>
          <cell r="G180" t="str">
            <v>French Polynesia</v>
          </cell>
          <cell r="H180" t="str">
            <v>Leeward Islands</v>
          </cell>
          <cell r="K180" t="str">
            <v>-16.7907</v>
          </cell>
          <cell r="L180" t="str">
            <v>-153.975</v>
          </cell>
          <cell r="M180" t="str">
            <v>0.8</v>
          </cell>
          <cell r="N180" t="str">
            <v>CCTATATATAGTTTTTGGTGCTTGAGCAGGGATAGTAGGCACGGCTTTAAGCTTACTAATTCGAGCAGAATTAAGTCAGCCTGGAGCCCTCCTAGGAGACGACCAGATTTATAATGTAATCGTAACAGCTCATGCTTTCGTAATAATTTTCTTTATAGTAATACCAATTATGATTGGAGGCTTTGGGAACTGACTTATTCCCCTAATGATTGGAGCCCCTGACATAGCCTTCCCTCGAATAAATAATATAAGCTTCTGACTACTTCCCCCCTCTTTCCTTCTCTTACTTGCTTCTTCTGGAGTTGAAGCTGGAGCAGGGACAGGTTGAACTGTTTACCCCCCATTATCAGGAAACTTAGCACATGCAGGGGCATCAGTTGACCTCACTATTTTCTCCCTCCATTTAGCAGGTGTCTCTTCAATTCTAGGGGCCATTAATTTTATTACAACTATTATTAATATGAAACCCCCAGCTATTTCACAATACCAAACACCCCTGTTTGTTTGAGCTGTCCTAATTACAGCTGTACTTCTTCTTCTTTCCCTTCCAGTTCTTGCAGCAGGAATTACAATACTGCTAACGGACCGAAACCTAAATACTACTTTCTTCGACCCTGCAGGGGGAGGAGACCCGATCCTATACCAACACCTCTTC</v>
          </cell>
        </row>
        <row r="181">
          <cell r="A181" t="str">
            <v>UKFBI168-08</v>
          </cell>
          <cell r="B181" t="str">
            <v>KF929761</v>
          </cell>
          <cell r="C181" t="str">
            <v>EOW 93-07</v>
          </cell>
          <cell r="D181" t="str">
            <v>BOLD:AAF2879</v>
          </cell>
          <cell r="E181" t="str">
            <v>COI</v>
          </cell>
          <cell r="F181">
            <v>1993</v>
          </cell>
          <cell r="G181" t="str">
            <v>Tonga</v>
          </cell>
          <cell r="H181" t="str">
            <v>Tongatapu</v>
          </cell>
          <cell r="N181" t="str">
            <v>CCTATACATAGTTTTTGGTGCTTGAGCAGGAATAGTAGGGACTGCTTTAAGCCTACTAATTCGGGCAGAATTAAGCCAACCTGGGGCCCTCCTTGGGGATGACCAGATTTACAATGTAATCGTTACAGCACATGCTTTCGTAATAATTTTCTTTATAGTAATACCAATTATGATTGGAGGCTTCGGAAATTGACTTATCCCTTTAATGATTGGAGCCCCCGACATAGCCTTCCCTCGAATAAATAATATGAGCTTCTGACTTCTCCCTCCATCTTTCCTTCTTCTGCTTGCTTCCTCCGGAGTAGAAGCTGGGGCTGGAACAGGTTGAACAGTTTATCCCCCACTGTCAGGTAACTTAGCGCATGCAGGGGCATCTGTAGATTTAACCATCTTTTCACTACACTTAGCAGGAATTTCCTCAATCTTAGGAGCTATTAATTTTATTACAACAATTATTAATATGAAACCTCCAGCTATTTCTCAATATCAAACGCCTCTATTCGTATGAGCTGTTCTTATTACAGCTGTACTTCTACTCCTCTCACTTCCAGTTCTTGCAGCAGGAATTACAATACTGCTTACAGACCGAAACCTAAATACAACCTTCTTCGACCCTGCTGGGGGAGGGGACCCAATTCTTTACCAACACTTG</v>
          </cell>
        </row>
        <row r="182">
          <cell r="A182" t="str">
            <v>UKFBI528-08</v>
          </cell>
          <cell r="B182" t="str">
            <v>KF929763</v>
          </cell>
          <cell r="C182" t="str">
            <v>G02-12</v>
          </cell>
          <cell r="D182" t="str">
            <v>BOLD:AAE2834</v>
          </cell>
          <cell r="E182" t="str">
            <v>COI</v>
          </cell>
          <cell r="F182">
            <v>2002</v>
          </cell>
          <cell r="G182" t="str">
            <v>Fiji</v>
          </cell>
          <cell r="H182" t="str">
            <v>Viti Levu Island</v>
          </cell>
          <cell r="N182" t="str">
            <v>ATATAGTTTTCGGTGCTTGAGCAGGAATAGTGGGCACAGCTTTAAGCTTATTAATTCGAGCAGAATTAAGTCAGCCTGGAGCCCTCCTAGGAGACGACCAAATTTATAACGTAATCGTTACAGCTCATGCTTTCGTAATAATTTTCTTTATAGTAATACCAATTATGATTGGAGGCTTTGGAAACTGACTTATTCCCCTAATGATTGGAGCCCCTGACATGGCCTTCCCTCGAATGAATAACATGAGCTTTTGACTACTCCCCCCTTCTTTCCTTCTTTTACTTGCTTCTTCCGGAGTTGAAGCCGGAGCAGGGACAGGTTGAACTGTTTACCCCCCACTATCAGGAAACCTAGCACATGCAGGGGCATCAGTTGACCTTACTATTTTCTCCCTTCACTTGGCAGGTGTTTCTTCAATTCTAGGGGCTATTAATTTTATTACAACAATTATTAATATGAAACCCCCAGCTATTTCACAATACCAAACTCCCCTATTTGTTTGAGCTGTCCTAATTACGGCTGTTCTTCTTCTTCTTTCCCTTCCGGTTCTTGCAGCAGGAATTACAATGCTACTAACAGACCGGAACCTAAATACTACTTTCTTTGACCCTGCAGGAGGGGGAGACCCAATCCTGTACCAACACCTC</v>
          </cell>
        </row>
        <row r="183">
          <cell r="A183" t="str">
            <v>UKFBJ563-08</v>
          </cell>
          <cell r="B183">
            <v>0</v>
          </cell>
          <cell r="C183" t="str">
            <v>G02-20</v>
          </cell>
          <cell r="D183" t="str">
            <v>BOLD:AAR9265</v>
          </cell>
          <cell r="E183" t="str">
            <v>COI</v>
          </cell>
          <cell r="F183">
            <v>2002</v>
          </cell>
          <cell r="G183" t="str">
            <v>Fiji</v>
          </cell>
          <cell r="H183" t="str">
            <v>Viti Levu Island</v>
          </cell>
          <cell r="N183" t="str">
            <v>CCTATATATAGTTTTTGGTGCTTGGGCAGGAATAGTGGGCACAGCTTTAAGCTTACTGAT
TCGAGCAGAATTAAGTCAGCCTGGAGCCCTTTTAGGAGATGACCAAATCTATAACGTTAT
CGTTACAGCTCATGCTTTCGTAATAATTTTCTTTATAGTGATACCAATCATGATCGGAGG
CTTTGGAAACTGACTTATTCCCCTAATGATTGGAGCCCCTGACATAGCATTTCCTCGAAT
AAACAACATAAGCTTTTGATTACTCCCCCCTTCTTTCCTTCTTCTGCTTGCTTCTTCCGG
AGTAGAAGCTGGGGCTGGAACAGGTTGAACCGTCTACCCCCCATTATCCGGGAACCTGGC
ACACGCAGGGGCATCAGTTGACCTAACTATTTTCTCACTTCACTTGGCAGGTGTTTCTTC
AATTCTAGGGGCTATTAATTTTATTACAACTATTATTAATATGAAACCCCCAGCAATTTC
ACAGTACCAAACACCCTTATTTGTTTGAGCTGTCCTAATTACGGCTGTACTTCTACTTCT
TTCTCTTCCGGTCCTTGCAGCAGGAATTACAATGCTACTAACAGACCGAAACTTAAATAC
TACTTTCTTCGACCCCGCAGGAGGGGGAGACCCTATCCTATACCAGCACCTC</v>
          </cell>
        </row>
        <row r="184">
          <cell r="A184" t="str">
            <v>UKFBK089-08</v>
          </cell>
          <cell r="B184" t="str">
            <v>KF929762</v>
          </cell>
          <cell r="C184" t="str">
            <v>EOW 93-01</v>
          </cell>
          <cell r="D184" t="str">
            <v>BOLD:AAE2834</v>
          </cell>
          <cell r="E184" t="str">
            <v>COI</v>
          </cell>
          <cell r="F184">
            <v>1993</v>
          </cell>
          <cell r="G184" t="str">
            <v>Tonga</v>
          </cell>
          <cell r="H184" t="str">
            <v>Tongatapu</v>
          </cell>
          <cell r="N184" t="str">
            <v>CCTATATATAGTTTTCGGTGCTTGAGCAGGAATAGTGGGCACAGCTTTAAGCTTATTAATTCGAGCAGAATTAAGTCAGCCTGGAGCCCTCCTAGGAGACGACCAAATTTATAACGTAATCGTTACAGCTCATGCTTTCGTAATAATTTTCTTTATAGTAATACCAATTATGATTGGAGGCTTTGGAAACTGACTTATTCCCCTTATGATTGGAGCCCCTGACATGGCCTTCCCTCGAATGAATAACATGAGCTTTTGACTACTCCCCCCTTCTTTCCTCCTGTTACTTGCTTCTTCCGGAGTTGAAGCCGGAGCAGGGACAGGTTGAACTGTTTACCCCCCACTATCAGGAAACCTAGCACATGCAGGGGCATCAGTTGACCTTACTATTTTCTCCCTTCACTTGGCAGGTGTTTCTTCAATTCTAGGGGCTATTAATTTTATTACGACAATTATTAATATGAAACCCCCAGCTATTTCACAGTACCAAACTCCCCTATTTGTTTGAGCTGTCCTAATTACGGCTGTTCTTCTTCTTCTTTCCCTTCCGGTTCTTGCAGCAGGAATTACAATGCTACTAACAGACCGGAACCTAAATACTACTTTCTTTGACCCTGCAGGAGGGGGAGACCCAATCCTGTACCAACACCTC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cirripectes"/>
    </sheetNames>
    <sheetDataSet>
      <sheetData sheetId="0">
        <row r="1">
          <cell r="B1" t="str">
            <v>processid</v>
          </cell>
          <cell r="C1" t="str">
            <v>sampleid</v>
          </cell>
          <cell r="D1" t="str">
            <v>recordID</v>
          </cell>
          <cell r="E1" t="str">
            <v>catalognum</v>
          </cell>
          <cell r="F1" t="str">
            <v>fieldnum</v>
          </cell>
          <cell r="G1" t="str">
            <v>institution_storing</v>
          </cell>
          <cell r="H1" t="str">
            <v>collection_code</v>
          </cell>
          <cell r="I1" t="str">
            <v>bin_uri</v>
          </cell>
          <cell r="J1" t="str">
            <v>phylum_taxID</v>
          </cell>
          <cell r="K1" t="str">
            <v>phylum_name</v>
          </cell>
          <cell r="L1" t="str">
            <v>class_taxID</v>
          </cell>
          <cell r="M1" t="str">
            <v>class_name</v>
          </cell>
          <cell r="N1" t="str">
            <v>order_taxID</v>
          </cell>
          <cell r="O1" t="str">
            <v>order_name</v>
          </cell>
          <cell r="P1" t="str">
            <v>family_taxID</v>
          </cell>
          <cell r="Q1" t="str">
            <v>family_name</v>
          </cell>
          <cell r="R1" t="str">
            <v>subfamily_taxID</v>
          </cell>
          <cell r="S1" t="str">
            <v>subfamily_name</v>
          </cell>
          <cell r="T1" t="str">
            <v>genus_taxID</v>
          </cell>
          <cell r="U1" t="str">
            <v>genus_name</v>
          </cell>
          <cell r="V1" t="str">
            <v>species_taxID</v>
          </cell>
          <cell r="W1" t="str">
            <v>species_name</v>
          </cell>
          <cell r="X1" t="str">
            <v>subspecies_taxID</v>
          </cell>
          <cell r="Y1" t="str">
            <v>subspecies_name</v>
          </cell>
          <cell r="Z1" t="str">
            <v>identification_provided_by</v>
          </cell>
          <cell r="AA1" t="str">
            <v>identification_method</v>
          </cell>
          <cell r="AB1" t="str">
            <v>identification_reference</v>
          </cell>
          <cell r="AC1" t="str">
            <v>tax_note</v>
          </cell>
          <cell r="AD1" t="str">
            <v>voucher_status</v>
          </cell>
          <cell r="AE1" t="str">
            <v>tissue_type</v>
          </cell>
          <cell r="AF1" t="str">
            <v>collection_event_id</v>
          </cell>
          <cell r="AG1" t="str">
            <v>collectors</v>
          </cell>
          <cell r="AH1" t="str">
            <v>collectiondate_start</v>
          </cell>
          <cell r="AI1" t="str">
            <v>collectiondate_end</v>
          </cell>
          <cell r="AJ1" t="str">
            <v>collectiontime</v>
          </cell>
          <cell r="AK1" t="str">
            <v>collection_note</v>
          </cell>
          <cell r="AL1" t="str">
            <v>site_code</v>
          </cell>
          <cell r="AM1" t="str">
            <v>sampling_protocol</v>
          </cell>
          <cell r="AN1" t="str">
            <v>lifestage</v>
          </cell>
          <cell r="AO1" t="str">
            <v>sex</v>
          </cell>
          <cell r="AP1" t="str">
            <v>reproduction</v>
          </cell>
          <cell r="AQ1" t="str">
            <v>habitat</v>
          </cell>
          <cell r="AR1" t="str">
            <v>associated_specimens</v>
          </cell>
          <cell r="AS1" t="str">
            <v>associated_taxa</v>
          </cell>
          <cell r="AT1" t="str">
            <v>extrainfo</v>
          </cell>
          <cell r="AU1" t="str">
            <v>notes</v>
          </cell>
          <cell r="AV1" t="str">
            <v>lat</v>
          </cell>
          <cell r="AW1" t="str">
            <v>lon</v>
          </cell>
          <cell r="AX1" t="str">
            <v>coord_source</v>
          </cell>
          <cell r="AY1" t="str">
            <v>coord_accuracy</v>
          </cell>
          <cell r="AZ1" t="str">
            <v>elev</v>
          </cell>
          <cell r="BA1" t="str">
            <v>depth</v>
          </cell>
          <cell r="BB1" t="str">
            <v>elev_accuracy</v>
          </cell>
          <cell r="BC1" t="str">
            <v>depth_accuracy</v>
          </cell>
          <cell r="BD1" t="str">
            <v>country</v>
          </cell>
          <cell r="BE1" t="str">
            <v>province_state</v>
          </cell>
          <cell r="BF1" t="str">
            <v>region</v>
          </cell>
          <cell r="BG1" t="str">
            <v>sector</v>
          </cell>
          <cell r="BH1" t="str">
            <v>exactsite</v>
          </cell>
          <cell r="BI1" t="str">
            <v>image_ids</v>
          </cell>
          <cell r="BJ1" t="str">
            <v>image_urls</v>
          </cell>
          <cell r="BK1" t="str">
            <v>media_descriptors</v>
          </cell>
          <cell r="BL1" t="str">
            <v>captions</v>
          </cell>
          <cell r="BM1" t="str">
            <v>copyright_holders</v>
          </cell>
          <cell r="BN1" t="str">
            <v>copyright_years</v>
          </cell>
          <cell r="BO1" t="str">
            <v>copyright_licenses</v>
          </cell>
          <cell r="BP1" t="str">
            <v>copyright_institutions</v>
          </cell>
          <cell r="BQ1" t="str">
            <v>photographers</v>
          </cell>
        </row>
        <row r="2">
          <cell r="B2" t="str">
            <v>ANGBF26357-19</v>
          </cell>
          <cell r="C2" t="str">
            <v>KX301892</v>
          </cell>
          <cell r="D2">
            <v>10124715</v>
          </cell>
          <cell r="E2">
            <v>1656</v>
          </cell>
          <cell r="G2" t="str">
            <v>Mined from GenBank, NCBI</v>
          </cell>
          <cell r="I2" t="str">
            <v>BOLD:AAJ1078</v>
          </cell>
          <cell r="J2">
            <v>18</v>
          </cell>
          <cell r="K2" t="str">
            <v>Chordata</v>
          </cell>
          <cell r="L2">
            <v>77</v>
          </cell>
          <cell r="M2" t="str">
            <v>Actinopterygii</v>
          </cell>
          <cell r="N2">
            <v>747033</v>
          </cell>
          <cell r="O2" t="str">
            <v>Blenniiformes</v>
          </cell>
          <cell r="P2">
            <v>1865</v>
          </cell>
          <cell r="Q2" t="str">
            <v>Blenniidae</v>
          </cell>
          <cell r="R2">
            <v>496075</v>
          </cell>
          <cell r="S2" t="str">
            <v>Salariinae</v>
          </cell>
          <cell r="T2">
            <v>84468</v>
          </cell>
          <cell r="U2" t="str">
            <v>Cirripectes</v>
          </cell>
          <cell r="BD2" t="str">
            <v>Seychelles</v>
          </cell>
        </row>
        <row r="3">
          <cell r="B3" t="str">
            <v>ANGBF32324-19</v>
          </cell>
          <cell r="C3" t="str">
            <v>KU191290</v>
          </cell>
          <cell r="D3">
            <v>10130682</v>
          </cell>
          <cell r="G3" t="str">
            <v>Mined from GenBank, NCBI</v>
          </cell>
          <cell r="I3" t="str">
            <v>BOLD:AAE2835</v>
          </cell>
          <cell r="J3">
            <v>18</v>
          </cell>
          <cell r="K3" t="str">
            <v>Chordata</v>
          </cell>
          <cell r="L3">
            <v>77</v>
          </cell>
          <cell r="M3" t="str">
            <v>Actinopterygii</v>
          </cell>
          <cell r="N3">
            <v>747033</v>
          </cell>
          <cell r="O3" t="str">
            <v>Blenniiformes</v>
          </cell>
          <cell r="P3">
            <v>1865</v>
          </cell>
          <cell r="Q3" t="str">
            <v>Blenniidae</v>
          </cell>
          <cell r="R3">
            <v>496075</v>
          </cell>
          <cell r="S3" t="str">
            <v>Salariinae</v>
          </cell>
          <cell r="T3">
            <v>84468</v>
          </cell>
          <cell r="U3" t="str">
            <v>Cirripectes</v>
          </cell>
          <cell r="V3">
            <v>84469</v>
          </cell>
          <cell r="W3" t="str">
            <v>Cirripectes castaneus</v>
          </cell>
          <cell r="AB3" t="str">
            <v>Valenciennes, 1836</v>
          </cell>
          <cell r="BD3" t="str">
            <v>Saudi Arabia</v>
          </cell>
        </row>
        <row r="4">
          <cell r="B4" t="str">
            <v>AUSTR398-13</v>
          </cell>
          <cell r="C4" t="str">
            <v>AUST-400</v>
          </cell>
          <cell r="D4">
            <v>3787024</v>
          </cell>
          <cell r="E4" t="str">
            <v>USNM:FISH:424081</v>
          </cell>
          <cell r="F4" t="str">
            <v>AUST-400</v>
          </cell>
          <cell r="G4" t="str">
            <v>Smithsonian Institution, National Museum of Natural History</v>
          </cell>
          <cell r="I4" t="str">
            <v>BOLD:ACC5121</v>
          </cell>
          <cell r="J4">
            <v>18</v>
          </cell>
          <cell r="K4" t="str">
            <v>Chordata</v>
          </cell>
          <cell r="L4">
            <v>77</v>
          </cell>
          <cell r="M4" t="str">
            <v>Actinopterygii</v>
          </cell>
          <cell r="N4">
            <v>747033</v>
          </cell>
          <cell r="O4" t="str">
            <v>Blenniiformes</v>
          </cell>
          <cell r="P4">
            <v>1865</v>
          </cell>
          <cell r="Q4" t="str">
            <v>Blenniidae</v>
          </cell>
          <cell r="R4">
            <v>496075</v>
          </cell>
          <cell r="S4" t="str">
            <v>Salariinae</v>
          </cell>
          <cell r="T4">
            <v>84468</v>
          </cell>
          <cell r="U4" t="str">
            <v>Cirripectes</v>
          </cell>
          <cell r="V4">
            <v>495638</v>
          </cell>
          <cell r="W4" t="str">
            <v>Cirripectes alboapicalis</v>
          </cell>
          <cell r="Z4" t="str">
            <v>Jeremie Viviani</v>
          </cell>
          <cell r="AB4" t="str">
            <v>Ogilby, 1899</v>
          </cell>
          <cell r="AD4" t="str">
            <v>Vouchered:Registered Collection</v>
          </cell>
          <cell r="AG4" t="str">
            <v>Jeff Williams, Erwan Delrieu-Trottin, Pierre Sasal</v>
          </cell>
          <cell r="AK4" t="str">
            <v>Collection depth: 0-8 m.</v>
          </cell>
          <cell r="AU4" t="str">
            <v>SL=81.8 mm.</v>
          </cell>
          <cell r="AV4" t="str">
            <v>-22.4522</v>
          </cell>
          <cell r="AW4" t="str">
            <v>-151.324</v>
          </cell>
          <cell r="BC4">
            <v>-8</v>
          </cell>
          <cell r="BD4" t="str">
            <v>French Polynesia</v>
          </cell>
          <cell r="BE4" t="str">
            <v>Austral Islands</v>
          </cell>
          <cell r="BH4" t="str">
            <v>Austral Islands, Rurutu, northeast side of island,</v>
          </cell>
          <cell r="BI4">
            <v>3202743</v>
          </cell>
          <cell r="BJ4" t="str">
            <v>http://www.boldsystems.org/pics/AUSTR/USNM_424081_photograph_81.8mmSL_AUST_400+1507674316.JPG</v>
          </cell>
          <cell r="BK4" t="str">
            <v>Lateral</v>
          </cell>
          <cell r="BL4" t="str">
            <v>USNM 424081 photograph lateral view</v>
          </cell>
          <cell r="BN4">
            <v>2013</v>
          </cell>
          <cell r="BO4" t="str">
            <v>CreativeCommons – Attribution Non-Commercial (by-nc)</v>
          </cell>
          <cell r="BP4" t="str">
            <v>Smithsonian Institution National Museum of Natural History</v>
          </cell>
          <cell r="BQ4" t="str">
            <v>Jeffrey T. Williams</v>
          </cell>
        </row>
        <row r="5">
          <cell r="B5" t="str">
            <v>AUSTR401-13</v>
          </cell>
          <cell r="C5" t="str">
            <v>AUST-403</v>
          </cell>
          <cell r="D5">
            <v>3787027</v>
          </cell>
          <cell r="E5" t="str">
            <v>USNM:FISH:424037</v>
          </cell>
          <cell r="F5" t="str">
            <v>AUST-403</v>
          </cell>
          <cell r="G5" t="str">
            <v>Smithsonian Institution, National Museum of Natural History</v>
          </cell>
          <cell r="I5" t="str">
            <v>BOLD:AAF2879</v>
          </cell>
          <cell r="J5">
            <v>18</v>
          </cell>
          <cell r="K5" t="str">
            <v>Chordata</v>
          </cell>
          <cell r="L5">
            <v>77</v>
          </cell>
          <cell r="M5" t="str">
            <v>Actinopterygii</v>
          </cell>
          <cell r="N5">
            <v>747033</v>
          </cell>
          <cell r="O5" t="str">
            <v>Blenniiformes</v>
          </cell>
          <cell r="P5">
            <v>1865</v>
          </cell>
          <cell r="Q5" t="str">
            <v>Blenniidae</v>
          </cell>
          <cell r="R5">
            <v>496075</v>
          </cell>
          <cell r="S5" t="str">
            <v>Salariinae</v>
          </cell>
          <cell r="T5">
            <v>84468</v>
          </cell>
          <cell r="U5" t="str">
            <v>Cirripectes</v>
          </cell>
          <cell r="V5">
            <v>89207</v>
          </cell>
          <cell r="W5" t="str">
            <v>Cirripectes quagga</v>
          </cell>
          <cell r="Z5" t="str">
            <v>Jeff Williams</v>
          </cell>
          <cell r="AB5" t="str">
            <v>(Fowler &amp; Ball, 1924)</v>
          </cell>
          <cell r="AD5" t="str">
            <v>Vouchered:Registered Collection</v>
          </cell>
          <cell r="AG5" t="str">
            <v>Jeff Williams, Erwan Delrieu-Trottin, Pierre Sasal</v>
          </cell>
          <cell r="AK5" t="str">
            <v>Collection depth: 0-8 m.</v>
          </cell>
          <cell r="AU5" t="str">
            <v>SL=60.9 mm.</v>
          </cell>
          <cell r="AV5" t="str">
            <v>-22.4522</v>
          </cell>
          <cell r="AW5" t="str">
            <v>-151.324</v>
          </cell>
          <cell r="BC5">
            <v>-8</v>
          </cell>
          <cell r="BD5" t="str">
            <v>French Polynesia</v>
          </cell>
          <cell r="BE5" t="str">
            <v>Austral Islands</v>
          </cell>
          <cell r="BH5" t="str">
            <v>Austral Islands, Rurutu, northeast side of island,</v>
          </cell>
          <cell r="BI5">
            <v>3202704</v>
          </cell>
          <cell r="BJ5" t="str">
            <v>http://www.boldsystems.org/pics/AUSTR/USNM_424037_photograph_60.9mmSL_AUST_403+1507674156.JPG</v>
          </cell>
          <cell r="BK5" t="str">
            <v>Lateral</v>
          </cell>
          <cell r="BL5" t="str">
            <v>USNM 424037 photograph lateral view</v>
          </cell>
          <cell r="BN5">
            <v>2013</v>
          </cell>
          <cell r="BO5" t="str">
            <v>CreativeCommons – Attribution Non-Commercial (by-nc)</v>
          </cell>
          <cell r="BP5" t="str">
            <v>Smithsonian Institution National Museum of Natural History</v>
          </cell>
          <cell r="BQ5" t="str">
            <v>Jeffrey T. Williams</v>
          </cell>
        </row>
        <row r="6">
          <cell r="B6" t="str">
            <v>AUSTR544-13</v>
          </cell>
          <cell r="C6" t="str">
            <v>AUST-546</v>
          </cell>
          <cell r="D6">
            <v>3787170</v>
          </cell>
          <cell r="E6" t="str">
            <v>USNM:FISH:422996</v>
          </cell>
          <cell r="F6" t="str">
            <v>AUST-546</v>
          </cell>
          <cell r="G6" t="str">
            <v>Smithsonian Institution, National Museum of Natural History</v>
          </cell>
          <cell r="I6" t="str">
            <v>BOLD:AAG2625</v>
          </cell>
          <cell r="J6">
            <v>18</v>
          </cell>
          <cell r="K6" t="str">
            <v>Chordata</v>
          </cell>
          <cell r="L6">
            <v>77</v>
          </cell>
          <cell r="M6" t="str">
            <v>Actinopterygii</v>
          </cell>
          <cell r="N6">
            <v>747033</v>
          </cell>
          <cell r="O6" t="str">
            <v>Blenniiformes</v>
          </cell>
          <cell r="P6">
            <v>1865</v>
          </cell>
          <cell r="Q6" t="str">
            <v>Blenniidae</v>
          </cell>
          <cell r="R6">
            <v>496075</v>
          </cell>
          <cell r="S6" t="str">
            <v>Salariinae</v>
          </cell>
          <cell r="T6">
            <v>84468</v>
          </cell>
          <cell r="U6" t="str">
            <v>Cirripectes</v>
          </cell>
          <cell r="V6">
            <v>887801</v>
          </cell>
          <cell r="W6" t="str">
            <v>Cirripectes obscurus</v>
          </cell>
          <cell r="Z6" t="str">
            <v>Jeff Williams</v>
          </cell>
          <cell r="AA6" t="str">
            <v>combined CO1 and morhological analysis by the world expert on this genus (see Williams 1988 revision)</v>
          </cell>
          <cell r="AD6" t="str">
            <v>Vouchered:Registered Collection</v>
          </cell>
          <cell r="AG6" t="str">
            <v>Jeff Williams, Erwan Delrieu-Trottin, Pierre Sasal</v>
          </cell>
          <cell r="AK6" t="str">
            <v>Collection depth: 0-9 m.|Austral Islands, Maria Atoll, exposed barrier reef crest and channels with high energy surf, sand and large pieces of coral at bottom of channels. Surge channel lead into lagoon.</v>
          </cell>
          <cell r="AU6" t="str">
            <v>SL=51.5 mm.</v>
          </cell>
          <cell r="AV6" t="str">
            <v>-21.8131</v>
          </cell>
          <cell r="AW6" t="str">
            <v>-154.689</v>
          </cell>
          <cell r="BC6">
            <v>-9</v>
          </cell>
          <cell r="BD6" t="str">
            <v>French Polynesia</v>
          </cell>
          <cell r="BE6" t="str">
            <v>Austral Islands</v>
          </cell>
          <cell r="BI6">
            <v>3202607</v>
          </cell>
          <cell r="BJ6" t="str">
            <v>http://www.boldsystems.org/pics/AUSTR/USNM_422996_photograph_51.5mmSL_AUST_546+1507673006.JPG</v>
          </cell>
          <cell r="BK6" t="str">
            <v>Lateral</v>
          </cell>
          <cell r="BL6" t="str">
            <v>USNM 422996 photograph lateral view</v>
          </cell>
          <cell r="BN6">
            <v>2013</v>
          </cell>
          <cell r="BO6" t="str">
            <v>CreativeCommons – Attribution Non-Commercial (by-nc)</v>
          </cell>
          <cell r="BP6" t="str">
            <v>Smithsonian Institution National Museum of Natural History</v>
          </cell>
          <cell r="BQ6" t="str">
            <v>Jeffrey T. Williams</v>
          </cell>
        </row>
        <row r="7">
          <cell r="B7" t="str">
            <v>DSLAG1745-12</v>
          </cell>
          <cell r="C7" t="str">
            <v>ADC12_235.8 #1</v>
          </cell>
          <cell r="D7">
            <v>2712475</v>
          </cell>
          <cell r="F7" t="str">
            <v>ADC12_235.8 #1</v>
          </cell>
          <cell r="G7" t="str">
            <v>South African Institute for Aquatic Biodiversity</v>
          </cell>
          <cell r="I7" t="str">
            <v>BOLD:AAU6316</v>
          </cell>
          <cell r="J7">
            <v>18</v>
          </cell>
          <cell r="K7" t="str">
            <v>Chordata</v>
          </cell>
          <cell r="L7">
            <v>77</v>
          </cell>
          <cell r="M7" t="str">
            <v>Actinopterygii</v>
          </cell>
          <cell r="N7">
            <v>747033</v>
          </cell>
          <cell r="O7" t="str">
            <v>Blenniiformes</v>
          </cell>
          <cell r="P7">
            <v>1865</v>
          </cell>
          <cell r="Q7" t="str">
            <v>Blenniidae</v>
          </cell>
          <cell r="R7">
            <v>496075</v>
          </cell>
          <cell r="S7" t="str">
            <v>Salariinae</v>
          </cell>
          <cell r="T7">
            <v>84468</v>
          </cell>
          <cell r="U7" t="str">
            <v>Cirripectes</v>
          </cell>
          <cell r="V7">
            <v>384667</v>
          </cell>
          <cell r="W7" t="str">
            <v>Cirripectes auritus</v>
          </cell>
          <cell r="Z7" t="str">
            <v>Allan D. Connell</v>
          </cell>
          <cell r="AB7" t="str">
            <v>Carlson, 1981</v>
          </cell>
          <cell r="AG7" t="str">
            <v>Allan D. Connell</v>
          </cell>
          <cell r="AV7" t="str">
            <v>-28.161</v>
          </cell>
          <cell r="AW7" t="str">
            <v>32.561</v>
          </cell>
          <cell r="AZ7">
            <v>-18</v>
          </cell>
          <cell r="BD7" t="str">
            <v>South Africa</v>
          </cell>
          <cell r="BE7" t="str">
            <v>KwaZulu-Natal</v>
          </cell>
          <cell r="BH7" t="str">
            <v>DAR 1</v>
          </cell>
          <cell r="BI7">
            <v>1718450</v>
          </cell>
          <cell r="BJ7" t="str">
            <v>http://www.boldsystems.org/pics/DSLAG/Cirripectes_auritus_235.8_#1+1333464790.jpg</v>
          </cell>
          <cell r="BK7" t="str">
            <v>Lateral</v>
          </cell>
          <cell r="BL7" t="str">
            <v>Cirripectes auritus</v>
          </cell>
          <cell r="BM7" t="str">
            <v>Allan D Connell</v>
          </cell>
          <cell r="BN7">
            <v>2012</v>
          </cell>
          <cell r="BO7" t="str">
            <v>CreativeCommons - Attribution</v>
          </cell>
          <cell r="BP7" t="str">
            <v>Allan D Connell</v>
          </cell>
          <cell r="BQ7" t="str">
            <v>Allan D Connell</v>
          </cell>
        </row>
        <row r="8">
          <cell r="B8" t="str">
            <v>FPFLB356-12</v>
          </cell>
          <cell r="C8" t="str">
            <v>FLMOO_1106</v>
          </cell>
          <cell r="D8">
            <v>2567012</v>
          </cell>
          <cell r="E8" t="str">
            <v>MBIO38362</v>
          </cell>
          <cell r="F8" t="str">
            <v>FLMOO_1106</v>
          </cell>
          <cell r="G8" t="str">
            <v>Smithsonian Institution</v>
          </cell>
          <cell r="I8" t="str">
            <v>BOLD:AAJ1084</v>
          </cell>
          <cell r="J8">
            <v>18</v>
          </cell>
          <cell r="K8" t="str">
            <v>Chordata</v>
          </cell>
          <cell r="L8">
            <v>77</v>
          </cell>
          <cell r="M8" t="str">
            <v>Actinopterygii</v>
          </cell>
          <cell r="N8">
            <v>747033</v>
          </cell>
          <cell r="O8" t="str">
            <v>Blenniiformes</v>
          </cell>
          <cell r="P8">
            <v>1865</v>
          </cell>
          <cell r="Q8" t="str">
            <v>Blenniidae</v>
          </cell>
          <cell r="R8">
            <v>496075</v>
          </cell>
          <cell r="S8" t="str">
            <v>Salariinae</v>
          </cell>
          <cell r="T8">
            <v>84468</v>
          </cell>
          <cell r="U8" t="str">
            <v>Cirripectes</v>
          </cell>
          <cell r="V8">
            <v>89209</v>
          </cell>
          <cell r="W8" t="str">
            <v>Cirripectes variolosus</v>
          </cell>
          <cell r="Z8" t="str">
            <v>Benoit Espiau</v>
          </cell>
          <cell r="AB8" t="str">
            <v>Valenciennes, 1836</v>
          </cell>
          <cell r="AG8" t="str">
            <v>Benoit ESPIAU, Franck Lerouvreur</v>
          </cell>
          <cell r="AN8" t="str">
            <v>I</v>
          </cell>
          <cell r="AT8" t="str">
            <v>Length : 2 mm</v>
          </cell>
          <cell r="AU8" t="str">
            <v>Identified through DNA Barcoding</v>
          </cell>
          <cell r="AV8" t="str">
            <v>-17.473</v>
          </cell>
          <cell r="AW8" t="str">
            <v>-149.831</v>
          </cell>
          <cell r="BD8" t="str">
            <v>French Polynesia</v>
          </cell>
          <cell r="BE8" t="str">
            <v>Society Islands</v>
          </cell>
          <cell r="BF8" t="str">
            <v>Moorea</v>
          </cell>
          <cell r="BG8" t="str">
            <v>North coast of Moorea</v>
          </cell>
          <cell r="BI8">
            <v>1637610</v>
          </cell>
          <cell r="BJ8" t="str">
            <v>http://www.boldsystems.org/pics/FPFLB/FLMOO_1106+1338475186.jpg</v>
          </cell>
          <cell r="BK8" t="str">
            <v>Lateral</v>
          </cell>
          <cell r="BO8" t="str">
            <v>No Rights Reserved</v>
          </cell>
          <cell r="BQ8" t="str">
            <v>Benoit ESPIAU</v>
          </cell>
        </row>
        <row r="9">
          <cell r="B9" t="str">
            <v>FPFLB371-12</v>
          </cell>
          <cell r="C9" t="str">
            <v>FLMOO_1129</v>
          </cell>
          <cell r="D9">
            <v>2567027</v>
          </cell>
          <cell r="E9" t="str">
            <v>MBIO38388</v>
          </cell>
          <cell r="F9" t="str">
            <v>FLMOO_1129</v>
          </cell>
          <cell r="G9" t="str">
            <v>Smithsonian Institution</v>
          </cell>
          <cell r="I9" t="str">
            <v>BOLD:AAF2879</v>
          </cell>
          <cell r="J9">
            <v>18</v>
          </cell>
          <cell r="K9" t="str">
            <v>Chordata</v>
          </cell>
          <cell r="L9">
            <v>77</v>
          </cell>
          <cell r="M9" t="str">
            <v>Actinopterygii</v>
          </cell>
          <cell r="N9">
            <v>747033</v>
          </cell>
          <cell r="O9" t="str">
            <v>Blenniiformes</v>
          </cell>
          <cell r="P9">
            <v>1865</v>
          </cell>
          <cell r="Q9" t="str">
            <v>Blenniidae</v>
          </cell>
          <cell r="R9">
            <v>496075</v>
          </cell>
          <cell r="S9" t="str">
            <v>Salariinae</v>
          </cell>
          <cell r="T9">
            <v>84468</v>
          </cell>
          <cell r="U9" t="str">
            <v>Cirripectes</v>
          </cell>
          <cell r="V9">
            <v>89207</v>
          </cell>
          <cell r="W9" t="str">
            <v>Cirripectes quagga</v>
          </cell>
          <cell r="Z9" t="str">
            <v>Benoit Espiau</v>
          </cell>
          <cell r="AB9" t="str">
            <v>(Fowler &amp; Ball, 1924)</v>
          </cell>
          <cell r="AG9" t="str">
            <v>Benoit ESPIAU, Franck Lerouvreur</v>
          </cell>
          <cell r="AN9" t="str">
            <v>I</v>
          </cell>
          <cell r="AT9" t="str">
            <v>Length : 2,2 mm</v>
          </cell>
          <cell r="AU9" t="str">
            <v>Identified through DNA Barcoding</v>
          </cell>
          <cell r="AV9" t="str">
            <v>-17.478</v>
          </cell>
          <cell r="AW9" t="str">
            <v>-149.922</v>
          </cell>
          <cell r="BD9" t="str">
            <v>French Polynesia</v>
          </cell>
          <cell r="BE9" t="str">
            <v>Society Islands</v>
          </cell>
          <cell r="BF9" t="str">
            <v>Moorea</v>
          </cell>
          <cell r="BG9" t="str">
            <v>North ouest tip of Moorea</v>
          </cell>
          <cell r="BI9">
            <v>1637626</v>
          </cell>
          <cell r="BJ9" t="str">
            <v>http://www.boldsystems.org/pics/FPFLB/FLMOO_1129+1338476050.jpg</v>
          </cell>
          <cell r="BK9" t="str">
            <v>Lateral</v>
          </cell>
          <cell r="BO9" t="str">
            <v>No Rights Reserved</v>
          </cell>
          <cell r="BQ9" t="str">
            <v>Benoit ESPIAU</v>
          </cell>
        </row>
        <row r="10">
          <cell r="B10" t="str">
            <v>FUT004-18</v>
          </cell>
          <cell r="C10" t="str">
            <v>FUT-004</v>
          </cell>
          <cell r="D10">
            <v>9554782</v>
          </cell>
          <cell r="E10" t="str">
            <v>USNM:FISH:446022</v>
          </cell>
          <cell r="F10" t="str">
            <v>FUT-004</v>
          </cell>
          <cell r="G10" t="str">
            <v>National Museum of Natural History, Smithsonian Institution</v>
          </cell>
          <cell r="I10" t="str">
            <v>BOLD:AAJ1084</v>
          </cell>
          <cell r="J10">
            <v>18</v>
          </cell>
          <cell r="K10" t="str">
            <v>Chordata</v>
          </cell>
          <cell r="L10">
            <v>77</v>
          </cell>
          <cell r="M10" t="str">
            <v>Actinopterygii</v>
          </cell>
          <cell r="N10">
            <v>747033</v>
          </cell>
          <cell r="O10" t="str">
            <v>Blenniiformes</v>
          </cell>
          <cell r="P10">
            <v>1865</v>
          </cell>
          <cell r="Q10" t="str">
            <v>Blenniidae</v>
          </cell>
          <cell r="R10">
            <v>496075</v>
          </cell>
          <cell r="S10" t="str">
            <v>Salariinae</v>
          </cell>
          <cell r="T10">
            <v>84468</v>
          </cell>
          <cell r="U10" t="str">
            <v>Cirripectes</v>
          </cell>
          <cell r="V10">
            <v>89209</v>
          </cell>
          <cell r="W10" t="str">
            <v>Cirripectes variolosus</v>
          </cell>
          <cell r="Z10" t="str">
            <v>Jeff Williams</v>
          </cell>
          <cell r="AB10" t="str">
            <v>Valenciennes, 1836</v>
          </cell>
          <cell r="AD10" t="str">
            <v>Vouchered:Registered Collection</v>
          </cell>
          <cell r="AG10" t="str">
            <v>J. Williams &amp; S. Planes</v>
          </cell>
          <cell r="AK10" t="str">
            <v>Collected between 8-16 meters.</v>
          </cell>
          <cell r="AT10" t="str">
            <v>SL=44 mm.</v>
          </cell>
          <cell r="AV10" t="str">
            <v>-14.2994</v>
          </cell>
          <cell r="AW10" t="str">
            <v>-178.161</v>
          </cell>
          <cell r="BA10">
            <v>8</v>
          </cell>
          <cell r="BC10">
            <v>-8</v>
          </cell>
          <cell r="BD10" t="str">
            <v>France</v>
          </cell>
          <cell r="BE10" t="str">
            <v>Wallis and Futuna Islands</v>
          </cell>
          <cell r="BF10" t="str">
            <v>Futuna</v>
          </cell>
          <cell r="BH10" t="str">
            <v>Wallis and Futuna, Futuna Island, off west coast,</v>
          </cell>
        </row>
        <row r="11">
          <cell r="B11" t="str">
            <v>FUT160-18</v>
          </cell>
          <cell r="C11" t="str">
            <v>FUT-160</v>
          </cell>
          <cell r="D11">
            <v>9554938</v>
          </cell>
          <cell r="E11" t="str">
            <v>USNM:FISH:446178</v>
          </cell>
          <cell r="F11" t="str">
            <v>FUT-160</v>
          </cell>
          <cell r="G11" t="str">
            <v>National Museum of Natural History, Smithsonian Institution</v>
          </cell>
          <cell r="I11" t="str">
            <v>BOLD:AAJ1079</v>
          </cell>
          <cell r="J11">
            <v>18</v>
          </cell>
          <cell r="K11" t="str">
            <v>Chordata</v>
          </cell>
          <cell r="L11">
            <v>77</v>
          </cell>
          <cell r="M11" t="str">
            <v>Actinopterygii</v>
          </cell>
          <cell r="N11">
            <v>747033</v>
          </cell>
          <cell r="O11" t="str">
            <v>Blenniiformes</v>
          </cell>
          <cell r="P11">
            <v>1865</v>
          </cell>
          <cell r="Q11" t="str">
            <v>Blenniidae</v>
          </cell>
          <cell r="R11">
            <v>496075</v>
          </cell>
          <cell r="S11" t="str">
            <v>Salariinae</v>
          </cell>
          <cell r="T11">
            <v>84468</v>
          </cell>
          <cell r="U11" t="str">
            <v>Cirripectes</v>
          </cell>
          <cell r="V11">
            <v>89401</v>
          </cell>
          <cell r="W11" t="str">
            <v>Cirripectes fuscoguttatus</v>
          </cell>
          <cell r="Z11" t="str">
            <v>Jeff Williams</v>
          </cell>
          <cell r="AB11" t="str">
            <v>Strasburg &amp; Schultz, 1953</v>
          </cell>
          <cell r="AD11" t="str">
            <v>Vouchered:Registered Collection</v>
          </cell>
          <cell r="AG11" t="str">
            <v>J. Williams &amp; S. Planes</v>
          </cell>
          <cell r="AK11" t="str">
            <v>Collected between 0-9 meters.</v>
          </cell>
          <cell r="AT11" t="str">
            <v>SL=71 mm.</v>
          </cell>
          <cell r="AV11" t="str">
            <v>-14.3476</v>
          </cell>
          <cell r="AW11" t="str">
            <v>-178.074</v>
          </cell>
          <cell r="BC11">
            <v>-9</v>
          </cell>
          <cell r="BD11" t="str">
            <v>France</v>
          </cell>
          <cell r="BE11" t="str">
            <v>Wallis and Futuna Islands</v>
          </cell>
          <cell r="BF11" t="str">
            <v>Futuna</v>
          </cell>
          <cell r="BH11" t="str">
            <v>Wallis and Futuna, Alofi Island, southwest point,</v>
          </cell>
          <cell r="BI11">
            <v>3476968</v>
          </cell>
          <cell r="BJ11" t="str">
            <v>http://www.boldsystems.org/pics/FUT/USNM_446178_photograph_FUT-160_71mmSL_FUT-2016-04+1549569652.JPG</v>
          </cell>
          <cell r="BK11" t="str">
            <v>Lateral</v>
          </cell>
          <cell r="BL11" t="str">
            <v>USNM 446178 photograph lateral view</v>
          </cell>
          <cell r="BN11">
            <v>2016</v>
          </cell>
          <cell r="BO11" t="str">
            <v>CreativeCommons – Attribution Non-Commercial (by-nc)</v>
          </cell>
          <cell r="BP11" t="str">
            <v>Smithsonian Institution National Museum of Natural History</v>
          </cell>
          <cell r="BQ11" t="str">
            <v>Jeffrey T. Williams</v>
          </cell>
        </row>
        <row r="12">
          <cell r="B12" t="str">
            <v>FUT165-18</v>
          </cell>
          <cell r="C12" t="str">
            <v>FUT-165</v>
          </cell>
          <cell r="D12">
            <v>9554943</v>
          </cell>
          <cell r="E12" t="str">
            <v>USNM:FISH:446183</v>
          </cell>
          <cell r="F12" t="str">
            <v>FUT-165</v>
          </cell>
          <cell r="G12" t="str">
            <v>National Museum of Natural History, Smithsonian Institution</v>
          </cell>
          <cell r="I12" t="str">
            <v>BOLD:AAF2879</v>
          </cell>
          <cell r="J12">
            <v>18</v>
          </cell>
          <cell r="K12" t="str">
            <v>Chordata</v>
          </cell>
          <cell r="L12">
            <v>77</v>
          </cell>
          <cell r="M12" t="str">
            <v>Actinopterygii</v>
          </cell>
          <cell r="N12">
            <v>747033</v>
          </cell>
          <cell r="O12" t="str">
            <v>Blenniiformes</v>
          </cell>
          <cell r="P12">
            <v>1865</v>
          </cell>
          <cell r="Q12" t="str">
            <v>Blenniidae</v>
          </cell>
          <cell r="R12">
            <v>496075</v>
          </cell>
          <cell r="S12" t="str">
            <v>Salariinae</v>
          </cell>
          <cell r="T12">
            <v>84468</v>
          </cell>
          <cell r="U12" t="str">
            <v>Cirripectes</v>
          </cell>
          <cell r="V12">
            <v>89207</v>
          </cell>
          <cell r="W12" t="str">
            <v>Cirripectes quagga</v>
          </cell>
          <cell r="Z12" t="str">
            <v>Jeff Williams</v>
          </cell>
          <cell r="AB12" t="str">
            <v>(Fowler &amp; Ball, 1924)</v>
          </cell>
          <cell r="AD12" t="str">
            <v>Vouchered:Registered Collection</v>
          </cell>
          <cell r="AG12" t="str">
            <v>J. Williams &amp; S. Planes</v>
          </cell>
          <cell r="AK12" t="str">
            <v>Collected between 0-9 meters.</v>
          </cell>
          <cell r="AT12" t="str">
            <v>SL=50 mm.</v>
          </cell>
          <cell r="AV12" t="str">
            <v>-14.3476</v>
          </cell>
          <cell r="AW12" t="str">
            <v>-178.074</v>
          </cell>
          <cell r="BC12">
            <v>-9</v>
          </cell>
          <cell r="BD12" t="str">
            <v>France</v>
          </cell>
          <cell r="BE12" t="str">
            <v>Wallis and Futuna Islands</v>
          </cell>
          <cell r="BF12" t="str">
            <v>Futuna</v>
          </cell>
          <cell r="BH12" t="str">
            <v>Wallis and Futuna, Alofi Island, southwest point,</v>
          </cell>
          <cell r="BI12">
            <v>3476973</v>
          </cell>
          <cell r="BJ12" t="str">
            <v>http://www.boldsystems.org/pics/FUT/USNM_446183_photograph_FUT-165_50mmSL_FUT-2016-04+1549569658.JPG</v>
          </cell>
          <cell r="BK12" t="str">
            <v>Lateral</v>
          </cell>
          <cell r="BL12" t="str">
            <v>USNM 446183 photograph lateral view</v>
          </cell>
          <cell r="BN12">
            <v>2016</v>
          </cell>
          <cell r="BO12" t="str">
            <v>CreativeCommons – Attribution Non-Commercial (by-nc)</v>
          </cell>
          <cell r="BP12" t="str">
            <v>Smithsonian Institution National Museum of Natural History</v>
          </cell>
          <cell r="BQ12" t="str">
            <v>Jeffrey T. Williams</v>
          </cell>
        </row>
        <row r="13">
          <cell r="B13" t="str">
            <v>GAMBA246-12</v>
          </cell>
          <cell r="C13" t="str">
            <v>GAM-109</v>
          </cell>
          <cell r="D13">
            <v>2935225</v>
          </cell>
          <cell r="E13" t="str">
            <v>USNM:FISH:400979</v>
          </cell>
          <cell r="F13" t="str">
            <v>GAM-109</v>
          </cell>
          <cell r="G13" t="str">
            <v>Smithsonian Institution, National Museum of Natural History</v>
          </cell>
          <cell r="I13" t="str">
            <v>BOLD:AAF2879</v>
          </cell>
          <cell r="J13">
            <v>18</v>
          </cell>
          <cell r="K13" t="str">
            <v>Chordata</v>
          </cell>
          <cell r="L13">
            <v>77</v>
          </cell>
          <cell r="M13" t="str">
            <v>Actinopterygii</v>
          </cell>
          <cell r="N13">
            <v>747033</v>
          </cell>
          <cell r="O13" t="str">
            <v>Blenniiformes</v>
          </cell>
          <cell r="P13">
            <v>1865</v>
          </cell>
          <cell r="Q13" t="str">
            <v>Blenniidae</v>
          </cell>
          <cell r="R13">
            <v>496075</v>
          </cell>
          <cell r="S13" t="str">
            <v>Salariinae</v>
          </cell>
          <cell r="T13">
            <v>84468</v>
          </cell>
          <cell r="U13" t="str">
            <v>Cirripectes</v>
          </cell>
          <cell r="V13">
            <v>89207</v>
          </cell>
          <cell r="W13" t="str">
            <v>Cirripectes quagga</v>
          </cell>
          <cell r="Z13" t="str">
            <v>Jeff Williams</v>
          </cell>
          <cell r="AB13" t="str">
            <v>(Fowler &amp; Ball, 1924)</v>
          </cell>
          <cell r="AD13" t="str">
            <v>Vouchered:Registered Collection</v>
          </cell>
          <cell r="AG13" t="str">
            <v>Jeff Williams, Serge Planes, Michel Kulbicki, Pierre Sasal</v>
          </cell>
          <cell r="AK13" t="str">
            <v>Collection depth: 0-2 m.|Gambier Archipelago, Ile Taravai, Pointe Mata O Ruarangi, tidepools and adjacent coral reef, rocky shore woith porous volcanic rock at shore and large table corals in water beneath rocks.</v>
          </cell>
          <cell r="AU13" t="str">
            <v>SL=50.7 mm.</v>
          </cell>
          <cell r="AV13" t="str">
            <v>-23.1421</v>
          </cell>
          <cell r="AW13" t="str">
            <v>-135.045</v>
          </cell>
          <cell r="BC13">
            <v>-2</v>
          </cell>
          <cell r="BD13" t="str">
            <v>French Polynesia</v>
          </cell>
          <cell r="BE13" t="str">
            <v>Tuamotu-Gambier</v>
          </cell>
          <cell r="BI13">
            <v>3204418</v>
          </cell>
          <cell r="BJ13" t="str">
            <v>http://www.boldsystems.org/pics/GAMBA/USNM_400979_photograph_GAM_109_50.7mmSL_GAM_2010_06+1507817478.JPG</v>
          </cell>
          <cell r="BK13" t="str">
            <v>Lateral</v>
          </cell>
          <cell r="BL13" t="str">
            <v>USNM 400979 photograph lateral view</v>
          </cell>
          <cell r="BN13">
            <v>2010</v>
          </cell>
          <cell r="BO13" t="str">
            <v>CreativeCommons – Attribution Non-Commercial (by-nc)</v>
          </cell>
          <cell r="BP13" t="str">
            <v>Smithsonian Institution National Museum of Natural History</v>
          </cell>
          <cell r="BQ13" t="str">
            <v>Jeffrey T. Williams</v>
          </cell>
        </row>
        <row r="14">
          <cell r="B14" t="str">
            <v>GAMBA247-12</v>
          </cell>
          <cell r="C14" t="str">
            <v>GAM-110</v>
          </cell>
          <cell r="D14">
            <v>2935226</v>
          </cell>
          <cell r="E14" t="str">
            <v>USNM:FISH:400981</v>
          </cell>
          <cell r="F14" t="str">
            <v>GAM-110</v>
          </cell>
          <cell r="G14" t="str">
            <v>Smithsonian Institution, National Museum of Natural History</v>
          </cell>
          <cell r="I14" t="str">
            <v>BOLD:AAF2879</v>
          </cell>
          <cell r="J14">
            <v>18</v>
          </cell>
          <cell r="K14" t="str">
            <v>Chordata</v>
          </cell>
          <cell r="L14">
            <v>77</v>
          </cell>
          <cell r="M14" t="str">
            <v>Actinopterygii</v>
          </cell>
          <cell r="N14">
            <v>747033</v>
          </cell>
          <cell r="O14" t="str">
            <v>Blenniiformes</v>
          </cell>
          <cell r="P14">
            <v>1865</v>
          </cell>
          <cell r="Q14" t="str">
            <v>Blenniidae</v>
          </cell>
          <cell r="R14">
            <v>496075</v>
          </cell>
          <cell r="S14" t="str">
            <v>Salariinae</v>
          </cell>
          <cell r="T14">
            <v>84468</v>
          </cell>
          <cell r="U14" t="str">
            <v>Cirripectes</v>
          </cell>
          <cell r="V14">
            <v>89207</v>
          </cell>
          <cell r="W14" t="str">
            <v>Cirripectes quagga</v>
          </cell>
          <cell r="Z14" t="str">
            <v>Jeff Williams</v>
          </cell>
          <cell r="AB14" t="str">
            <v>(Fowler &amp; Ball, 1924)</v>
          </cell>
          <cell r="AD14" t="str">
            <v>Vouchered:Registered Collection</v>
          </cell>
          <cell r="AG14" t="str">
            <v>Jeff Williams, Serge Planes, Michel Kulbicki, Pierre Sasal</v>
          </cell>
          <cell r="AK14" t="str">
            <v>Collection depth: 0-2 m.|Gambier Archipelago, Ile Taravai, Pointe Mata O Ruarangi, tidepools and adjacent coral reef, rocky shore woith porous volcanic rock at shore and large table corals in water beneath rocks.</v>
          </cell>
          <cell r="AU14" t="str">
            <v>SL=49.7 mm.</v>
          </cell>
          <cell r="AV14" t="str">
            <v>-23.1421</v>
          </cell>
          <cell r="AW14" t="str">
            <v>-135.045</v>
          </cell>
          <cell r="BC14">
            <v>-2</v>
          </cell>
          <cell r="BD14" t="str">
            <v>French Polynesia</v>
          </cell>
          <cell r="BE14" t="str">
            <v>Tuamotu-Gambier</v>
          </cell>
          <cell r="BI14">
            <v>3204420</v>
          </cell>
          <cell r="BJ14" t="str">
            <v>http://www.boldsystems.org/pics/GAMBA/USNM_400981_photograph_GAM_110_49.7mmSL_GAM_2010_06+1507817486.JPG</v>
          </cell>
          <cell r="BK14" t="str">
            <v>Lateral</v>
          </cell>
          <cell r="BL14" t="str">
            <v>USNM 400981 photograph lateral view</v>
          </cell>
          <cell r="BN14">
            <v>2010</v>
          </cell>
          <cell r="BO14" t="str">
            <v>CreativeCommons – Attribution Non-Commercial (by-nc)</v>
          </cell>
          <cell r="BP14" t="str">
            <v>Smithsonian Institution National Museum of Natural History</v>
          </cell>
          <cell r="BQ14" t="str">
            <v>Jeffrey T. Williams</v>
          </cell>
        </row>
        <row r="15">
          <cell r="B15" t="str">
            <v>GAMBA280-12</v>
          </cell>
          <cell r="C15" t="str">
            <v>GAM-143</v>
          </cell>
          <cell r="D15">
            <v>2935259</v>
          </cell>
          <cell r="E15" t="str">
            <v>USNM:FISH:401138</v>
          </cell>
          <cell r="F15" t="str">
            <v>GAM-143</v>
          </cell>
          <cell r="G15" t="str">
            <v>Smithsonian Institution, National Museum of Natural History</v>
          </cell>
          <cell r="I15" t="str">
            <v>BOLD:AAJ1084</v>
          </cell>
          <cell r="J15">
            <v>18</v>
          </cell>
          <cell r="K15" t="str">
            <v>Chordata</v>
          </cell>
          <cell r="L15">
            <v>77</v>
          </cell>
          <cell r="M15" t="str">
            <v>Actinopterygii</v>
          </cell>
          <cell r="N15">
            <v>747033</v>
          </cell>
          <cell r="O15" t="str">
            <v>Blenniiformes</v>
          </cell>
          <cell r="P15">
            <v>1865</v>
          </cell>
          <cell r="Q15" t="str">
            <v>Blenniidae</v>
          </cell>
          <cell r="R15">
            <v>496075</v>
          </cell>
          <cell r="S15" t="str">
            <v>Salariinae</v>
          </cell>
          <cell r="T15">
            <v>84468</v>
          </cell>
          <cell r="U15" t="str">
            <v>Cirripectes</v>
          </cell>
          <cell r="V15">
            <v>89209</v>
          </cell>
          <cell r="W15" t="str">
            <v>Cirripectes variolosus</v>
          </cell>
          <cell r="Z15" t="str">
            <v>Jeff Williams</v>
          </cell>
          <cell r="AB15" t="str">
            <v>Valenciennes, 1836</v>
          </cell>
          <cell r="AD15" t="str">
            <v>Vouchered:Registered Collection</v>
          </cell>
          <cell r="AG15" t="str">
            <v>Jeff Williams, Serge Planes, Michel Kulbicki, Pierre Sasal</v>
          </cell>
          <cell r="AK15" t="str">
            <v>Collection depth: 0-2 m.|Gambier Archipelago, Ile Taravai, Pointe Mata O Ruarangi, tidepools and adjacent coral reef, rocky shore woith porous volcanic rock at shore and large table corals in water beneath rocks.</v>
          </cell>
          <cell r="AU15" t="str">
            <v>SL=72.4 mm.</v>
          </cell>
          <cell r="AV15" t="str">
            <v>-23.1421</v>
          </cell>
          <cell r="AW15" t="str">
            <v>-135.045</v>
          </cell>
          <cell r="BC15">
            <v>-2</v>
          </cell>
          <cell r="BD15" t="str">
            <v>French Polynesia</v>
          </cell>
          <cell r="BE15" t="str">
            <v>Tuamotu-Gambier</v>
          </cell>
          <cell r="BI15">
            <v>3204495</v>
          </cell>
          <cell r="BJ15" t="str">
            <v>http://www.boldsystems.org/pics/GAMBA/USNM_401138_photograph_GAM_143_72.4mmSL_GAM_2010_06+1507817790.JPG</v>
          </cell>
          <cell r="BK15" t="str">
            <v>Lateral</v>
          </cell>
          <cell r="BL15" t="str">
            <v>USNM 401138 photograph lateral view</v>
          </cell>
          <cell r="BN15">
            <v>2010</v>
          </cell>
          <cell r="BO15" t="str">
            <v>CreativeCommons – Attribution Non-Commercial (by-nc)</v>
          </cell>
          <cell r="BP15" t="str">
            <v>Smithsonian Institution National Museum of Natural History</v>
          </cell>
          <cell r="BQ15" t="str">
            <v>Jeffrey T. Williams</v>
          </cell>
        </row>
        <row r="16">
          <cell r="B16" t="str">
            <v>GAMBA281-12</v>
          </cell>
          <cell r="C16" t="str">
            <v>GAM-144</v>
          </cell>
          <cell r="D16">
            <v>2935260</v>
          </cell>
          <cell r="E16" t="str">
            <v>USNM:FISH:400978</v>
          </cell>
          <cell r="F16" t="str">
            <v>GAM-144</v>
          </cell>
          <cell r="G16" t="str">
            <v>Smithsonian Institution, National Museum of Natural History</v>
          </cell>
          <cell r="I16" t="str">
            <v>BOLD:AAJ1084</v>
          </cell>
          <cell r="J16">
            <v>18</v>
          </cell>
          <cell r="K16" t="str">
            <v>Chordata</v>
          </cell>
          <cell r="L16">
            <v>77</v>
          </cell>
          <cell r="M16" t="str">
            <v>Actinopterygii</v>
          </cell>
          <cell r="N16">
            <v>747033</v>
          </cell>
          <cell r="O16" t="str">
            <v>Blenniiformes</v>
          </cell>
          <cell r="P16">
            <v>1865</v>
          </cell>
          <cell r="Q16" t="str">
            <v>Blenniidae</v>
          </cell>
          <cell r="R16">
            <v>496075</v>
          </cell>
          <cell r="S16" t="str">
            <v>Salariinae</v>
          </cell>
          <cell r="T16">
            <v>84468</v>
          </cell>
          <cell r="U16" t="str">
            <v>Cirripectes</v>
          </cell>
          <cell r="V16">
            <v>89209</v>
          </cell>
          <cell r="W16" t="str">
            <v>Cirripectes variolosus</v>
          </cell>
          <cell r="Z16" t="str">
            <v>Jeff Williams</v>
          </cell>
          <cell r="AB16" t="str">
            <v>Valenciennes, 1836</v>
          </cell>
          <cell r="AD16" t="str">
            <v>Vouchered:Registered Collection</v>
          </cell>
          <cell r="AG16" t="str">
            <v>Jeff Williams, Serge Planes, Michel Kulbicki, Pierre Sasal</v>
          </cell>
          <cell r="AK16" t="str">
            <v>Collection depth: 0-2 m.|Gambier Archipelago, Ile Taravai, Pointe Mata O Ruarangi, tidepools and adjacent coral reef, rocky shore woith porous volcanic rock at shore and large table corals in water beneath rocks.</v>
          </cell>
          <cell r="AU16" t="str">
            <v>SL=65.6 mm.</v>
          </cell>
          <cell r="AV16" t="str">
            <v>-23.1421</v>
          </cell>
          <cell r="AW16" t="str">
            <v>-135.045</v>
          </cell>
          <cell r="BC16">
            <v>-2</v>
          </cell>
          <cell r="BD16" t="str">
            <v>French Polynesia</v>
          </cell>
          <cell r="BE16" t="str">
            <v>Tuamotu-Gambier</v>
          </cell>
          <cell r="BI16">
            <v>3204417</v>
          </cell>
          <cell r="BJ16" t="str">
            <v>http://www.boldsystems.org/pics/GAMBA/USNM_400978_photograph_GAM_144_65.6mmSL_GAM_2010_06+1507817474.JPG</v>
          </cell>
          <cell r="BK16" t="str">
            <v>Lateral</v>
          </cell>
          <cell r="BL16" t="str">
            <v>USNM 400978 photograph lateral view</v>
          </cell>
          <cell r="BN16">
            <v>2010</v>
          </cell>
          <cell r="BO16" t="str">
            <v>CreativeCommons – Attribution Non-Commercial (by-nc)</v>
          </cell>
          <cell r="BP16" t="str">
            <v>Smithsonian Institution National Museum of Natural History</v>
          </cell>
          <cell r="BQ16" t="str">
            <v>Jeffrey T. Williams</v>
          </cell>
        </row>
        <row r="17">
          <cell r="B17" t="str">
            <v>GBMIN131289-17</v>
          </cell>
          <cell r="C17" t="str">
            <v>KX301891</v>
          </cell>
          <cell r="D17">
            <v>8488513</v>
          </cell>
          <cell r="F17" t="str">
            <v>KX301891</v>
          </cell>
          <cell r="G17" t="str">
            <v>Mined from GenBank, NCBI</v>
          </cell>
          <cell r="I17" t="str">
            <v>BOLD:AAE2835</v>
          </cell>
          <cell r="J17">
            <v>18</v>
          </cell>
          <cell r="K17" t="str">
            <v>Chordata</v>
          </cell>
          <cell r="L17">
            <v>77</v>
          </cell>
          <cell r="M17" t="str">
            <v>Actinopterygii</v>
          </cell>
          <cell r="N17">
            <v>747033</v>
          </cell>
          <cell r="O17" t="str">
            <v>Blenniiformes</v>
          </cell>
          <cell r="P17">
            <v>1865</v>
          </cell>
          <cell r="Q17" t="str">
            <v>Blenniidae</v>
          </cell>
          <cell r="R17">
            <v>496075</v>
          </cell>
          <cell r="S17" t="str">
            <v>Salariinae</v>
          </cell>
          <cell r="T17">
            <v>84468</v>
          </cell>
          <cell r="U17" t="str">
            <v>Cirripectes</v>
          </cell>
          <cell r="V17">
            <v>84469</v>
          </cell>
          <cell r="W17" t="str">
            <v>Cirripectes castaneus</v>
          </cell>
          <cell r="AB17" t="str">
            <v>Valenciennes, 1836</v>
          </cell>
          <cell r="BD17" t="str">
            <v>Japan</v>
          </cell>
        </row>
        <row r="18">
          <cell r="B18" t="str">
            <v>GBMNB10934-20</v>
          </cell>
          <cell r="C18" t="str">
            <v>MN649877</v>
          </cell>
          <cell r="D18">
            <v>11565357</v>
          </cell>
          <cell r="F18" t="str">
            <v>MN649877</v>
          </cell>
          <cell r="G18" t="str">
            <v>Mined from GenBank, NCBI</v>
          </cell>
          <cell r="I18" t="str">
            <v>BOLD:ACC5103</v>
          </cell>
          <cell r="J18">
            <v>18</v>
          </cell>
          <cell r="K18" t="str">
            <v>Chordata</v>
          </cell>
          <cell r="L18">
            <v>77</v>
          </cell>
          <cell r="M18" t="str">
            <v>Actinopterygii</v>
          </cell>
          <cell r="N18">
            <v>747033</v>
          </cell>
          <cell r="O18" t="str">
            <v>Blenniiformes</v>
          </cell>
          <cell r="P18">
            <v>1865</v>
          </cell>
          <cell r="Q18" t="str">
            <v>Blenniidae</v>
          </cell>
          <cell r="R18">
            <v>496075</v>
          </cell>
          <cell r="S18" t="str">
            <v>Salariinae</v>
          </cell>
          <cell r="T18">
            <v>84468</v>
          </cell>
          <cell r="U18" t="str">
            <v>Cirripectes</v>
          </cell>
          <cell r="V18">
            <v>983474</v>
          </cell>
          <cell r="W18" t="str">
            <v>Cirripectes sp. n. MH-2020</v>
          </cell>
          <cell r="BD18" t="str">
            <v>Kiribati</v>
          </cell>
        </row>
        <row r="19">
          <cell r="B19" t="str">
            <v>GBMNB10937-20</v>
          </cell>
          <cell r="C19" t="str">
            <v>MN649880</v>
          </cell>
          <cell r="D19">
            <v>11565360</v>
          </cell>
          <cell r="F19" t="str">
            <v>MN649880</v>
          </cell>
          <cell r="G19" t="str">
            <v>Mined from GenBank, NCBI</v>
          </cell>
          <cell r="I19" t="str">
            <v>BOLD:ACC5103</v>
          </cell>
          <cell r="J19">
            <v>18</v>
          </cell>
          <cell r="K19" t="str">
            <v>Chordata</v>
          </cell>
          <cell r="L19">
            <v>77</v>
          </cell>
          <cell r="M19" t="str">
            <v>Actinopterygii</v>
          </cell>
          <cell r="N19">
            <v>747033</v>
          </cell>
          <cell r="O19" t="str">
            <v>Blenniiformes</v>
          </cell>
          <cell r="P19">
            <v>1865</v>
          </cell>
          <cell r="Q19" t="str">
            <v>Blenniidae</v>
          </cell>
          <cell r="R19">
            <v>496075</v>
          </cell>
          <cell r="S19" t="str">
            <v>Salariinae</v>
          </cell>
          <cell r="T19">
            <v>84468</v>
          </cell>
          <cell r="U19" t="str">
            <v>Cirripectes</v>
          </cell>
          <cell r="V19">
            <v>983474</v>
          </cell>
          <cell r="W19" t="str">
            <v>Cirripectes sp. n. MH-2020</v>
          </cell>
          <cell r="BD19" t="str">
            <v>Kiribati</v>
          </cell>
        </row>
        <row r="20">
          <cell r="B20" t="str">
            <v>GBMNB10940-20</v>
          </cell>
          <cell r="C20" t="str">
            <v>MN649883</v>
          </cell>
          <cell r="D20">
            <v>11565363</v>
          </cell>
          <cell r="F20" t="str">
            <v>MN649883</v>
          </cell>
          <cell r="G20" t="str">
            <v>Mined from GenBank, NCBI</v>
          </cell>
          <cell r="I20" t="str">
            <v>BOLD:ACC5103</v>
          </cell>
          <cell r="J20">
            <v>18</v>
          </cell>
          <cell r="K20" t="str">
            <v>Chordata</v>
          </cell>
          <cell r="L20">
            <v>77</v>
          </cell>
          <cell r="M20" t="str">
            <v>Actinopterygii</v>
          </cell>
          <cell r="N20">
            <v>747033</v>
          </cell>
          <cell r="O20" t="str">
            <v>Blenniiformes</v>
          </cell>
          <cell r="P20">
            <v>1865</v>
          </cell>
          <cell r="Q20" t="str">
            <v>Blenniidae</v>
          </cell>
          <cell r="R20">
            <v>496075</v>
          </cell>
          <cell r="S20" t="str">
            <v>Salariinae</v>
          </cell>
          <cell r="T20">
            <v>84468</v>
          </cell>
          <cell r="U20" t="str">
            <v>Cirripectes</v>
          </cell>
          <cell r="V20">
            <v>983474</v>
          </cell>
          <cell r="W20" t="str">
            <v>Cirripectes sp. n. MH-2020</v>
          </cell>
          <cell r="BD20" t="str">
            <v>Kiribati</v>
          </cell>
        </row>
        <row r="21">
          <cell r="B21" t="str">
            <v>GBMNB10946-20</v>
          </cell>
          <cell r="C21" t="str">
            <v>MN649889</v>
          </cell>
          <cell r="D21">
            <v>11565369</v>
          </cell>
          <cell r="F21" t="str">
            <v>MN649889</v>
          </cell>
          <cell r="G21" t="str">
            <v>Mined from GenBank, NCBI</v>
          </cell>
          <cell r="I21" t="str">
            <v>BOLD:ACC5103</v>
          </cell>
          <cell r="J21">
            <v>18</v>
          </cell>
          <cell r="K21" t="str">
            <v>Chordata</v>
          </cell>
          <cell r="L21">
            <v>77</v>
          </cell>
          <cell r="M21" t="str">
            <v>Actinopterygii</v>
          </cell>
          <cell r="N21">
            <v>747033</v>
          </cell>
          <cell r="O21" t="str">
            <v>Blenniiformes</v>
          </cell>
          <cell r="P21">
            <v>1865</v>
          </cell>
          <cell r="Q21" t="str">
            <v>Blenniidae</v>
          </cell>
          <cell r="R21">
            <v>496075</v>
          </cell>
          <cell r="S21" t="str">
            <v>Salariinae</v>
          </cell>
          <cell r="T21">
            <v>84468</v>
          </cell>
          <cell r="U21" t="str">
            <v>Cirripectes</v>
          </cell>
          <cell r="V21">
            <v>983474</v>
          </cell>
          <cell r="W21" t="str">
            <v>Cirripectes sp. n. MH-2020</v>
          </cell>
          <cell r="BD21" t="str">
            <v>Kiribati</v>
          </cell>
        </row>
        <row r="22">
          <cell r="B22" t="str">
            <v>GBMNB10947-20</v>
          </cell>
          <cell r="C22" t="str">
            <v>MN649890</v>
          </cell>
          <cell r="D22">
            <v>11565370</v>
          </cell>
          <cell r="F22" t="str">
            <v>MN649890</v>
          </cell>
          <cell r="G22" t="str">
            <v>Mined from GenBank, NCBI</v>
          </cell>
          <cell r="I22" t="str">
            <v>BOLD:ACC5103</v>
          </cell>
          <cell r="J22">
            <v>18</v>
          </cell>
          <cell r="K22" t="str">
            <v>Chordata</v>
          </cell>
          <cell r="L22">
            <v>77</v>
          </cell>
          <cell r="M22" t="str">
            <v>Actinopterygii</v>
          </cell>
          <cell r="N22">
            <v>747033</v>
          </cell>
          <cell r="O22" t="str">
            <v>Blenniiformes</v>
          </cell>
          <cell r="P22">
            <v>1865</v>
          </cell>
          <cell r="Q22" t="str">
            <v>Blenniidae</v>
          </cell>
          <cell r="R22">
            <v>496075</v>
          </cell>
          <cell r="S22" t="str">
            <v>Salariinae</v>
          </cell>
          <cell r="T22">
            <v>84468</v>
          </cell>
          <cell r="U22" t="str">
            <v>Cirripectes</v>
          </cell>
          <cell r="V22">
            <v>983474</v>
          </cell>
          <cell r="W22" t="str">
            <v>Cirripectes sp. n. MH-2020</v>
          </cell>
          <cell r="BD22" t="str">
            <v>Kiribati</v>
          </cell>
        </row>
        <row r="23">
          <cell r="B23" t="str">
            <v>GBMNB10950-20</v>
          </cell>
          <cell r="C23" t="str">
            <v>MN649893</v>
          </cell>
          <cell r="D23">
            <v>11565373</v>
          </cell>
          <cell r="F23" t="str">
            <v>MN649893</v>
          </cell>
          <cell r="G23" t="str">
            <v>Mined from GenBank, NCBI</v>
          </cell>
          <cell r="I23" t="str">
            <v>BOLD:ACC5103</v>
          </cell>
          <cell r="J23">
            <v>18</v>
          </cell>
          <cell r="K23" t="str">
            <v>Chordata</v>
          </cell>
          <cell r="L23">
            <v>77</v>
          </cell>
          <cell r="M23" t="str">
            <v>Actinopterygii</v>
          </cell>
          <cell r="N23">
            <v>747033</v>
          </cell>
          <cell r="O23" t="str">
            <v>Blenniiformes</v>
          </cell>
          <cell r="P23">
            <v>1865</v>
          </cell>
          <cell r="Q23" t="str">
            <v>Blenniidae</v>
          </cell>
          <cell r="R23">
            <v>496075</v>
          </cell>
          <cell r="S23" t="str">
            <v>Salariinae</v>
          </cell>
          <cell r="T23">
            <v>84468</v>
          </cell>
          <cell r="U23" t="str">
            <v>Cirripectes</v>
          </cell>
          <cell r="V23">
            <v>983474</v>
          </cell>
          <cell r="W23" t="str">
            <v>Cirripectes sp. n. MH-2020</v>
          </cell>
          <cell r="BD23" t="str">
            <v>Kiribati</v>
          </cell>
        </row>
        <row r="24">
          <cell r="B24" t="str">
            <v>GBMNB10956-20</v>
          </cell>
          <cell r="C24" t="str">
            <v>MN649899</v>
          </cell>
          <cell r="D24">
            <v>11565379</v>
          </cell>
          <cell r="F24" t="str">
            <v>MN649899</v>
          </cell>
          <cell r="G24" t="str">
            <v>Mined from GenBank, NCBI</v>
          </cell>
          <cell r="I24" t="str">
            <v>BOLD:ACC5103</v>
          </cell>
          <cell r="J24">
            <v>18</v>
          </cell>
          <cell r="K24" t="str">
            <v>Chordata</v>
          </cell>
          <cell r="L24">
            <v>77</v>
          </cell>
          <cell r="M24" t="str">
            <v>Actinopterygii</v>
          </cell>
          <cell r="N24">
            <v>747033</v>
          </cell>
          <cell r="O24" t="str">
            <v>Blenniiformes</v>
          </cell>
          <cell r="P24">
            <v>1865</v>
          </cell>
          <cell r="Q24" t="str">
            <v>Blenniidae</v>
          </cell>
          <cell r="R24">
            <v>496075</v>
          </cell>
          <cell r="S24" t="str">
            <v>Salariinae</v>
          </cell>
          <cell r="T24">
            <v>84468</v>
          </cell>
          <cell r="U24" t="str">
            <v>Cirripectes</v>
          </cell>
          <cell r="V24">
            <v>983474</v>
          </cell>
          <cell r="W24" t="str">
            <v>Cirripectes sp. n. MH-2020</v>
          </cell>
          <cell r="BD24" t="str">
            <v>Kiribati</v>
          </cell>
        </row>
        <row r="25">
          <cell r="B25" t="str">
            <v>GBMNB10962-20</v>
          </cell>
          <cell r="C25" t="str">
            <v>MN649905</v>
          </cell>
          <cell r="D25">
            <v>11565385</v>
          </cell>
          <cell r="F25" t="str">
            <v>MN649905</v>
          </cell>
          <cell r="G25" t="str">
            <v>Mined from GenBank, NCBI</v>
          </cell>
          <cell r="I25" t="str">
            <v>BOLD:AAJ1084</v>
          </cell>
          <cell r="J25">
            <v>18</v>
          </cell>
          <cell r="K25" t="str">
            <v>Chordata</v>
          </cell>
          <cell r="L25">
            <v>77</v>
          </cell>
          <cell r="M25" t="str">
            <v>Actinopterygii</v>
          </cell>
          <cell r="N25">
            <v>747033</v>
          </cell>
          <cell r="O25" t="str">
            <v>Blenniiformes</v>
          </cell>
          <cell r="P25">
            <v>1865</v>
          </cell>
          <cell r="Q25" t="str">
            <v>Blenniidae</v>
          </cell>
          <cell r="R25">
            <v>496075</v>
          </cell>
          <cell r="S25" t="str">
            <v>Salariinae</v>
          </cell>
          <cell r="T25">
            <v>84468</v>
          </cell>
          <cell r="U25" t="str">
            <v>Cirripectes</v>
          </cell>
          <cell r="V25">
            <v>89209</v>
          </cell>
          <cell r="W25" t="str">
            <v>Cirripectes variolosus</v>
          </cell>
          <cell r="AB25" t="str">
            <v>Valenciennes, 1836</v>
          </cell>
          <cell r="BD25" t="str">
            <v>French Polynesia</v>
          </cell>
        </row>
        <row r="26">
          <cell r="B26" t="str">
            <v>GBMNB10965-20</v>
          </cell>
          <cell r="C26" t="str">
            <v>MN649908</v>
          </cell>
          <cell r="D26">
            <v>11565388</v>
          </cell>
          <cell r="F26" t="str">
            <v>MN649908</v>
          </cell>
          <cell r="G26" t="str">
            <v>Mined from GenBank, NCBI</v>
          </cell>
          <cell r="I26" t="str">
            <v>BOLD:AAJ1084</v>
          </cell>
          <cell r="J26">
            <v>18</v>
          </cell>
          <cell r="K26" t="str">
            <v>Chordata</v>
          </cell>
          <cell r="L26">
            <v>77</v>
          </cell>
          <cell r="M26" t="str">
            <v>Actinopterygii</v>
          </cell>
          <cell r="N26">
            <v>747033</v>
          </cell>
          <cell r="O26" t="str">
            <v>Blenniiformes</v>
          </cell>
          <cell r="P26">
            <v>1865</v>
          </cell>
          <cell r="Q26" t="str">
            <v>Blenniidae</v>
          </cell>
          <cell r="R26">
            <v>496075</v>
          </cell>
          <cell r="S26" t="str">
            <v>Salariinae</v>
          </cell>
          <cell r="T26">
            <v>84468</v>
          </cell>
          <cell r="U26" t="str">
            <v>Cirripectes</v>
          </cell>
          <cell r="V26">
            <v>89209</v>
          </cell>
          <cell r="W26" t="str">
            <v>Cirripectes variolosus</v>
          </cell>
          <cell r="AB26" t="str">
            <v>Valenciennes, 1836</v>
          </cell>
          <cell r="BD26" t="str">
            <v>French Polynesia</v>
          </cell>
        </row>
        <row r="27">
          <cell r="B27" t="str">
            <v>GBMNB10966-20</v>
          </cell>
          <cell r="C27" t="str">
            <v>MN649909</v>
          </cell>
          <cell r="D27">
            <v>11565389</v>
          </cell>
          <cell r="F27" t="str">
            <v>MN649909</v>
          </cell>
          <cell r="G27" t="str">
            <v>Mined from GenBank, NCBI</v>
          </cell>
          <cell r="I27" t="str">
            <v>BOLD:AAJ1084</v>
          </cell>
          <cell r="J27">
            <v>18</v>
          </cell>
          <cell r="K27" t="str">
            <v>Chordata</v>
          </cell>
          <cell r="L27">
            <v>77</v>
          </cell>
          <cell r="M27" t="str">
            <v>Actinopterygii</v>
          </cell>
          <cell r="N27">
            <v>747033</v>
          </cell>
          <cell r="O27" t="str">
            <v>Blenniiformes</v>
          </cell>
          <cell r="P27">
            <v>1865</v>
          </cell>
          <cell r="Q27" t="str">
            <v>Blenniidae</v>
          </cell>
          <cell r="R27">
            <v>496075</v>
          </cell>
          <cell r="S27" t="str">
            <v>Salariinae</v>
          </cell>
          <cell r="T27">
            <v>84468</v>
          </cell>
          <cell r="U27" t="str">
            <v>Cirripectes</v>
          </cell>
          <cell r="V27">
            <v>89209</v>
          </cell>
          <cell r="W27" t="str">
            <v>Cirripectes variolosus</v>
          </cell>
          <cell r="AB27" t="str">
            <v>Valenciennes, 1836</v>
          </cell>
          <cell r="BD27" t="str">
            <v>French Polynesia</v>
          </cell>
        </row>
        <row r="28">
          <cell r="B28" t="str">
            <v>GBMNB10970-20</v>
          </cell>
          <cell r="C28" t="str">
            <v>MN649913</v>
          </cell>
          <cell r="D28">
            <v>11565393</v>
          </cell>
          <cell r="F28" t="str">
            <v>MN649913</v>
          </cell>
          <cell r="G28" t="str">
            <v>Mined from GenBank, NCBI</v>
          </cell>
          <cell r="I28" t="str">
            <v>BOLD:AAJ1084</v>
          </cell>
          <cell r="J28">
            <v>18</v>
          </cell>
          <cell r="K28" t="str">
            <v>Chordata</v>
          </cell>
          <cell r="L28">
            <v>77</v>
          </cell>
          <cell r="M28" t="str">
            <v>Actinopterygii</v>
          </cell>
          <cell r="N28">
            <v>747033</v>
          </cell>
          <cell r="O28" t="str">
            <v>Blenniiformes</v>
          </cell>
          <cell r="P28">
            <v>1865</v>
          </cell>
          <cell r="Q28" t="str">
            <v>Blenniidae</v>
          </cell>
          <cell r="R28">
            <v>496075</v>
          </cell>
          <cell r="S28" t="str">
            <v>Salariinae</v>
          </cell>
          <cell r="T28">
            <v>84468</v>
          </cell>
          <cell r="U28" t="str">
            <v>Cirripectes</v>
          </cell>
          <cell r="V28">
            <v>89209</v>
          </cell>
          <cell r="W28" t="str">
            <v>Cirripectes variolosus</v>
          </cell>
          <cell r="AB28" t="str">
            <v>Valenciennes, 1836</v>
          </cell>
          <cell r="BD28" t="str">
            <v>French Polynesia</v>
          </cell>
        </row>
        <row r="29">
          <cell r="B29" t="str">
            <v>GBMNB10975-20</v>
          </cell>
          <cell r="C29" t="str">
            <v>MN649918</v>
          </cell>
          <cell r="D29">
            <v>11565398</v>
          </cell>
          <cell r="F29" t="str">
            <v>MN649918</v>
          </cell>
          <cell r="G29" t="str">
            <v>Mined from GenBank, NCBI</v>
          </cell>
          <cell r="I29" t="str">
            <v>BOLD:AAJ1084</v>
          </cell>
          <cell r="J29">
            <v>18</v>
          </cell>
          <cell r="K29" t="str">
            <v>Chordata</v>
          </cell>
          <cell r="L29">
            <v>77</v>
          </cell>
          <cell r="M29" t="str">
            <v>Actinopterygii</v>
          </cell>
          <cell r="N29">
            <v>747033</v>
          </cell>
          <cell r="O29" t="str">
            <v>Blenniiformes</v>
          </cell>
          <cell r="P29">
            <v>1865</v>
          </cell>
          <cell r="Q29" t="str">
            <v>Blenniidae</v>
          </cell>
          <cell r="R29">
            <v>496075</v>
          </cell>
          <cell r="S29" t="str">
            <v>Salariinae</v>
          </cell>
          <cell r="T29">
            <v>84468</v>
          </cell>
          <cell r="U29" t="str">
            <v>Cirripectes</v>
          </cell>
          <cell r="V29">
            <v>89209</v>
          </cell>
          <cell r="W29" t="str">
            <v>Cirripectes variolosus</v>
          </cell>
          <cell r="AB29" t="str">
            <v>Valenciennes, 1836</v>
          </cell>
          <cell r="BD29" t="str">
            <v>French Polynesia</v>
          </cell>
        </row>
        <row r="30">
          <cell r="B30" t="str">
            <v>GBMNB10978-20</v>
          </cell>
          <cell r="C30" t="str">
            <v>MN649921</v>
          </cell>
          <cell r="D30">
            <v>11565401</v>
          </cell>
          <cell r="F30" t="str">
            <v>MN649921</v>
          </cell>
          <cell r="G30" t="str">
            <v>Mined from GenBank, NCBI</v>
          </cell>
          <cell r="I30" t="str">
            <v>BOLD:AAJ1084</v>
          </cell>
          <cell r="J30">
            <v>18</v>
          </cell>
          <cell r="K30" t="str">
            <v>Chordata</v>
          </cell>
          <cell r="L30">
            <v>77</v>
          </cell>
          <cell r="M30" t="str">
            <v>Actinopterygii</v>
          </cell>
          <cell r="N30">
            <v>747033</v>
          </cell>
          <cell r="O30" t="str">
            <v>Blenniiformes</v>
          </cell>
          <cell r="P30">
            <v>1865</v>
          </cell>
          <cell r="Q30" t="str">
            <v>Blenniidae</v>
          </cell>
          <cell r="R30">
            <v>496075</v>
          </cell>
          <cell r="S30" t="str">
            <v>Salariinae</v>
          </cell>
          <cell r="T30">
            <v>84468</v>
          </cell>
          <cell r="U30" t="str">
            <v>Cirripectes</v>
          </cell>
          <cell r="V30">
            <v>89209</v>
          </cell>
          <cell r="W30" t="str">
            <v>Cirripectes variolosus</v>
          </cell>
          <cell r="AB30" t="str">
            <v>Valenciennes, 1836</v>
          </cell>
          <cell r="BD30" t="str">
            <v>French Polynesia</v>
          </cell>
        </row>
        <row r="31">
          <cell r="B31" t="str">
            <v>GBMNB10980-20</v>
          </cell>
          <cell r="C31" t="str">
            <v>MN649923</v>
          </cell>
          <cell r="D31">
            <v>11565403</v>
          </cell>
          <cell r="F31" t="str">
            <v>MN649923</v>
          </cell>
          <cell r="G31" t="str">
            <v>Mined from GenBank, NCBI</v>
          </cell>
          <cell r="I31" t="str">
            <v>BOLD:AAJ1084</v>
          </cell>
          <cell r="J31">
            <v>18</v>
          </cell>
          <cell r="K31" t="str">
            <v>Chordata</v>
          </cell>
          <cell r="L31">
            <v>77</v>
          </cell>
          <cell r="M31" t="str">
            <v>Actinopterygii</v>
          </cell>
          <cell r="N31">
            <v>747033</v>
          </cell>
          <cell r="O31" t="str">
            <v>Blenniiformes</v>
          </cell>
          <cell r="P31">
            <v>1865</v>
          </cell>
          <cell r="Q31" t="str">
            <v>Blenniidae</v>
          </cell>
          <cell r="R31">
            <v>496075</v>
          </cell>
          <cell r="S31" t="str">
            <v>Salariinae</v>
          </cell>
          <cell r="T31">
            <v>84468</v>
          </cell>
          <cell r="U31" t="str">
            <v>Cirripectes</v>
          </cell>
          <cell r="V31">
            <v>89209</v>
          </cell>
          <cell r="W31" t="str">
            <v>Cirripectes variolosus</v>
          </cell>
          <cell r="AB31" t="str">
            <v>Valenciennes, 1836</v>
          </cell>
          <cell r="BD31" t="str">
            <v>French Polynesia</v>
          </cell>
        </row>
        <row r="32">
          <cell r="B32" t="str">
            <v>GBMNB10985-20</v>
          </cell>
          <cell r="C32" t="str">
            <v>MN649928</v>
          </cell>
          <cell r="D32">
            <v>11565408</v>
          </cell>
          <cell r="F32" t="str">
            <v>MN649928</v>
          </cell>
          <cell r="G32" t="str">
            <v>Mined from GenBank, NCBI</v>
          </cell>
          <cell r="I32" t="str">
            <v>BOLD:AAJ1084</v>
          </cell>
          <cell r="J32">
            <v>18</v>
          </cell>
          <cell r="K32" t="str">
            <v>Chordata</v>
          </cell>
          <cell r="L32">
            <v>77</v>
          </cell>
          <cell r="M32" t="str">
            <v>Actinopterygii</v>
          </cell>
          <cell r="N32">
            <v>747033</v>
          </cell>
          <cell r="O32" t="str">
            <v>Blenniiformes</v>
          </cell>
          <cell r="P32">
            <v>1865</v>
          </cell>
          <cell r="Q32" t="str">
            <v>Blenniidae</v>
          </cell>
          <cell r="R32">
            <v>496075</v>
          </cell>
          <cell r="S32" t="str">
            <v>Salariinae</v>
          </cell>
          <cell r="T32">
            <v>84468</v>
          </cell>
          <cell r="U32" t="str">
            <v>Cirripectes</v>
          </cell>
          <cell r="V32">
            <v>89209</v>
          </cell>
          <cell r="W32" t="str">
            <v>Cirripectes variolosus</v>
          </cell>
          <cell r="AB32" t="str">
            <v>Valenciennes, 1836</v>
          </cell>
          <cell r="BD32" t="str">
            <v>French Polynesia</v>
          </cell>
        </row>
        <row r="33">
          <cell r="B33" t="str">
            <v>GBMNB10988-20</v>
          </cell>
          <cell r="C33" t="str">
            <v>MN649931</v>
          </cell>
          <cell r="D33">
            <v>11565411</v>
          </cell>
          <cell r="F33" t="str">
            <v>MN649931</v>
          </cell>
          <cell r="G33" t="str">
            <v>Mined from GenBank, NCBI</v>
          </cell>
          <cell r="I33" t="str">
            <v>BOLD:AAJ1084</v>
          </cell>
          <cell r="J33">
            <v>18</v>
          </cell>
          <cell r="K33" t="str">
            <v>Chordata</v>
          </cell>
          <cell r="L33">
            <v>77</v>
          </cell>
          <cell r="M33" t="str">
            <v>Actinopterygii</v>
          </cell>
          <cell r="N33">
            <v>747033</v>
          </cell>
          <cell r="O33" t="str">
            <v>Blenniiformes</v>
          </cell>
          <cell r="P33">
            <v>1865</v>
          </cell>
          <cell r="Q33" t="str">
            <v>Blenniidae</v>
          </cell>
          <cell r="R33">
            <v>496075</v>
          </cell>
          <cell r="S33" t="str">
            <v>Salariinae</v>
          </cell>
          <cell r="T33">
            <v>84468</v>
          </cell>
          <cell r="U33" t="str">
            <v>Cirripectes</v>
          </cell>
          <cell r="V33">
            <v>89209</v>
          </cell>
          <cell r="W33" t="str">
            <v>Cirripectes variolosus</v>
          </cell>
          <cell r="AB33" t="str">
            <v>Valenciennes, 1836</v>
          </cell>
          <cell r="BD33" t="str">
            <v>French Polynesia</v>
          </cell>
        </row>
        <row r="34">
          <cell r="B34" t="str">
            <v>GBMNB10992-20</v>
          </cell>
          <cell r="C34" t="str">
            <v>MN649935</v>
          </cell>
          <cell r="D34">
            <v>11565415</v>
          </cell>
          <cell r="F34" t="str">
            <v>MN649935</v>
          </cell>
          <cell r="G34" t="str">
            <v>Mined from GenBank, NCBI</v>
          </cell>
          <cell r="I34" t="str">
            <v>BOLD:AAJ1084</v>
          </cell>
          <cell r="J34">
            <v>18</v>
          </cell>
          <cell r="K34" t="str">
            <v>Chordata</v>
          </cell>
          <cell r="L34">
            <v>77</v>
          </cell>
          <cell r="M34" t="str">
            <v>Actinopterygii</v>
          </cell>
          <cell r="N34">
            <v>747033</v>
          </cell>
          <cell r="O34" t="str">
            <v>Blenniiformes</v>
          </cell>
          <cell r="P34">
            <v>1865</v>
          </cell>
          <cell r="Q34" t="str">
            <v>Blenniidae</v>
          </cell>
          <cell r="R34">
            <v>496075</v>
          </cell>
          <cell r="S34" t="str">
            <v>Salariinae</v>
          </cell>
          <cell r="T34">
            <v>84468</v>
          </cell>
          <cell r="U34" t="str">
            <v>Cirripectes</v>
          </cell>
          <cell r="V34">
            <v>89209</v>
          </cell>
          <cell r="W34" t="str">
            <v>Cirripectes variolosus</v>
          </cell>
          <cell r="AB34" t="str">
            <v>Valenciennes, 1836</v>
          </cell>
          <cell r="BD34" t="str">
            <v>Marshall Islands</v>
          </cell>
        </row>
        <row r="35">
          <cell r="B35" t="str">
            <v>GBMNB10993-20</v>
          </cell>
          <cell r="C35" t="str">
            <v>MN649936</v>
          </cell>
          <cell r="D35">
            <v>11565416</v>
          </cell>
          <cell r="F35" t="str">
            <v>MN649936</v>
          </cell>
          <cell r="G35" t="str">
            <v>Mined from GenBank, NCBI</v>
          </cell>
          <cell r="I35" t="str">
            <v>BOLD:AAJ1084</v>
          </cell>
          <cell r="J35">
            <v>18</v>
          </cell>
          <cell r="K35" t="str">
            <v>Chordata</v>
          </cell>
          <cell r="L35">
            <v>77</v>
          </cell>
          <cell r="M35" t="str">
            <v>Actinopterygii</v>
          </cell>
          <cell r="N35">
            <v>747033</v>
          </cell>
          <cell r="O35" t="str">
            <v>Blenniiformes</v>
          </cell>
          <cell r="P35">
            <v>1865</v>
          </cell>
          <cell r="Q35" t="str">
            <v>Blenniidae</v>
          </cell>
          <cell r="R35">
            <v>496075</v>
          </cell>
          <cell r="S35" t="str">
            <v>Salariinae</v>
          </cell>
          <cell r="T35">
            <v>84468</v>
          </cell>
          <cell r="U35" t="str">
            <v>Cirripectes</v>
          </cell>
          <cell r="V35">
            <v>89209</v>
          </cell>
          <cell r="W35" t="str">
            <v>Cirripectes variolosus</v>
          </cell>
          <cell r="AB35" t="str">
            <v>Valenciennes, 1836</v>
          </cell>
          <cell r="BD35" t="str">
            <v>Kiribati</v>
          </cell>
        </row>
        <row r="36">
          <cell r="B36" t="str">
            <v>GBMNB10997-20</v>
          </cell>
          <cell r="C36" t="str">
            <v>MN649940</v>
          </cell>
          <cell r="D36">
            <v>11565420</v>
          </cell>
          <cell r="F36" t="str">
            <v>MN649940</v>
          </cell>
          <cell r="G36" t="str">
            <v>Mined from GenBank, NCBI</v>
          </cell>
          <cell r="I36" t="str">
            <v>BOLD:AAG2597</v>
          </cell>
          <cell r="J36">
            <v>18</v>
          </cell>
          <cell r="K36" t="str">
            <v>Chordata</v>
          </cell>
          <cell r="L36">
            <v>77</v>
          </cell>
          <cell r="M36" t="str">
            <v>Actinopterygii</v>
          </cell>
          <cell r="N36">
            <v>747033</v>
          </cell>
          <cell r="O36" t="str">
            <v>Blenniiformes</v>
          </cell>
          <cell r="P36">
            <v>1865</v>
          </cell>
          <cell r="Q36" t="str">
            <v>Blenniidae</v>
          </cell>
          <cell r="R36">
            <v>496075</v>
          </cell>
          <cell r="S36" t="str">
            <v>Salariinae</v>
          </cell>
          <cell r="T36">
            <v>84468</v>
          </cell>
          <cell r="U36" t="str">
            <v>Cirripectes</v>
          </cell>
          <cell r="V36">
            <v>923439</v>
          </cell>
          <cell r="W36" t="str">
            <v>Cirripectes vanderbilti</v>
          </cell>
          <cell r="BD36" t="str">
            <v>United States</v>
          </cell>
        </row>
        <row r="37">
          <cell r="B37" t="str">
            <v>GBMNB10999-20</v>
          </cell>
          <cell r="C37" t="str">
            <v>MN649942</v>
          </cell>
          <cell r="D37">
            <v>11565422</v>
          </cell>
          <cell r="F37" t="str">
            <v>MN649942</v>
          </cell>
          <cell r="G37" t="str">
            <v>Mined from GenBank, NCBI</v>
          </cell>
          <cell r="I37" t="str">
            <v>BOLD:AAG2597</v>
          </cell>
          <cell r="J37">
            <v>18</v>
          </cell>
          <cell r="K37" t="str">
            <v>Chordata</v>
          </cell>
          <cell r="L37">
            <v>77</v>
          </cell>
          <cell r="M37" t="str">
            <v>Actinopterygii</v>
          </cell>
          <cell r="N37">
            <v>747033</v>
          </cell>
          <cell r="O37" t="str">
            <v>Blenniiformes</v>
          </cell>
          <cell r="P37">
            <v>1865</v>
          </cell>
          <cell r="Q37" t="str">
            <v>Blenniidae</v>
          </cell>
          <cell r="R37">
            <v>496075</v>
          </cell>
          <cell r="S37" t="str">
            <v>Salariinae</v>
          </cell>
          <cell r="T37">
            <v>84468</v>
          </cell>
          <cell r="U37" t="str">
            <v>Cirripectes</v>
          </cell>
          <cell r="V37">
            <v>923439</v>
          </cell>
          <cell r="W37" t="str">
            <v>Cirripectes vanderbilti</v>
          </cell>
          <cell r="BD37" t="str">
            <v>United States</v>
          </cell>
        </row>
        <row r="38">
          <cell r="B38" t="str">
            <v>GBMNB11001-20</v>
          </cell>
          <cell r="C38" t="str">
            <v>MN649944</v>
          </cell>
          <cell r="D38">
            <v>11565424</v>
          </cell>
          <cell r="F38" t="str">
            <v>MN649944</v>
          </cell>
          <cell r="G38" t="str">
            <v>Mined from GenBank, NCBI</v>
          </cell>
          <cell r="I38" t="str">
            <v>BOLD:AAG2597</v>
          </cell>
          <cell r="J38">
            <v>18</v>
          </cell>
          <cell r="K38" t="str">
            <v>Chordata</v>
          </cell>
          <cell r="L38">
            <v>77</v>
          </cell>
          <cell r="M38" t="str">
            <v>Actinopterygii</v>
          </cell>
          <cell r="N38">
            <v>747033</v>
          </cell>
          <cell r="O38" t="str">
            <v>Blenniiformes</v>
          </cell>
          <cell r="P38">
            <v>1865</v>
          </cell>
          <cell r="Q38" t="str">
            <v>Blenniidae</v>
          </cell>
          <cell r="R38">
            <v>496075</v>
          </cell>
          <cell r="S38" t="str">
            <v>Salariinae</v>
          </cell>
          <cell r="T38">
            <v>84468</v>
          </cell>
          <cell r="U38" t="str">
            <v>Cirripectes</v>
          </cell>
          <cell r="V38">
            <v>923439</v>
          </cell>
          <cell r="W38" t="str">
            <v>Cirripectes vanderbilti</v>
          </cell>
          <cell r="BD38" t="str">
            <v>United States</v>
          </cell>
        </row>
        <row r="39">
          <cell r="B39" t="str">
            <v>GBMNB11006-20</v>
          </cell>
          <cell r="C39" t="str">
            <v>MN649949</v>
          </cell>
          <cell r="D39">
            <v>11565429</v>
          </cell>
          <cell r="F39" t="str">
            <v>MN649949</v>
          </cell>
          <cell r="G39" t="str">
            <v>Mined from GenBank, NCBI</v>
          </cell>
          <cell r="I39" t="str">
            <v>BOLD:AAG2597</v>
          </cell>
          <cell r="J39">
            <v>18</v>
          </cell>
          <cell r="K39" t="str">
            <v>Chordata</v>
          </cell>
          <cell r="L39">
            <v>77</v>
          </cell>
          <cell r="M39" t="str">
            <v>Actinopterygii</v>
          </cell>
          <cell r="N39">
            <v>747033</v>
          </cell>
          <cell r="O39" t="str">
            <v>Blenniiformes</v>
          </cell>
          <cell r="P39">
            <v>1865</v>
          </cell>
          <cell r="Q39" t="str">
            <v>Blenniidae</v>
          </cell>
          <cell r="R39">
            <v>496075</v>
          </cell>
          <cell r="S39" t="str">
            <v>Salariinae</v>
          </cell>
          <cell r="T39">
            <v>84468</v>
          </cell>
          <cell r="U39" t="str">
            <v>Cirripectes</v>
          </cell>
          <cell r="V39">
            <v>923439</v>
          </cell>
          <cell r="W39" t="str">
            <v>Cirripectes vanderbilti</v>
          </cell>
          <cell r="BD39" t="str">
            <v>United States</v>
          </cell>
        </row>
        <row r="40">
          <cell r="B40" t="str">
            <v>GBMNB11009-20</v>
          </cell>
          <cell r="C40" t="str">
            <v>MN649952</v>
          </cell>
          <cell r="D40">
            <v>11565432</v>
          </cell>
          <cell r="F40" t="str">
            <v>MN649952</v>
          </cell>
          <cell r="G40" t="str">
            <v>Mined from GenBank, NCBI</v>
          </cell>
          <cell r="I40" t="str">
            <v>BOLD:AAG2597</v>
          </cell>
          <cell r="J40">
            <v>18</v>
          </cell>
          <cell r="K40" t="str">
            <v>Chordata</v>
          </cell>
          <cell r="L40">
            <v>77</v>
          </cell>
          <cell r="M40" t="str">
            <v>Actinopterygii</v>
          </cell>
          <cell r="N40">
            <v>747033</v>
          </cell>
          <cell r="O40" t="str">
            <v>Blenniiformes</v>
          </cell>
          <cell r="P40">
            <v>1865</v>
          </cell>
          <cell r="Q40" t="str">
            <v>Blenniidae</v>
          </cell>
          <cell r="R40">
            <v>496075</v>
          </cell>
          <cell r="S40" t="str">
            <v>Salariinae</v>
          </cell>
          <cell r="T40">
            <v>84468</v>
          </cell>
          <cell r="U40" t="str">
            <v>Cirripectes</v>
          </cell>
          <cell r="V40">
            <v>923439</v>
          </cell>
          <cell r="W40" t="str">
            <v>Cirripectes vanderbilti</v>
          </cell>
          <cell r="BD40" t="str">
            <v>United States</v>
          </cell>
        </row>
        <row r="41">
          <cell r="B41" t="str">
            <v>GBMNB11014-20</v>
          </cell>
          <cell r="C41" t="str">
            <v>MN649957</v>
          </cell>
          <cell r="D41">
            <v>11565437</v>
          </cell>
          <cell r="F41" t="str">
            <v>MN649957</v>
          </cell>
          <cell r="G41" t="str">
            <v>Mined from GenBank, NCBI</v>
          </cell>
          <cell r="I41" t="str">
            <v>BOLD:AAG2597</v>
          </cell>
          <cell r="J41">
            <v>18</v>
          </cell>
          <cell r="K41" t="str">
            <v>Chordata</v>
          </cell>
          <cell r="L41">
            <v>77</v>
          </cell>
          <cell r="M41" t="str">
            <v>Actinopterygii</v>
          </cell>
          <cell r="N41">
            <v>747033</v>
          </cell>
          <cell r="O41" t="str">
            <v>Blenniiformes</v>
          </cell>
          <cell r="P41">
            <v>1865</v>
          </cell>
          <cell r="Q41" t="str">
            <v>Blenniidae</v>
          </cell>
          <cell r="R41">
            <v>496075</v>
          </cell>
          <cell r="S41" t="str">
            <v>Salariinae</v>
          </cell>
          <cell r="T41">
            <v>84468</v>
          </cell>
          <cell r="U41" t="str">
            <v>Cirripectes</v>
          </cell>
          <cell r="V41">
            <v>923439</v>
          </cell>
          <cell r="W41" t="str">
            <v>Cirripectes vanderbilti</v>
          </cell>
          <cell r="BD41" t="str">
            <v>United States</v>
          </cell>
        </row>
        <row r="42">
          <cell r="B42" t="str">
            <v>GBMNB11015-20</v>
          </cell>
          <cell r="C42" t="str">
            <v>MN649958</v>
          </cell>
          <cell r="D42">
            <v>11565438</v>
          </cell>
          <cell r="F42" t="str">
            <v>MN649958</v>
          </cell>
          <cell r="G42" t="str">
            <v>Mined from GenBank, NCBI</v>
          </cell>
          <cell r="I42" t="str">
            <v>BOLD:AAG2597</v>
          </cell>
          <cell r="J42">
            <v>18</v>
          </cell>
          <cell r="K42" t="str">
            <v>Chordata</v>
          </cell>
          <cell r="L42">
            <v>77</v>
          </cell>
          <cell r="M42" t="str">
            <v>Actinopterygii</v>
          </cell>
          <cell r="N42">
            <v>747033</v>
          </cell>
          <cell r="O42" t="str">
            <v>Blenniiformes</v>
          </cell>
          <cell r="P42">
            <v>1865</v>
          </cell>
          <cell r="Q42" t="str">
            <v>Blenniidae</v>
          </cell>
          <cell r="R42">
            <v>496075</v>
          </cell>
          <cell r="S42" t="str">
            <v>Salariinae</v>
          </cell>
          <cell r="T42">
            <v>84468</v>
          </cell>
          <cell r="U42" t="str">
            <v>Cirripectes</v>
          </cell>
          <cell r="V42">
            <v>923439</v>
          </cell>
          <cell r="W42" t="str">
            <v>Cirripectes vanderbilti</v>
          </cell>
          <cell r="BD42" t="str">
            <v>United States</v>
          </cell>
        </row>
        <row r="43">
          <cell r="B43" t="str">
            <v>GBMNB11021-20</v>
          </cell>
          <cell r="C43" t="str">
            <v>MN649964</v>
          </cell>
          <cell r="D43">
            <v>11565444</v>
          </cell>
          <cell r="F43" t="str">
            <v>MN649964</v>
          </cell>
          <cell r="G43" t="str">
            <v>Mined from GenBank, NCBI</v>
          </cell>
          <cell r="I43" t="str">
            <v>BOLD:AAG2597</v>
          </cell>
          <cell r="J43">
            <v>18</v>
          </cell>
          <cell r="K43" t="str">
            <v>Chordata</v>
          </cell>
          <cell r="L43">
            <v>77</v>
          </cell>
          <cell r="M43" t="str">
            <v>Actinopterygii</v>
          </cell>
          <cell r="N43">
            <v>747033</v>
          </cell>
          <cell r="O43" t="str">
            <v>Blenniiformes</v>
          </cell>
          <cell r="P43">
            <v>1865</v>
          </cell>
          <cell r="Q43" t="str">
            <v>Blenniidae</v>
          </cell>
          <cell r="R43">
            <v>496075</v>
          </cell>
          <cell r="S43" t="str">
            <v>Salariinae</v>
          </cell>
          <cell r="T43">
            <v>84468</v>
          </cell>
          <cell r="U43" t="str">
            <v>Cirripectes</v>
          </cell>
          <cell r="V43">
            <v>923439</v>
          </cell>
          <cell r="W43" t="str">
            <v>Cirripectes vanderbilti</v>
          </cell>
          <cell r="BD43" t="str">
            <v>United States</v>
          </cell>
        </row>
        <row r="44">
          <cell r="B44" t="str">
            <v>GBMNB11023-20</v>
          </cell>
          <cell r="C44" t="str">
            <v>MN649966</v>
          </cell>
          <cell r="D44">
            <v>11565446</v>
          </cell>
          <cell r="F44" t="str">
            <v>MN649966</v>
          </cell>
          <cell r="G44" t="str">
            <v>Mined from GenBank, NCBI</v>
          </cell>
          <cell r="I44" t="str">
            <v>BOLD:AAG2597</v>
          </cell>
          <cell r="J44">
            <v>18</v>
          </cell>
          <cell r="K44" t="str">
            <v>Chordata</v>
          </cell>
          <cell r="L44">
            <v>77</v>
          </cell>
          <cell r="M44" t="str">
            <v>Actinopterygii</v>
          </cell>
          <cell r="N44">
            <v>747033</v>
          </cell>
          <cell r="O44" t="str">
            <v>Blenniiformes</v>
          </cell>
          <cell r="P44">
            <v>1865</v>
          </cell>
          <cell r="Q44" t="str">
            <v>Blenniidae</v>
          </cell>
          <cell r="R44">
            <v>496075</v>
          </cell>
          <cell r="S44" t="str">
            <v>Salariinae</v>
          </cell>
          <cell r="T44">
            <v>84468</v>
          </cell>
          <cell r="U44" t="str">
            <v>Cirripectes</v>
          </cell>
          <cell r="V44">
            <v>923439</v>
          </cell>
          <cell r="W44" t="str">
            <v>Cirripectes vanderbilti</v>
          </cell>
          <cell r="BD44" t="str">
            <v>United States</v>
          </cell>
        </row>
        <row r="45">
          <cell r="B45" t="str">
            <v>GBMNB11028-20</v>
          </cell>
          <cell r="C45" t="str">
            <v>MN649971</v>
          </cell>
          <cell r="D45">
            <v>11565451</v>
          </cell>
          <cell r="F45" t="str">
            <v>MN649971</v>
          </cell>
          <cell r="G45" t="str">
            <v>Mined from GenBank, NCBI</v>
          </cell>
          <cell r="I45" t="str">
            <v>BOLD:AAG2597</v>
          </cell>
          <cell r="J45">
            <v>18</v>
          </cell>
          <cell r="K45" t="str">
            <v>Chordata</v>
          </cell>
          <cell r="L45">
            <v>77</v>
          </cell>
          <cell r="M45" t="str">
            <v>Actinopterygii</v>
          </cell>
          <cell r="N45">
            <v>747033</v>
          </cell>
          <cell r="O45" t="str">
            <v>Blenniiformes</v>
          </cell>
          <cell r="P45">
            <v>1865</v>
          </cell>
          <cell r="Q45" t="str">
            <v>Blenniidae</v>
          </cell>
          <cell r="R45">
            <v>496075</v>
          </cell>
          <cell r="S45" t="str">
            <v>Salariinae</v>
          </cell>
          <cell r="T45">
            <v>84468</v>
          </cell>
          <cell r="U45" t="str">
            <v>Cirripectes</v>
          </cell>
          <cell r="V45">
            <v>923439</v>
          </cell>
          <cell r="W45" t="str">
            <v>Cirripectes vanderbilti</v>
          </cell>
          <cell r="BD45" t="str">
            <v>United States</v>
          </cell>
        </row>
        <row r="46">
          <cell r="B46" t="str">
            <v>GBMNB11034-20</v>
          </cell>
          <cell r="C46" t="str">
            <v>MN649977</v>
          </cell>
          <cell r="D46">
            <v>11565457</v>
          </cell>
          <cell r="F46" t="str">
            <v>MN649977</v>
          </cell>
          <cell r="G46" t="str">
            <v>Mined from GenBank, NCBI</v>
          </cell>
          <cell r="I46" t="str">
            <v>BOLD:AAG2597</v>
          </cell>
          <cell r="J46">
            <v>18</v>
          </cell>
          <cell r="K46" t="str">
            <v>Chordata</v>
          </cell>
          <cell r="L46">
            <v>77</v>
          </cell>
          <cell r="M46" t="str">
            <v>Actinopterygii</v>
          </cell>
          <cell r="N46">
            <v>747033</v>
          </cell>
          <cell r="O46" t="str">
            <v>Blenniiformes</v>
          </cell>
          <cell r="P46">
            <v>1865</v>
          </cell>
          <cell r="Q46" t="str">
            <v>Blenniidae</v>
          </cell>
          <cell r="R46">
            <v>496075</v>
          </cell>
          <cell r="S46" t="str">
            <v>Salariinae</v>
          </cell>
          <cell r="T46">
            <v>84468</v>
          </cell>
          <cell r="U46" t="str">
            <v>Cirripectes</v>
          </cell>
          <cell r="V46">
            <v>923439</v>
          </cell>
          <cell r="W46" t="str">
            <v>Cirripectes vanderbilti</v>
          </cell>
          <cell r="BD46" t="str">
            <v>United States</v>
          </cell>
        </row>
        <row r="47">
          <cell r="B47" t="str">
            <v>GBMNB11037-20</v>
          </cell>
          <cell r="C47" t="str">
            <v>MN649980</v>
          </cell>
          <cell r="D47">
            <v>11565460</v>
          </cell>
          <cell r="F47" t="str">
            <v>MN649980</v>
          </cell>
          <cell r="G47" t="str">
            <v>Mined from GenBank, NCBI</v>
          </cell>
          <cell r="I47" t="str">
            <v>BOLD:AAG2597</v>
          </cell>
          <cell r="J47">
            <v>18</v>
          </cell>
          <cell r="K47" t="str">
            <v>Chordata</v>
          </cell>
          <cell r="L47">
            <v>77</v>
          </cell>
          <cell r="M47" t="str">
            <v>Actinopterygii</v>
          </cell>
          <cell r="N47">
            <v>747033</v>
          </cell>
          <cell r="O47" t="str">
            <v>Blenniiformes</v>
          </cell>
          <cell r="P47">
            <v>1865</v>
          </cell>
          <cell r="Q47" t="str">
            <v>Blenniidae</v>
          </cell>
          <cell r="R47">
            <v>496075</v>
          </cell>
          <cell r="S47" t="str">
            <v>Salariinae</v>
          </cell>
          <cell r="T47">
            <v>84468</v>
          </cell>
          <cell r="U47" t="str">
            <v>Cirripectes</v>
          </cell>
          <cell r="V47">
            <v>923439</v>
          </cell>
          <cell r="W47" t="str">
            <v>Cirripectes vanderbilti</v>
          </cell>
          <cell r="BD47" t="str">
            <v>United States</v>
          </cell>
        </row>
        <row r="48">
          <cell r="B48" t="str">
            <v>GBMNB11039-20</v>
          </cell>
          <cell r="C48" t="str">
            <v>MN649982</v>
          </cell>
          <cell r="D48">
            <v>11565462</v>
          </cell>
          <cell r="F48" t="str">
            <v>MN649982</v>
          </cell>
          <cell r="G48" t="str">
            <v>Mined from GenBank, NCBI</v>
          </cell>
          <cell r="I48" t="str">
            <v>BOLD:AAG2597</v>
          </cell>
          <cell r="J48">
            <v>18</v>
          </cell>
          <cell r="K48" t="str">
            <v>Chordata</v>
          </cell>
          <cell r="L48">
            <v>77</v>
          </cell>
          <cell r="M48" t="str">
            <v>Actinopterygii</v>
          </cell>
          <cell r="N48">
            <v>747033</v>
          </cell>
          <cell r="O48" t="str">
            <v>Blenniiformes</v>
          </cell>
          <cell r="P48">
            <v>1865</v>
          </cell>
          <cell r="Q48" t="str">
            <v>Blenniidae</v>
          </cell>
          <cell r="R48">
            <v>496075</v>
          </cell>
          <cell r="S48" t="str">
            <v>Salariinae</v>
          </cell>
          <cell r="T48">
            <v>84468</v>
          </cell>
          <cell r="U48" t="str">
            <v>Cirripectes</v>
          </cell>
          <cell r="V48">
            <v>923439</v>
          </cell>
          <cell r="W48" t="str">
            <v>Cirripectes vanderbilti</v>
          </cell>
          <cell r="BD48" t="str">
            <v>United States</v>
          </cell>
        </row>
        <row r="49">
          <cell r="B49" t="str">
            <v>GBMNB11040-20</v>
          </cell>
          <cell r="C49" t="str">
            <v>MN649983</v>
          </cell>
          <cell r="D49">
            <v>11565463</v>
          </cell>
          <cell r="F49" t="str">
            <v>MN649983</v>
          </cell>
          <cell r="G49" t="str">
            <v>Mined from GenBank, NCBI</v>
          </cell>
          <cell r="I49" t="str">
            <v>BOLD:AAG2597</v>
          </cell>
          <cell r="J49">
            <v>18</v>
          </cell>
          <cell r="K49" t="str">
            <v>Chordata</v>
          </cell>
          <cell r="L49">
            <v>77</v>
          </cell>
          <cell r="M49" t="str">
            <v>Actinopterygii</v>
          </cell>
          <cell r="N49">
            <v>747033</v>
          </cell>
          <cell r="O49" t="str">
            <v>Blenniiformes</v>
          </cell>
          <cell r="P49">
            <v>1865</v>
          </cell>
          <cell r="Q49" t="str">
            <v>Blenniidae</v>
          </cell>
          <cell r="R49">
            <v>496075</v>
          </cell>
          <cell r="S49" t="str">
            <v>Salariinae</v>
          </cell>
          <cell r="T49">
            <v>84468</v>
          </cell>
          <cell r="U49" t="str">
            <v>Cirripectes</v>
          </cell>
          <cell r="V49">
            <v>923439</v>
          </cell>
          <cell r="W49" t="str">
            <v>Cirripectes vanderbilti</v>
          </cell>
          <cell r="BD49" t="str">
            <v>United States</v>
          </cell>
        </row>
        <row r="50">
          <cell r="B50" t="str">
            <v>GBMNB11043-20</v>
          </cell>
          <cell r="C50" t="str">
            <v>MN649986</v>
          </cell>
          <cell r="D50">
            <v>11565466</v>
          </cell>
          <cell r="F50" t="str">
            <v>MN649986</v>
          </cell>
          <cell r="G50" t="str">
            <v>Mined from GenBank, NCBI</v>
          </cell>
          <cell r="I50" t="str">
            <v>BOLD:AAG2597</v>
          </cell>
          <cell r="J50">
            <v>18</v>
          </cell>
          <cell r="K50" t="str">
            <v>Chordata</v>
          </cell>
          <cell r="L50">
            <v>77</v>
          </cell>
          <cell r="M50" t="str">
            <v>Actinopterygii</v>
          </cell>
          <cell r="N50">
            <v>747033</v>
          </cell>
          <cell r="O50" t="str">
            <v>Blenniiformes</v>
          </cell>
          <cell r="P50">
            <v>1865</v>
          </cell>
          <cell r="Q50" t="str">
            <v>Blenniidae</v>
          </cell>
          <cell r="R50">
            <v>496075</v>
          </cell>
          <cell r="S50" t="str">
            <v>Salariinae</v>
          </cell>
          <cell r="T50">
            <v>84468</v>
          </cell>
          <cell r="U50" t="str">
            <v>Cirripectes</v>
          </cell>
          <cell r="V50">
            <v>923439</v>
          </cell>
          <cell r="W50" t="str">
            <v>Cirripectes vanderbilti</v>
          </cell>
          <cell r="BD50" t="str">
            <v>United States</v>
          </cell>
        </row>
        <row r="51">
          <cell r="B51" t="str">
            <v>GBMNB11046-20</v>
          </cell>
          <cell r="C51" t="str">
            <v>MN649989</v>
          </cell>
          <cell r="D51">
            <v>11565469</v>
          </cell>
          <cell r="F51" t="str">
            <v>MN649989</v>
          </cell>
          <cell r="G51" t="str">
            <v>Mined from GenBank, NCBI</v>
          </cell>
          <cell r="I51" t="str">
            <v>BOLD:AAG2597</v>
          </cell>
          <cell r="J51">
            <v>18</v>
          </cell>
          <cell r="K51" t="str">
            <v>Chordata</v>
          </cell>
          <cell r="L51">
            <v>77</v>
          </cell>
          <cell r="M51" t="str">
            <v>Actinopterygii</v>
          </cell>
          <cell r="N51">
            <v>747033</v>
          </cell>
          <cell r="O51" t="str">
            <v>Blenniiformes</v>
          </cell>
          <cell r="P51">
            <v>1865</v>
          </cell>
          <cell r="Q51" t="str">
            <v>Blenniidae</v>
          </cell>
          <cell r="R51">
            <v>496075</v>
          </cell>
          <cell r="S51" t="str">
            <v>Salariinae</v>
          </cell>
          <cell r="T51">
            <v>84468</v>
          </cell>
          <cell r="U51" t="str">
            <v>Cirripectes</v>
          </cell>
          <cell r="V51">
            <v>923439</v>
          </cell>
          <cell r="W51" t="str">
            <v>Cirripectes vanderbilti</v>
          </cell>
          <cell r="BD51" t="str">
            <v>United States</v>
          </cell>
        </row>
        <row r="52">
          <cell r="B52" t="str">
            <v>GBMNB11047-20</v>
          </cell>
          <cell r="C52" t="str">
            <v>MN649990</v>
          </cell>
          <cell r="D52">
            <v>11565470</v>
          </cell>
          <cell r="F52" t="str">
            <v>MN649990</v>
          </cell>
          <cell r="G52" t="str">
            <v>Mined from GenBank, NCBI</v>
          </cell>
          <cell r="I52" t="str">
            <v>BOLD:AAG2597</v>
          </cell>
          <cell r="J52">
            <v>18</v>
          </cell>
          <cell r="K52" t="str">
            <v>Chordata</v>
          </cell>
          <cell r="L52">
            <v>77</v>
          </cell>
          <cell r="M52" t="str">
            <v>Actinopterygii</v>
          </cell>
          <cell r="N52">
            <v>747033</v>
          </cell>
          <cell r="O52" t="str">
            <v>Blenniiformes</v>
          </cell>
          <cell r="P52">
            <v>1865</v>
          </cell>
          <cell r="Q52" t="str">
            <v>Blenniidae</v>
          </cell>
          <cell r="R52">
            <v>496075</v>
          </cell>
          <cell r="S52" t="str">
            <v>Salariinae</v>
          </cell>
          <cell r="T52">
            <v>84468</v>
          </cell>
          <cell r="U52" t="str">
            <v>Cirripectes</v>
          </cell>
          <cell r="V52">
            <v>923439</v>
          </cell>
          <cell r="W52" t="str">
            <v>Cirripectes vanderbilti</v>
          </cell>
          <cell r="BD52" t="str">
            <v>United States</v>
          </cell>
        </row>
        <row r="53">
          <cell r="B53" t="str">
            <v>GBMNB11051-20</v>
          </cell>
          <cell r="C53" t="str">
            <v>MN649994</v>
          </cell>
          <cell r="D53">
            <v>11565474</v>
          </cell>
          <cell r="F53" t="str">
            <v>MN649994</v>
          </cell>
          <cell r="G53" t="str">
            <v>Mined from GenBank, NCBI</v>
          </cell>
          <cell r="I53" t="str">
            <v>BOLD:AAG2597</v>
          </cell>
          <cell r="J53">
            <v>18</v>
          </cell>
          <cell r="K53" t="str">
            <v>Chordata</v>
          </cell>
          <cell r="L53">
            <v>77</v>
          </cell>
          <cell r="M53" t="str">
            <v>Actinopterygii</v>
          </cell>
          <cell r="N53">
            <v>747033</v>
          </cell>
          <cell r="O53" t="str">
            <v>Blenniiformes</v>
          </cell>
          <cell r="P53">
            <v>1865</v>
          </cell>
          <cell r="Q53" t="str">
            <v>Blenniidae</v>
          </cell>
          <cell r="R53">
            <v>496075</v>
          </cell>
          <cell r="S53" t="str">
            <v>Salariinae</v>
          </cell>
          <cell r="T53">
            <v>84468</v>
          </cell>
          <cell r="U53" t="str">
            <v>Cirripectes</v>
          </cell>
          <cell r="V53">
            <v>923439</v>
          </cell>
          <cell r="W53" t="str">
            <v>Cirripectes vanderbilti</v>
          </cell>
          <cell r="BD53" t="str">
            <v>United States</v>
          </cell>
        </row>
        <row r="54">
          <cell r="B54" t="str">
            <v>GBMNB11066-20</v>
          </cell>
          <cell r="C54" t="str">
            <v>MN650009</v>
          </cell>
          <cell r="D54">
            <v>11565489</v>
          </cell>
          <cell r="F54" t="str">
            <v>MN650009</v>
          </cell>
          <cell r="G54" t="str">
            <v>Mined from GenBank, NCBI</v>
          </cell>
          <cell r="I54" t="str">
            <v>BOLD:AAG2597</v>
          </cell>
          <cell r="J54">
            <v>18</v>
          </cell>
          <cell r="K54" t="str">
            <v>Chordata</v>
          </cell>
          <cell r="L54">
            <v>77</v>
          </cell>
          <cell r="M54" t="str">
            <v>Actinopterygii</v>
          </cell>
          <cell r="N54">
            <v>747033</v>
          </cell>
          <cell r="O54" t="str">
            <v>Blenniiformes</v>
          </cell>
          <cell r="P54">
            <v>1865</v>
          </cell>
          <cell r="Q54" t="str">
            <v>Blenniidae</v>
          </cell>
          <cell r="R54">
            <v>496075</v>
          </cell>
          <cell r="S54" t="str">
            <v>Salariinae</v>
          </cell>
          <cell r="T54">
            <v>84468</v>
          </cell>
          <cell r="U54" t="str">
            <v>Cirripectes</v>
          </cell>
          <cell r="V54">
            <v>923439</v>
          </cell>
          <cell r="W54" t="str">
            <v>Cirripectes vanderbilti</v>
          </cell>
          <cell r="BD54" t="str">
            <v>United States</v>
          </cell>
        </row>
        <row r="55">
          <cell r="B55" t="str">
            <v>MARQ074-12</v>
          </cell>
          <cell r="C55" t="str">
            <v>MARQ-074</v>
          </cell>
          <cell r="D55">
            <v>2916314</v>
          </cell>
          <cell r="E55" t="str">
            <v>USNM:FISH:409074</v>
          </cell>
          <cell r="F55" t="str">
            <v>MARQ-074</v>
          </cell>
          <cell r="G55" t="str">
            <v>Smithsonian Institution, National Museum of Natural History</v>
          </cell>
          <cell r="I55" t="str">
            <v>BOLD:AAJ1084</v>
          </cell>
          <cell r="J55">
            <v>18</v>
          </cell>
          <cell r="K55" t="str">
            <v>Chordata</v>
          </cell>
          <cell r="L55">
            <v>77</v>
          </cell>
          <cell r="M55" t="str">
            <v>Actinopterygii</v>
          </cell>
          <cell r="N55">
            <v>747033</v>
          </cell>
          <cell r="O55" t="str">
            <v>Blenniiformes</v>
          </cell>
          <cell r="P55">
            <v>1865</v>
          </cell>
          <cell r="Q55" t="str">
            <v>Blenniidae</v>
          </cell>
          <cell r="R55">
            <v>496075</v>
          </cell>
          <cell r="S55" t="str">
            <v>Salariinae</v>
          </cell>
          <cell r="T55">
            <v>84468</v>
          </cell>
          <cell r="U55" t="str">
            <v>Cirripectes</v>
          </cell>
          <cell r="V55">
            <v>89209</v>
          </cell>
          <cell r="W55" t="str">
            <v>Cirripectes variolosus</v>
          </cell>
          <cell r="Z55" t="str">
            <v>Jeff Williams</v>
          </cell>
          <cell r="AB55" t="str">
            <v>Valenciennes, 1836</v>
          </cell>
          <cell r="AD55" t="str">
            <v>Vouchered:Registered Collection</v>
          </cell>
          <cell r="AG55" t="str">
            <v>Jeff Williams, Serge Planes, Erwan Delrieu-Trottin, Pierre Sasal, Johann Mourier, Michel Veuille, Rene Galzin, Thierry Lison de Loma, Gerard Mou-Tham</v>
          </cell>
          <cell r="AK55" t="str">
            <v>Collection depth: 3-6 m.</v>
          </cell>
          <cell r="AU55" t="str">
            <v>SL=74 mm.</v>
          </cell>
          <cell r="AV55" t="str">
            <v>-8.82508</v>
          </cell>
          <cell r="AW55" t="str">
            <v>-140.064</v>
          </cell>
          <cell r="BA55">
            <v>3</v>
          </cell>
          <cell r="BC55">
            <v>-3</v>
          </cell>
          <cell r="BD55" t="str">
            <v>French Polynesia</v>
          </cell>
          <cell r="BE55" t="str">
            <v>Marquesas Islands</v>
          </cell>
          <cell r="BH55" t="str">
            <v>Marquesas, Nuku Hiva, Hatihou.</v>
          </cell>
          <cell r="BI55">
            <v>3205151</v>
          </cell>
          <cell r="BJ55" t="str">
            <v>http://www.boldsystems.org/pics/MARQ/USNM_409074_74mmSL_photograph_MARQ_074_MARQ_2011_04_female+1507759004.JPG</v>
          </cell>
          <cell r="BK55" t="str">
            <v>Lateral</v>
          </cell>
          <cell r="BL55" t="str">
            <v>USNM 409074 photograph lateral view, female</v>
          </cell>
          <cell r="BN55">
            <v>2011</v>
          </cell>
          <cell r="BO55" t="str">
            <v>CreativeCommons – Attribution Non-Commercial (by-nc)</v>
          </cell>
          <cell r="BP55" t="str">
            <v>Smithsonian Institution National Museum of Natural History</v>
          </cell>
          <cell r="BQ55" t="str">
            <v>Jeffrey T. Williams</v>
          </cell>
        </row>
        <row r="56">
          <cell r="B56" t="str">
            <v>MARQ140-12</v>
          </cell>
          <cell r="C56" t="str">
            <v>MARQ-140</v>
          </cell>
          <cell r="D56">
            <v>2916380</v>
          </cell>
          <cell r="E56" t="str">
            <v>USNM:FISH:409140</v>
          </cell>
          <cell r="F56" t="str">
            <v>MARQ-140</v>
          </cell>
          <cell r="G56" t="str">
            <v>Smithsonian Institution, National Museum of Natural History</v>
          </cell>
          <cell r="I56" t="str">
            <v>BOLD:ACC5103</v>
          </cell>
          <cell r="J56">
            <v>18</v>
          </cell>
          <cell r="K56" t="str">
            <v>Chordata</v>
          </cell>
          <cell r="L56">
            <v>77</v>
          </cell>
          <cell r="M56" t="str">
            <v>Actinopterygii</v>
          </cell>
          <cell r="N56">
            <v>747033</v>
          </cell>
          <cell r="O56" t="str">
            <v>Blenniiformes</v>
          </cell>
          <cell r="P56">
            <v>1865</v>
          </cell>
          <cell r="Q56" t="str">
            <v>Blenniidae</v>
          </cell>
          <cell r="R56">
            <v>496075</v>
          </cell>
          <cell r="S56" t="str">
            <v>Salariinae</v>
          </cell>
          <cell r="T56">
            <v>84468</v>
          </cell>
          <cell r="U56" t="str">
            <v>Cirripectes</v>
          </cell>
          <cell r="Z56" t="str">
            <v>Jeff Williams</v>
          </cell>
          <cell r="AD56" t="str">
            <v>Vouchered:Registered Collection</v>
          </cell>
          <cell r="AG56" t="str">
            <v>Jeff Williams, Serge Planes, Erwan Delrieu-Trottin, Pierre Sasal, Johann Mourier, Michel Veuille, Rene Galzin, Thierry Lison de Loma, Gerard Mou-Tham</v>
          </cell>
          <cell r="AK56" t="str">
            <v>Collection depth: 17-32 m.</v>
          </cell>
          <cell r="AU56" t="str">
            <v>SL=41 mm.</v>
          </cell>
          <cell r="AV56" t="str">
            <v>-8.08928</v>
          </cell>
          <cell r="AW56" t="str">
            <v>-139.635</v>
          </cell>
          <cell r="BA56">
            <v>17</v>
          </cell>
          <cell r="BC56">
            <v>-15</v>
          </cell>
          <cell r="BD56" t="str">
            <v>French Polynesia</v>
          </cell>
          <cell r="BE56" t="str">
            <v>Marquesas Islands</v>
          </cell>
          <cell r="BH56" t="str">
            <v>Marquesas, Banc Clark.</v>
          </cell>
          <cell r="BI56">
            <v>3205213</v>
          </cell>
          <cell r="BJ56" t="str">
            <v>http://www.boldsystems.org/pics/MARQ/USNM_409140_41mmSL_photograph_MARQ_140_MARQ_2011_06+1507759054.JPG</v>
          </cell>
          <cell r="BK56" t="str">
            <v>Lateral</v>
          </cell>
          <cell r="BL56" t="str">
            <v>USNM 409140 photograph lateral view</v>
          </cell>
          <cell r="BN56">
            <v>2011</v>
          </cell>
          <cell r="BO56" t="str">
            <v>CreativeCommons – Attribution Non-Commercial (by-nc)</v>
          </cell>
          <cell r="BP56" t="str">
            <v>Smithsonian Institution National Museum of Natural History</v>
          </cell>
          <cell r="BQ56" t="str">
            <v>Jeffrey T. Williams</v>
          </cell>
        </row>
        <row r="57">
          <cell r="B57" t="str">
            <v>RESIC057-11</v>
          </cell>
          <cell r="C57" t="str">
            <v>MNHN_PE154</v>
          </cell>
          <cell r="D57">
            <v>2101359</v>
          </cell>
          <cell r="E57" t="str">
            <v>MNHN-IC-2010-1128</v>
          </cell>
          <cell r="F57" t="str">
            <v>CE-000000048-1</v>
          </cell>
          <cell r="G57" t="str">
            <v>Museum National d'Histoire Naturelle, Paris</v>
          </cell>
          <cell r="I57" t="str">
            <v>BOLD:AAY8754</v>
          </cell>
          <cell r="J57">
            <v>18</v>
          </cell>
          <cell r="K57" t="str">
            <v>Chordata</v>
          </cell>
          <cell r="L57">
            <v>77</v>
          </cell>
          <cell r="M57" t="str">
            <v>Actinopterygii</v>
          </cell>
          <cell r="N57">
            <v>747033</v>
          </cell>
          <cell r="O57" t="str">
            <v>Blenniiformes</v>
          </cell>
          <cell r="P57">
            <v>1865</v>
          </cell>
          <cell r="Q57" t="str">
            <v>Blenniidae</v>
          </cell>
          <cell r="R57">
            <v>496075</v>
          </cell>
          <cell r="S57" t="str">
            <v>Salariinae</v>
          </cell>
          <cell r="T57">
            <v>84468</v>
          </cell>
          <cell r="U57" t="str">
            <v>Cirripectes</v>
          </cell>
          <cell r="V57">
            <v>389440</v>
          </cell>
          <cell r="W57" t="str">
            <v>Cirripectes chelomatus</v>
          </cell>
          <cell r="Z57" t="str">
            <v>Nicolas Hubert</v>
          </cell>
          <cell r="AA57" t="str">
            <v>DNA barcoding</v>
          </cell>
          <cell r="AB57" t="str">
            <v>Williams &amp; MaugÃ©, 1984</v>
          </cell>
          <cell r="AG57" t="str">
            <v>Campagne Resicod, M. Kulbicki, P. Pruvost et al.</v>
          </cell>
          <cell r="AV57" t="str">
            <v>-22.5733</v>
          </cell>
          <cell r="AW57" t="str">
            <v>166.592</v>
          </cell>
          <cell r="BA57">
            <v>3</v>
          </cell>
          <cell r="BD57" t="str">
            <v>New Caledonia</v>
          </cell>
          <cell r="BE57" t="str">
            <v>South</v>
          </cell>
          <cell r="BH57" t="str">
            <v>Station 1, Sortie Ste-Marie</v>
          </cell>
          <cell r="BI57">
            <v>2244414</v>
          </cell>
          <cell r="BJ57" t="str">
            <v>http://www.boldsystems.org/pics/RESIC/CE-000048+1391416078.jpg</v>
          </cell>
          <cell r="BK57" t="str">
            <v>Lateral</v>
          </cell>
          <cell r="BM57" t="str">
            <v>Michel Kulbicki</v>
          </cell>
          <cell r="BN57">
            <v>2014</v>
          </cell>
          <cell r="BO57" t="str">
            <v>CreativeCommons - Attribution Non-Commercial Share-Alike</v>
          </cell>
          <cell r="BP57" t="str">
            <v>IRD</v>
          </cell>
          <cell r="BQ57" t="str">
            <v>Philippe Borsa/Pascal Irz/Robert Myers/Dominique Ponton/Patrice Pruvost</v>
          </cell>
        </row>
        <row r="58">
          <cell r="B58" t="str">
            <v>RESIC181-11</v>
          </cell>
          <cell r="C58" t="str">
            <v>MNHN_PE288</v>
          </cell>
          <cell r="D58">
            <v>2101483</v>
          </cell>
          <cell r="E58" t="str">
            <v>MNHN-IC-2010-1252</v>
          </cell>
          <cell r="F58" t="str">
            <v>CE-000000119-3</v>
          </cell>
          <cell r="G58" t="str">
            <v>Museum National d'Histoire Naturelle, Paris</v>
          </cell>
          <cell r="I58" t="str">
            <v>BOLD:AAE2835</v>
          </cell>
          <cell r="J58">
            <v>18</v>
          </cell>
          <cell r="K58" t="str">
            <v>Chordata</v>
          </cell>
          <cell r="L58">
            <v>77</v>
          </cell>
          <cell r="M58" t="str">
            <v>Actinopterygii</v>
          </cell>
          <cell r="N58">
            <v>747033</v>
          </cell>
          <cell r="O58" t="str">
            <v>Blenniiformes</v>
          </cell>
          <cell r="P58">
            <v>1865</v>
          </cell>
          <cell r="Q58" t="str">
            <v>Blenniidae</v>
          </cell>
          <cell r="R58">
            <v>496075</v>
          </cell>
          <cell r="S58" t="str">
            <v>Salariinae</v>
          </cell>
          <cell r="T58">
            <v>84468</v>
          </cell>
          <cell r="U58" t="str">
            <v>Cirripectes</v>
          </cell>
          <cell r="V58">
            <v>140517</v>
          </cell>
          <cell r="W58" t="str">
            <v>Cirripectes stigmaticus</v>
          </cell>
          <cell r="Z58" t="str">
            <v>Nicolas Hubert</v>
          </cell>
          <cell r="AA58" t="str">
            <v>DNA barcoding</v>
          </cell>
          <cell r="AB58" t="str">
            <v>Strasburg &amp; Schultz, 1953</v>
          </cell>
          <cell r="AG58" t="str">
            <v>Campagne Resicod, M. Kulbicki, P. Pruvost et al.</v>
          </cell>
          <cell r="AV58" t="str">
            <v>-22.4614</v>
          </cell>
          <cell r="AW58" t="str">
            <v>166.452</v>
          </cell>
          <cell r="BA58" t="str">
            <v>8.5</v>
          </cell>
          <cell r="BD58" t="str">
            <v>New Caledonia</v>
          </cell>
          <cell r="BE58" t="str">
            <v>South</v>
          </cell>
          <cell r="BH58" t="str">
            <v>Station 3, Recif Mbere exterieur</v>
          </cell>
        </row>
        <row r="59">
          <cell r="B59" t="str">
            <v>SAIAB024-06</v>
          </cell>
          <cell r="C59" t="str">
            <v>SAIAB 78038-T356</v>
          </cell>
          <cell r="D59">
            <v>512317</v>
          </cell>
          <cell r="E59">
            <v>78038</v>
          </cell>
          <cell r="F59" t="str">
            <v>PCH 2005-30</v>
          </cell>
          <cell r="G59" t="str">
            <v>South African Institute for Aquatic Biodiversity</v>
          </cell>
          <cell r="I59" t="str">
            <v>BOLD:AAE2835</v>
          </cell>
          <cell r="J59">
            <v>18</v>
          </cell>
          <cell r="K59" t="str">
            <v>Chordata</v>
          </cell>
          <cell r="L59">
            <v>77</v>
          </cell>
          <cell r="M59" t="str">
            <v>Actinopterygii</v>
          </cell>
          <cell r="N59">
            <v>747033</v>
          </cell>
          <cell r="O59" t="str">
            <v>Blenniiformes</v>
          </cell>
          <cell r="P59">
            <v>1865</v>
          </cell>
          <cell r="Q59" t="str">
            <v>Blenniidae</v>
          </cell>
          <cell r="R59">
            <v>496075</v>
          </cell>
          <cell r="S59" t="str">
            <v>Salariinae</v>
          </cell>
          <cell r="T59">
            <v>84468</v>
          </cell>
          <cell r="U59" t="str">
            <v>Cirripectes</v>
          </cell>
          <cell r="V59">
            <v>84469</v>
          </cell>
          <cell r="W59" t="str">
            <v>Cirripectes castaneus</v>
          </cell>
          <cell r="Z59" t="str">
            <v>Phillip C. Heemstra</v>
          </cell>
          <cell r="AB59" t="str">
            <v>Valenciennes, 1836</v>
          </cell>
          <cell r="AG59" t="str">
            <v>PC Heemstra, E Heemstra, M Mwale, K Moots, A Bentley, M Smale</v>
          </cell>
          <cell r="AT59" t="str">
            <v>FAO-51</v>
          </cell>
          <cell r="AV59" t="str">
            <v>-4.6399</v>
          </cell>
          <cell r="AW59" t="str">
            <v>55.3693</v>
          </cell>
          <cell r="BA59">
            <v>6</v>
          </cell>
          <cell r="BD59" t="str">
            <v>Seychelles</v>
          </cell>
          <cell r="BE59" t="str">
            <v>Mahe</v>
          </cell>
          <cell r="BF59" t="str">
            <v>Baie Ternay (SW)</v>
          </cell>
          <cell r="BG59">
            <v>51</v>
          </cell>
        </row>
        <row r="60">
          <cell r="B60" t="str">
            <v>SAIAB026-06</v>
          </cell>
          <cell r="C60" t="str">
            <v>SAIAB 78039-T358</v>
          </cell>
          <cell r="D60">
            <v>512319</v>
          </cell>
          <cell r="E60">
            <v>78039</v>
          </cell>
          <cell r="F60" t="str">
            <v>PCH 2005-30</v>
          </cell>
          <cell r="G60" t="str">
            <v>South African Institute for Aquatic Biodiversity</v>
          </cell>
          <cell r="I60" t="str">
            <v>BOLD:AAJ1078</v>
          </cell>
          <cell r="J60">
            <v>18</v>
          </cell>
          <cell r="K60" t="str">
            <v>Chordata</v>
          </cell>
          <cell r="L60">
            <v>77</v>
          </cell>
          <cell r="M60" t="str">
            <v>Actinopterygii</v>
          </cell>
          <cell r="N60">
            <v>747033</v>
          </cell>
          <cell r="O60" t="str">
            <v>Blenniiformes</v>
          </cell>
          <cell r="P60">
            <v>1865</v>
          </cell>
          <cell r="Q60" t="str">
            <v>Blenniidae</v>
          </cell>
          <cell r="R60">
            <v>496075</v>
          </cell>
          <cell r="S60" t="str">
            <v>Salariinae</v>
          </cell>
          <cell r="T60">
            <v>84468</v>
          </cell>
          <cell r="U60" t="str">
            <v>Cirripectes</v>
          </cell>
          <cell r="V60">
            <v>84470</v>
          </cell>
          <cell r="W60" t="str">
            <v>Cirripectes filamentosus</v>
          </cell>
          <cell r="Z60" t="str">
            <v>Phillip C. Heemstra</v>
          </cell>
          <cell r="AB60" t="str">
            <v>(Alleyne &amp; Macleay, 1877)</v>
          </cell>
          <cell r="AG60" t="str">
            <v>PC Heemstra, E Heemstra, M Mwale, K Moots, A Bentley, M Smale</v>
          </cell>
          <cell r="AT60" t="str">
            <v>FAO-51</v>
          </cell>
          <cell r="AV60" t="str">
            <v>-4.6399</v>
          </cell>
          <cell r="AW60" t="str">
            <v>55.3693</v>
          </cell>
          <cell r="BA60">
            <v>6</v>
          </cell>
          <cell r="BD60" t="str">
            <v>Seychelles</v>
          </cell>
          <cell r="BE60" t="str">
            <v>Mahe</v>
          </cell>
          <cell r="BF60" t="str">
            <v>Baie Ternay (SW)</v>
          </cell>
          <cell r="BG60">
            <v>51</v>
          </cell>
        </row>
        <row r="61">
          <cell r="B61" t="str">
            <v>SAIAB187-06</v>
          </cell>
          <cell r="C61" t="str">
            <v>SAIAB 78202-T205</v>
          </cell>
          <cell r="D61">
            <v>512480</v>
          </cell>
          <cell r="E61">
            <v>78202</v>
          </cell>
          <cell r="F61" t="str">
            <v>PCH 2005-25</v>
          </cell>
          <cell r="G61" t="str">
            <v>South African Institute for Aquatic Biodiversity</v>
          </cell>
          <cell r="I61" t="str">
            <v>BOLD:AAJ1078</v>
          </cell>
          <cell r="J61">
            <v>18</v>
          </cell>
          <cell r="K61" t="str">
            <v>Chordata</v>
          </cell>
          <cell r="L61">
            <v>77</v>
          </cell>
          <cell r="M61" t="str">
            <v>Actinopterygii</v>
          </cell>
          <cell r="N61">
            <v>747033</v>
          </cell>
          <cell r="O61" t="str">
            <v>Blenniiformes</v>
          </cell>
          <cell r="P61">
            <v>1865</v>
          </cell>
          <cell r="Q61" t="str">
            <v>Blenniidae</v>
          </cell>
          <cell r="R61">
            <v>496075</v>
          </cell>
          <cell r="S61" t="str">
            <v>Salariinae</v>
          </cell>
          <cell r="T61">
            <v>84468</v>
          </cell>
          <cell r="U61" t="str">
            <v>Cirripectes</v>
          </cell>
          <cell r="V61">
            <v>84470</v>
          </cell>
          <cell r="W61" t="str">
            <v>Cirripectes filamentosus</v>
          </cell>
          <cell r="Z61" t="str">
            <v>Phillip C. Heemstra</v>
          </cell>
          <cell r="AB61" t="str">
            <v>(Alleyne &amp; Macleay, 1877)</v>
          </cell>
          <cell r="AG61" t="str">
            <v>Heemstra, PC; Heemstra, E; Mwale, M; Moots, K; Bentley, A; Smale, M</v>
          </cell>
          <cell r="AT61" t="str">
            <v>FAO-51</v>
          </cell>
          <cell r="AV61" t="str">
            <v>-4.6611</v>
          </cell>
          <cell r="AW61" t="str">
            <v>55.397</v>
          </cell>
          <cell r="BA61">
            <v>9</v>
          </cell>
          <cell r="BD61" t="str">
            <v>Seychelles</v>
          </cell>
          <cell r="BE61" t="str">
            <v>Mahe</v>
          </cell>
          <cell r="BF61" t="str">
            <v>Port Launay (South of)</v>
          </cell>
          <cell r="BG61">
            <v>51</v>
          </cell>
        </row>
        <row r="62">
          <cell r="B62" t="str">
            <v>SBF706-11</v>
          </cell>
          <cell r="C62" t="str">
            <v>REU1843</v>
          </cell>
          <cell r="D62">
            <v>1844835</v>
          </cell>
          <cell r="E62" t="str">
            <v>REU1843</v>
          </cell>
          <cell r="F62" t="str">
            <v>REU1843</v>
          </cell>
          <cell r="G62" t="str">
            <v>Universite de La Reunion, Laboratoire d'Ecologie Marine</v>
          </cell>
          <cell r="I62" t="str">
            <v>BOLD:AAU0601</v>
          </cell>
          <cell r="J62">
            <v>18</v>
          </cell>
          <cell r="K62" t="str">
            <v>Chordata</v>
          </cell>
          <cell r="L62">
            <v>77</v>
          </cell>
          <cell r="M62" t="str">
            <v>Actinopterygii</v>
          </cell>
          <cell r="N62">
            <v>747033</v>
          </cell>
          <cell r="O62" t="str">
            <v>Blenniiformes</v>
          </cell>
          <cell r="P62">
            <v>1865</v>
          </cell>
          <cell r="Q62" t="str">
            <v>Blenniidae</v>
          </cell>
          <cell r="R62">
            <v>496075</v>
          </cell>
          <cell r="S62" t="str">
            <v>Salariinae</v>
          </cell>
          <cell r="T62">
            <v>84468</v>
          </cell>
          <cell r="U62" t="str">
            <v>Cirripectes</v>
          </cell>
          <cell r="V62">
            <v>84469</v>
          </cell>
          <cell r="W62" t="str">
            <v>Cirripectes castaneus</v>
          </cell>
          <cell r="Z62" t="str">
            <v>Serge Planes</v>
          </cell>
          <cell r="AB62" t="str">
            <v>Valenciennes, 1836</v>
          </cell>
          <cell r="AG62" t="str">
            <v>Serge Planes, Nicolas Hubert, Henrich Bruggemann</v>
          </cell>
          <cell r="AT62" t="str">
            <v>Identifiers: Nicolas Hubert &amp; Henrich Bruggemann</v>
          </cell>
          <cell r="AV62" t="str">
            <v>-21.37</v>
          </cell>
          <cell r="AW62" t="str">
            <v>55.77</v>
          </cell>
          <cell r="BA62">
            <v>1</v>
          </cell>
          <cell r="BD62" t="str">
            <v>Reunion</v>
          </cell>
          <cell r="BF62" t="str">
            <v>Sud</v>
          </cell>
          <cell r="BG62" t="str">
            <v>St Philippe</v>
          </cell>
          <cell r="BH62" t="str">
            <v>Vincendo</v>
          </cell>
          <cell r="BI62">
            <v>1031231</v>
          </cell>
          <cell r="BJ62" t="str">
            <v>http://www.boldsystems.org/pics/SBF/REU1843+1192625798.JPG</v>
          </cell>
          <cell r="BK62" t="str">
            <v>Lateral</v>
          </cell>
          <cell r="BO62" t="str">
            <v>No Rights Reserved</v>
          </cell>
          <cell r="BQ62" t="str">
            <v>Serge Planes</v>
          </cell>
        </row>
        <row r="63">
          <cell r="B63" t="str">
            <v>SBF707-11</v>
          </cell>
          <cell r="C63" t="str">
            <v>REU1844</v>
          </cell>
          <cell r="D63">
            <v>1844836</v>
          </cell>
          <cell r="E63" t="str">
            <v>REU1844</v>
          </cell>
          <cell r="F63" t="str">
            <v>REU1844</v>
          </cell>
          <cell r="G63" t="str">
            <v>Universite de La Reunion, Laboratoire d'Ecologie Marine</v>
          </cell>
          <cell r="I63" t="str">
            <v>BOLD:AAU0601</v>
          </cell>
          <cell r="J63">
            <v>18</v>
          </cell>
          <cell r="K63" t="str">
            <v>Chordata</v>
          </cell>
          <cell r="L63">
            <v>77</v>
          </cell>
          <cell r="M63" t="str">
            <v>Actinopterygii</v>
          </cell>
          <cell r="N63">
            <v>747033</v>
          </cell>
          <cell r="O63" t="str">
            <v>Blenniiformes</v>
          </cell>
          <cell r="P63">
            <v>1865</v>
          </cell>
          <cell r="Q63" t="str">
            <v>Blenniidae</v>
          </cell>
          <cell r="R63">
            <v>496075</v>
          </cell>
          <cell r="S63" t="str">
            <v>Salariinae</v>
          </cell>
          <cell r="T63">
            <v>84468</v>
          </cell>
          <cell r="U63" t="str">
            <v>Cirripectes</v>
          </cell>
          <cell r="V63">
            <v>84469</v>
          </cell>
          <cell r="W63" t="str">
            <v>Cirripectes castaneus</v>
          </cell>
          <cell r="Z63" t="str">
            <v>Serge Planes</v>
          </cell>
          <cell r="AB63" t="str">
            <v>Valenciennes, 1836</v>
          </cell>
          <cell r="AG63" t="str">
            <v>Serge Planes, Nicolas Hubert, Henrich Bruggemann</v>
          </cell>
          <cell r="AT63" t="str">
            <v>Identifiers: Nicolas Hubert &amp; Henrich Bruggemann</v>
          </cell>
          <cell r="AV63" t="str">
            <v>-21.37</v>
          </cell>
          <cell r="AW63" t="str">
            <v>55.77</v>
          </cell>
          <cell r="BA63">
            <v>1</v>
          </cell>
          <cell r="BD63" t="str">
            <v>Reunion</v>
          </cell>
          <cell r="BF63" t="str">
            <v>Sud</v>
          </cell>
          <cell r="BG63" t="str">
            <v>St Philippe</v>
          </cell>
          <cell r="BH63" t="str">
            <v>Vincendo</v>
          </cell>
          <cell r="BI63">
            <v>1031232</v>
          </cell>
          <cell r="BJ63" t="str">
            <v>http://www.boldsystems.org/pics/SBF/REU1844+1192625848.JPG</v>
          </cell>
          <cell r="BK63" t="str">
            <v>Lateral</v>
          </cell>
          <cell r="BO63" t="str">
            <v>No Rights Reserved</v>
          </cell>
          <cell r="BQ63" t="str">
            <v>Serge Planes</v>
          </cell>
        </row>
        <row r="64">
          <cell r="B64" t="str">
            <v>SBF750-11</v>
          </cell>
          <cell r="C64" t="str">
            <v>REU2554</v>
          </cell>
          <cell r="D64">
            <v>1844879</v>
          </cell>
          <cell r="E64" t="str">
            <v>REU2554</v>
          </cell>
          <cell r="F64" t="str">
            <v>REU2554</v>
          </cell>
          <cell r="G64" t="str">
            <v>Universite de La Reunion, Laboratoire d'Ecologie Marine</v>
          </cell>
          <cell r="I64" t="str">
            <v>BOLD:AAU0601</v>
          </cell>
          <cell r="J64">
            <v>18</v>
          </cell>
          <cell r="K64" t="str">
            <v>Chordata</v>
          </cell>
          <cell r="L64">
            <v>77</v>
          </cell>
          <cell r="M64" t="str">
            <v>Actinopterygii</v>
          </cell>
          <cell r="N64">
            <v>747033</v>
          </cell>
          <cell r="O64" t="str">
            <v>Blenniiformes</v>
          </cell>
          <cell r="P64">
            <v>1865</v>
          </cell>
          <cell r="Q64" t="str">
            <v>Blenniidae</v>
          </cell>
          <cell r="R64">
            <v>496075</v>
          </cell>
          <cell r="S64" t="str">
            <v>Salariinae</v>
          </cell>
          <cell r="T64">
            <v>84468</v>
          </cell>
          <cell r="U64" t="str">
            <v>Cirripectes</v>
          </cell>
          <cell r="V64">
            <v>84469</v>
          </cell>
          <cell r="W64" t="str">
            <v>Cirripectes castaneus</v>
          </cell>
          <cell r="Z64" t="str">
            <v>Serge Planes</v>
          </cell>
          <cell r="AB64" t="str">
            <v>Valenciennes, 1836</v>
          </cell>
          <cell r="AG64" t="str">
            <v>Serge Planes, Nicolas Hubert, Henrich Bruggemann</v>
          </cell>
          <cell r="AT64" t="str">
            <v>Identifiers: Nicolas Hubert &amp; Henrich Bruggemann</v>
          </cell>
          <cell r="AV64" t="str">
            <v>-21.1</v>
          </cell>
          <cell r="AW64" t="str">
            <v>55.24</v>
          </cell>
          <cell r="BA64">
            <v>1</v>
          </cell>
          <cell r="BD64" t="str">
            <v>Reunion</v>
          </cell>
          <cell r="BF64" t="str">
            <v>Ouest</v>
          </cell>
          <cell r="BG64" t="str">
            <v>La Saline</v>
          </cell>
          <cell r="BH64" t="str">
            <v>Trou d`eau</v>
          </cell>
          <cell r="BI64">
            <v>1031260</v>
          </cell>
          <cell r="BJ64" t="str">
            <v>http://www.boldsystems.org/pics/SBF/REU2554+1197980796.JPG</v>
          </cell>
          <cell r="BK64" t="str">
            <v>Lateral</v>
          </cell>
          <cell r="BO64" t="str">
            <v>No Rights Reserved</v>
          </cell>
          <cell r="BQ64" t="str">
            <v>Serge Planes</v>
          </cell>
        </row>
        <row r="65">
          <cell r="B65" t="str">
            <v>UKFBK089-08</v>
          </cell>
          <cell r="C65" t="str">
            <v>KUT 687</v>
          </cell>
          <cell r="D65">
            <v>892771</v>
          </cell>
          <cell r="E65" t="str">
            <v>USNM 334114</v>
          </cell>
          <cell r="F65" t="str">
            <v>EOW 93-01</v>
          </cell>
          <cell r="G65" t="str">
            <v>University of Kansas, Biodiversity Research Center</v>
          </cell>
          <cell r="I65" t="str">
            <v>BOLD:AAE2834</v>
          </cell>
          <cell r="J65">
            <v>18</v>
          </cell>
          <cell r="K65" t="str">
            <v>Chordata</v>
          </cell>
          <cell r="L65">
            <v>77</v>
          </cell>
          <cell r="M65" t="str">
            <v>Actinopterygii</v>
          </cell>
          <cell r="N65">
            <v>747033</v>
          </cell>
          <cell r="O65" t="str">
            <v>Blenniiformes</v>
          </cell>
          <cell r="P65">
            <v>1865</v>
          </cell>
          <cell r="Q65" t="str">
            <v>Blenniidae</v>
          </cell>
          <cell r="R65">
            <v>496075</v>
          </cell>
          <cell r="S65" t="str">
            <v>Salariinae</v>
          </cell>
          <cell r="T65">
            <v>84468</v>
          </cell>
          <cell r="U65" t="str">
            <v>Cirripectes</v>
          </cell>
          <cell r="V65">
            <v>140517</v>
          </cell>
          <cell r="W65" t="str">
            <v>Cirripectes stigmaticus</v>
          </cell>
          <cell r="AB65" t="str">
            <v>Strasburg &amp; Schultz, 1953</v>
          </cell>
          <cell r="AG65" t="str">
            <v>Williams, Jeff T: Collette, Bruce B: Wiley, Edward O: Johnson, David S: Baldwin, Carole</v>
          </cell>
          <cell r="AV65" t="str">
            <v>-21.019</v>
          </cell>
          <cell r="AW65" t="str">
            <v>-175.228</v>
          </cell>
          <cell r="BD65" t="str">
            <v>Tonga</v>
          </cell>
          <cell r="BE65" t="str">
            <v>Tongatapu</v>
          </cell>
          <cell r="BH65" t="str">
            <v>Reef just north of Atata Island</v>
          </cell>
        </row>
        <row r="66">
          <cell r="B66" t="str">
            <v>ANGBF32323-19</v>
          </cell>
          <cell r="C66" t="str">
            <v>KU191287</v>
          </cell>
          <cell r="D66">
            <v>10130681</v>
          </cell>
          <cell r="G66" t="str">
            <v>Mined from GenBank, NCBI</v>
          </cell>
          <cell r="I66" t="str">
            <v>BOLD:AAE2835</v>
          </cell>
          <cell r="J66">
            <v>18</v>
          </cell>
          <cell r="K66" t="str">
            <v>Chordata</v>
          </cell>
          <cell r="L66">
            <v>77</v>
          </cell>
          <cell r="M66" t="str">
            <v>Actinopterygii</v>
          </cell>
          <cell r="N66">
            <v>747033</v>
          </cell>
          <cell r="O66" t="str">
            <v>Blenniiformes</v>
          </cell>
          <cell r="P66">
            <v>1865</v>
          </cell>
          <cell r="Q66" t="str">
            <v>Blenniidae</v>
          </cell>
          <cell r="R66">
            <v>496075</v>
          </cell>
          <cell r="S66" t="str">
            <v>Salariinae</v>
          </cell>
          <cell r="T66">
            <v>84468</v>
          </cell>
          <cell r="U66" t="str">
            <v>Cirripectes</v>
          </cell>
          <cell r="V66">
            <v>84469</v>
          </cell>
          <cell r="W66" t="str">
            <v>Cirripectes castaneus</v>
          </cell>
          <cell r="AB66" t="str">
            <v>Valenciennes, 1836</v>
          </cell>
          <cell r="BD66" t="str">
            <v>Saudi Arabia</v>
          </cell>
        </row>
        <row r="67">
          <cell r="B67" t="str">
            <v>ANGBF32325-19</v>
          </cell>
          <cell r="C67" t="str">
            <v>KU191501</v>
          </cell>
          <cell r="D67">
            <v>10130683</v>
          </cell>
          <cell r="G67" t="str">
            <v>Mined from GenBank, NCBI</v>
          </cell>
          <cell r="I67" t="str">
            <v>BOLD:AAE2835</v>
          </cell>
          <cell r="J67">
            <v>18</v>
          </cell>
          <cell r="K67" t="str">
            <v>Chordata</v>
          </cell>
          <cell r="L67">
            <v>77</v>
          </cell>
          <cell r="M67" t="str">
            <v>Actinopterygii</v>
          </cell>
          <cell r="N67">
            <v>747033</v>
          </cell>
          <cell r="O67" t="str">
            <v>Blenniiformes</v>
          </cell>
          <cell r="P67">
            <v>1865</v>
          </cell>
          <cell r="Q67" t="str">
            <v>Blenniidae</v>
          </cell>
          <cell r="R67">
            <v>496075</v>
          </cell>
          <cell r="S67" t="str">
            <v>Salariinae</v>
          </cell>
          <cell r="T67">
            <v>84468</v>
          </cell>
          <cell r="U67" t="str">
            <v>Cirripectes</v>
          </cell>
          <cell r="V67">
            <v>84469</v>
          </cell>
          <cell r="W67" t="str">
            <v>Cirripectes castaneus</v>
          </cell>
          <cell r="AB67" t="str">
            <v>Valenciennes, 1836</v>
          </cell>
          <cell r="BD67" t="str">
            <v>Saudi Arabia</v>
          </cell>
        </row>
        <row r="68">
          <cell r="B68" t="str">
            <v>ANGBF32328-19</v>
          </cell>
          <cell r="C68" t="str">
            <v>HQ168553</v>
          </cell>
          <cell r="D68">
            <v>10130686</v>
          </cell>
          <cell r="G68" t="str">
            <v>Mined from GenBank, NCBI</v>
          </cell>
          <cell r="I68" t="str">
            <v>BOLD:AAJ1078</v>
          </cell>
          <cell r="J68">
            <v>18</v>
          </cell>
          <cell r="K68" t="str">
            <v>Chordata</v>
          </cell>
          <cell r="L68">
            <v>77</v>
          </cell>
          <cell r="M68" t="str">
            <v>Actinopterygii</v>
          </cell>
          <cell r="N68">
            <v>747033</v>
          </cell>
          <cell r="O68" t="str">
            <v>Blenniiformes</v>
          </cell>
          <cell r="P68">
            <v>1865</v>
          </cell>
          <cell r="Q68" t="str">
            <v>Blenniidae</v>
          </cell>
          <cell r="R68">
            <v>496075</v>
          </cell>
          <cell r="S68" t="str">
            <v>Salariinae</v>
          </cell>
          <cell r="T68">
            <v>84468</v>
          </cell>
          <cell r="U68" t="str">
            <v>Cirripectes</v>
          </cell>
          <cell r="V68">
            <v>84470</v>
          </cell>
          <cell r="W68" t="str">
            <v>Cirripectes filamentosus</v>
          </cell>
          <cell r="AB68" t="str">
            <v>(Alleyne &amp; Macleay, 1877)</v>
          </cell>
        </row>
        <row r="69">
          <cell r="B69" t="str">
            <v>ANGBF32330-19</v>
          </cell>
          <cell r="C69" t="str">
            <v>MH331735</v>
          </cell>
          <cell r="D69">
            <v>10130688</v>
          </cell>
          <cell r="G69" t="str">
            <v>Mined from GenBank, NCBI</v>
          </cell>
          <cell r="I69" t="str">
            <v>BOLD:AAJ1078</v>
          </cell>
          <cell r="J69">
            <v>18</v>
          </cell>
          <cell r="K69" t="str">
            <v>Chordata</v>
          </cell>
          <cell r="L69">
            <v>77</v>
          </cell>
          <cell r="M69" t="str">
            <v>Actinopterygii</v>
          </cell>
          <cell r="N69">
            <v>747033</v>
          </cell>
          <cell r="O69" t="str">
            <v>Blenniiformes</v>
          </cell>
          <cell r="P69">
            <v>1865</v>
          </cell>
          <cell r="Q69" t="str">
            <v>Blenniidae</v>
          </cell>
          <cell r="R69">
            <v>496075</v>
          </cell>
          <cell r="S69" t="str">
            <v>Salariinae</v>
          </cell>
          <cell r="T69">
            <v>84468</v>
          </cell>
          <cell r="U69" t="str">
            <v>Cirripectes</v>
          </cell>
          <cell r="V69">
            <v>84470</v>
          </cell>
          <cell r="W69" t="str">
            <v>Cirripectes filamentosus</v>
          </cell>
          <cell r="AB69" t="str">
            <v>(Alleyne &amp; Macleay, 1877)</v>
          </cell>
          <cell r="BD69" t="str">
            <v>Saudi Arabia</v>
          </cell>
        </row>
        <row r="70">
          <cell r="B70" t="str">
            <v>ANGBF32332-19</v>
          </cell>
          <cell r="C70" t="str">
            <v>HQ168555</v>
          </cell>
          <cell r="D70">
            <v>10130690</v>
          </cell>
          <cell r="G70" t="str">
            <v>Mined from GenBank, NCBI</v>
          </cell>
          <cell r="I70" t="str">
            <v>BOLD:AAF2879</v>
          </cell>
          <cell r="J70">
            <v>18</v>
          </cell>
          <cell r="K70" t="str">
            <v>Chordata</v>
          </cell>
          <cell r="L70">
            <v>77</v>
          </cell>
          <cell r="M70" t="str">
            <v>Actinopterygii</v>
          </cell>
          <cell r="N70">
            <v>747033</v>
          </cell>
          <cell r="O70" t="str">
            <v>Blenniiformes</v>
          </cell>
          <cell r="P70">
            <v>1865</v>
          </cell>
          <cell r="Q70" t="str">
            <v>Blenniidae</v>
          </cell>
          <cell r="R70">
            <v>496075</v>
          </cell>
          <cell r="S70" t="str">
            <v>Salariinae</v>
          </cell>
          <cell r="T70">
            <v>84468</v>
          </cell>
          <cell r="U70" t="str">
            <v>Cirripectes</v>
          </cell>
          <cell r="V70">
            <v>89207</v>
          </cell>
          <cell r="W70" t="str">
            <v>Cirripectes quagga</v>
          </cell>
          <cell r="AB70" t="str">
            <v>(Fowler &amp; Ball, 1924)</v>
          </cell>
        </row>
        <row r="71">
          <cell r="B71" t="str">
            <v>ANGBF9231-12</v>
          </cell>
          <cell r="C71" t="str">
            <v>GU357568</v>
          </cell>
          <cell r="D71">
            <v>3020866</v>
          </cell>
          <cell r="E71" t="str">
            <v>SU08-825</v>
          </cell>
          <cell r="F71" t="str">
            <v>GU357568</v>
          </cell>
          <cell r="G71" t="str">
            <v>Mined from GenBank, NCBI</v>
          </cell>
          <cell r="I71" t="str">
            <v>BOLD:AAU6316</v>
          </cell>
          <cell r="J71">
            <v>18</v>
          </cell>
          <cell r="K71" t="str">
            <v>Chordata</v>
          </cell>
          <cell r="L71">
            <v>77</v>
          </cell>
          <cell r="M71" t="str">
            <v>Actinopterygii</v>
          </cell>
          <cell r="N71">
            <v>747033</v>
          </cell>
          <cell r="O71" t="str">
            <v>Blenniiformes</v>
          </cell>
          <cell r="P71">
            <v>1865</v>
          </cell>
          <cell r="Q71" t="str">
            <v>Blenniidae</v>
          </cell>
          <cell r="R71">
            <v>496075</v>
          </cell>
          <cell r="S71" t="str">
            <v>Salariinae</v>
          </cell>
          <cell r="T71">
            <v>84468</v>
          </cell>
          <cell r="U71" t="str">
            <v>Cirripectes</v>
          </cell>
          <cell r="V71">
            <v>509442</v>
          </cell>
          <cell r="W71" t="str">
            <v>Cirripectes sp. JTW-2010</v>
          </cell>
          <cell r="AG71" t="str">
            <v>Heemstra</v>
          </cell>
          <cell r="AU71" t="str">
            <v>Cirripectes sp. JTW-2010</v>
          </cell>
          <cell r="AV71" t="str">
            <v>-28.1</v>
          </cell>
          <cell r="AW71" t="str">
            <v>32.34</v>
          </cell>
          <cell r="BD71" t="str">
            <v>South Africa</v>
          </cell>
        </row>
        <row r="72">
          <cell r="B72" t="str">
            <v>AUSTR056-13</v>
          </cell>
          <cell r="C72" t="str">
            <v>AUST-056</v>
          </cell>
          <cell r="D72">
            <v>3786682</v>
          </cell>
          <cell r="E72" t="str">
            <v>USNM:FISH:423306</v>
          </cell>
          <cell r="F72" t="str">
            <v>AUST-056</v>
          </cell>
          <cell r="G72" t="str">
            <v>Smithsonian Institution, National Museum of Natural History</v>
          </cell>
          <cell r="I72" t="str">
            <v>BOLD:AAJ1084</v>
          </cell>
          <cell r="J72">
            <v>18</v>
          </cell>
          <cell r="K72" t="str">
            <v>Chordata</v>
          </cell>
          <cell r="L72">
            <v>77</v>
          </cell>
          <cell r="M72" t="str">
            <v>Actinopterygii</v>
          </cell>
          <cell r="N72">
            <v>747033</v>
          </cell>
          <cell r="O72" t="str">
            <v>Blenniiformes</v>
          </cell>
          <cell r="P72">
            <v>1865</v>
          </cell>
          <cell r="Q72" t="str">
            <v>Blenniidae</v>
          </cell>
          <cell r="R72">
            <v>496075</v>
          </cell>
          <cell r="S72" t="str">
            <v>Salariinae</v>
          </cell>
          <cell r="T72">
            <v>84468</v>
          </cell>
          <cell r="U72" t="str">
            <v>Cirripectes</v>
          </cell>
          <cell r="V72">
            <v>89209</v>
          </cell>
          <cell r="W72" t="str">
            <v>Cirripectes variolosus</v>
          </cell>
          <cell r="Z72" t="str">
            <v>Jeff Williams</v>
          </cell>
          <cell r="AB72" t="str">
            <v>Valenciennes, 1836</v>
          </cell>
          <cell r="AD72" t="str">
            <v>Vouchered:Registered Collection</v>
          </cell>
          <cell r="AG72" t="str">
            <v>Jeff Williams, Erwan Delrieu-Trottin, Pierre Sasal</v>
          </cell>
          <cell r="AK72" t="str">
            <v>Collection depth: 10-15 m.</v>
          </cell>
          <cell r="AU72" t="str">
            <v>SL=28.9 mm.</v>
          </cell>
          <cell r="AV72" t="str">
            <v>-23.8606</v>
          </cell>
          <cell r="AW72" t="str">
            <v>-147.715</v>
          </cell>
          <cell r="BA72">
            <v>10</v>
          </cell>
          <cell r="BC72">
            <v>-5</v>
          </cell>
          <cell r="BD72" t="str">
            <v>French Polynesia</v>
          </cell>
          <cell r="BE72" t="str">
            <v>Austral Islands</v>
          </cell>
          <cell r="BH72" t="str">
            <v>Austral Islands, Raivavae, just outside harbor ent</v>
          </cell>
          <cell r="BI72">
            <v>3202982</v>
          </cell>
          <cell r="BJ72" t="str">
            <v>http://www.boldsystems.org/pics/AUSTR/USNM_423306_photograph_28.9mmSL_AUST_056+1507673396.JPG</v>
          </cell>
          <cell r="BK72" t="str">
            <v>Lateral</v>
          </cell>
          <cell r="BL72" t="str">
            <v>USNM 423306 photograph lateral view</v>
          </cell>
          <cell r="BN72">
            <v>2013</v>
          </cell>
          <cell r="BO72" t="str">
            <v>CreativeCommons – Attribution Non-Commercial (by-nc)</v>
          </cell>
          <cell r="BP72" t="str">
            <v>Smithsonian Institution National Museum of Natural History</v>
          </cell>
          <cell r="BQ72" t="str">
            <v>Jeffrey T. Williams</v>
          </cell>
        </row>
        <row r="73">
          <cell r="B73" t="str">
            <v>AUSTR154-13</v>
          </cell>
          <cell r="C73" t="str">
            <v>AUST-156</v>
          </cell>
          <cell r="D73">
            <v>3786780</v>
          </cell>
          <cell r="E73" t="str">
            <v>USNM:FISH:423249</v>
          </cell>
          <cell r="F73" t="str">
            <v>AUST-156</v>
          </cell>
          <cell r="G73" t="str">
            <v>Smithsonian Institution, National Museum of Natural History</v>
          </cell>
          <cell r="I73" t="str">
            <v>BOLD:AAJ1079</v>
          </cell>
          <cell r="J73">
            <v>18</v>
          </cell>
          <cell r="K73" t="str">
            <v>Chordata</v>
          </cell>
          <cell r="L73">
            <v>77</v>
          </cell>
          <cell r="M73" t="str">
            <v>Actinopterygii</v>
          </cell>
          <cell r="N73">
            <v>747033</v>
          </cell>
          <cell r="O73" t="str">
            <v>Blenniiformes</v>
          </cell>
          <cell r="P73">
            <v>1865</v>
          </cell>
          <cell r="Q73" t="str">
            <v>Blenniidae</v>
          </cell>
          <cell r="R73">
            <v>496075</v>
          </cell>
          <cell r="S73" t="str">
            <v>Salariinae</v>
          </cell>
          <cell r="T73">
            <v>84468</v>
          </cell>
          <cell r="U73" t="str">
            <v>Cirripectes</v>
          </cell>
          <cell r="V73">
            <v>89401</v>
          </cell>
          <cell r="W73" t="str">
            <v>Cirripectes fuscoguttatus</v>
          </cell>
          <cell r="Z73" t="str">
            <v>Jeff Williams</v>
          </cell>
          <cell r="AB73" t="str">
            <v>Strasburg &amp; Schultz, 1953</v>
          </cell>
          <cell r="AD73" t="str">
            <v>Vouchered:Registered Collection</v>
          </cell>
          <cell r="AG73" t="str">
            <v>Jeff Williams, Erwan Delrieu-Trottin, Pierre Sasal</v>
          </cell>
          <cell r="AK73" t="str">
            <v>Collection depth: 3-9 m.</v>
          </cell>
          <cell r="AU73" t="str">
            <v>SL=79.8 mm.</v>
          </cell>
          <cell r="AV73" t="str">
            <v>-23.9122</v>
          </cell>
          <cell r="AW73" t="str">
            <v>-147.661</v>
          </cell>
          <cell r="BA73">
            <v>3</v>
          </cell>
          <cell r="BC73">
            <v>-6</v>
          </cell>
          <cell r="BD73" t="str">
            <v>French Polynesia</v>
          </cell>
          <cell r="BE73" t="str">
            <v>Austral Islands</v>
          </cell>
          <cell r="BH73" t="str">
            <v>Austral Islands, Raivavae, south side on outer ree</v>
          </cell>
          <cell r="BI73">
            <v>3202927</v>
          </cell>
          <cell r="BJ73" t="str">
            <v>http://www.boldsystems.org/pics/AUSTR/USNM_423249_photograph_79.8mmSL_AUST_156+1507673212.JPG</v>
          </cell>
          <cell r="BK73" t="str">
            <v>Lateral</v>
          </cell>
          <cell r="BL73" t="str">
            <v>USNM 423249 photograph lateral view</v>
          </cell>
          <cell r="BN73">
            <v>2013</v>
          </cell>
          <cell r="BO73" t="str">
            <v>CreativeCommons – Attribution Non-Commercial (by-nc)</v>
          </cell>
          <cell r="BP73" t="str">
            <v>Smithsonian Institution National Museum of Natural History</v>
          </cell>
          <cell r="BQ73" t="str">
            <v>Jeffrey T. Williams</v>
          </cell>
        </row>
        <row r="74">
          <cell r="B74" t="str">
            <v>AUSTR155-13</v>
          </cell>
          <cell r="C74" t="str">
            <v>AUST-157</v>
          </cell>
          <cell r="D74">
            <v>3786781</v>
          </cell>
          <cell r="E74" t="str">
            <v>USNM:FISH:423252</v>
          </cell>
          <cell r="F74" t="str">
            <v>AUST-157</v>
          </cell>
          <cell r="G74" t="str">
            <v>Smithsonian Institution, National Museum of Natural History</v>
          </cell>
          <cell r="I74" t="str">
            <v>BOLD:AAJ1079</v>
          </cell>
          <cell r="J74">
            <v>18</v>
          </cell>
          <cell r="K74" t="str">
            <v>Chordata</v>
          </cell>
          <cell r="L74">
            <v>77</v>
          </cell>
          <cell r="M74" t="str">
            <v>Actinopterygii</v>
          </cell>
          <cell r="N74">
            <v>747033</v>
          </cell>
          <cell r="O74" t="str">
            <v>Blenniiformes</v>
          </cell>
          <cell r="P74">
            <v>1865</v>
          </cell>
          <cell r="Q74" t="str">
            <v>Blenniidae</v>
          </cell>
          <cell r="R74">
            <v>496075</v>
          </cell>
          <cell r="S74" t="str">
            <v>Salariinae</v>
          </cell>
          <cell r="T74">
            <v>84468</v>
          </cell>
          <cell r="U74" t="str">
            <v>Cirripectes</v>
          </cell>
          <cell r="V74">
            <v>89401</v>
          </cell>
          <cell r="W74" t="str">
            <v>Cirripectes fuscoguttatus</v>
          </cell>
          <cell r="Z74" t="str">
            <v>Jeff Williams</v>
          </cell>
          <cell r="AB74" t="str">
            <v>Strasburg &amp; Schultz, 1953</v>
          </cell>
          <cell r="AD74" t="str">
            <v>Vouchered:Registered Collection</v>
          </cell>
          <cell r="AG74" t="str">
            <v>Jeff Williams, Erwan Delrieu-Trottin, Pierre Sasal</v>
          </cell>
          <cell r="AK74" t="str">
            <v>Collection depth: 3-9 m.</v>
          </cell>
          <cell r="AU74" t="str">
            <v>SL=77.7 mm.</v>
          </cell>
          <cell r="AV74" t="str">
            <v>-23.9122</v>
          </cell>
          <cell r="AW74" t="str">
            <v>-147.661</v>
          </cell>
          <cell r="BA74">
            <v>3</v>
          </cell>
          <cell r="BC74">
            <v>-6</v>
          </cell>
          <cell r="BD74" t="str">
            <v>French Polynesia</v>
          </cell>
          <cell r="BE74" t="str">
            <v>Austral Islands</v>
          </cell>
          <cell r="BH74" t="str">
            <v>Austral Islands, Raivavae, south side on outer ree</v>
          </cell>
          <cell r="BI74">
            <v>3202930</v>
          </cell>
          <cell r="BJ74" t="str">
            <v>http://www.boldsystems.org/pics/AUSTR/USNM_423252_photograph_77.7mmSL_AUST_157+1507673222.JPG</v>
          </cell>
          <cell r="BK74" t="str">
            <v>Lateral</v>
          </cell>
          <cell r="BL74" t="str">
            <v>USNM 423252 photograph lateral view</v>
          </cell>
          <cell r="BN74">
            <v>2013</v>
          </cell>
          <cell r="BO74" t="str">
            <v>CreativeCommons – Attribution Non-Commercial (by-nc)</v>
          </cell>
          <cell r="BP74" t="str">
            <v>Smithsonian Institution National Museum of Natural History</v>
          </cell>
          <cell r="BQ74" t="str">
            <v>Jeffrey T. Williams</v>
          </cell>
        </row>
        <row r="75">
          <cell r="B75" t="str">
            <v>AUSTR160-13</v>
          </cell>
          <cell r="C75" t="str">
            <v>AUST-162</v>
          </cell>
          <cell r="D75">
            <v>3786786</v>
          </cell>
          <cell r="E75" t="str">
            <v>USNM:FISH:423250</v>
          </cell>
          <cell r="F75" t="str">
            <v>AUST-162</v>
          </cell>
          <cell r="G75" t="str">
            <v>Smithsonian Institution, National Museum of Natural History</v>
          </cell>
          <cell r="I75" t="str">
            <v>BOLD:AAJ1084</v>
          </cell>
          <cell r="J75">
            <v>18</v>
          </cell>
          <cell r="K75" t="str">
            <v>Chordata</v>
          </cell>
          <cell r="L75">
            <v>77</v>
          </cell>
          <cell r="M75" t="str">
            <v>Actinopterygii</v>
          </cell>
          <cell r="N75">
            <v>747033</v>
          </cell>
          <cell r="O75" t="str">
            <v>Blenniiformes</v>
          </cell>
          <cell r="P75">
            <v>1865</v>
          </cell>
          <cell r="Q75" t="str">
            <v>Blenniidae</v>
          </cell>
          <cell r="R75">
            <v>496075</v>
          </cell>
          <cell r="S75" t="str">
            <v>Salariinae</v>
          </cell>
          <cell r="T75">
            <v>84468</v>
          </cell>
          <cell r="U75" t="str">
            <v>Cirripectes</v>
          </cell>
          <cell r="V75">
            <v>89209</v>
          </cell>
          <cell r="W75" t="str">
            <v>Cirripectes variolosus</v>
          </cell>
          <cell r="Z75" t="str">
            <v>Jeff Williams</v>
          </cell>
          <cell r="AB75" t="str">
            <v>Valenciennes, 1836</v>
          </cell>
          <cell r="AD75" t="str">
            <v>Vouchered:Registered Collection</v>
          </cell>
          <cell r="AG75" t="str">
            <v>Jeff Williams, Erwan Delrieu-Trottin, Pierre Sasal</v>
          </cell>
          <cell r="AK75" t="str">
            <v>Collection depth: 3-9 m.</v>
          </cell>
          <cell r="AU75" t="str">
            <v>SL=69.1 mm.</v>
          </cell>
          <cell r="AV75" t="str">
            <v>-23.9122</v>
          </cell>
          <cell r="AW75" t="str">
            <v>-147.661</v>
          </cell>
          <cell r="BA75">
            <v>3</v>
          </cell>
          <cell r="BC75">
            <v>-6</v>
          </cell>
          <cell r="BD75" t="str">
            <v>French Polynesia</v>
          </cell>
          <cell r="BE75" t="str">
            <v>Austral Islands</v>
          </cell>
          <cell r="BH75" t="str">
            <v>Austral Islands, Raivavae, south side on outer ree</v>
          </cell>
          <cell r="BI75">
            <v>3202928</v>
          </cell>
          <cell r="BJ75" t="str">
            <v>http://www.boldsystems.org/pics/AUSTR/USNM_423250_photograph_69.1mmSL_AUST_162+1507673216.JPG</v>
          </cell>
          <cell r="BK75" t="str">
            <v>Lateral</v>
          </cell>
          <cell r="BL75" t="str">
            <v>USNM 423250 photograph lateral view</v>
          </cell>
          <cell r="BN75">
            <v>2013</v>
          </cell>
          <cell r="BO75" t="str">
            <v>CreativeCommons – Attribution Non-Commercial (by-nc)</v>
          </cell>
          <cell r="BP75" t="str">
            <v>Smithsonian Institution National Museum of Natural History</v>
          </cell>
          <cell r="BQ75" t="str">
            <v>Jeffrey T. Williams</v>
          </cell>
        </row>
        <row r="76">
          <cell r="B76" t="str">
            <v>AUSTR161-13</v>
          </cell>
          <cell r="C76" t="str">
            <v>AUST-163</v>
          </cell>
          <cell r="D76">
            <v>3786787</v>
          </cell>
          <cell r="E76" t="str">
            <v>USNM:FISH:423235</v>
          </cell>
          <cell r="F76" t="str">
            <v>AUST-163</v>
          </cell>
          <cell r="G76" t="str">
            <v>Smithsonian Institution, National Museum of Natural History</v>
          </cell>
          <cell r="I76" t="str">
            <v>BOLD:AAJ1084</v>
          </cell>
          <cell r="J76">
            <v>18</v>
          </cell>
          <cell r="K76" t="str">
            <v>Chordata</v>
          </cell>
          <cell r="L76">
            <v>77</v>
          </cell>
          <cell r="M76" t="str">
            <v>Actinopterygii</v>
          </cell>
          <cell r="N76">
            <v>747033</v>
          </cell>
          <cell r="O76" t="str">
            <v>Blenniiformes</v>
          </cell>
          <cell r="P76">
            <v>1865</v>
          </cell>
          <cell r="Q76" t="str">
            <v>Blenniidae</v>
          </cell>
          <cell r="R76">
            <v>496075</v>
          </cell>
          <cell r="S76" t="str">
            <v>Salariinae</v>
          </cell>
          <cell r="T76">
            <v>84468</v>
          </cell>
          <cell r="U76" t="str">
            <v>Cirripectes</v>
          </cell>
          <cell r="V76">
            <v>89209</v>
          </cell>
          <cell r="W76" t="str">
            <v>Cirripectes variolosus</v>
          </cell>
          <cell r="Z76" t="str">
            <v>Jeff Williams</v>
          </cell>
          <cell r="AB76" t="str">
            <v>Valenciennes, 1836</v>
          </cell>
          <cell r="AD76" t="str">
            <v>Vouchered:Registered Collection</v>
          </cell>
          <cell r="AG76" t="str">
            <v>Jeff Williams, Erwan Delrieu-Trottin, Pierre Sasal</v>
          </cell>
          <cell r="AK76" t="str">
            <v>Collection depth: 3-9 m.</v>
          </cell>
          <cell r="AU76" t="str">
            <v>SL=66.8 mm.</v>
          </cell>
          <cell r="AV76" t="str">
            <v>-23.9122</v>
          </cell>
          <cell r="AW76" t="str">
            <v>-147.661</v>
          </cell>
          <cell r="BA76">
            <v>3</v>
          </cell>
          <cell r="BC76">
            <v>-6</v>
          </cell>
          <cell r="BD76" t="str">
            <v>French Polynesia</v>
          </cell>
          <cell r="BE76" t="str">
            <v>Austral Islands</v>
          </cell>
          <cell r="BH76" t="str">
            <v>Austral Islands, Raivavae, south side on outer ree</v>
          </cell>
          <cell r="BI76">
            <v>3202913</v>
          </cell>
          <cell r="BJ76" t="str">
            <v>http://www.boldsystems.org/pics/AUSTR/USNM_423235_photograph_66.8mmSL_AUST_163+1507673170.JPG</v>
          </cell>
          <cell r="BK76" t="str">
            <v>Lateral</v>
          </cell>
          <cell r="BL76" t="str">
            <v>USNM 423235 photograph lateral view</v>
          </cell>
          <cell r="BN76">
            <v>2013</v>
          </cell>
          <cell r="BO76" t="str">
            <v>CreativeCommons – Attribution Non-Commercial (by-nc)</v>
          </cell>
          <cell r="BP76" t="str">
            <v>Smithsonian Institution National Museum of Natural History</v>
          </cell>
          <cell r="BQ76" t="str">
            <v>Jeffrey T. Williams</v>
          </cell>
        </row>
        <row r="77">
          <cell r="B77" t="str">
            <v>AUSTR163-13</v>
          </cell>
          <cell r="C77" t="str">
            <v>AUST-165</v>
          </cell>
          <cell r="D77">
            <v>3786789</v>
          </cell>
          <cell r="E77" t="str">
            <v>USNM:FISH:423260</v>
          </cell>
          <cell r="F77" t="str">
            <v>AUST-165</v>
          </cell>
          <cell r="G77" t="str">
            <v>Smithsonian Institution, National Museum of Natural History</v>
          </cell>
          <cell r="I77" t="str">
            <v>BOLD:AAF2879</v>
          </cell>
          <cell r="J77">
            <v>18</v>
          </cell>
          <cell r="K77" t="str">
            <v>Chordata</v>
          </cell>
          <cell r="L77">
            <v>77</v>
          </cell>
          <cell r="M77" t="str">
            <v>Actinopterygii</v>
          </cell>
          <cell r="N77">
            <v>747033</v>
          </cell>
          <cell r="O77" t="str">
            <v>Blenniiformes</v>
          </cell>
          <cell r="P77">
            <v>1865</v>
          </cell>
          <cell r="Q77" t="str">
            <v>Blenniidae</v>
          </cell>
          <cell r="R77">
            <v>496075</v>
          </cell>
          <cell r="S77" t="str">
            <v>Salariinae</v>
          </cell>
          <cell r="T77">
            <v>84468</v>
          </cell>
          <cell r="U77" t="str">
            <v>Cirripectes</v>
          </cell>
          <cell r="V77">
            <v>89207</v>
          </cell>
          <cell r="W77" t="str">
            <v>Cirripectes quagga</v>
          </cell>
          <cell r="Z77" t="str">
            <v>Jeff Williams</v>
          </cell>
          <cell r="AB77" t="str">
            <v>(Fowler &amp; Ball, 1924)</v>
          </cell>
          <cell r="AD77" t="str">
            <v>Vouchered:Registered Collection</v>
          </cell>
          <cell r="AG77" t="str">
            <v>Jeff Williams, Erwan Delrieu-Trottin, Pierre Sasal</v>
          </cell>
          <cell r="AK77" t="str">
            <v>Collection depth: 3-9 m.</v>
          </cell>
          <cell r="AU77" t="str">
            <v>SL=33.3 mm.</v>
          </cell>
          <cell r="AV77" t="str">
            <v>-23.9122</v>
          </cell>
          <cell r="AW77" t="str">
            <v>-147.661</v>
          </cell>
          <cell r="BA77">
            <v>3</v>
          </cell>
          <cell r="BC77">
            <v>-6</v>
          </cell>
          <cell r="BD77" t="str">
            <v>French Polynesia</v>
          </cell>
          <cell r="BE77" t="str">
            <v>Austral Islands</v>
          </cell>
          <cell r="BH77" t="str">
            <v>Austral Islands, Raivavae, south side on outer ree</v>
          </cell>
          <cell r="BI77">
            <v>3202937</v>
          </cell>
          <cell r="BJ77" t="str">
            <v>http://www.boldsystems.org/pics/AUSTR/USNM_423260_photograph_33.3mmSL_AUST_165+1507673246.JPG</v>
          </cell>
          <cell r="BK77" t="str">
            <v>Lateral</v>
          </cell>
          <cell r="BL77" t="str">
            <v>USNM 423260 photograph lateral view</v>
          </cell>
          <cell r="BN77">
            <v>2013</v>
          </cell>
          <cell r="BO77" t="str">
            <v>CreativeCommons – Attribution Non-Commercial (by-nc)</v>
          </cell>
          <cell r="BP77" t="str">
            <v>Smithsonian Institution National Museum of Natural History</v>
          </cell>
          <cell r="BQ77" t="str">
            <v>Jeffrey T. Williams</v>
          </cell>
        </row>
        <row r="78">
          <cell r="B78" t="str">
            <v>AUSTR400-13</v>
          </cell>
          <cell r="C78" t="str">
            <v>AUST-402</v>
          </cell>
          <cell r="D78">
            <v>3787026</v>
          </cell>
          <cell r="E78" t="str">
            <v>USNM:FISH:424031</v>
          </cell>
          <cell r="F78" t="str">
            <v>AUST-402</v>
          </cell>
          <cell r="G78" t="str">
            <v>Smithsonian Institution, National Museum of Natural History</v>
          </cell>
          <cell r="I78" t="str">
            <v>BOLD:AAF2879</v>
          </cell>
          <cell r="J78">
            <v>18</v>
          </cell>
          <cell r="K78" t="str">
            <v>Chordata</v>
          </cell>
          <cell r="L78">
            <v>77</v>
          </cell>
          <cell r="M78" t="str">
            <v>Actinopterygii</v>
          </cell>
          <cell r="N78">
            <v>747033</v>
          </cell>
          <cell r="O78" t="str">
            <v>Blenniiformes</v>
          </cell>
          <cell r="P78">
            <v>1865</v>
          </cell>
          <cell r="Q78" t="str">
            <v>Blenniidae</v>
          </cell>
          <cell r="R78">
            <v>496075</v>
          </cell>
          <cell r="S78" t="str">
            <v>Salariinae</v>
          </cell>
          <cell r="T78">
            <v>84468</v>
          </cell>
          <cell r="U78" t="str">
            <v>Cirripectes</v>
          </cell>
          <cell r="V78">
            <v>89207</v>
          </cell>
          <cell r="W78" t="str">
            <v>Cirripectes quagga</v>
          </cell>
          <cell r="Z78" t="str">
            <v>Jeff Williams</v>
          </cell>
          <cell r="AB78" t="str">
            <v>(Fowler &amp; Ball, 1924)</v>
          </cell>
          <cell r="AD78" t="str">
            <v>Vouchered:Registered Collection</v>
          </cell>
          <cell r="AG78" t="str">
            <v>Jeff Williams, Erwan Delrieu-Trottin, Pierre Sasal</v>
          </cell>
          <cell r="AK78" t="str">
            <v>Collection depth: 0-8 m.</v>
          </cell>
          <cell r="AU78" t="str">
            <v>SL=58.4 mm.</v>
          </cell>
          <cell r="AV78" t="str">
            <v>-22.4522</v>
          </cell>
          <cell r="AW78" t="str">
            <v>-151.324</v>
          </cell>
          <cell r="BC78">
            <v>-8</v>
          </cell>
          <cell r="BD78" t="str">
            <v>French Polynesia</v>
          </cell>
          <cell r="BE78" t="str">
            <v>Austral Islands</v>
          </cell>
          <cell r="BH78" t="str">
            <v>Austral Islands, Rurutu, northeast side of island,</v>
          </cell>
          <cell r="BI78">
            <v>3202698</v>
          </cell>
          <cell r="BJ78" t="str">
            <v>http://www.boldsystems.org/pics/AUSTR/USNM_424031_photograph_58.4mmSL_AUST_402+1507674138.JPG</v>
          </cell>
          <cell r="BK78" t="str">
            <v>Lateral</v>
          </cell>
          <cell r="BL78" t="str">
            <v>USNM 424031 photograph lateral view</v>
          </cell>
          <cell r="BN78">
            <v>2013</v>
          </cell>
          <cell r="BO78" t="str">
            <v>CreativeCommons – Attribution Non-Commercial (by-nc)</v>
          </cell>
          <cell r="BP78" t="str">
            <v>Smithsonian Institution National Museum of Natural History</v>
          </cell>
          <cell r="BQ78" t="str">
            <v>Jeffrey T. Williams</v>
          </cell>
        </row>
        <row r="79">
          <cell r="B79" t="str">
            <v>AUSTR535-13</v>
          </cell>
          <cell r="C79" t="str">
            <v>AUST-537</v>
          </cell>
          <cell r="D79">
            <v>3787161</v>
          </cell>
          <cell r="E79" t="str">
            <v>USNM:FISH:422994</v>
          </cell>
          <cell r="F79" t="str">
            <v>AUST-537</v>
          </cell>
          <cell r="G79" t="str">
            <v>Smithsonian Institution, National Museum of Natural History</v>
          </cell>
          <cell r="I79" t="str">
            <v>BOLD:AAF2879</v>
          </cell>
          <cell r="J79">
            <v>18</v>
          </cell>
          <cell r="K79" t="str">
            <v>Chordata</v>
          </cell>
          <cell r="L79">
            <v>77</v>
          </cell>
          <cell r="M79" t="str">
            <v>Actinopterygii</v>
          </cell>
          <cell r="N79">
            <v>747033</v>
          </cell>
          <cell r="O79" t="str">
            <v>Blenniiformes</v>
          </cell>
          <cell r="P79">
            <v>1865</v>
          </cell>
          <cell r="Q79" t="str">
            <v>Blenniidae</v>
          </cell>
          <cell r="R79">
            <v>496075</v>
          </cell>
          <cell r="S79" t="str">
            <v>Salariinae</v>
          </cell>
          <cell r="T79">
            <v>84468</v>
          </cell>
          <cell r="U79" t="str">
            <v>Cirripectes</v>
          </cell>
          <cell r="V79">
            <v>89207</v>
          </cell>
          <cell r="W79" t="str">
            <v>Cirripectes quagga</v>
          </cell>
          <cell r="Z79" t="str">
            <v>Jeff Williams</v>
          </cell>
          <cell r="AB79" t="str">
            <v>(Fowler &amp; Ball, 1924)</v>
          </cell>
          <cell r="AD79" t="str">
            <v>Vouchered:Registered Collection</v>
          </cell>
          <cell r="AG79" t="str">
            <v>Jeff Williams, Erwan Delrieu-Trottin, Pierre Sasal</v>
          </cell>
          <cell r="AK79" t="str">
            <v>Collection depth: 0-9 m.|Austral Islands, Maria Atoll, exposed barrier reef crest and channels with high energy surf, sand and large pieces of coral at bottom of channels. Surge channel lead into lagoon.</v>
          </cell>
          <cell r="AU79" t="str">
            <v>SL=49.4 mm.</v>
          </cell>
          <cell r="AV79" t="str">
            <v>-21.8131</v>
          </cell>
          <cell r="AW79" t="str">
            <v>-154.689</v>
          </cell>
          <cell r="BC79">
            <v>-9</v>
          </cell>
          <cell r="BD79" t="str">
            <v>French Polynesia</v>
          </cell>
          <cell r="BE79" t="str">
            <v>Austral Islands</v>
          </cell>
          <cell r="BI79">
            <v>3202605</v>
          </cell>
          <cell r="BJ79" t="str">
            <v>http://www.boldsystems.org/pics/AUSTR/USNM_422994_photograph_49.4mmSL_AUST_537+1507673000.JPG</v>
          </cell>
          <cell r="BK79" t="str">
            <v>Lateral</v>
          </cell>
          <cell r="BL79" t="str">
            <v>USNM 422994 photograph lateral view</v>
          </cell>
          <cell r="BN79">
            <v>2013</v>
          </cell>
          <cell r="BO79" t="str">
            <v>CreativeCommons – Attribution Non-Commercial (by-nc)</v>
          </cell>
          <cell r="BP79" t="str">
            <v>Smithsonian Institution National Museum of Natural History</v>
          </cell>
          <cell r="BQ79" t="str">
            <v>Jeffrey T. Williams</v>
          </cell>
        </row>
        <row r="80">
          <cell r="B80" t="str">
            <v>COLOR408-15</v>
          </cell>
          <cell r="C80" t="str">
            <v>R0101_131</v>
          </cell>
          <cell r="D80">
            <v>5872651</v>
          </cell>
          <cell r="E80" t="str">
            <v>R0101_131</v>
          </cell>
          <cell r="F80" t="str">
            <v>R0101_131</v>
          </cell>
          <cell r="G80" t="str">
            <v>Institut de Recherche pour le Developpement, France</v>
          </cell>
          <cell r="I80" t="str">
            <v>BOLD:AAU0601</v>
          </cell>
          <cell r="J80">
            <v>18</v>
          </cell>
          <cell r="K80" t="str">
            <v>Chordata</v>
          </cell>
          <cell r="L80">
            <v>77</v>
          </cell>
          <cell r="M80" t="str">
            <v>Actinopterygii</v>
          </cell>
          <cell r="N80">
            <v>747033</v>
          </cell>
          <cell r="O80" t="str">
            <v>Blenniiformes</v>
          </cell>
          <cell r="P80">
            <v>1865</v>
          </cell>
          <cell r="Q80" t="str">
            <v>Blenniidae</v>
          </cell>
          <cell r="R80">
            <v>496075</v>
          </cell>
          <cell r="S80" t="str">
            <v>Salariinae</v>
          </cell>
          <cell r="T80">
            <v>84468</v>
          </cell>
          <cell r="U80" t="str">
            <v>Cirripectes</v>
          </cell>
          <cell r="V80">
            <v>84469</v>
          </cell>
          <cell r="W80" t="str">
            <v>Cirripectes castaneus</v>
          </cell>
          <cell r="Z80" t="str">
            <v>Adeline Collet</v>
          </cell>
          <cell r="AA80" t="str">
            <v>Morphology &amp; COI</v>
          </cell>
          <cell r="AB80" t="str">
            <v>Valenciennes, 1836</v>
          </cell>
          <cell r="AE80" t="str">
            <v>muscle + caudal fin</v>
          </cell>
          <cell r="AG80" t="str">
            <v>Adeline Collet</v>
          </cell>
          <cell r="AM80" t="str">
            <v>Light-Trap</v>
          </cell>
          <cell r="AN80" t="str">
            <v>post-larvae</v>
          </cell>
          <cell r="BD80" t="str">
            <v>Reunion</v>
          </cell>
          <cell r="BG80" t="str">
            <v>Saint-Gilles</v>
          </cell>
        </row>
        <row r="81">
          <cell r="B81" t="str">
            <v>FPFLB304-12</v>
          </cell>
          <cell r="C81" t="str">
            <v>FLMOO_998</v>
          </cell>
          <cell r="D81">
            <v>2566960</v>
          </cell>
          <cell r="E81" t="str">
            <v>MBIO38253</v>
          </cell>
          <cell r="F81" t="str">
            <v>FLMOO_998</v>
          </cell>
          <cell r="G81" t="str">
            <v>Smithsonian Institution</v>
          </cell>
          <cell r="I81" t="str">
            <v>BOLD:AAF2879</v>
          </cell>
          <cell r="J81">
            <v>18</v>
          </cell>
          <cell r="K81" t="str">
            <v>Chordata</v>
          </cell>
          <cell r="L81">
            <v>77</v>
          </cell>
          <cell r="M81" t="str">
            <v>Actinopterygii</v>
          </cell>
          <cell r="N81">
            <v>747033</v>
          </cell>
          <cell r="O81" t="str">
            <v>Blenniiformes</v>
          </cell>
          <cell r="P81">
            <v>1865</v>
          </cell>
          <cell r="Q81" t="str">
            <v>Blenniidae</v>
          </cell>
          <cell r="R81">
            <v>496075</v>
          </cell>
          <cell r="S81" t="str">
            <v>Salariinae</v>
          </cell>
          <cell r="T81">
            <v>84468</v>
          </cell>
          <cell r="U81" t="str">
            <v>Cirripectes</v>
          </cell>
          <cell r="V81">
            <v>89207</v>
          </cell>
          <cell r="W81" t="str">
            <v>Cirripectes quagga</v>
          </cell>
          <cell r="Z81" t="str">
            <v>Benoit Espiau</v>
          </cell>
          <cell r="AB81" t="str">
            <v>(Fowler &amp; Ball, 1924)</v>
          </cell>
          <cell r="AG81" t="str">
            <v>Benoit ESPIAU, Franck Lerouvreur</v>
          </cell>
          <cell r="AN81" t="str">
            <v>I</v>
          </cell>
          <cell r="AT81" t="str">
            <v>Length : 2,3 mm</v>
          </cell>
          <cell r="AU81" t="str">
            <v>Identified through DNA Barcoding</v>
          </cell>
          <cell r="AV81" t="str">
            <v>-17.526</v>
          </cell>
          <cell r="AW81" t="str">
            <v>-149.938</v>
          </cell>
          <cell r="BD81" t="str">
            <v>French Polynesia</v>
          </cell>
          <cell r="BE81" t="str">
            <v>Society Islands</v>
          </cell>
          <cell r="BF81" t="str">
            <v>Moorea</v>
          </cell>
          <cell r="BG81" t="str">
            <v>West Coast of Moorea</v>
          </cell>
          <cell r="BI81">
            <v>1637558</v>
          </cell>
          <cell r="BJ81" t="str">
            <v>http://www.boldsystems.org/pics/FPFLB/FLMOO_998+1338473876.jpg</v>
          </cell>
          <cell r="BK81" t="str">
            <v>Lateral</v>
          </cell>
          <cell r="BO81" t="str">
            <v>No Rights Reserved</v>
          </cell>
          <cell r="BQ81" t="str">
            <v>Benoit ESPIAU</v>
          </cell>
        </row>
        <row r="82">
          <cell r="B82" t="str">
            <v>FPFLB321-12</v>
          </cell>
          <cell r="C82" t="str">
            <v>FLMOO_1019</v>
          </cell>
          <cell r="D82">
            <v>2566977</v>
          </cell>
          <cell r="E82" t="str">
            <v>MBIO38276</v>
          </cell>
          <cell r="F82" t="str">
            <v>FLMOO_1019</v>
          </cell>
          <cell r="G82" t="str">
            <v>Smithsonian Institution</v>
          </cell>
          <cell r="I82" t="str">
            <v>BOLD:AAF2879</v>
          </cell>
          <cell r="J82">
            <v>18</v>
          </cell>
          <cell r="K82" t="str">
            <v>Chordata</v>
          </cell>
          <cell r="L82">
            <v>77</v>
          </cell>
          <cell r="M82" t="str">
            <v>Actinopterygii</v>
          </cell>
          <cell r="N82">
            <v>747033</v>
          </cell>
          <cell r="O82" t="str">
            <v>Blenniiformes</v>
          </cell>
          <cell r="P82">
            <v>1865</v>
          </cell>
          <cell r="Q82" t="str">
            <v>Blenniidae</v>
          </cell>
          <cell r="R82">
            <v>496075</v>
          </cell>
          <cell r="S82" t="str">
            <v>Salariinae</v>
          </cell>
          <cell r="T82">
            <v>84468</v>
          </cell>
          <cell r="U82" t="str">
            <v>Cirripectes</v>
          </cell>
          <cell r="V82">
            <v>89207</v>
          </cell>
          <cell r="W82" t="str">
            <v>Cirripectes quagga</v>
          </cell>
          <cell r="Z82" t="str">
            <v>Benoit Espiau</v>
          </cell>
          <cell r="AB82" t="str">
            <v>(Fowler &amp; Ball, 1924)</v>
          </cell>
          <cell r="AG82" t="str">
            <v>Benoit ESPIAU, Franck Lerouvreur</v>
          </cell>
          <cell r="AN82" t="str">
            <v>I</v>
          </cell>
          <cell r="AT82" t="str">
            <v>Length : 2,1 mm</v>
          </cell>
          <cell r="AU82" t="str">
            <v>Identified through DNA Barcoding</v>
          </cell>
          <cell r="AV82" t="str">
            <v>-17.526</v>
          </cell>
          <cell r="AW82" t="str">
            <v>-149.938</v>
          </cell>
          <cell r="BD82" t="str">
            <v>French Polynesia</v>
          </cell>
          <cell r="BE82" t="str">
            <v>Society Islands</v>
          </cell>
          <cell r="BF82" t="str">
            <v>Moorea</v>
          </cell>
          <cell r="BG82" t="str">
            <v>West Coast of Moorea</v>
          </cell>
          <cell r="BI82">
            <v>1637575</v>
          </cell>
          <cell r="BJ82" t="str">
            <v>http://www.boldsystems.org/pics/FPFLB/FLMOO_1019+1338473935.jpg</v>
          </cell>
          <cell r="BK82" t="str">
            <v>Lateral</v>
          </cell>
          <cell r="BO82" t="str">
            <v>No Rights Reserved</v>
          </cell>
          <cell r="BQ82" t="str">
            <v>Benoit ESPIAU</v>
          </cell>
        </row>
        <row r="83">
          <cell r="B83" t="str">
            <v>FPFLB403-12</v>
          </cell>
          <cell r="C83" t="str">
            <v>FLMOO_1223</v>
          </cell>
          <cell r="D83">
            <v>2567059</v>
          </cell>
          <cell r="E83" t="str">
            <v>MBIO38482</v>
          </cell>
          <cell r="F83" t="str">
            <v>FLMOO_1223</v>
          </cell>
          <cell r="G83" t="str">
            <v>Smithsonian Institution</v>
          </cell>
          <cell r="I83" t="str">
            <v>BOLD:AAJ1084</v>
          </cell>
          <cell r="J83">
            <v>18</v>
          </cell>
          <cell r="K83" t="str">
            <v>Chordata</v>
          </cell>
          <cell r="L83">
            <v>77</v>
          </cell>
          <cell r="M83" t="str">
            <v>Actinopterygii</v>
          </cell>
          <cell r="N83">
            <v>747033</v>
          </cell>
          <cell r="O83" t="str">
            <v>Blenniiformes</v>
          </cell>
          <cell r="P83">
            <v>1865</v>
          </cell>
          <cell r="Q83" t="str">
            <v>Blenniidae</v>
          </cell>
          <cell r="R83">
            <v>496075</v>
          </cell>
          <cell r="S83" t="str">
            <v>Salariinae</v>
          </cell>
          <cell r="T83">
            <v>84468</v>
          </cell>
          <cell r="U83" t="str">
            <v>Cirripectes</v>
          </cell>
          <cell r="V83">
            <v>89209</v>
          </cell>
          <cell r="W83" t="str">
            <v>Cirripectes variolosus</v>
          </cell>
          <cell r="Z83" t="str">
            <v>Benoit Espiau</v>
          </cell>
          <cell r="AB83" t="str">
            <v>Valenciennes, 1836</v>
          </cell>
          <cell r="AG83" t="str">
            <v>Benoit ESPIAU, Franck Lerouvreur</v>
          </cell>
          <cell r="AN83" t="str">
            <v>I</v>
          </cell>
          <cell r="AT83" t="str">
            <v>Length : 1,8 mm</v>
          </cell>
          <cell r="AU83" t="str">
            <v>Identified through DNA Barcoding</v>
          </cell>
          <cell r="AV83" t="str">
            <v>-17.526</v>
          </cell>
          <cell r="AW83" t="str">
            <v>-149.938</v>
          </cell>
          <cell r="BD83" t="str">
            <v>French Polynesia</v>
          </cell>
          <cell r="BE83" t="str">
            <v>Society Islands</v>
          </cell>
          <cell r="BF83" t="str">
            <v>Moorea</v>
          </cell>
          <cell r="BG83" t="str">
            <v>West Coast of Moorea</v>
          </cell>
          <cell r="BI83">
            <v>1637656</v>
          </cell>
          <cell r="BJ83" t="str">
            <v>http://www.boldsystems.org/pics/FPFLB/FLMOO_1223+1338476218.jpg</v>
          </cell>
          <cell r="BK83" t="str">
            <v>Lateral</v>
          </cell>
          <cell r="BO83" t="str">
            <v>No Rights Reserved</v>
          </cell>
          <cell r="BQ83" t="str">
            <v>Benoit ESPIAU</v>
          </cell>
        </row>
        <row r="84">
          <cell r="B84" t="str">
            <v>GAMBA023-12</v>
          </cell>
          <cell r="C84" t="str">
            <v>GAM-791</v>
          </cell>
          <cell r="D84">
            <v>2911611</v>
          </cell>
          <cell r="E84" t="str">
            <v>USNM:FISH:404702</v>
          </cell>
          <cell r="F84" t="str">
            <v>GAM-791</v>
          </cell>
          <cell r="G84" t="str">
            <v>Smithsonian Institution, National Museum of Natural History</v>
          </cell>
          <cell r="I84" t="str">
            <v>BOLD:ACC5103</v>
          </cell>
          <cell r="J84">
            <v>18</v>
          </cell>
          <cell r="K84" t="str">
            <v>Chordata</v>
          </cell>
          <cell r="L84">
            <v>77</v>
          </cell>
          <cell r="M84" t="str">
            <v>Actinopterygii</v>
          </cell>
          <cell r="N84">
            <v>747033</v>
          </cell>
          <cell r="O84" t="str">
            <v>Blenniiformes</v>
          </cell>
          <cell r="P84">
            <v>1865</v>
          </cell>
          <cell r="Q84" t="str">
            <v>Blenniidae</v>
          </cell>
          <cell r="R84">
            <v>496075</v>
          </cell>
          <cell r="S84" t="str">
            <v>Salariinae</v>
          </cell>
          <cell r="T84">
            <v>84468</v>
          </cell>
          <cell r="U84" t="str">
            <v>Cirripectes</v>
          </cell>
          <cell r="Z84" t="str">
            <v>Jeff Williams</v>
          </cell>
          <cell r="AD84" t="str">
            <v>Vouchered:Registered Collection</v>
          </cell>
          <cell r="AG84" t="str">
            <v>Jeff Williams, Serge Planes, Pierre Sasal, Erwan Delrieu-Trottin</v>
          </cell>
          <cell r="AK84" t="str">
            <v>Collection depth: 10-25 m.</v>
          </cell>
          <cell r="AU84" t="str">
            <v>SL=29.3 mm.</v>
          </cell>
          <cell r="AV84" t="str">
            <v>-23.1067</v>
          </cell>
          <cell r="AW84" t="str">
            <v>-134.854</v>
          </cell>
          <cell r="BA84">
            <v>10</v>
          </cell>
          <cell r="BC84">
            <v>-15</v>
          </cell>
          <cell r="BD84" t="str">
            <v>French Polynesia</v>
          </cell>
          <cell r="BE84" t="str">
            <v>Tuamotu-Gambier</v>
          </cell>
          <cell r="BH84" t="str">
            <v>Gambier Archipelago, Tarauru-Roa Island, east of M</v>
          </cell>
          <cell r="BI84">
            <v>3204773</v>
          </cell>
          <cell r="BJ84" t="str">
            <v>http://www.boldsystems.org/pics/GAMBA/USNM_404702_photograph_GAM_791_29.3mmSL_GAM_2010_45+1507819570.JPG</v>
          </cell>
          <cell r="BK84" t="str">
            <v>Lateral</v>
          </cell>
          <cell r="BL84" t="str">
            <v>USNM 404702 photograph lateral view</v>
          </cell>
          <cell r="BN84">
            <v>2010</v>
          </cell>
          <cell r="BO84" t="str">
            <v>CreativeCommons – Attribution Non-Commercial (by-nc)</v>
          </cell>
          <cell r="BP84" t="str">
            <v>Smithsonian Institution National Museum of Natural History</v>
          </cell>
          <cell r="BQ84" t="str">
            <v>Jeffrey T. Williams</v>
          </cell>
        </row>
        <row r="85">
          <cell r="B85" t="str">
            <v>GAMBA282-12</v>
          </cell>
          <cell r="C85" t="str">
            <v>GAM-145</v>
          </cell>
          <cell r="D85">
            <v>2935261</v>
          </cell>
          <cell r="E85" t="str">
            <v>USNM:FISH:400982</v>
          </cell>
          <cell r="F85" t="str">
            <v>GAM-145</v>
          </cell>
          <cell r="G85" t="str">
            <v>Smithsonian Institution, National Museum of Natural History</v>
          </cell>
          <cell r="I85" t="str">
            <v>BOLD:AAJ1084</v>
          </cell>
          <cell r="J85">
            <v>18</v>
          </cell>
          <cell r="K85" t="str">
            <v>Chordata</v>
          </cell>
          <cell r="L85">
            <v>77</v>
          </cell>
          <cell r="M85" t="str">
            <v>Actinopterygii</v>
          </cell>
          <cell r="N85">
            <v>747033</v>
          </cell>
          <cell r="O85" t="str">
            <v>Blenniiformes</v>
          </cell>
          <cell r="P85">
            <v>1865</v>
          </cell>
          <cell r="Q85" t="str">
            <v>Blenniidae</v>
          </cell>
          <cell r="R85">
            <v>496075</v>
          </cell>
          <cell r="S85" t="str">
            <v>Salariinae</v>
          </cell>
          <cell r="T85">
            <v>84468</v>
          </cell>
          <cell r="U85" t="str">
            <v>Cirripectes</v>
          </cell>
          <cell r="V85">
            <v>89209</v>
          </cell>
          <cell r="W85" t="str">
            <v>Cirripectes variolosus</v>
          </cell>
          <cell r="Z85" t="str">
            <v>Jeff Williams</v>
          </cell>
          <cell r="AB85" t="str">
            <v>Valenciennes, 1836</v>
          </cell>
          <cell r="AD85" t="str">
            <v>Vouchered:Registered Collection</v>
          </cell>
          <cell r="AG85" t="str">
            <v>Jeff Williams, Serge Planes, Michel Kulbicki, Pierre Sasal</v>
          </cell>
          <cell r="AK85" t="str">
            <v>Collection depth: 0-2 m.|Gambier Archipelago, Ile Taravai, Pointe Mata O Ruarangi, tidepools and adjacent coral reef, rocky shore woith porous volcanic rock at shore and large table corals in water beneath rocks.</v>
          </cell>
          <cell r="AU85" t="str">
            <v>SL=58.1 mm.</v>
          </cell>
          <cell r="AV85" t="str">
            <v>-23.1421</v>
          </cell>
          <cell r="AW85" t="str">
            <v>-135.045</v>
          </cell>
          <cell r="BC85">
            <v>-2</v>
          </cell>
          <cell r="BD85" t="str">
            <v>French Polynesia</v>
          </cell>
          <cell r="BE85" t="str">
            <v>Tuamotu-Gambier</v>
          </cell>
          <cell r="BI85">
            <v>3204421</v>
          </cell>
          <cell r="BJ85" t="str">
            <v>http://www.boldsystems.org/pics/GAMBA/USNM_400982_photograph_GAM_145_58.1mmSL_GAM_2010_06+1507817490.JPG</v>
          </cell>
          <cell r="BK85" t="str">
            <v>Lateral</v>
          </cell>
          <cell r="BL85" t="str">
            <v>USNM 400982 photograph lateral view</v>
          </cell>
          <cell r="BN85">
            <v>2010</v>
          </cell>
          <cell r="BO85" t="str">
            <v>CreativeCommons – Attribution Non-Commercial (by-nc)</v>
          </cell>
          <cell r="BP85" t="str">
            <v>Smithsonian Institution National Museum of Natural History</v>
          </cell>
          <cell r="BQ85" t="str">
            <v>Jeffrey T. Williams</v>
          </cell>
        </row>
        <row r="86">
          <cell r="B86" t="str">
            <v>GAMBA637-12</v>
          </cell>
          <cell r="C86" t="str">
            <v>GAM-508</v>
          </cell>
          <cell r="D86">
            <v>2935616</v>
          </cell>
          <cell r="E86" t="str">
            <v>USNM:FISH:400556</v>
          </cell>
          <cell r="F86" t="str">
            <v>GAM-508</v>
          </cell>
          <cell r="G86" t="str">
            <v>Smithsonian Institution, National Museum of Natural History</v>
          </cell>
          <cell r="I86" t="str">
            <v>BOLD:ACC5121</v>
          </cell>
          <cell r="J86">
            <v>18</v>
          </cell>
          <cell r="K86" t="str">
            <v>Chordata</v>
          </cell>
          <cell r="L86">
            <v>77</v>
          </cell>
          <cell r="M86" t="str">
            <v>Actinopterygii</v>
          </cell>
          <cell r="N86">
            <v>747033</v>
          </cell>
          <cell r="O86" t="str">
            <v>Blenniiformes</v>
          </cell>
          <cell r="P86">
            <v>1865</v>
          </cell>
          <cell r="Q86" t="str">
            <v>Blenniidae</v>
          </cell>
          <cell r="R86">
            <v>496075</v>
          </cell>
          <cell r="S86" t="str">
            <v>Salariinae</v>
          </cell>
          <cell r="T86">
            <v>84468</v>
          </cell>
          <cell r="U86" t="str">
            <v>Cirripectes</v>
          </cell>
          <cell r="V86">
            <v>495638</v>
          </cell>
          <cell r="W86" t="str">
            <v>Cirripectes alboapicalis</v>
          </cell>
          <cell r="Z86" t="str">
            <v>Jeff Williams</v>
          </cell>
          <cell r="AB86" t="str">
            <v>Ogilby, 1899</v>
          </cell>
          <cell r="AD86" t="str">
            <v>Vouchered:Registered Collection</v>
          </cell>
          <cell r="AG86" t="str">
            <v>Jeff Williams, Serge Planes, Michel Kulbicki, Erwan Delrieu-Trottin</v>
          </cell>
          <cell r="AK86" t="str">
            <v>Collection depth: 0-6 m.</v>
          </cell>
          <cell r="AN86" t="str">
            <v>Juvenile</v>
          </cell>
          <cell r="AO86" t="str">
            <v>F</v>
          </cell>
          <cell r="AU86" t="str">
            <v>SL=52.7 mm.</v>
          </cell>
          <cell r="AV86" t="str">
            <v>-23.2234</v>
          </cell>
          <cell r="AW86" t="str">
            <v>-134.968</v>
          </cell>
          <cell r="BC86">
            <v>-6</v>
          </cell>
          <cell r="BD86" t="str">
            <v>French Polynesia</v>
          </cell>
          <cell r="BE86" t="str">
            <v>Tuamotu-Gambier</v>
          </cell>
          <cell r="BH86" t="str">
            <v>Gambier Archipelago, northwest coast of Ile Makaro</v>
          </cell>
          <cell r="BI86">
            <v>3204277</v>
          </cell>
          <cell r="BJ86" t="str">
            <v>http://www.boldsystems.org/pics/GAMBA/USNM_400556_photograph_GAM_508_52.7mmSL_GAM_2010_24+1507816642.JPG</v>
          </cell>
          <cell r="BK86" t="str">
            <v>Lateral</v>
          </cell>
          <cell r="BL86" t="str">
            <v>USNM 400556 photograph lateral view, young male</v>
          </cell>
          <cell r="BN86">
            <v>2010</v>
          </cell>
          <cell r="BO86" t="str">
            <v>CreativeCommons – Attribution Non-Commercial (by-nc)</v>
          </cell>
          <cell r="BP86" t="str">
            <v>Smithsonian Institution National Museum of Natural History</v>
          </cell>
          <cell r="BQ86" t="str">
            <v>Jeffrey T. Williams</v>
          </cell>
        </row>
        <row r="87">
          <cell r="B87" t="str">
            <v>GAMBA862-12</v>
          </cell>
          <cell r="C87" t="str">
            <v>GAM-737</v>
          </cell>
          <cell r="D87">
            <v>2935841</v>
          </cell>
          <cell r="E87" t="str">
            <v>USNM:FISH:404668</v>
          </cell>
          <cell r="F87" t="str">
            <v>GAM-737</v>
          </cell>
          <cell r="G87" t="str">
            <v>Smithsonian Institution, National Museum of Natural History</v>
          </cell>
          <cell r="I87" t="str">
            <v>BOLD:AAJ1084</v>
          </cell>
          <cell r="J87">
            <v>18</v>
          </cell>
          <cell r="K87" t="str">
            <v>Chordata</v>
          </cell>
          <cell r="L87">
            <v>77</v>
          </cell>
          <cell r="M87" t="str">
            <v>Actinopterygii</v>
          </cell>
          <cell r="N87">
            <v>747033</v>
          </cell>
          <cell r="O87" t="str">
            <v>Blenniiformes</v>
          </cell>
          <cell r="P87">
            <v>1865</v>
          </cell>
          <cell r="Q87" t="str">
            <v>Blenniidae</v>
          </cell>
          <cell r="R87">
            <v>496075</v>
          </cell>
          <cell r="S87" t="str">
            <v>Salariinae</v>
          </cell>
          <cell r="T87">
            <v>84468</v>
          </cell>
          <cell r="U87" t="str">
            <v>Cirripectes</v>
          </cell>
          <cell r="V87">
            <v>89209</v>
          </cell>
          <cell r="W87" t="str">
            <v>Cirripectes variolosus</v>
          </cell>
          <cell r="Z87" t="str">
            <v>Jeff Williams</v>
          </cell>
          <cell r="AB87" t="str">
            <v>Valenciennes, 1836</v>
          </cell>
          <cell r="AD87" t="str">
            <v>Vouchered:Registered Collection</v>
          </cell>
          <cell r="AG87" t="str">
            <v>Jeff Williams, Serge Planes, Pierre Sasal, Erwan Delrieu-Trottin</v>
          </cell>
          <cell r="AK87" t="str">
            <v>Collection depth: 1-5 m.</v>
          </cell>
          <cell r="AU87" t="str">
            <v>SL=44.2 mm.</v>
          </cell>
          <cell r="AV87" t="str">
            <v>-23.011</v>
          </cell>
          <cell r="AW87" t="str">
            <v>-134.971</v>
          </cell>
          <cell r="BA87">
            <v>1</v>
          </cell>
          <cell r="BC87">
            <v>-4</v>
          </cell>
          <cell r="BD87" t="str">
            <v>French Polynesia</v>
          </cell>
          <cell r="BE87" t="str">
            <v>Tuamotu-Gambier</v>
          </cell>
          <cell r="BH87" t="str">
            <v>Gambier Archipelago, Teauaone Islet, due north of</v>
          </cell>
          <cell r="BI87">
            <v>3204743</v>
          </cell>
          <cell r="BJ87" t="str">
            <v>http://www.boldsystems.org/pics/GAMBA/USNM_404668_photograph_GAM_737_44.2mmSL_GAM_2010_38+1507819468.JPG</v>
          </cell>
          <cell r="BK87" t="str">
            <v>Lateral</v>
          </cell>
          <cell r="BL87" t="str">
            <v>USNM 404668 photograph lateral view</v>
          </cell>
          <cell r="BN87">
            <v>2010</v>
          </cell>
          <cell r="BO87" t="str">
            <v>CreativeCommons – Attribution Non-Commercial (by-nc)</v>
          </cell>
          <cell r="BP87" t="str">
            <v>Smithsonian Institution National Museum of Natural History</v>
          </cell>
          <cell r="BQ87" t="str">
            <v>Jeffrey T. Williams</v>
          </cell>
        </row>
        <row r="88">
          <cell r="B88" t="str">
            <v>GBMNB10935-20</v>
          </cell>
          <cell r="C88" t="str">
            <v>MN649878</v>
          </cell>
          <cell r="D88">
            <v>11565358</v>
          </cell>
          <cell r="F88" t="str">
            <v>MN649878</v>
          </cell>
          <cell r="G88" t="str">
            <v>Mined from GenBank, NCBI</v>
          </cell>
          <cell r="I88" t="str">
            <v>BOLD:ACC5103</v>
          </cell>
          <cell r="J88">
            <v>18</v>
          </cell>
          <cell r="K88" t="str">
            <v>Chordata</v>
          </cell>
          <cell r="L88">
            <v>77</v>
          </cell>
          <cell r="M88" t="str">
            <v>Actinopterygii</v>
          </cell>
          <cell r="N88">
            <v>747033</v>
          </cell>
          <cell r="O88" t="str">
            <v>Blenniiformes</v>
          </cell>
          <cell r="P88">
            <v>1865</v>
          </cell>
          <cell r="Q88" t="str">
            <v>Blenniidae</v>
          </cell>
          <cell r="R88">
            <v>496075</v>
          </cell>
          <cell r="S88" t="str">
            <v>Salariinae</v>
          </cell>
          <cell r="T88">
            <v>84468</v>
          </cell>
          <cell r="U88" t="str">
            <v>Cirripectes</v>
          </cell>
          <cell r="V88">
            <v>983474</v>
          </cell>
          <cell r="W88" t="str">
            <v>Cirripectes sp. n. MH-2020</v>
          </cell>
          <cell r="BD88" t="str">
            <v>Kiribati</v>
          </cell>
        </row>
        <row r="89">
          <cell r="B89" t="str">
            <v>GBMNB10941-20</v>
          </cell>
          <cell r="C89" t="str">
            <v>MN649884</v>
          </cell>
          <cell r="D89">
            <v>11565364</v>
          </cell>
          <cell r="F89" t="str">
            <v>MN649884</v>
          </cell>
          <cell r="G89" t="str">
            <v>Mined from GenBank, NCBI</v>
          </cell>
          <cell r="I89" t="str">
            <v>BOLD:ACC5103</v>
          </cell>
          <cell r="J89">
            <v>18</v>
          </cell>
          <cell r="K89" t="str">
            <v>Chordata</v>
          </cell>
          <cell r="L89">
            <v>77</v>
          </cell>
          <cell r="M89" t="str">
            <v>Actinopterygii</v>
          </cell>
          <cell r="N89">
            <v>747033</v>
          </cell>
          <cell r="O89" t="str">
            <v>Blenniiformes</v>
          </cell>
          <cell r="P89">
            <v>1865</v>
          </cell>
          <cell r="Q89" t="str">
            <v>Blenniidae</v>
          </cell>
          <cell r="R89">
            <v>496075</v>
          </cell>
          <cell r="S89" t="str">
            <v>Salariinae</v>
          </cell>
          <cell r="T89">
            <v>84468</v>
          </cell>
          <cell r="U89" t="str">
            <v>Cirripectes</v>
          </cell>
          <cell r="V89">
            <v>983474</v>
          </cell>
          <cell r="W89" t="str">
            <v>Cirripectes sp. n. MH-2020</v>
          </cell>
          <cell r="BD89" t="str">
            <v>Kiribati</v>
          </cell>
        </row>
        <row r="90">
          <cell r="B90" t="str">
            <v>GBMNB10944-20</v>
          </cell>
          <cell r="C90" t="str">
            <v>MN649887</v>
          </cell>
          <cell r="D90">
            <v>11565367</v>
          </cell>
          <cell r="F90" t="str">
            <v>MN649887</v>
          </cell>
          <cell r="G90" t="str">
            <v>Mined from GenBank, NCBI</v>
          </cell>
          <cell r="I90" t="str">
            <v>BOLD:ACC5103</v>
          </cell>
          <cell r="J90">
            <v>18</v>
          </cell>
          <cell r="K90" t="str">
            <v>Chordata</v>
          </cell>
          <cell r="L90">
            <v>77</v>
          </cell>
          <cell r="M90" t="str">
            <v>Actinopterygii</v>
          </cell>
          <cell r="N90">
            <v>747033</v>
          </cell>
          <cell r="O90" t="str">
            <v>Blenniiformes</v>
          </cell>
          <cell r="P90">
            <v>1865</v>
          </cell>
          <cell r="Q90" t="str">
            <v>Blenniidae</v>
          </cell>
          <cell r="R90">
            <v>496075</v>
          </cell>
          <cell r="S90" t="str">
            <v>Salariinae</v>
          </cell>
          <cell r="T90">
            <v>84468</v>
          </cell>
          <cell r="U90" t="str">
            <v>Cirripectes</v>
          </cell>
          <cell r="V90">
            <v>983474</v>
          </cell>
          <cell r="W90" t="str">
            <v>Cirripectes sp. n. MH-2020</v>
          </cell>
          <cell r="BD90" t="str">
            <v>Kiribati</v>
          </cell>
        </row>
        <row r="91">
          <cell r="B91" t="str">
            <v>GBMNB10951-20</v>
          </cell>
          <cell r="C91" t="str">
            <v>MN649894</v>
          </cell>
          <cell r="D91">
            <v>11565374</v>
          </cell>
          <cell r="F91" t="str">
            <v>MN649894</v>
          </cell>
          <cell r="G91" t="str">
            <v>Mined from GenBank, NCBI</v>
          </cell>
          <cell r="I91" t="str">
            <v>BOLD:ACC5103</v>
          </cell>
          <cell r="J91">
            <v>18</v>
          </cell>
          <cell r="K91" t="str">
            <v>Chordata</v>
          </cell>
          <cell r="L91">
            <v>77</v>
          </cell>
          <cell r="M91" t="str">
            <v>Actinopterygii</v>
          </cell>
          <cell r="N91">
            <v>747033</v>
          </cell>
          <cell r="O91" t="str">
            <v>Blenniiformes</v>
          </cell>
          <cell r="P91">
            <v>1865</v>
          </cell>
          <cell r="Q91" t="str">
            <v>Blenniidae</v>
          </cell>
          <cell r="R91">
            <v>496075</v>
          </cell>
          <cell r="S91" t="str">
            <v>Salariinae</v>
          </cell>
          <cell r="T91">
            <v>84468</v>
          </cell>
          <cell r="U91" t="str">
            <v>Cirripectes</v>
          </cell>
          <cell r="V91">
            <v>983474</v>
          </cell>
          <cell r="W91" t="str">
            <v>Cirripectes sp. n. MH-2020</v>
          </cell>
          <cell r="BD91" t="str">
            <v>Kiribati</v>
          </cell>
        </row>
        <row r="92">
          <cell r="B92" t="str">
            <v>GBMNB10952-20</v>
          </cell>
          <cell r="C92" t="str">
            <v>MN649895</v>
          </cell>
          <cell r="D92">
            <v>11565375</v>
          </cell>
          <cell r="F92" t="str">
            <v>MN649895</v>
          </cell>
          <cell r="G92" t="str">
            <v>Mined from GenBank, NCBI</v>
          </cell>
          <cell r="I92" t="str">
            <v>BOLD:ACC5103</v>
          </cell>
          <cell r="J92">
            <v>18</v>
          </cell>
          <cell r="K92" t="str">
            <v>Chordata</v>
          </cell>
          <cell r="L92">
            <v>77</v>
          </cell>
          <cell r="M92" t="str">
            <v>Actinopterygii</v>
          </cell>
          <cell r="N92">
            <v>747033</v>
          </cell>
          <cell r="O92" t="str">
            <v>Blenniiformes</v>
          </cell>
          <cell r="P92">
            <v>1865</v>
          </cell>
          <cell r="Q92" t="str">
            <v>Blenniidae</v>
          </cell>
          <cell r="R92">
            <v>496075</v>
          </cell>
          <cell r="S92" t="str">
            <v>Salariinae</v>
          </cell>
          <cell r="T92">
            <v>84468</v>
          </cell>
          <cell r="U92" t="str">
            <v>Cirripectes</v>
          </cell>
          <cell r="V92">
            <v>983474</v>
          </cell>
          <cell r="W92" t="str">
            <v>Cirripectes sp. n. MH-2020</v>
          </cell>
          <cell r="BD92" t="str">
            <v>Kiribati</v>
          </cell>
        </row>
        <row r="93">
          <cell r="B93" t="str">
            <v>GBMNB10953-20</v>
          </cell>
          <cell r="C93" t="str">
            <v>MN649896</v>
          </cell>
          <cell r="D93">
            <v>11565376</v>
          </cell>
          <cell r="F93" t="str">
            <v>MN649896</v>
          </cell>
          <cell r="G93" t="str">
            <v>Mined from GenBank, NCBI</v>
          </cell>
          <cell r="I93" t="str">
            <v>BOLD:ACC5103</v>
          </cell>
          <cell r="J93">
            <v>18</v>
          </cell>
          <cell r="K93" t="str">
            <v>Chordata</v>
          </cell>
          <cell r="L93">
            <v>77</v>
          </cell>
          <cell r="M93" t="str">
            <v>Actinopterygii</v>
          </cell>
          <cell r="N93">
            <v>747033</v>
          </cell>
          <cell r="O93" t="str">
            <v>Blenniiformes</v>
          </cell>
          <cell r="P93">
            <v>1865</v>
          </cell>
          <cell r="Q93" t="str">
            <v>Blenniidae</v>
          </cell>
          <cell r="R93">
            <v>496075</v>
          </cell>
          <cell r="S93" t="str">
            <v>Salariinae</v>
          </cell>
          <cell r="T93">
            <v>84468</v>
          </cell>
          <cell r="U93" t="str">
            <v>Cirripectes</v>
          </cell>
          <cell r="V93">
            <v>983474</v>
          </cell>
          <cell r="W93" t="str">
            <v>Cirripectes sp. n. MH-2020</v>
          </cell>
          <cell r="BD93" t="str">
            <v>Kiribati</v>
          </cell>
        </row>
        <row r="94">
          <cell r="B94" t="str">
            <v>GBMNB10955-20</v>
          </cell>
          <cell r="C94" t="str">
            <v>MN649898</v>
          </cell>
          <cell r="D94">
            <v>11565378</v>
          </cell>
          <cell r="F94" t="str">
            <v>MN649898</v>
          </cell>
          <cell r="G94" t="str">
            <v>Mined from GenBank, NCBI</v>
          </cell>
          <cell r="I94" t="str">
            <v>BOLD:ACC5103</v>
          </cell>
          <cell r="J94">
            <v>18</v>
          </cell>
          <cell r="K94" t="str">
            <v>Chordata</v>
          </cell>
          <cell r="L94">
            <v>77</v>
          </cell>
          <cell r="M94" t="str">
            <v>Actinopterygii</v>
          </cell>
          <cell r="N94">
            <v>747033</v>
          </cell>
          <cell r="O94" t="str">
            <v>Blenniiformes</v>
          </cell>
          <cell r="P94">
            <v>1865</v>
          </cell>
          <cell r="Q94" t="str">
            <v>Blenniidae</v>
          </cell>
          <cell r="R94">
            <v>496075</v>
          </cell>
          <cell r="S94" t="str">
            <v>Salariinae</v>
          </cell>
          <cell r="T94">
            <v>84468</v>
          </cell>
          <cell r="U94" t="str">
            <v>Cirripectes</v>
          </cell>
          <cell r="V94">
            <v>983474</v>
          </cell>
          <cell r="W94" t="str">
            <v>Cirripectes sp. n. MH-2020</v>
          </cell>
          <cell r="BD94" t="str">
            <v>Kiribati</v>
          </cell>
        </row>
        <row r="95">
          <cell r="B95" t="str">
            <v>GBMNB10960-20</v>
          </cell>
          <cell r="C95" t="str">
            <v>MN649903</v>
          </cell>
          <cell r="D95">
            <v>11565383</v>
          </cell>
          <cell r="F95" t="str">
            <v>MN649903</v>
          </cell>
          <cell r="G95" t="str">
            <v>Mined from GenBank, NCBI</v>
          </cell>
          <cell r="I95" t="str">
            <v>BOLD:AAJ1084</v>
          </cell>
          <cell r="J95">
            <v>18</v>
          </cell>
          <cell r="K95" t="str">
            <v>Chordata</v>
          </cell>
          <cell r="L95">
            <v>77</v>
          </cell>
          <cell r="M95" t="str">
            <v>Actinopterygii</v>
          </cell>
          <cell r="N95">
            <v>747033</v>
          </cell>
          <cell r="O95" t="str">
            <v>Blenniiformes</v>
          </cell>
          <cell r="P95">
            <v>1865</v>
          </cell>
          <cell r="Q95" t="str">
            <v>Blenniidae</v>
          </cell>
          <cell r="R95">
            <v>496075</v>
          </cell>
          <cell r="S95" t="str">
            <v>Salariinae</v>
          </cell>
          <cell r="T95">
            <v>84468</v>
          </cell>
          <cell r="U95" t="str">
            <v>Cirripectes</v>
          </cell>
          <cell r="V95">
            <v>89209</v>
          </cell>
          <cell r="W95" t="str">
            <v>Cirripectes variolosus</v>
          </cell>
          <cell r="AB95" t="str">
            <v>Valenciennes, 1836</v>
          </cell>
          <cell r="BD95" t="str">
            <v>French Polynesia</v>
          </cell>
        </row>
        <row r="96">
          <cell r="B96" t="str">
            <v>GBMNB10963-20</v>
          </cell>
          <cell r="C96" t="str">
            <v>MN649906</v>
          </cell>
          <cell r="D96">
            <v>11565386</v>
          </cell>
          <cell r="F96" t="str">
            <v>MN649906</v>
          </cell>
          <cell r="G96" t="str">
            <v>Mined from GenBank, NCBI</v>
          </cell>
          <cell r="I96" t="str">
            <v>BOLD:AAJ1084</v>
          </cell>
          <cell r="J96">
            <v>18</v>
          </cell>
          <cell r="K96" t="str">
            <v>Chordata</v>
          </cell>
          <cell r="L96">
            <v>77</v>
          </cell>
          <cell r="M96" t="str">
            <v>Actinopterygii</v>
          </cell>
          <cell r="N96">
            <v>747033</v>
          </cell>
          <cell r="O96" t="str">
            <v>Blenniiformes</v>
          </cell>
          <cell r="P96">
            <v>1865</v>
          </cell>
          <cell r="Q96" t="str">
            <v>Blenniidae</v>
          </cell>
          <cell r="R96">
            <v>496075</v>
          </cell>
          <cell r="S96" t="str">
            <v>Salariinae</v>
          </cell>
          <cell r="T96">
            <v>84468</v>
          </cell>
          <cell r="U96" t="str">
            <v>Cirripectes</v>
          </cell>
          <cell r="V96">
            <v>89209</v>
          </cell>
          <cell r="W96" t="str">
            <v>Cirripectes variolosus</v>
          </cell>
          <cell r="AB96" t="str">
            <v>Valenciennes, 1836</v>
          </cell>
          <cell r="BD96" t="str">
            <v>French Polynesia</v>
          </cell>
        </row>
        <row r="97">
          <cell r="B97" t="str">
            <v>GBMNB10964-20</v>
          </cell>
          <cell r="C97" t="str">
            <v>MN649907</v>
          </cell>
          <cell r="D97">
            <v>11565387</v>
          </cell>
          <cell r="F97" t="str">
            <v>MN649907</v>
          </cell>
          <cell r="G97" t="str">
            <v>Mined from GenBank, NCBI</v>
          </cell>
          <cell r="I97" t="str">
            <v>BOLD:AAJ1084</v>
          </cell>
          <cell r="J97">
            <v>18</v>
          </cell>
          <cell r="K97" t="str">
            <v>Chordata</v>
          </cell>
          <cell r="L97">
            <v>77</v>
          </cell>
          <cell r="M97" t="str">
            <v>Actinopterygii</v>
          </cell>
          <cell r="N97">
            <v>747033</v>
          </cell>
          <cell r="O97" t="str">
            <v>Blenniiformes</v>
          </cell>
          <cell r="P97">
            <v>1865</v>
          </cell>
          <cell r="Q97" t="str">
            <v>Blenniidae</v>
          </cell>
          <cell r="R97">
            <v>496075</v>
          </cell>
          <cell r="S97" t="str">
            <v>Salariinae</v>
          </cell>
          <cell r="T97">
            <v>84468</v>
          </cell>
          <cell r="U97" t="str">
            <v>Cirripectes</v>
          </cell>
          <cell r="V97">
            <v>89209</v>
          </cell>
          <cell r="W97" t="str">
            <v>Cirripectes variolosus</v>
          </cell>
          <cell r="AB97" t="str">
            <v>Valenciennes, 1836</v>
          </cell>
          <cell r="BD97" t="str">
            <v>French Polynesia</v>
          </cell>
        </row>
        <row r="98">
          <cell r="B98" t="str">
            <v>GBMNB10968-20</v>
          </cell>
          <cell r="C98" t="str">
            <v>MN649911</v>
          </cell>
          <cell r="D98">
            <v>11565391</v>
          </cell>
          <cell r="F98" t="str">
            <v>MN649911</v>
          </cell>
          <cell r="G98" t="str">
            <v>Mined from GenBank, NCBI</v>
          </cell>
          <cell r="I98" t="str">
            <v>BOLD:AAJ1084</v>
          </cell>
          <cell r="J98">
            <v>18</v>
          </cell>
          <cell r="K98" t="str">
            <v>Chordata</v>
          </cell>
          <cell r="L98">
            <v>77</v>
          </cell>
          <cell r="M98" t="str">
            <v>Actinopterygii</v>
          </cell>
          <cell r="N98">
            <v>747033</v>
          </cell>
          <cell r="O98" t="str">
            <v>Blenniiformes</v>
          </cell>
          <cell r="P98">
            <v>1865</v>
          </cell>
          <cell r="Q98" t="str">
            <v>Blenniidae</v>
          </cell>
          <cell r="R98">
            <v>496075</v>
          </cell>
          <cell r="S98" t="str">
            <v>Salariinae</v>
          </cell>
          <cell r="T98">
            <v>84468</v>
          </cell>
          <cell r="U98" t="str">
            <v>Cirripectes</v>
          </cell>
          <cell r="V98">
            <v>89209</v>
          </cell>
          <cell r="W98" t="str">
            <v>Cirripectes variolosus</v>
          </cell>
          <cell r="AB98" t="str">
            <v>Valenciennes, 1836</v>
          </cell>
          <cell r="BD98" t="str">
            <v>French Polynesia</v>
          </cell>
        </row>
        <row r="99">
          <cell r="B99" t="str">
            <v>GBMNB10969-20</v>
          </cell>
          <cell r="C99" t="str">
            <v>MN649912</v>
          </cell>
          <cell r="D99">
            <v>11565392</v>
          </cell>
          <cell r="F99" t="str">
            <v>MN649912</v>
          </cell>
          <cell r="G99" t="str">
            <v>Mined from GenBank, NCBI</v>
          </cell>
          <cell r="I99" t="str">
            <v>BOLD:AAJ1084</v>
          </cell>
          <cell r="J99">
            <v>18</v>
          </cell>
          <cell r="K99" t="str">
            <v>Chordata</v>
          </cell>
          <cell r="L99">
            <v>77</v>
          </cell>
          <cell r="M99" t="str">
            <v>Actinopterygii</v>
          </cell>
          <cell r="N99">
            <v>747033</v>
          </cell>
          <cell r="O99" t="str">
            <v>Blenniiformes</v>
          </cell>
          <cell r="P99">
            <v>1865</v>
          </cell>
          <cell r="Q99" t="str">
            <v>Blenniidae</v>
          </cell>
          <cell r="R99">
            <v>496075</v>
          </cell>
          <cell r="S99" t="str">
            <v>Salariinae</v>
          </cell>
          <cell r="T99">
            <v>84468</v>
          </cell>
          <cell r="U99" t="str">
            <v>Cirripectes</v>
          </cell>
          <cell r="V99">
            <v>89209</v>
          </cell>
          <cell r="W99" t="str">
            <v>Cirripectes variolosus</v>
          </cell>
          <cell r="AB99" t="str">
            <v>Valenciennes, 1836</v>
          </cell>
          <cell r="BD99" t="str">
            <v>French Polynesia</v>
          </cell>
        </row>
        <row r="100">
          <cell r="B100" t="str">
            <v>GBMNB10971-20</v>
          </cell>
          <cell r="C100" t="str">
            <v>MN649914</v>
          </cell>
          <cell r="D100">
            <v>11565394</v>
          </cell>
          <cell r="F100" t="str">
            <v>MN649914</v>
          </cell>
          <cell r="G100" t="str">
            <v>Mined from GenBank, NCBI</v>
          </cell>
          <cell r="I100" t="str">
            <v>BOLD:AAJ1084</v>
          </cell>
          <cell r="J100">
            <v>18</v>
          </cell>
          <cell r="K100" t="str">
            <v>Chordata</v>
          </cell>
          <cell r="L100">
            <v>77</v>
          </cell>
          <cell r="M100" t="str">
            <v>Actinopterygii</v>
          </cell>
          <cell r="N100">
            <v>747033</v>
          </cell>
          <cell r="O100" t="str">
            <v>Blenniiformes</v>
          </cell>
          <cell r="P100">
            <v>1865</v>
          </cell>
          <cell r="Q100" t="str">
            <v>Blenniidae</v>
          </cell>
          <cell r="R100">
            <v>496075</v>
          </cell>
          <cell r="S100" t="str">
            <v>Salariinae</v>
          </cell>
          <cell r="T100">
            <v>84468</v>
          </cell>
          <cell r="U100" t="str">
            <v>Cirripectes</v>
          </cell>
          <cell r="V100">
            <v>89209</v>
          </cell>
          <cell r="W100" t="str">
            <v>Cirripectes variolosus</v>
          </cell>
          <cell r="AB100" t="str">
            <v>Valenciennes, 1836</v>
          </cell>
          <cell r="BD100" t="str">
            <v>French Polynesia</v>
          </cell>
        </row>
        <row r="101">
          <cell r="B101" t="str">
            <v>GBMNB10972-20</v>
          </cell>
          <cell r="C101" t="str">
            <v>MN649915</v>
          </cell>
          <cell r="D101">
            <v>11565395</v>
          </cell>
          <cell r="F101" t="str">
            <v>MN649915</v>
          </cell>
          <cell r="G101" t="str">
            <v>Mined from GenBank, NCBI</v>
          </cell>
          <cell r="I101" t="str">
            <v>BOLD:AAJ1084</v>
          </cell>
          <cell r="J101">
            <v>18</v>
          </cell>
          <cell r="K101" t="str">
            <v>Chordata</v>
          </cell>
          <cell r="L101">
            <v>77</v>
          </cell>
          <cell r="M101" t="str">
            <v>Actinopterygii</v>
          </cell>
          <cell r="N101">
            <v>747033</v>
          </cell>
          <cell r="O101" t="str">
            <v>Blenniiformes</v>
          </cell>
          <cell r="P101">
            <v>1865</v>
          </cell>
          <cell r="Q101" t="str">
            <v>Blenniidae</v>
          </cell>
          <cell r="R101">
            <v>496075</v>
          </cell>
          <cell r="S101" t="str">
            <v>Salariinae</v>
          </cell>
          <cell r="T101">
            <v>84468</v>
          </cell>
          <cell r="U101" t="str">
            <v>Cirripectes</v>
          </cell>
          <cell r="V101">
            <v>89209</v>
          </cell>
          <cell r="W101" t="str">
            <v>Cirripectes variolosus</v>
          </cell>
          <cell r="AB101" t="str">
            <v>Valenciennes, 1836</v>
          </cell>
          <cell r="BD101" t="str">
            <v>French Polynesia</v>
          </cell>
        </row>
        <row r="102">
          <cell r="B102" t="str">
            <v>GBMNB10973-20</v>
          </cell>
          <cell r="C102" t="str">
            <v>MN649916</v>
          </cell>
          <cell r="D102">
            <v>11565396</v>
          </cell>
          <cell r="F102" t="str">
            <v>MN649916</v>
          </cell>
          <cell r="G102" t="str">
            <v>Mined from GenBank, NCBI</v>
          </cell>
          <cell r="I102" t="str">
            <v>BOLD:AAJ1084</v>
          </cell>
          <cell r="J102">
            <v>18</v>
          </cell>
          <cell r="K102" t="str">
            <v>Chordata</v>
          </cell>
          <cell r="L102">
            <v>77</v>
          </cell>
          <cell r="M102" t="str">
            <v>Actinopterygii</v>
          </cell>
          <cell r="N102">
            <v>747033</v>
          </cell>
          <cell r="O102" t="str">
            <v>Blenniiformes</v>
          </cell>
          <cell r="P102">
            <v>1865</v>
          </cell>
          <cell r="Q102" t="str">
            <v>Blenniidae</v>
          </cell>
          <cell r="R102">
            <v>496075</v>
          </cell>
          <cell r="S102" t="str">
            <v>Salariinae</v>
          </cell>
          <cell r="T102">
            <v>84468</v>
          </cell>
          <cell r="U102" t="str">
            <v>Cirripectes</v>
          </cell>
          <cell r="V102">
            <v>89209</v>
          </cell>
          <cell r="W102" t="str">
            <v>Cirripectes variolosus</v>
          </cell>
          <cell r="AB102" t="str">
            <v>Valenciennes, 1836</v>
          </cell>
          <cell r="BD102" t="str">
            <v>French Polynesia</v>
          </cell>
        </row>
        <row r="103">
          <cell r="B103" t="str">
            <v>GBMNB10977-20</v>
          </cell>
          <cell r="C103" t="str">
            <v>MN649920</v>
          </cell>
          <cell r="D103">
            <v>11565400</v>
          </cell>
          <cell r="F103" t="str">
            <v>MN649920</v>
          </cell>
          <cell r="G103" t="str">
            <v>Mined from GenBank, NCBI</v>
          </cell>
          <cell r="I103" t="str">
            <v>BOLD:AAJ1084</v>
          </cell>
          <cell r="J103">
            <v>18</v>
          </cell>
          <cell r="K103" t="str">
            <v>Chordata</v>
          </cell>
          <cell r="L103">
            <v>77</v>
          </cell>
          <cell r="M103" t="str">
            <v>Actinopterygii</v>
          </cell>
          <cell r="N103">
            <v>747033</v>
          </cell>
          <cell r="O103" t="str">
            <v>Blenniiformes</v>
          </cell>
          <cell r="P103">
            <v>1865</v>
          </cell>
          <cell r="Q103" t="str">
            <v>Blenniidae</v>
          </cell>
          <cell r="R103">
            <v>496075</v>
          </cell>
          <cell r="S103" t="str">
            <v>Salariinae</v>
          </cell>
          <cell r="T103">
            <v>84468</v>
          </cell>
          <cell r="U103" t="str">
            <v>Cirripectes</v>
          </cell>
          <cell r="V103">
            <v>89209</v>
          </cell>
          <cell r="W103" t="str">
            <v>Cirripectes variolosus</v>
          </cell>
          <cell r="AB103" t="str">
            <v>Valenciennes, 1836</v>
          </cell>
          <cell r="BD103" t="str">
            <v>French Polynesia</v>
          </cell>
        </row>
        <row r="104">
          <cell r="B104" t="str">
            <v>GBMNB10984-20</v>
          </cell>
          <cell r="C104" t="str">
            <v>MN649927</v>
          </cell>
          <cell r="D104">
            <v>11565407</v>
          </cell>
          <cell r="F104" t="str">
            <v>MN649927</v>
          </cell>
          <cell r="G104" t="str">
            <v>Mined from GenBank, NCBI</v>
          </cell>
          <cell r="I104" t="str">
            <v>BOLD:AAJ1084</v>
          </cell>
          <cell r="J104">
            <v>18</v>
          </cell>
          <cell r="K104" t="str">
            <v>Chordata</v>
          </cell>
          <cell r="L104">
            <v>77</v>
          </cell>
          <cell r="M104" t="str">
            <v>Actinopterygii</v>
          </cell>
          <cell r="N104">
            <v>747033</v>
          </cell>
          <cell r="O104" t="str">
            <v>Blenniiformes</v>
          </cell>
          <cell r="P104">
            <v>1865</v>
          </cell>
          <cell r="Q104" t="str">
            <v>Blenniidae</v>
          </cell>
          <cell r="R104">
            <v>496075</v>
          </cell>
          <cell r="S104" t="str">
            <v>Salariinae</v>
          </cell>
          <cell r="T104">
            <v>84468</v>
          </cell>
          <cell r="U104" t="str">
            <v>Cirripectes</v>
          </cell>
          <cell r="V104">
            <v>89209</v>
          </cell>
          <cell r="W104" t="str">
            <v>Cirripectes variolosus</v>
          </cell>
          <cell r="AB104" t="str">
            <v>Valenciennes, 1836</v>
          </cell>
          <cell r="BD104" t="str">
            <v>French Polynesia</v>
          </cell>
        </row>
        <row r="105">
          <cell r="B105" t="str">
            <v>GBMNB10986-20</v>
          </cell>
          <cell r="C105" t="str">
            <v>MN649929</v>
          </cell>
          <cell r="D105">
            <v>11565409</v>
          </cell>
          <cell r="F105" t="str">
            <v>MN649929</v>
          </cell>
          <cell r="G105" t="str">
            <v>Mined from GenBank, NCBI</v>
          </cell>
          <cell r="I105" t="str">
            <v>BOLD:AAJ1084</v>
          </cell>
          <cell r="J105">
            <v>18</v>
          </cell>
          <cell r="K105" t="str">
            <v>Chordata</v>
          </cell>
          <cell r="L105">
            <v>77</v>
          </cell>
          <cell r="M105" t="str">
            <v>Actinopterygii</v>
          </cell>
          <cell r="N105">
            <v>747033</v>
          </cell>
          <cell r="O105" t="str">
            <v>Blenniiformes</v>
          </cell>
          <cell r="P105">
            <v>1865</v>
          </cell>
          <cell r="Q105" t="str">
            <v>Blenniidae</v>
          </cell>
          <cell r="R105">
            <v>496075</v>
          </cell>
          <cell r="S105" t="str">
            <v>Salariinae</v>
          </cell>
          <cell r="T105">
            <v>84468</v>
          </cell>
          <cell r="U105" t="str">
            <v>Cirripectes</v>
          </cell>
          <cell r="V105">
            <v>89209</v>
          </cell>
          <cell r="W105" t="str">
            <v>Cirripectes variolosus</v>
          </cell>
          <cell r="AB105" t="str">
            <v>Valenciennes, 1836</v>
          </cell>
          <cell r="BD105" t="str">
            <v>French Polynesia</v>
          </cell>
        </row>
        <row r="106">
          <cell r="B106" t="str">
            <v>GBMNB10994-20</v>
          </cell>
          <cell r="C106" t="str">
            <v>MN649937</v>
          </cell>
          <cell r="D106">
            <v>11565417</v>
          </cell>
          <cell r="F106" t="str">
            <v>MN649937</v>
          </cell>
          <cell r="G106" t="str">
            <v>Mined from GenBank, NCBI</v>
          </cell>
          <cell r="I106" t="str">
            <v>BOLD:AAG2597</v>
          </cell>
          <cell r="J106">
            <v>18</v>
          </cell>
          <cell r="K106" t="str">
            <v>Chordata</v>
          </cell>
          <cell r="L106">
            <v>77</v>
          </cell>
          <cell r="M106" t="str">
            <v>Actinopterygii</v>
          </cell>
          <cell r="N106">
            <v>747033</v>
          </cell>
          <cell r="O106" t="str">
            <v>Blenniiformes</v>
          </cell>
          <cell r="P106">
            <v>1865</v>
          </cell>
          <cell r="Q106" t="str">
            <v>Blenniidae</v>
          </cell>
          <cell r="R106">
            <v>496075</v>
          </cell>
          <cell r="S106" t="str">
            <v>Salariinae</v>
          </cell>
          <cell r="T106">
            <v>84468</v>
          </cell>
          <cell r="U106" t="str">
            <v>Cirripectes</v>
          </cell>
          <cell r="V106">
            <v>923439</v>
          </cell>
          <cell r="W106" t="str">
            <v>Cirripectes vanderbilti</v>
          </cell>
          <cell r="BD106" t="str">
            <v>United States</v>
          </cell>
        </row>
        <row r="107">
          <cell r="B107" t="str">
            <v>GBMNB11000-20</v>
          </cell>
          <cell r="C107" t="str">
            <v>MN649943</v>
          </cell>
          <cell r="D107">
            <v>11565423</v>
          </cell>
          <cell r="F107" t="str">
            <v>MN649943</v>
          </cell>
          <cell r="G107" t="str">
            <v>Mined from GenBank, NCBI</v>
          </cell>
          <cell r="I107" t="str">
            <v>BOLD:AAG2597</v>
          </cell>
          <cell r="J107">
            <v>18</v>
          </cell>
          <cell r="K107" t="str">
            <v>Chordata</v>
          </cell>
          <cell r="L107">
            <v>77</v>
          </cell>
          <cell r="M107" t="str">
            <v>Actinopterygii</v>
          </cell>
          <cell r="N107">
            <v>747033</v>
          </cell>
          <cell r="O107" t="str">
            <v>Blenniiformes</v>
          </cell>
          <cell r="P107">
            <v>1865</v>
          </cell>
          <cell r="Q107" t="str">
            <v>Blenniidae</v>
          </cell>
          <cell r="R107">
            <v>496075</v>
          </cell>
          <cell r="S107" t="str">
            <v>Salariinae</v>
          </cell>
          <cell r="T107">
            <v>84468</v>
          </cell>
          <cell r="U107" t="str">
            <v>Cirripectes</v>
          </cell>
          <cell r="V107">
            <v>923439</v>
          </cell>
          <cell r="W107" t="str">
            <v>Cirripectes vanderbilti</v>
          </cell>
          <cell r="BD107" t="str">
            <v>United States</v>
          </cell>
        </row>
        <row r="108">
          <cell r="B108" t="str">
            <v>GBMNB11005-20</v>
          </cell>
          <cell r="C108" t="str">
            <v>MN649948</v>
          </cell>
          <cell r="D108">
            <v>11565428</v>
          </cell>
          <cell r="F108" t="str">
            <v>MN649948</v>
          </cell>
          <cell r="G108" t="str">
            <v>Mined from GenBank, NCBI</v>
          </cell>
          <cell r="I108" t="str">
            <v>BOLD:AAG2597</v>
          </cell>
          <cell r="J108">
            <v>18</v>
          </cell>
          <cell r="K108" t="str">
            <v>Chordata</v>
          </cell>
          <cell r="L108">
            <v>77</v>
          </cell>
          <cell r="M108" t="str">
            <v>Actinopterygii</v>
          </cell>
          <cell r="N108">
            <v>747033</v>
          </cell>
          <cell r="O108" t="str">
            <v>Blenniiformes</v>
          </cell>
          <cell r="P108">
            <v>1865</v>
          </cell>
          <cell r="Q108" t="str">
            <v>Blenniidae</v>
          </cell>
          <cell r="R108">
            <v>496075</v>
          </cell>
          <cell r="S108" t="str">
            <v>Salariinae</v>
          </cell>
          <cell r="T108">
            <v>84468</v>
          </cell>
          <cell r="U108" t="str">
            <v>Cirripectes</v>
          </cell>
          <cell r="V108">
            <v>923439</v>
          </cell>
          <cell r="W108" t="str">
            <v>Cirripectes vanderbilti</v>
          </cell>
          <cell r="BD108" t="str">
            <v>United States</v>
          </cell>
        </row>
        <row r="109">
          <cell r="B109" t="str">
            <v>GBMNB11016-20</v>
          </cell>
          <cell r="C109" t="str">
            <v>MN649959</v>
          </cell>
          <cell r="D109">
            <v>11565439</v>
          </cell>
          <cell r="F109" t="str">
            <v>MN649959</v>
          </cell>
          <cell r="G109" t="str">
            <v>Mined from GenBank, NCBI</v>
          </cell>
          <cell r="I109" t="str">
            <v>BOLD:AAG2597</v>
          </cell>
          <cell r="J109">
            <v>18</v>
          </cell>
          <cell r="K109" t="str">
            <v>Chordata</v>
          </cell>
          <cell r="L109">
            <v>77</v>
          </cell>
          <cell r="M109" t="str">
            <v>Actinopterygii</v>
          </cell>
          <cell r="N109">
            <v>747033</v>
          </cell>
          <cell r="O109" t="str">
            <v>Blenniiformes</v>
          </cell>
          <cell r="P109">
            <v>1865</v>
          </cell>
          <cell r="Q109" t="str">
            <v>Blenniidae</v>
          </cell>
          <cell r="R109">
            <v>496075</v>
          </cell>
          <cell r="S109" t="str">
            <v>Salariinae</v>
          </cell>
          <cell r="T109">
            <v>84468</v>
          </cell>
          <cell r="U109" t="str">
            <v>Cirripectes</v>
          </cell>
          <cell r="V109">
            <v>923439</v>
          </cell>
          <cell r="W109" t="str">
            <v>Cirripectes vanderbilti</v>
          </cell>
          <cell r="BD109" t="str">
            <v>United States</v>
          </cell>
        </row>
        <row r="110">
          <cell r="B110" t="str">
            <v>GBMNB11018-20</v>
          </cell>
          <cell r="C110" t="str">
            <v>MN649961</v>
          </cell>
          <cell r="D110">
            <v>11565441</v>
          </cell>
          <cell r="F110" t="str">
            <v>MN649961</v>
          </cell>
          <cell r="G110" t="str">
            <v>Mined from GenBank, NCBI</v>
          </cell>
          <cell r="I110" t="str">
            <v>BOLD:AAG2597</v>
          </cell>
          <cell r="J110">
            <v>18</v>
          </cell>
          <cell r="K110" t="str">
            <v>Chordata</v>
          </cell>
          <cell r="L110">
            <v>77</v>
          </cell>
          <cell r="M110" t="str">
            <v>Actinopterygii</v>
          </cell>
          <cell r="N110">
            <v>747033</v>
          </cell>
          <cell r="O110" t="str">
            <v>Blenniiformes</v>
          </cell>
          <cell r="P110">
            <v>1865</v>
          </cell>
          <cell r="Q110" t="str">
            <v>Blenniidae</v>
          </cell>
          <cell r="R110">
            <v>496075</v>
          </cell>
          <cell r="S110" t="str">
            <v>Salariinae</v>
          </cell>
          <cell r="T110">
            <v>84468</v>
          </cell>
          <cell r="U110" t="str">
            <v>Cirripectes</v>
          </cell>
          <cell r="V110">
            <v>923439</v>
          </cell>
          <cell r="W110" t="str">
            <v>Cirripectes vanderbilti</v>
          </cell>
          <cell r="BD110" t="str">
            <v>United States</v>
          </cell>
        </row>
        <row r="111">
          <cell r="B111" t="str">
            <v>GBMNB11020-20</v>
          </cell>
          <cell r="C111" t="str">
            <v>MN649963</v>
          </cell>
          <cell r="D111">
            <v>11565443</v>
          </cell>
          <cell r="F111" t="str">
            <v>MN649963</v>
          </cell>
          <cell r="G111" t="str">
            <v>Mined from GenBank, NCBI</v>
          </cell>
          <cell r="I111" t="str">
            <v>BOLD:AAG2597</v>
          </cell>
          <cell r="J111">
            <v>18</v>
          </cell>
          <cell r="K111" t="str">
            <v>Chordata</v>
          </cell>
          <cell r="L111">
            <v>77</v>
          </cell>
          <cell r="M111" t="str">
            <v>Actinopterygii</v>
          </cell>
          <cell r="N111">
            <v>747033</v>
          </cell>
          <cell r="O111" t="str">
            <v>Blenniiformes</v>
          </cell>
          <cell r="P111">
            <v>1865</v>
          </cell>
          <cell r="Q111" t="str">
            <v>Blenniidae</v>
          </cell>
          <cell r="R111">
            <v>496075</v>
          </cell>
          <cell r="S111" t="str">
            <v>Salariinae</v>
          </cell>
          <cell r="T111">
            <v>84468</v>
          </cell>
          <cell r="U111" t="str">
            <v>Cirripectes</v>
          </cell>
          <cell r="V111">
            <v>923439</v>
          </cell>
          <cell r="W111" t="str">
            <v>Cirripectes vanderbilti</v>
          </cell>
          <cell r="BD111" t="str">
            <v>United States</v>
          </cell>
        </row>
        <row r="112">
          <cell r="B112" t="str">
            <v>GBMNB11022-20</v>
          </cell>
          <cell r="C112" t="str">
            <v>MN649965</v>
          </cell>
          <cell r="D112">
            <v>11565445</v>
          </cell>
          <cell r="F112" t="str">
            <v>MN649965</v>
          </cell>
          <cell r="G112" t="str">
            <v>Mined from GenBank, NCBI</v>
          </cell>
          <cell r="I112" t="str">
            <v>BOLD:AAG2597</v>
          </cell>
          <cell r="J112">
            <v>18</v>
          </cell>
          <cell r="K112" t="str">
            <v>Chordata</v>
          </cell>
          <cell r="L112">
            <v>77</v>
          </cell>
          <cell r="M112" t="str">
            <v>Actinopterygii</v>
          </cell>
          <cell r="N112">
            <v>747033</v>
          </cell>
          <cell r="O112" t="str">
            <v>Blenniiformes</v>
          </cell>
          <cell r="P112">
            <v>1865</v>
          </cell>
          <cell r="Q112" t="str">
            <v>Blenniidae</v>
          </cell>
          <cell r="R112">
            <v>496075</v>
          </cell>
          <cell r="S112" t="str">
            <v>Salariinae</v>
          </cell>
          <cell r="T112">
            <v>84468</v>
          </cell>
          <cell r="U112" t="str">
            <v>Cirripectes</v>
          </cell>
          <cell r="V112">
            <v>923439</v>
          </cell>
          <cell r="W112" t="str">
            <v>Cirripectes vanderbilti</v>
          </cell>
          <cell r="BD112" t="str">
            <v>United States</v>
          </cell>
        </row>
        <row r="113">
          <cell r="B113" t="str">
            <v>GBMNB11029-20</v>
          </cell>
          <cell r="C113" t="str">
            <v>MN649972</v>
          </cell>
          <cell r="D113">
            <v>11565452</v>
          </cell>
          <cell r="F113" t="str">
            <v>MN649972</v>
          </cell>
          <cell r="G113" t="str">
            <v>Mined from GenBank, NCBI</v>
          </cell>
          <cell r="I113" t="str">
            <v>BOLD:AAG2597</v>
          </cell>
          <cell r="J113">
            <v>18</v>
          </cell>
          <cell r="K113" t="str">
            <v>Chordata</v>
          </cell>
          <cell r="L113">
            <v>77</v>
          </cell>
          <cell r="M113" t="str">
            <v>Actinopterygii</v>
          </cell>
          <cell r="N113">
            <v>747033</v>
          </cell>
          <cell r="O113" t="str">
            <v>Blenniiformes</v>
          </cell>
          <cell r="P113">
            <v>1865</v>
          </cell>
          <cell r="Q113" t="str">
            <v>Blenniidae</v>
          </cell>
          <cell r="R113">
            <v>496075</v>
          </cell>
          <cell r="S113" t="str">
            <v>Salariinae</v>
          </cell>
          <cell r="T113">
            <v>84468</v>
          </cell>
          <cell r="U113" t="str">
            <v>Cirripectes</v>
          </cell>
          <cell r="V113">
            <v>923439</v>
          </cell>
          <cell r="W113" t="str">
            <v>Cirripectes vanderbilti</v>
          </cell>
          <cell r="BD113" t="str">
            <v>United States</v>
          </cell>
        </row>
        <row r="114">
          <cell r="B114" t="str">
            <v>GBMNB11041-20</v>
          </cell>
          <cell r="C114" t="str">
            <v>MN649984</v>
          </cell>
          <cell r="D114">
            <v>11565464</v>
          </cell>
          <cell r="F114" t="str">
            <v>MN649984</v>
          </cell>
          <cell r="G114" t="str">
            <v>Mined from GenBank, NCBI</v>
          </cell>
          <cell r="I114" t="str">
            <v>BOLD:AAG2597</v>
          </cell>
          <cell r="J114">
            <v>18</v>
          </cell>
          <cell r="K114" t="str">
            <v>Chordata</v>
          </cell>
          <cell r="L114">
            <v>77</v>
          </cell>
          <cell r="M114" t="str">
            <v>Actinopterygii</v>
          </cell>
          <cell r="N114">
            <v>747033</v>
          </cell>
          <cell r="O114" t="str">
            <v>Blenniiformes</v>
          </cell>
          <cell r="P114">
            <v>1865</v>
          </cell>
          <cell r="Q114" t="str">
            <v>Blenniidae</v>
          </cell>
          <cell r="R114">
            <v>496075</v>
          </cell>
          <cell r="S114" t="str">
            <v>Salariinae</v>
          </cell>
          <cell r="T114">
            <v>84468</v>
          </cell>
          <cell r="U114" t="str">
            <v>Cirripectes</v>
          </cell>
          <cell r="V114">
            <v>923439</v>
          </cell>
          <cell r="W114" t="str">
            <v>Cirripectes vanderbilti</v>
          </cell>
          <cell r="BD114" t="str">
            <v>United States</v>
          </cell>
        </row>
        <row r="115">
          <cell r="B115" t="str">
            <v>GBMNB11045-20</v>
          </cell>
          <cell r="C115" t="str">
            <v>MN649988</v>
          </cell>
          <cell r="D115">
            <v>11565468</v>
          </cell>
          <cell r="F115" t="str">
            <v>MN649988</v>
          </cell>
          <cell r="G115" t="str">
            <v>Mined from GenBank, NCBI</v>
          </cell>
          <cell r="I115" t="str">
            <v>BOLD:AAG2597</v>
          </cell>
          <cell r="J115">
            <v>18</v>
          </cell>
          <cell r="K115" t="str">
            <v>Chordata</v>
          </cell>
          <cell r="L115">
            <v>77</v>
          </cell>
          <cell r="M115" t="str">
            <v>Actinopterygii</v>
          </cell>
          <cell r="N115">
            <v>747033</v>
          </cell>
          <cell r="O115" t="str">
            <v>Blenniiformes</v>
          </cell>
          <cell r="P115">
            <v>1865</v>
          </cell>
          <cell r="Q115" t="str">
            <v>Blenniidae</v>
          </cell>
          <cell r="R115">
            <v>496075</v>
          </cell>
          <cell r="S115" t="str">
            <v>Salariinae</v>
          </cell>
          <cell r="T115">
            <v>84468</v>
          </cell>
          <cell r="U115" t="str">
            <v>Cirripectes</v>
          </cell>
          <cell r="V115">
            <v>923439</v>
          </cell>
          <cell r="W115" t="str">
            <v>Cirripectes vanderbilti</v>
          </cell>
          <cell r="BD115" t="str">
            <v>United States</v>
          </cell>
        </row>
        <row r="116">
          <cell r="B116" t="str">
            <v>GBMNB11049-20</v>
          </cell>
          <cell r="C116" t="str">
            <v>MN649992</v>
          </cell>
          <cell r="D116">
            <v>11565472</v>
          </cell>
          <cell r="F116" t="str">
            <v>MN649992</v>
          </cell>
          <cell r="G116" t="str">
            <v>Mined from GenBank, NCBI</v>
          </cell>
          <cell r="I116" t="str">
            <v>BOLD:AAG2597</v>
          </cell>
          <cell r="J116">
            <v>18</v>
          </cell>
          <cell r="K116" t="str">
            <v>Chordata</v>
          </cell>
          <cell r="L116">
            <v>77</v>
          </cell>
          <cell r="M116" t="str">
            <v>Actinopterygii</v>
          </cell>
          <cell r="N116">
            <v>747033</v>
          </cell>
          <cell r="O116" t="str">
            <v>Blenniiformes</v>
          </cell>
          <cell r="P116">
            <v>1865</v>
          </cell>
          <cell r="Q116" t="str">
            <v>Blenniidae</v>
          </cell>
          <cell r="R116">
            <v>496075</v>
          </cell>
          <cell r="S116" t="str">
            <v>Salariinae</v>
          </cell>
          <cell r="T116">
            <v>84468</v>
          </cell>
          <cell r="U116" t="str">
            <v>Cirripectes</v>
          </cell>
          <cell r="V116">
            <v>923439</v>
          </cell>
          <cell r="W116" t="str">
            <v>Cirripectes vanderbilti</v>
          </cell>
          <cell r="BD116" t="str">
            <v>United States</v>
          </cell>
        </row>
        <row r="117">
          <cell r="B117" t="str">
            <v>GBMNB11054-20</v>
          </cell>
          <cell r="C117" t="str">
            <v>MN649997</v>
          </cell>
          <cell r="D117">
            <v>11565477</v>
          </cell>
          <cell r="F117" t="str">
            <v>MN649997</v>
          </cell>
          <cell r="G117" t="str">
            <v>Mined from GenBank, NCBI</v>
          </cell>
          <cell r="I117" t="str">
            <v>BOLD:AAG2597</v>
          </cell>
          <cell r="J117">
            <v>18</v>
          </cell>
          <cell r="K117" t="str">
            <v>Chordata</v>
          </cell>
          <cell r="L117">
            <v>77</v>
          </cell>
          <cell r="M117" t="str">
            <v>Actinopterygii</v>
          </cell>
          <cell r="N117">
            <v>747033</v>
          </cell>
          <cell r="O117" t="str">
            <v>Blenniiformes</v>
          </cell>
          <cell r="P117">
            <v>1865</v>
          </cell>
          <cell r="Q117" t="str">
            <v>Blenniidae</v>
          </cell>
          <cell r="R117">
            <v>496075</v>
          </cell>
          <cell r="S117" t="str">
            <v>Salariinae</v>
          </cell>
          <cell r="T117">
            <v>84468</v>
          </cell>
          <cell r="U117" t="str">
            <v>Cirripectes</v>
          </cell>
          <cell r="V117">
            <v>923439</v>
          </cell>
          <cell r="W117" t="str">
            <v>Cirripectes vanderbilti</v>
          </cell>
          <cell r="BD117" t="str">
            <v>United States</v>
          </cell>
        </row>
        <row r="118">
          <cell r="B118" t="str">
            <v>GBMNB11055-20</v>
          </cell>
          <cell r="C118" t="str">
            <v>MN649998</v>
          </cell>
          <cell r="D118">
            <v>11565478</v>
          </cell>
          <cell r="F118" t="str">
            <v>MN649998</v>
          </cell>
          <cell r="G118" t="str">
            <v>Mined from GenBank, NCBI</v>
          </cell>
          <cell r="I118" t="str">
            <v>BOLD:AAG2597</v>
          </cell>
          <cell r="J118">
            <v>18</v>
          </cell>
          <cell r="K118" t="str">
            <v>Chordata</v>
          </cell>
          <cell r="L118">
            <v>77</v>
          </cell>
          <cell r="M118" t="str">
            <v>Actinopterygii</v>
          </cell>
          <cell r="N118">
            <v>747033</v>
          </cell>
          <cell r="O118" t="str">
            <v>Blenniiformes</v>
          </cell>
          <cell r="P118">
            <v>1865</v>
          </cell>
          <cell r="Q118" t="str">
            <v>Blenniidae</v>
          </cell>
          <cell r="R118">
            <v>496075</v>
          </cell>
          <cell r="S118" t="str">
            <v>Salariinae</v>
          </cell>
          <cell r="T118">
            <v>84468</v>
          </cell>
          <cell r="U118" t="str">
            <v>Cirripectes</v>
          </cell>
          <cell r="V118">
            <v>923439</v>
          </cell>
          <cell r="W118" t="str">
            <v>Cirripectes vanderbilti</v>
          </cell>
          <cell r="BD118" t="str">
            <v>United States</v>
          </cell>
        </row>
        <row r="119">
          <cell r="B119" t="str">
            <v>GBMNB11056-20</v>
          </cell>
          <cell r="C119" t="str">
            <v>MN649999</v>
          </cell>
          <cell r="D119">
            <v>11565479</v>
          </cell>
          <cell r="F119" t="str">
            <v>MN649999</v>
          </cell>
          <cell r="G119" t="str">
            <v>Mined from GenBank, NCBI</v>
          </cell>
          <cell r="I119" t="str">
            <v>BOLD:AAG2597</v>
          </cell>
          <cell r="J119">
            <v>18</v>
          </cell>
          <cell r="K119" t="str">
            <v>Chordata</v>
          </cell>
          <cell r="L119">
            <v>77</v>
          </cell>
          <cell r="M119" t="str">
            <v>Actinopterygii</v>
          </cell>
          <cell r="N119">
            <v>747033</v>
          </cell>
          <cell r="O119" t="str">
            <v>Blenniiformes</v>
          </cell>
          <cell r="P119">
            <v>1865</v>
          </cell>
          <cell r="Q119" t="str">
            <v>Blenniidae</v>
          </cell>
          <cell r="R119">
            <v>496075</v>
          </cell>
          <cell r="S119" t="str">
            <v>Salariinae</v>
          </cell>
          <cell r="T119">
            <v>84468</v>
          </cell>
          <cell r="U119" t="str">
            <v>Cirripectes</v>
          </cell>
          <cell r="V119">
            <v>923439</v>
          </cell>
          <cell r="W119" t="str">
            <v>Cirripectes vanderbilti</v>
          </cell>
          <cell r="BD119" t="str">
            <v>United States</v>
          </cell>
        </row>
        <row r="120">
          <cell r="B120" t="str">
            <v>GBMNB11068-20</v>
          </cell>
          <cell r="C120" t="str">
            <v>MN650011</v>
          </cell>
          <cell r="D120">
            <v>11565491</v>
          </cell>
          <cell r="F120" t="str">
            <v>MN650011</v>
          </cell>
          <cell r="G120" t="str">
            <v>Mined from GenBank, NCBI</v>
          </cell>
          <cell r="I120" t="str">
            <v>BOLD:AAG2597</v>
          </cell>
          <cell r="J120">
            <v>18</v>
          </cell>
          <cell r="K120" t="str">
            <v>Chordata</v>
          </cell>
          <cell r="L120">
            <v>77</v>
          </cell>
          <cell r="M120" t="str">
            <v>Actinopterygii</v>
          </cell>
          <cell r="N120">
            <v>747033</v>
          </cell>
          <cell r="O120" t="str">
            <v>Blenniiformes</v>
          </cell>
          <cell r="P120">
            <v>1865</v>
          </cell>
          <cell r="Q120" t="str">
            <v>Blenniidae</v>
          </cell>
          <cell r="R120">
            <v>496075</v>
          </cell>
          <cell r="S120" t="str">
            <v>Salariinae</v>
          </cell>
          <cell r="T120">
            <v>84468</v>
          </cell>
          <cell r="U120" t="str">
            <v>Cirripectes</v>
          </cell>
          <cell r="V120">
            <v>923439</v>
          </cell>
          <cell r="W120" t="str">
            <v>Cirripectes vanderbilti</v>
          </cell>
          <cell r="BD120" t="str">
            <v>United States</v>
          </cell>
        </row>
        <row r="121">
          <cell r="B121" t="str">
            <v>LIFS794-08</v>
          </cell>
          <cell r="C121" t="str">
            <v>UG0609</v>
          </cell>
          <cell r="D121">
            <v>918348</v>
          </cell>
          <cell r="F121">
            <v>3009</v>
          </cell>
          <cell r="G121" t="str">
            <v>Australian Museum, Sydney</v>
          </cell>
          <cell r="I121" t="str">
            <v>BOLD:AAE2835</v>
          </cell>
          <cell r="J121">
            <v>18</v>
          </cell>
          <cell r="K121" t="str">
            <v>Chordata</v>
          </cell>
          <cell r="L121">
            <v>77</v>
          </cell>
          <cell r="M121" t="str">
            <v>Actinopterygii</v>
          </cell>
          <cell r="N121">
            <v>747033</v>
          </cell>
          <cell r="O121" t="str">
            <v>Blenniiformes</v>
          </cell>
          <cell r="P121">
            <v>1865</v>
          </cell>
          <cell r="Q121" t="str">
            <v>Blenniidae</v>
          </cell>
          <cell r="R121">
            <v>496075</v>
          </cell>
          <cell r="S121" t="str">
            <v>Salariinae</v>
          </cell>
          <cell r="T121">
            <v>84468</v>
          </cell>
          <cell r="U121" t="str">
            <v>Cirripectes</v>
          </cell>
          <cell r="V121">
            <v>140517</v>
          </cell>
          <cell r="W121" t="str">
            <v>Cirripectes stigmaticus</v>
          </cell>
          <cell r="AB121" t="str">
            <v>Strasburg &amp; Schultz, 1953</v>
          </cell>
          <cell r="AT121" t="str">
            <v>FAO-71</v>
          </cell>
          <cell r="AV121" t="str">
            <v>-14.619</v>
          </cell>
          <cell r="AW121" t="str">
            <v>145.627</v>
          </cell>
          <cell r="BA121">
            <v>15</v>
          </cell>
          <cell r="BD121" t="str">
            <v>Australia</v>
          </cell>
          <cell r="BE121" t="str">
            <v>Queensland</v>
          </cell>
          <cell r="BF121" t="str">
            <v>Lizard Island</v>
          </cell>
          <cell r="BH121" t="str">
            <v>I.44732</v>
          </cell>
          <cell r="BI121">
            <v>412293</v>
          </cell>
          <cell r="BJ121" t="str">
            <v>http://www.boldsystems.org/pics/LIFS/UG0609_8448+1237158490.jpg</v>
          </cell>
          <cell r="BK121" t="str">
            <v>Lateral</v>
          </cell>
          <cell r="BM121" t="str">
            <v>CBG Photography Group</v>
          </cell>
          <cell r="BN121">
            <v>2009</v>
          </cell>
          <cell r="BO121" t="str">
            <v>CreativeCommons - Attribution Non-Commercial Share-Alike</v>
          </cell>
          <cell r="BP121" t="str">
            <v>Centre for Biodiversity Genomics</v>
          </cell>
          <cell r="BQ121" t="str">
            <v>Jay Cossey</v>
          </cell>
        </row>
        <row r="122">
          <cell r="B122" t="str">
            <v>MBFA186-07</v>
          </cell>
          <cell r="C122" t="str">
            <v>MBIO307.4</v>
          </cell>
          <cell r="D122">
            <v>542698</v>
          </cell>
          <cell r="E122" t="str">
            <v>MNHN_2008-362</v>
          </cell>
          <cell r="F122" t="str">
            <v>MBIO307.4</v>
          </cell>
          <cell r="G122" t="str">
            <v>Museum National d'Histoire Naturelle, Paris</v>
          </cell>
          <cell r="I122" t="str">
            <v>BOLD:AAJ1084</v>
          </cell>
          <cell r="J122">
            <v>18</v>
          </cell>
          <cell r="K122" t="str">
            <v>Chordata</v>
          </cell>
          <cell r="L122">
            <v>77</v>
          </cell>
          <cell r="M122" t="str">
            <v>Actinopterygii</v>
          </cell>
          <cell r="N122">
            <v>747033</v>
          </cell>
          <cell r="O122" t="str">
            <v>Blenniiformes</v>
          </cell>
          <cell r="P122">
            <v>1865</v>
          </cell>
          <cell r="Q122" t="str">
            <v>Blenniidae</v>
          </cell>
          <cell r="R122">
            <v>496075</v>
          </cell>
          <cell r="S122" t="str">
            <v>Salariinae</v>
          </cell>
          <cell r="T122">
            <v>84468</v>
          </cell>
          <cell r="U122" t="str">
            <v>Cirripectes</v>
          </cell>
          <cell r="V122">
            <v>89209</v>
          </cell>
          <cell r="W122" t="str">
            <v>Cirripectes variolosus</v>
          </cell>
          <cell r="Z122" t="str">
            <v>Jeff Williams</v>
          </cell>
          <cell r="AB122" t="str">
            <v>Valenciennes, 1836</v>
          </cell>
          <cell r="AG122" t="str">
            <v>Romain Causse, Julien Grignon, David Lecchini, Vanessa Messmer, Serge Planes, Jeffrey T. Williams</v>
          </cell>
          <cell r="AT122" t="str">
            <v>FAO-77</v>
          </cell>
          <cell r="AV122" t="str">
            <v>-17.482</v>
          </cell>
          <cell r="AW122" t="str">
            <v>-149.882</v>
          </cell>
          <cell r="BD122" t="str">
            <v>French Polynesia</v>
          </cell>
          <cell r="BF122" t="str">
            <v>Society Islands</v>
          </cell>
          <cell r="BG122" t="str">
            <v>Moorea</v>
          </cell>
          <cell r="BH122" t="str">
            <v>Matautia village</v>
          </cell>
        </row>
        <row r="123">
          <cell r="B123" t="str">
            <v>MBFA187-07</v>
          </cell>
          <cell r="C123" t="str">
            <v>MBIO308.4</v>
          </cell>
          <cell r="D123">
            <v>542699</v>
          </cell>
          <cell r="E123" t="str">
            <v>MNHN_2008-363</v>
          </cell>
          <cell r="F123" t="str">
            <v>MBIO308.4</v>
          </cell>
          <cell r="G123" t="str">
            <v>Museum National d'Histoire Naturelle, Paris</v>
          </cell>
          <cell r="I123" t="str">
            <v>BOLD:AAJ1084</v>
          </cell>
          <cell r="J123">
            <v>18</v>
          </cell>
          <cell r="K123" t="str">
            <v>Chordata</v>
          </cell>
          <cell r="L123">
            <v>77</v>
          </cell>
          <cell r="M123" t="str">
            <v>Actinopterygii</v>
          </cell>
          <cell r="N123">
            <v>747033</v>
          </cell>
          <cell r="O123" t="str">
            <v>Blenniiformes</v>
          </cell>
          <cell r="P123">
            <v>1865</v>
          </cell>
          <cell r="Q123" t="str">
            <v>Blenniidae</v>
          </cell>
          <cell r="R123">
            <v>496075</v>
          </cell>
          <cell r="S123" t="str">
            <v>Salariinae</v>
          </cell>
          <cell r="T123">
            <v>84468</v>
          </cell>
          <cell r="U123" t="str">
            <v>Cirripectes</v>
          </cell>
          <cell r="V123">
            <v>89209</v>
          </cell>
          <cell r="W123" t="str">
            <v>Cirripectes variolosus</v>
          </cell>
          <cell r="Z123" t="str">
            <v>Jeff Williams</v>
          </cell>
          <cell r="AB123" t="str">
            <v>Valenciennes, 1836</v>
          </cell>
          <cell r="AG123" t="str">
            <v>Romain Causse, Julien Grignon, David Lecchini, Vanessa Messmer, Serge Planes, Jeffrey T. Williams</v>
          </cell>
          <cell r="AT123" t="str">
            <v>FAO-77</v>
          </cell>
          <cell r="AV123" t="str">
            <v>-17.482</v>
          </cell>
          <cell r="AW123" t="str">
            <v>-149.882</v>
          </cell>
          <cell r="BD123" t="str">
            <v>French Polynesia</v>
          </cell>
          <cell r="BF123" t="str">
            <v>Society Islands</v>
          </cell>
          <cell r="BG123" t="str">
            <v>Moorea</v>
          </cell>
          <cell r="BH123" t="str">
            <v>Matautia village</v>
          </cell>
        </row>
        <row r="124">
          <cell r="B124" t="str">
            <v>MBFA979-07</v>
          </cell>
          <cell r="C124" t="str">
            <v>MBIO1715.4</v>
          </cell>
          <cell r="D124">
            <v>543491</v>
          </cell>
          <cell r="F124" t="str">
            <v>MBIO1715.4</v>
          </cell>
          <cell r="G124" t="str">
            <v>Smithsonian Institution</v>
          </cell>
          <cell r="I124" t="str">
            <v>BOLD:AAJ1079</v>
          </cell>
          <cell r="J124">
            <v>18</v>
          </cell>
          <cell r="K124" t="str">
            <v>Chordata</v>
          </cell>
          <cell r="L124">
            <v>77</v>
          </cell>
          <cell r="M124" t="str">
            <v>Actinopterygii</v>
          </cell>
          <cell r="N124">
            <v>747033</v>
          </cell>
          <cell r="O124" t="str">
            <v>Blenniiformes</v>
          </cell>
          <cell r="P124">
            <v>1865</v>
          </cell>
          <cell r="Q124" t="str">
            <v>Blenniidae</v>
          </cell>
          <cell r="R124">
            <v>496075</v>
          </cell>
          <cell r="S124" t="str">
            <v>Salariinae</v>
          </cell>
          <cell r="T124">
            <v>84468</v>
          </cell>
          <cell r="U124" t="str">
            <v>Cirripectes</v>
          </cell>
          <cell r="V124">
            <v>89401</v>
          </cell>
          <cell r="W124" t="str">
            <v>Cirripectes fuscoguttatus</v>
          </cell>
          <cell r="Z124" t="str">
            <v>Jeff Williams</v>
          </cell>
          <cell r="AB124" t="str">
            <v>Strasburg &amp; Schultz, 1953</v>
          </cell>
          <cell r="AG124" t="str">
            <v>David Lecchini, Vanessa Messmer, Serge Planes, Michel Veuille, Jeffrey T. Williams</v>
          </cell>
          <cell r="AT124" t="str">
            <v>FAO-77</v>
          </cell>
          <cell r="AV124" t="str">
            <v>-17.486</v>
          </cell>
          <cell r="AW124" t="str">
            <v>-149.762</v>
          </cell>
          <cell r="BD124" t="str">
            <v>French Polynesia</v>
          </cell>
          <cell r="BF124" t="str">
            <v>Society Islands</v>
          </cell>
          <cell r="BG124" t="str">
            <v>Moorea</v>
          </cell>
          <cell r="BH124" t="str">
            <v>Temae, fausse passe</v>
          </cell>
        </row>
        <row r="125">
          <cell r="B125" t="str">
            <v>SBF725-11</v>
          </cell>
          <cell r="C125" t="str">
            <v>REU189_2</v>
          </cell>
          <cell r="D125">
            <v>1844854</v>
          </cell>
          <cell r="E125" t="str">
            <v>REU189_2</v>
          </cell>
          <cell r="F125" t="str">
            <v>REU189_2</v>
          </cell>
          <cell r="G125" t="str">
            <v>Universite de La Reunion, Laboratoire d'Ecologie Marine</v>
          </cell>
          <cell r="I125" t="str">
            <v>BOLD:AAE2835</v>
          </cell>
          <cell r="J125">
            <v>18</v>
          </cell>
          <cell r="K125" t="str">
            <v>Chordata</v>
          </cell>
          <cell r="L125">
            <v>77</v>
          </cell>
          <cell r="M125" t="str">
            <v>Actinopterygii</v>
          </cell>
          <cell r="N125">
            <v>747033</v>
          </cell>
          <cell r="O125" t="str">
            <v>Blenniiformes</v>
          </cell>
          <cell r="P125">
            <v>1865</v>
          </cell>
          <cell r="Q125" t="str">
            <v>Blenniidae</v>
          </cell>
          <cell r="R125">
            <v>496075</v>
          </cell>
          <cell r="S125" t="str">
            <v>Salariinae</v>
          </cell>
          <cell r="T125">
            <v>84468</v>
          </cell>
          <cell r="U125" t="str">
            <v>Cirripectes</v>
          </cell>
          <cell r="V125">
            <v>140517</v>
          </cell>
          <cell r="W125" t="str">
            <v>Cirripectes stigmaticus</v>
          </cell>
          <cell r="Z125" t="str">
            <v>Serge Planes</v>
          </cell>
          <cell r="AB125" t="str">
            <v>Strasburg &amp; Schultz, 1953</v>
          </cell>
          <cell r="AG125" t="str">
            <v>Serge Planes, Nicolas Hubert, Henrich Bruggemann</v>
          </cell>
          <cell r="AT125" t="str">
            <v>Identifiers: Nicolas Hubert &amp; Henrich Bruggemann</v>
          </cell>
          <cell r="AV125" t="str">
            <v>-21.18</v>
          </cell>
          <cell r="AW125" t="str">
            <v>55.29</v>
          </cell>
          <cell r="BA125">
            <v>2</v>
          </cell>
          <cell r="BD125" t="str">
            <v>Reunion</v>
          </cell>
          <cell r="BF125" t="str">
            <v>Ouest</v>
          </cell>
          <cell r="BG125" t="str">
            <v>St Gilles</v>
          </cell>
          <cell r="BH125" t="str">
            <v>Snack 46</v>
          </cell>
          <cell r="BI125">
            <v>1031066</v>
          </cell>
          <cell r="BJ125" t="str">
            <v>http://www.boldsystems.org/pics/SBF/REU189_2+1185367166.jpg</v>
          </cell>
          <cell r="BK125" t="str">
            <v>Lateral</v>
          </cell>
          <cell r="BO125" t="str">
            <v>No Rights Reserved</v>
          </cell>
          <cell r="BQ125" t="str">
            <v>Serge Planes</v>
          </cell>
        </row>
        <row r="126">
          <cell r="B126" t="str">
            <v>SBF751-11</v>
          </cell>
          <cell r="C126" t="str">
            <v>REU2555</v>
          </cell>
          <cell r="D126">
            <v>1844880</v>
          </cell>
          <cell r="E126" t="str">
            <v>REU2555</v>
          </cell>
          <cell r="F126" t="str">
            <v>REU2555</v>
          </cell>
          <cell r="G126" t="str">
            <v>Universite de La Reunion, Laboratoire d'Ecologie Marine</v>
          </cell>
          <cell r="I126" t="str">
            <v>BOLD:AAU0601</v>
          </cell>
          <cell r="J126">
            <v>18</v>
          </cell>
          <cell r="K126" t="str">
            <v>Chordata</v>
          </cell>
          <cell r="L126">
            <v>77</v>
          </cell>
          <cell r="M126" t="str">
            <v>Actinopterygii</v>
          </cell>
          <cell r="N126">
            <v>747033</v>
          </cell>
          <cell r="O126" t="str">
            <v>Blenniiformes</v>
          </cell>
          <cell r="P126">
            <v>1865</v>
          </cell>
          <cell r="Q126" t="str">
            <v>Blenniidae</v>
          </cell>
          <cell r="R126">
            <v>496075</v>
          </cell>
          <cell r="S126" t="str">
            <v>Salariinae</v>
          </cell>
          <cell r="T126">
            <v>84468</v>
          </cell>
          <cell r="U126" t="str">
            <v>Cirripectes</v>
          </cell>
          <cell r="V126">
            <v>84469</v>
          </cell>
          <cell r="W126" t="str">
            <v>Cirripectes castaneus</v>
          </cell>
          <cell r="Z126" t="str">
            <v>Serge Planes</v>
          </cell>
          <cell r="AB126" t="str">
            <v>Valenciennes, 1836</v>
          </cell>
          <cell r="AG126" t="str">
            <v>Serge Planes, Nicolas Hubert, Henrich Bruggemann</v>
          </cell>
          <cell r="AT126" t="str">
            <v>Identifiers: Nicolas Hubert &amp; Henrich Bruggemann</v>
          </cell>
          <cell r="AV126" t="str">
            <v>-21.1</v>
          </cell>
          <cell r="AW126" t="str">
            <v>55.24</v>
          </cell>
          <cell r="BA126">
            <v>1</v>
          </cell>
          <cell r="BD126" t="str">
            <v>Reunion</v>
          </cell>
          <cell r="BF126" t="str">
            <v>Ouest</v>
          </cell>
          <cell r="BG126" t="str">
            <v>La Saline</v>
          </cell>
          <cell r="BH126" t="str">
            <v>Trou d`eau</v>
          </cell>
          <cell r="BI126">
            <v>1031261</v>
          </cell>
          <cell r="BJ126" t="str">
            <v>http://www.boldsystems.org/pics/SBF/REU2555+1197980810.JPG</v>
          </cell>
          <cell r="BK126" t="str">
            <v>Lateral</v>
          </cell>
          <cell r="BO126" t="str">
            <v>No Rights Reserved</v>
          </cell>
          <cell r="BQ126" t="str">
            <v>Serge Planes</v>
          </cell>
        </row>
        <row r="127">
          <cell r="B127" t="str">
            <v>SCILL193-15</v>
          </cell>
          <cell r="C127" t="str">
            <v>SCIL-193</v>
          </cell>
          <cell r="D127">
            <v>5755690</v>
          </cell>
          <cell r="E127" t="str">
            <v>USNM:FISH:435082</v>
          </cell>
          <cell r="F127" t="str">
            <v>SCIL-193</v>
          </cell>
          <cell r="G127" t="str">
            <v>Smithsonian Institution, National Museum of Natural History</v>
          </cell>
          <cell r="I127" t="str">
            <v>BOLD:AAF2879</v>
          </cell>
          <cell r="J127">
            <v>18</v>
          </cell>
          <cell r="K127" t="str">
            <v>Chordata</v>
          </cell>
          <cell r="L127">
            <v>77</v>
          </cell>
          <cell r="M127" t="str">
            <v>Actinopterygii</v>
          </cell>
          <cell r="N127">
            <v>747033</v>
          </cell>
          <cell r="O127" t="str">
            <v>Blenniiformes</v>
          </cell>
          <cell r="P127">
            <v>1865</v>
          </cell>
          <cell r="Q127" t="str">
            <v>Blenniidae</v>
          </cell>
          <cell r="R127">
            <v>496075</v>
          </cell>
          <cell r="S127" t="str">
            <v>Salariinae</v>
          </cell>
          <cell r="T127">
            <v>84468</v>
          </cell>
          <cell r="U127" t="str">
            <v>Cirripectes</v>
          </cell>
          <cell r="V127">
            <v>89207</v>
          </cell>
          <cell r="W127" t="str">
            <v>Cirripectes quagga</v>
          </cell>
          <cell r="Z127" t="str">
            <v>Jeff Williams</v>
          </cell>
          <cell r="AB127" t="str">
            <v>(Fowler &amp; Ball, 1924)</v>
          </cell>
          <cell r="AD127" t="str">
            <v>E-Vouchered:DNA/Tissue+Photo</v>
          </cell>
          <cell r="AG127" t="str">
            <v>Jeff Williams, Serge Planes, Nathalie Tolou, Valeriano Parravicini, Pierre Sasal, Carole Blais</v>
          </cell>
          <cell r="AK127" t="str">
            <v>Collection depth: 0-2 m.|Mopelia Atoll, surge channel on reef crest beneath breaking waves just to the left (NE) of the ship passage into the lagoon on NNW side of atoll, coral and rock</v>
          </cell>
          <cell r="AU127" t="str">
            <v>SL=40.1 mm.</v>
          </cell>
          <cell r="AV127" t="str">
            <v>-16.8474</v>
          </cell>
          <cell r="AW127" t="str">
            <v>-153.933</v>
          </cell>
          <cell r="BC127">
            <v>-2</v>
          </cell>
          <cell r="BD127" t="str">
            <v>French Polynesia</v>
          </cell>
          <cell r="BE127" t="str">
            <v>Leeward Islands</v>
          </cell>
          <cell r="BI127">
            <v>3203352</v>
          </cell>
          <cell r="BJ127" t="str">
            <v>http://www.boldsystems.org/pics/SCILL/USNM_435082_SCIL_193_40.1mmSL_SCIL_2014_12+1507753618.JPG</v>
          </cell>
          <cell r="BK127" t="str">
            <v>Lateral</v>
          </cell>
          <cell r="BL127" t="str">
            <v>USNM 435082 photograph lateral view</v>
          </cell>
          <cell r="BN127">
            <v>2014</v>
          </cell>
          <cell r="BO127" t="str">
            <v>CreativeCommons – Attribution Non-Commercial (by-nc)</v>
          </cell>
          <cell r="BP127" t="str">
            <v>Smithsonian Institution National Museum of Natural History</v>
          </cell>
          <cell r="BQ127" t="str">
            <v>Jeffrey T. Williams</v>
          </cell>
        </row>
        <row r="128">
          <cell r="B128" t="str">
            <v>SCILL252-15</v>
          </cell>
          <cell r="C128" t="str">
            <v>SCIL-252</v>
          </cell>
          <cell r="D128">
            <v>5755749</v>
          </cell>
          <cell r="E128" t="str">
            <v>USNM:FISH:435141</v>
          </cell>
          <cell r="F128" t="str">
            <v>SCIL-252</v>
          </cell>
          <cell r="G128" t="str">
            <v>Smithsonian Institution, National Museum of Natural History</v>
          </cell>
          <cell r="I128" t="str">
            <v>BOLD:AAJ1084</v>
          </cell>
          <cell r="J128">
            <v>18</v>
          </cell>
          <cell r="K128" t="str">
            <v>Chordata</v>
          </cell>
          <cell r="L128">
            <v>77</v>
          </cell>
          <cell r="M128" t="str">
            <v>Actinopterygii</v>
          </cell>
          <cell r="N128">
            <v>747033</v>
          </cell>
          <cell r="O128" t="str">
            <v>Blenniiformes</v>
          </cell>
          <cell r="P128">
            <v>1865</v>
          </cell>
          <cell r="Q128" t="str">
            <v>Blenniidae</v>
          </cell>
          <cell r="R128">
            <v>496075</v>
          </cell>
          <cell r="S128" t="str">
            <v>Salariinae</v>
          </cell>
          <cell r="T128">
            <v>84468</v>
          </cell>
          <cell r="U128" t="str">
            <v>Cirripectes</v>
          </cell>
          <cell r="V128">
            <v>89209</v>
          </cell>
          <cell r="W128" t="str">
            <v>Cirripectes variolosus</v>
          </cell>
          <cell r="Z128" t="str">
            <v>Jeff Williams</v>
          </cell>
          <cell r="AB128" t="str">
            <v>Valenciennes, 1836</v>
          </cell>
          <cell r="AD128" t="str">
            <v>Vouchered:Registered Collection</v>
          </cell>
          <cell r="AG128" t="str">
            <v>Jeff Williams, Serge Planes, Nathalie Tolou, Valeriano Parravicini, Pierre Sasal, Charles Bedford, Carole Blais</v>
          </cell>
          <cell r="AK128" t="str">
            <v>Collection depth: 0.8-1 m.</v>
          </cell>
          <cell r="AU128" t="str">
            <v>SL=43.3 mm.</v>
          </cell>
          <cell r="AV128" t="str">
            <v>-16.7907</v>
          </cell>
          <cell r="AW128" t="str">
            <v>-153.975</v>
          </cell>
          <cell r="BA128" t="str">
            <v>0.8</v>
          </cell>
          <cell r="BC128" t="str">
            <v>-0.2</v>
          </cell>
          <cell r="BD128" t="str">
            <v>French Polynesia</v>
          </cell>
          <cell r="BE128" t="str">
            <v>Leeward Islands</v>
          </cell>
          <cell r="BH128" t="str">
            <v>Mopelia Atoll, shallow patch reef in lagoon, at no</v>
          </cell>
          <cell r="BI128">
            <v>3203407</v>
          </cell>
          <cell r="BJ128" t="str">
            <v>http://www.boldsystems.org/pics/SCILL/USNM_435141_SCIL_252_43.3mmSL_SCIL_2014_15+1507753842.JPG</v>
          </cell>
          <cell r="BK128" t="str">
            <v>Lateral</v>
          </cell>
          <cell r="BL128" t="str">
            <v>USNM 435141 photograph lateral view</v>
          </cell>
          <cell r="BN128">
            <v>2014</v>
          </cell>
          <cell r="BO128" t="str">
            <v>CreativeCommons – Attribution Non-Commercial (by-nc)</v>
          </cell>
          <cell r="BP128" t="str">
            <v>Smithsonian Institution National Museum of Natural History</v>
          </cell>
          <cell r="BQ128" t="str">
            <v>Jeffrey T. Williams</v>
          </cell>
        </row>
        <row r="129">
          <cell r="B129" t="str">
            <v>UKFBJ563-08</v>
          </cell>
          <cell r="C129" t="str">
            <v>KUT 4315</v>
          </cell>
          <cell r="D129">
            <v>731095</v>
          </cell>
          <cell r="E129" t="str">
            <v>CAS 223239</v>
          </cell>
          <cell r="F129" t="str">
            <v>G02-20</v>
          </cell>
          <cell r="G129" t="str">
            <v>University of Kansas, Biodiversity Research Center</v>
          </cell>
          <cell r="I129" t="str">
            <v>BOLD:AAR9265</v>
          </cell>
          <cell r="J129">
            <v>18</v>
          </cell>
          <cell r="K129" t="str">
            <v>Chordata</v>
          </cell>
          <cell r="L129">
            <v>77</v>
          </cell>
          <cell r="M129" t="str">
            <v>Actinopterygii</v>
          </cell>
          <cell r="N129">
            <v>747033</v>
          </cell>
          <cell r="O129" t="str">
            <v>Blenniiformes</v>
          </cell>
          <cell r="P129">
            <v>1865</v>
          </cell>
          <cell r="Q129" t="str">
            <v>Blenniidae</v>
          </cell>
          <cell r="R129">
            <v>496075</v>
          </cell>
          <cell r="S129" t="str">
            <v>Salariinae</v>
          </cell>
          <cell r="T129">
            <v>84468</v>
          </cell>
          <cell r="U129" t="str">
            <v>Cirripectes</v>
          </cell>
          <cell r="V129">
            <v>140926</v>
          </cell>
          <cell r="W129" t="str">
            <v>Cirripectes polyzona</v>
          </cell>
          <cell r="Z129" t="str">
            <v>Jeff T. Williams</v>
          </cell>
          <cell r="AB129" t="str">
            <v>Bleeker, 1868</v>
          </cell>
          <cell r="AG129" t="str">
            <v>Cole, K S; Greenfield, David W; Langston, Ross; Longenecker, Ken</v>
          </cell>
          <cell r="AV129" t="str">
            <v>-18.16</v>
          </cell>
          <cell r="AW129" t="str">
            <v>-178.399</v>
          </cell>
          <cell r="AZ129">
            <v>2</v>
          </cell>
          <cell r="BD129" t="str">
            <v>Fiji</v>
          </cell>
          <cell r="BE129" t="str">
            <v>Viti Levu Island</v>
          </cell>
          <cell r="BH129" t="str">
            <v>Barrier reef off Suva Point</v>
          </cell>
        </row>
        <row r="130">
          <cell r="B130" t="str">
            <v>ANGBF32331-19</v>
          </cell>
          <cell r="C130" t="str">
            <v>HQ168554</v>
          </cell>
          <cell r="D130">
            <v>10130689</v>
          </cell>
          <cell r="G130" t="str">
            <v>Mined from GenBank, NCBI</v>
          </cell>
          <cell r="I130" t="str">
            <v>BOLD:AAR9265</v>
          </cell>
          <cell r="J130">
            <v>18</v>
          </cell>
          <cell r="K130" t="str">
            <v>Chordata</v>
          </cell>
          <cell r="L130">
            <v>77</v>
          </cell>
          <cell r="M130" t="str">
            <v>Actinopterygii</v>
          </cell>
          <cell r="N130">
            <v>747033</v>
          </cell>
          <cell r="O130" t="str">
            <v>Blenniiformes</v>
          </cell>
          <cell r="P130">
            <v>1865</v>
          </cell>
          <cell r="Q130" t="str">
            <v>Blenniidae</v>
          </cell>
          <cell r="R130">
            <v>496075</v>
          </cell>
          <cell r="S130" t="str">
            <v>Salariinae</v>
          </cell>
          <cell r="T130">
            <v>84468</v>
          </cell>
          <cell r="U130" t="str">
            <v>Cirripectes</v>
          </cell>
          <cell r="V130">
            <v>140926</v>
          </cell>
          <cell r="W130" t="str">
            <v>Cirripectes polyzona</v>
          </cell>
          <cell r="AB130" t="str">
            <v>Bleeker, 1868</v>
          </cell>
        </row>
        <row r="131">
          <cell r="B131" t="str">
            <v>AUSTR162-13</v>
          </cell>
          <cell r="C131" t="str">
            <v>AUST-164</v>
          </cell>
          <cell r="D131">
            <v>3786788</v>
          </cell>
          <cell r="E131" t="str">
            <v>USNM:FISH:423227</v>
          </cell>
          <cell r="F131" t="str">
            <v>AUST-164</v>
          </cell>
          <cell r="G131" t="str">
            <v>Smithsonian Institution, National Museum of Natural History</v>
          </cell>
          <cell r="I131" t="str">
            <v>BOLD:AAJ1084</v>
          </cell>
          <cell r="J131">
            <v>18</v>
          </cell>
          <cell r="K131" t="str">
            <v>Chordata</v>
          </cell>
          <cell r="L131">
            <v>77</v>
          </cell>
          <cell r="M131" t="str">
            <v>Actinopterygii</v>
          </cell>
          <cell r="N131">
            <v>747033</v>
          </cell>
          <cell r="O131" t="str">
            <v>Blenniiformes</v>
          </cell>
          <cell r="P131">
            <v>1865</v>
          </cell>
          <cell r="Q131" t="str">
            <v>Blenniidae</v>
          </cell>
          <cell r="R131">
            <v>496075</v>
          </cell>
          <cell r="S131" t="str">
            <v>Salariinae</v>
          </cell>
          <cell r="T131">
            <v>84468</v>
          </cell>
          <cell r="U131" t="str">
            <v>Cirripectes</v>
          </cell>
          <cell r="V131">
            <v>89209</v>
          </cell>
          <cell r="W131" t="str">
            <v>Cirripectes variolosus</v>
          </cell>
          <cell r="Z131" t="str">
            <v>Jeff Williams</v>
          </cell>
          <cell r="AB131" t="str">
            <v>Valenciennes, 1836</v>
          </cell>
          <cell r="AD131" t="str">
            <v>Vouchered:Registered Collection</v>
          </cell>
          <cell r="AG131" t="str">
            <v>Jeff Williams, Erwan Delrieu-Trottin, Pierre Sasal</v>
          </cell>
          <cell r="AK131" t="str">
            <v>Collection depth: 3-9 m.</v>
          </cell>
          <cell r="AU131" t="str">
            <v>SL=53.5 mm.</v>
          </cell>
          <cell r="AV131" t="str">
            <v>-23.9122</v>
          </cell>
          <cell r="AW131" t="str">
            <v>-147.661</v>
          </cell>
          <cell r="BA131">
            <v>3</v>
          </cell>
          <cell r="BC131">
            <v>-6</v>
          </cell>
          <cell r="BD131" t="str">
            <v>French Polynesia</v>
          </cell>
          <cell r="BE131" t="str">
            <v>Austral Islands</v>
          </cell>
          <cell r="BH131" t="str">
            <v>Austral Islands, Raivavae, south side on outer ree</v>
          </cell>
          <cell r="BI131">
            <v>3202905</v>
          </cell>
          <cell r="BJ131" t="str">
            <v>http://www.boldsystems.org/pics/AUSTR/USNM_423227_photograph_53.5mmSL_AUST_164+1507673150.JPG</v>
          </cell>
          <cell r="BK131" t="str">
            <v>Lateral</v>
          </cell>
          <cell r="BL131" t="str">
            <v>USNM 423227 photograph lateral view</v>
          </cell>
          <cell r="BN131">
            <v>2013</v>
          </cell>
          <cell r="BO131" t="str">
            <v>CreativeCommons – Attribution Non-Commercial (by-nc)</v>
          </cell>
          <cell r="BP131" t="str">
            <v>Smithsonian Institution National Museum of Natural History</v>
          </cell>
          <cell r="BQ131" t="str">
            <v>Jeffrey T. Williams</v>
          </cell>
        </row>
        <row r="132">
          <cell r="B132" t="str">
            <v>AUSTR395-13</v>
          </cell>
          <cell r="C132" t="str">
            <v>AUST-397</v>
          </cell>
          <cell r="D132">
            <v>3787021</v>
          </cell>
          <cell r="E132" t="str">
            <v>USNM:FISH:424077</v>
          </cell>
          <cell r="F132" t="str">
            <v>AUST-397</v>
          </cell>
          <cell r="G132" t="str">
            <v>Smithsonian Institution, National Museum of Natural History</v>
          </cell>
          <cell r="I132" t="str">
            <v>BOLD:AAJ1079</v>
          </cell>
          <cell r="J132">
            <v>18</v>
          </cell>
          <cell r="K132" t="str">
            <v>Chordata</v>
          </cell>
          <cell r="L132">
            <v>77</v>
          </cell>
          <cell r="M132" t="str">
            <v>Actinopterygii</v>
          </cell>
          <cell r="N132">
            <v>747033</v>
          </cell>
          <cell r="O132" t="str">
            <v>Blenniiformes</v>
          </cell>
          <cell r="P132">
            <v>1865</v>
          </cell>
          <cell r="Q132" t="str">
            <v>Blenniidae</v>
          </cell>
          <cell r="R132">
            <v>496075</v>
          </cell>
          <cell r="S132" t="str">
            <v>Salariinae</v>
          </cell>
          <cell r="T132">
            <v>84468</v>
          </cell>
          <cell r="U132" t="str">
            <v>Cirripectes</v>
          </cell>
          <cell r="V132">
            <v>89401</v>
          </cell>
          <cell r="W132" t="str">
            <v>Cirripectes fuscoguttatus</v>
          </cell>
          <cell r="Z132" t="str">
            <v>Jeff Williams</v>
          </cell>
          <cell r="AB132" t="str">
            <v>Strasburg &amp; Schultz, 1953</v>
          </cell>
          <cell r="AD132" t="str">
            <v>Vouchered:Registered Collection</v>
          </cell>
          <cell r="AG132" t="str">
            <v>Jeff Williams, Erwan Delrieu-Trottin, Pierre Sasal</v>
          </cell>
          <cell r="AK132" t="str">
            <v>Collection depth: 0-8 m.</v>
          </cell>
          <cell r="AU132" t="str">
            <v>SL=33.8 mm.</v>
          </cell>
          <cell r="AV132" t="str">
            <v>-22.4522</v>
          </cell>
          <cell r="AW132" t="str">
            <v>-151.324</v>
          </cell>
          <cell r="BC132">
            <v>-8</v>
          </cell>
          <cell r="BD132" t="str">
            <v>French Polynesia</v>
          </cell>
          <cell r="BE132" t="str">
            <v>Austral Islands</v>
          </cell>
          <cell r="BH132" t="str">
            <v>Austral Islands, Rurutu, northeast side of island,</v>
          </cell>
          <cell r="BI132">
            <v>3202739</v>
          </cell>
          <cell r="BJ132" t="str">
            <v>http://www.boldsystems.org/pics/AUSTR/USNM_424077_photograph_33.8mmSL_AUST_397+1507674300.JPG</v>
          </cell>
          <cell r="BK132" t="str">
            <v>Lateral</v>
          </cell>
          <cell r="BL132" t="str">
            <v>USNM 424077 photograph lateral view</v>
          </cell>
          <cell r="BN132">
            <v>2013</v>
          </cell>
          <cell r="BO132" t="str">
            <v>CreativeCommons – Attribution Non-Commercial (by-nc)</v>
          </cell>
          <cell r="BP132" t="str">
            <v>Smithsonian Institution National Museum of Natural History</v>
          </cell>
          <cell r="BQ132" t="str">
            <v>Jeffrey T. Williams</v>
          </cell>
        </row>
        <row r="133">
          <cell r="B133" t="str">
            <v>AUSTR546-13</v>
          </cell>
          <cell r="C133" t="str">
            <v>AUST-548</v>
          </cell>
          <cell r="D133">
            <v>3787172</v>
          </cell>
          <cell r="E133" t="str">
            <v>USNM:FISH:424002</v>
          </cell>
          <cell r="F133" t="str">
            <v>AUST-548</v>
          </cell>
          <cell r="G133" t="str">
            <v>Smithsonian Institution, National Museum of Natural History</v>
          </cell>
          <cell r="I133" t="str">
            <v>BOLD:ACP7855</v>
          </cell>
          <cell r="J133">
            <v>18</v>
          </cell>
          <cell r="K133" t="str">
            <v>Chordata</v>
          </cell>
          <cell r="L133">
            <v>77</v>
          </cell>
          <cell r="M133" t="str">
            <v>Actinopterygii</v>
          </cell>
          <cell r="N133">
            <v>747033</v>
          </cell>
          <cell r="O133" t="str">
            <v>Blenniiformes</v>
          </cell>
          <cell r="P133">
            <v>1865</v>
          </cell>
          <cell r="Q133" t="str">
            <v>Blenniidae</v>
          </cell>
          <cell r="R133">
            <v>496075</v>
          </cell>
          <cell r="S133" t="str">
            <v>Salariinae</v>
          </cell>
          <cell r="T133">
            <v>84468</v>
          </cell>
          <cell r="U133" t="str">
            <v>Cirripectes</v>
          </cell>
          <cell r="V133">
            <v>560616</v>
          </cell>
          <cell r="W133" t="str">
            <v>Cirripectes jenningsi</v>
          </cell>
          <cell r="Z133" t="str">
            <v>Jeremie Viviani</v>
          </cell>
          <cell r="AB133" t="str">
            <v>Schultz, 1943</v>
          </cell>
          <cell r="AD133" t="str">
            <v>Vouchered:Registered Collection</v>
          </cell>
          <cell r="AG133" t="str">
            <v>Jeff Williams, Erwan Delrieu-Trottin, Pierre Sasal</v>
          </cell>
          <cell r="AK133" t="str">
            <v>Collection depth: 0-9 m.|Austral Islands, Maria Atoll, exposed barrier reef crest and channels with high energy surf, sand and large pieces of coral at bottom of channels. Surge channel lead into lagoon.</v>
          </cell>
          <cell r="AU133" t="str">
            <v>SL=66.9 mm.</v>
          </cell>
          <cell r="AV133" t="str">
            <v>-21.8131</v>
          </cell>
          <cell r="AW133" t="str">
            <v>-154.689</v>
          </cell>
          <cell r="BC133">
            <v>-9</v>
          </cell>
          <cell r="BD133" t="str">
            <v>French Polynesia</v>
          </cell>
          <cell r="BE133" t="str">
            <v>Austral Islands</v>
          </cell>
          <cell r="BI133">
            <v>3202669</v>
          </cell>
          <cell r="BJ133" t="str">
            <v>http://www.boldsystems.org/pics/AUSTR/USNM_424002_photograph_66.9mmSL_AUST_548+1507674042.JPG</v>
          </cell>
          <cell r="BK133" t="str">
            <v>Lateral</v>
          </cell>
          <cell r="BL133" t="str">
            <v>USNM 424002 photograph lateral view</v>
          </cell>
          <cell r="BN133">
            <v>2013</v>
          </cell>
          <cell r="BO133" t="str">
            <v>CreativeCommons – Attribution Non-Commercial (by-nc)</v>
          </cell>
          <cell r="BP133" t="str">
            <v>Smithsonian Institution National Museum of Natural History</v>
          </cell>
          <cell r="BQ133" t="str">
            <v>Jeffrey T. Williams</v>
          </cell>
        </row>
        <row r="134">
          <cell r="B134" t="str">
            <v>AUSTR548-13</v>
          </cell>
          <cell r="C134" t="str">
            <v>AUST-550</v>
          </cell>
          <cell r="D134">
            <v>3787174</v>
          </cell>
          <cell r="E134" t="str">
            <v>USNM:FISH:422998</v>
          </cell>
          <cell r="F134" t="str">
            <v>AUST-550</v>
          </cell>
          <cell r="G134" t="str">
            <v>Smithsonian Institution, National Museum of Natural History</v>
          </cell>
          <cell r="I134" t="str">
            <v>BOLD:ACC5121</v>
          </cell>
          <cell r="J134">
            <v>18</v>
          </cell>
          <cell r="K134" t="str">
            <v>Chordata</v>
          </cell>
          <cell r="L134">
            <v>77</v>
          </cell>
          <cell r="M134" t="str">
            <v>Actinopterygii</v>
          </cell>
          <cell r="N134">
            <v>747033</v>
          </cell>
          <cell r="O134" t="str">
            <v>Blenniiformes</v>
          </cell>
          <cell r="P134">
            <v>1865</v>
          </cell>
          <cell r="Q134" t="str">
            <v>Blenniidae</v>
          </cell>
          <cell r="R134">
            <v>496075</v>
          </cell>
          <cell r="S134" t="str">
            <v>Salariinae</v>
          </cell>
          <cell r="T134">
            <v>84468</v>
          </cell>
          <cell r="U134" t="str">
            <v>Cirripectes</v>
          </cell>
          <cell r="V134">
            <v>495638</v>
          </cell>
          <cell r="W134" t="str">
            <v>Cirripectes alboapicalis</v>
          </cell>
          <cell r="Z134" t="str">
            <v>Jeremie Viviani</v>
          </cell>
          <cell r="AB134" t="str">
            <v>Ogilby, 1899</v>
          </cell>
          <cell r="AD134" t="str">
            <v>Vouchered:Registered Collection</v>
          </cell>
          <cell r="AG134" t="str">
            <v>Jeff Williams, Erwan Delrieu-Trottin, Pierre Sasal</v>
          </cell>
          <cell r="AK134" t="str">
            <v>Collection depth: 0-9 m.|Austral Islands, Maria Atoll, exposed barrier reef crest and channels with high energy surf, sand and large pieces of coral at bottom of channels. Surge channel lead into lagoon.</v>
          </cell>
          <cell r="AU134" t="str">
            <v>SL=51.2 mm.</v>
          </cell>
          <cell r="AV134" t="str">
            <v>-21.8131</v>
          </cell>
          <cell r="AW134" t="str">
            <v>-154.689</v>
          </cell>
          <cell r="BC134">
            <v>-9</v>
          </cell>
          <cell r="BD134" t="str">
            <v>French Polynesia</v>
          </cell>
          <cell r="BE134" t="str">
            <v>Austral Islands</v>
          </cell>
          <cell r="BI134">
            <v>3202609</v>
          </cell>
          <cell r="BJ134" t="str">
            <v>http://www.boldsystems.org/pics/AUSTR/USNM_422998_photograph_51.2mmSL_AUST_550+1507673012.JPG</v>
          </cell>
          <cell r="BK134" t="str">
            <v>Lateral</v>
          </cell>
          <cell r="BL134" t="str">
            <v>USNM 422998 photograph lateral view</v>
          </cell>
          <cell r="BN134">
            <v>2013</v>
          </cell>
          <cell r="BO134" t="str">
            <v>CreativeCommons – Attribution Non-Commercial (by-nc)</v>
          </cell>
          <cell r="BP134" t="str">
            <v>Smithsonian Institution National Museum of Natural History</v>
          </cell>
          <cell r="BQ134" t="str">
            <v>Jeffrey T. Williams</v>
          </cell>
        </row>
        <row r="135">
          <cell r="B135" t="str">
            <v>COLOR413-15</v>
          </cell>
          <cell r="C135" t="str">
            <v>R0101_171</v>
          </cell>
          <cell r="D135">
            <v>5872656</v>
          </cell>
          <cell r="E135" t="str">
            <v>R0101_171</v>
          </cell>
          <cell r="F135" t="str">
            <v>R0101_171</v>
          </cell>
          <cell r="G135" t="str">
            <v>Institut de Recherche pour le Developpement, France</v>
          </cell>
          <cell r="I135" t="str">
            <v>BOLD:AAU0601</v>
          </cell>
          <cell r="J135">
            <v>18</v>
          </cell>
          <cell r="K135" t="str">
            <v>Chordata</v>
          </cell>
          <cell r="L135">
            <v>77</v>
          </cell>
          <cell r="M135" t="str">
            <v>Actinopterygii</v>
          </cell>
          <cell r="N135">
            <v>747033</v>
          </cell>
          <cell r="O135" t="str">
            <v>Blenniiformes</v>
          </cell>
          <cell r="P135">
            <v>1865</v>
          </cell>
          <cell r="Q135" t="str">
            <v>Blenniidae</v>
          </cell>
          <cell r="R135">
            <v>496075</v>
          </cell>
          <cell r="S135" t="str">
            <v>Salariinae</v>
          </cell>
          <cell r="T135">
            <v>84468</v>
          </cell>
          <cell r="U135" t="str">
            <v>Cirripectes</v>
          </cell>
          <cell r="V135">
            <v>84469</v>
          </cell>
          <cell r="W135" t="str">
            <v>Cirripectes castaneus</v>
          </cell>
          <cell r="Z135" t="str">
            <v>Adeline Collet</v>
          </cell>
          <cell r="AA135" t="str">
            <v>Morphology &amp; COI</v>
          </cell>
          <cell r="AB135" t="str">
            <v>Valenciennes, 1836</v>
          </cell>
          <cell r="AE135" t="str">
            <v>muscle + caudal fin</v>
          </cell>
          <cell r="AG135" t="str">
            <v>Adeline Collet</v>
          </cell>
          <cell r="AM135" t="str">
            <v>Light-Trap</v>
          </cell>
          <cell r="AN135" t="str">
            <v>post-larvae</v>
          </cell>
          <cell r="BD135" t="str">
            <v>Reunion</v>
          </cell>
          <cell r="BG135" t="str">
            <v>Saint-Gilles</v>
          </cell>
        </row>
        <row r="136">
          <cell r="B136" t="str">
            <v>DSFSG737-11</v>
          </cell>
          <cell r="C136" t="str">
            <v>ADC_235.8 #2</v>
          </cell>
          <cell r="D136">
            <v>2065298</v>
          </cell>
          <cell r="F136" t="str">
            <v>ADC_235.8 #2</v>
          </cell>
          <cell r="G136" t="str">
            <v>South African Institute for Aquatic Biodiversity</v>
          </cell>
          <cell r="I136" t="str">
            <v>BOLD:AAU6316</v>
          </cell>
          <cell r="J136">
            <v>18</v>
          </cell>
          <cell r="K136" t="str">
            <v>Chordata</v>
          </cell>
          <cell r="L136">
            <v>77</v>
          </cell>
          <cell r="M136" t="str">
            <v>Actinopterygii</v>
          </cell>
          <cell r="N136">
            <v>747033</v>
          </cell>
          <cell r="O136" t="str">
            <v>Blenniiformes</v>
          </cell>
          <cell r="P136">
            <v>1865</v>
          </cell>
          <cell r="Q136" t="str">
            <v>Blenniidae</v>
          </cell>
          <cell r="R136">
            <v>496075</v>
          </cell>
          <cell r="S136" t="str">
            <v>Salariinae</v>
          </cell>
          <cell r="T136">
            <v>84468</v>
          </cell>
          <cell r="U136" t="str">
            <v>Cirripectes</v>
          </cell>
          <cell r="V136">
            <v>384667</v>
          </cell>
          <cell r="W136" t="str">
            <v>Cirripectes auritus</v>
          </cell>
          <cell r="Z136" t="str">
            <v>Allan D. Connell</v>
          </cell>
          <cell r="AB136" t="str">
            <v>Carlson, 1981</v>
          </cell>
          <cell r="AG136" t="str">
            <v>Allan D. Connell</v>
          </cell>
          <cell r="AT136" t="str">
            <v>FAO-51</v>
          </cell>
          <cell r="AV136" t="str">
            <v>-28.163</v>
          </cell>
          <cell r="AW136" t="str">
            <v>32.567</v>
          </cell>
          <cell r="BA136">
            <v>27</v>
          </cell>
          <cell r="BD136" t="str">
            <v>South Africa</v>
          </cell>
          <cell r="BH136" t="str">
            <v>DAR 2</v>
          </cell>
          <cell r="BI136" t="str">
            <v>1607611|1607610</v>
          </cell>
          <cell r="BJ136" t="str">
            <v>http://www.boldsystems.org/pics/DSSAU/Cirripectes_auritus_235.8_#2_pic2+1312633042.JPG|http://www.boldsystems.org/pics/DSSAU/Cirripectes_auritus_235.8_#2_pic1+1333464834.JPG</v>
          </cell>
          <cell r="BK136" t="str">
            <v>Lateral|Lateral</v>
          </cell>
          <cell r="BL136" t="str">
            <v>|</v>
          </cell>
          <cell r="BM136" t="str">
            <v>Allan D. Connell|Allan D. Connell</v>
          </cell>
          <cell r="BN136" t="str">
            <v>2011|2011</v>
          </cell>
          <cell r="BO136" t="str">
            <v>CreativeCommons - Attribution Non-Commercial Share-Alike|CreativeCommons - Attribution Non-Commercial Share-Alike</v>
          </cell>
          <cell r="BP136" t="str">
            <v>Centre for Biodiversity Genomics|Centre for Biodiversity Genomics</v>
          </cell>
          <cell r="BQ136" t="str">
            <v>Allan D. Connell|Allan D. Connell</v>
          </cell>
        </row>
        <row r="137">
          <cell r="B137" t="str">
            <v>DSLAG1798-12</v>
          </cell>
          <cell r="C137" t="str">
            <v>ADC12_235.9A #1</v>
          </cell>
          <cell r="D137">
            <v>2712528</v>
          </cell>
          <cell r="F137" t="str">
            <v>ADC12_235.9A #1</v>
          </cell>
          <cell r="G137" t="str">
            <v>South African Institute for Aquatic Biodiversity</v>
          </cell>
          <cell r="I137" t="str">
            <v>BOLD:AAU6316</v>
          </cell>
          <cell r="J137">
            <v>18</v>
          </cell>
          <cell r="K137" t="str">
            <v>Chordata</v>
          </cell>
          <cell r="L137">
            <v>77</v>
          </cell>
          <cell r="M137" t="str">
            <v>Actinopterygii</v>
          </cell>
          <cell r="N137">
            <v>747033</v>
          </cell>
          <cell r="O137" t="str">
            <v>Blenniiformes</v>
          </cell>
          <cell r="P137">
            <v>1865</v>
          </cell>
          <cell r="Q137" t="str">
            <v>Blenniidae</v>
          </cell>
          <cell r="R137">
            <v>496075</v>
          </cell>
          <cell r="S137" t="str">
            <v>Salariinae</v>
          </cell>
          <cell r="T137">
            <v>84468</v>
          </cell>
          <cell r="U137" t="str">
            <v>Cirripectes</v>
          </cell>
          <cell r="V137">
            <v>384667</v>
          </cell>
          <cell r="W137" t="str">
            <v>Cirripectes auritus</v>
          </cell>
          <cell r="Z137" t="str">
            <v>Allan D. Connell</v>
          </cell>
          <cell r="AB137" t="str">
            <v>Carlson, 1981</v>
          </cell>
          <cell r="AG137" t="str">
            <v>Allan D. Connell</v>
          </cell>
          <cell r="AV137" t="str">
            <v>-28.161</v>
          </cell>
          <cell r="AW137" t="str">
            <v>32.561</v>
          </cell>
          <cell r="AZ137">
            <v>-18</v>
          </cell>
          <cell r="BD137" t="str">
            <v>South Africa</v>
          </cell>
          <cell r="BE137" t="str">
            <v>KwaZulu-Natal</v>
          </cell>
          <cell r="BH137" t="str">
            <v>DAR 1</v>
          </cell>
          <cell r="BI137">
            <v>1718452</v>
          </cell>
          <cell r="BJ137" t="str">
            <v>http://www.boldsystems.org/pics/DSLAG/Cirripectes_heemstraorum_235.9A_#1+1333464818.jpg</v>
          </cell>
          <cell r="BK137" t="str">
            <v>Lateral</v>
          </cell>
          <cell r="BL137" t="str">
            <v>Cirripectes heemstraorum</v>
          </cell>
          <cell r="BM137" t="str">
            <v>Allan D Connell</v>
          </cell>
          <cell r="BN137">
            <v>2012</v>
          </cell>
          <cell r="BO137" t="str">
            <v>CreativeCommons - Attribution</v>
          </cell>
          <cell r="BP137" t="str">
            <v>Allan D Connell</v>
          </cell>
          <cell r="BQ137" t="str">
            <v>Allan D Connell</v>
          </cell>
        </row>
        <row r="138">
          <cell r="B138" t="str">
            <v>FPFLB369-12</v>
          </cell>
          <cell r="C138" t="str">
            <v>FLMOO_1124</v>
          </cell>
          <cell r="D138">
            <v>2567025</v>
          </cell>
          <cell r="E138" t="str">
            <v>MBIO38382</v>
          </cell>
          <cell r="F138" t="str">
            <v>FLMOO_1124</v>
          </cell>
          <cell r="G138" t="str">
            <v>Smithsonian Institution</v>
          </cell>
          <cell r="I138" t="str">
            <v>BOLD:AAF2879</v>
          </cell>
          <cell r="J138">
            <v>18</v>
          </cell>
          <cell r="K138" t="str">
            <v>Chordata</v>
          </cell>
          <cell r="L138">
            <v>77</v>
          </cell>
          <cell r="M138" t="str">
            <v>Actinopterygii</v>
          </cell>
          <cell r="N138">
            <v>747033</v>
          </cell>
          <cell r="O138" t="str">
            <v>Blenniiformes</v>
          </cell>
          <cell r="P138">
            <v>1865</v>
          </cell>
          <cell r="Q138" t="str">
            <v>Blenniidae</v>
          </cell>
          <cell r="R138">
            <v>496075</v>
          </cell>
          <cell r="S138" t="str">
            <v>Salariinae</v>
          </cell>
          <cell r="T138">
            <v>84468</v>
          </cell>
          <cell r="U138" t="str">
            <v>Cirripectes</v>
          </cell>
          <cell r="V138">
            <v>89207</v>
          </cell>
          <cell r="W138" t="str">
            <v>Cirripectes quagga</v>
          </cell>
          <cell r="Z138" t="str">
            <v>Benoit Espiau</v>
          </cell>
          <cell r="AB138" t="str">
            <v>(Fowler &amp; Ball, 1924)</v>
          </cell>
          <cell r="AG138" t="str">
            <v>Benoit ESPIAU, Franck Lerouvreur</v>
          </cell>
          <cell r="AN138" t="str">
            <v>I</v>
          </cell>
          <cell r="AT138" t="str">
            <v>Length : 2,2 mm</v>
          </cell>
          <cell r="AU138" t="str">
            <v>Identified through DNA Barcoding</v>
          </cell>
          <cell r="AV138" t="str">
            <v>-17.478</v>
          </cell>
          <cell r="AW138" t="str">
            <v>-149.922</v>
          </cell>
          <cell r="BD138" t="str">
            <v>French Polynesia</v>
          </cell>
          <cell r="BE138" t="str">
            <v>Society Islands</v>
          </cell>
          <cell r="BF138" t="str">
            <v>Moorea</v>
          </cell>
          <cell r="BG138" t="str">
            <v>North ouest tip of Moorea</v>
          </cell>
          <cell r="BI138">
            <v>1637624</v>
          </cell>
          <cell r="BJ138" t="str">
            <v>http://www.boldsystems.org/pics/FPFLB/FLMOO_1124+1338476043.jpg</v>
          </cell>
          <cell r="BK138" t="str">
            <v>Lateral</v>
          </cell>
          <cell r="BO138" t="str">
            <v>No Rights Reserved</v>
          </cell>
          <cell r="BQ138" t="str">
            <v>Benoit ESPIAU</v>
          </cell>
        </row>
        <row r="139">
          <cell r="B139" t="str">
            <v>FUT115-18</v>
          </cell>
          <cell r="C139" t="str">
            <v>FUT-115</v>
          </cell>
          <cell r="D139">
            <v>9554893</v>
          </cell>
          <cell r="E139" t="str">
            <v>USNM:FISH:446133</v>
          </cell>
          <cell r="F139" t="str">
            <v>FUT-115</v>
          </cell>
          <cell r="G139" t="str">
            <v>National Museum of Natural History, Smithsonian Institution</v>
          </cell>
          <cell r="I139" t="str">
            <v>BOLD:AAE2834</v>
          </cell>
          <cell r="J139">
            <v>18</v>
          </cell>
          <cell r="K139" t="str">
            <v>Chordata</v>
          </cell>
          <cell r="L139">
            <v>77</v>
          </cell>
          <cell r="M139" t="str">
            <v>Actinopterygii</v>
          </cell>
          <cell r="N139">
            <v>747033</v>
          </cell>
          <cell r="O139" t="str">
            <v>Blenniiformes</v>
          </cell>
          <cell r="P139">
            <v>1865</v>
          </cell>
          <cell r="Q139" t="str">
            <v>Blenniidae</v>
          </cell>
          <cell r="R139">
            <v>496075</v>
          </cell>
          <cell r="S139" t="str">
            <v>Salariinae</v>
          </cell>
          <cell r="T139">
            <v>84468</v>
          </cell>
          <cell r="U139" t="str">
            <v>Cirripectes</v>
          </cell>
          <cell r="V139">
            <v>140517</v>
          </cell>
          <cell r="W139" t="str">
            <v>Cirripectes stigmaticus</v>
          </cell>
          <cell r="Z139" t="str">
            <v>Jeff Williams</v>
          </cell>
          <cell r="AB139" t="str">
            <v>Strasburg &amp; Schultz, 1953</v>
          </cell>
          <cell r="AD139" t="str">
            <v>Vouchered:Registered Collection</v>
          </cell>
          <cell r="AG139" t="str">
            <v>J. Williams &amp; S. Planes</v>
          </cell>
          <cell r="AK139" t="str">
            <v>Collected between 11-17 meters.</v>
          </cell>
          <cell r="AT139" t="str">
            <v>SL=62 mm.</v>
          </cell>
          <cell r="AV139" t="str">
            <v>-14.3548</v>
          </cell>
          <cell r="AW139" t="str">
            <v>-178.053</v>
          </cell>
          <cell r="BA139">
            <v>11</v>
          </cell>
          <cell r="BC139">
            <v>-6</v>
          </cell>
          <cell r="BD139" t="str">
            <v>France</v>
          </cell>
          <cell r="BE139" t="str">
            <v>Wallis and Futuna Islands</v>
          </cell>
          <cell r="BF139" t="str">
            <v>Futuna</v>
          </cell>
          <cell r="BH139" t="str">
            <v>Wallis and Futuna, Alofi Island, off south coast,</v>
          </cell>
          <cell r="BI139">
            <v>3476924</v>
          </cell>
          <cell r="BJ139" t="str">
            <v>http://www.boldsystems.org/pics/FUT/USNM_446133_photograph_FUT-115_62mmSL_FUT-2016-03+1549569634.JPG</v>
          </cell>
          <cell r="BK139" t="str">
            <v>Lateral</v>
          </cell>
          <cell r="BL139" t="str">
            <v>USNM 446133 photograph lateral view</v>
          </cell>
          <cell r="BN139">
            <v>2016</v>
          </cell>
          <cell r="BO139" t="str">
            <v>CreativeCommons – Attribution Non-Commercial (by-nc)</v>
          </cell>
          <cell r="BP139" t="str">
            <v>Smithsonian Institution National Museum of Natural History</v>
          </cell>
          <cell r="BQ139" t="str">
            <v>Jeffrey T. Williams</v>
          </cell>
        </row>
        <row r="140">
          <cell r="B140" t="str">
            <v>GAMBA024-12</v>
          </cell>
          <cell r="C140" t="str">
            <v>GAM-792</v>
          </cell>
          <cell r="D140">
            <v>2911612</v>
          </cell>
          <cell r="E140" t="str">
            <v>USNM:FISH:404703</v>
          </cell>
          <cell r="F140" t="str">
            <v>GAM-792</v>
          </cell>
          <cell r="G140" t="str">
            <v>Smithsonian Institution, National Museum of Natural History</v>
          </cell>
          <cell r="I140" t="str">
            <v>BOLD:ACC5103</v>
          </cell>
          <cell r="J140">
            <v>18</v>
          </cell>
          <cell r="K140" t="str">
            <v>Chordata</v>
          </cell>
          <cell r="L140">
            <v>77</v>
          </cell>
          <cell r="M140" t="str">
            <v>Actinopterygii</v>
          </cell>
          <cell r="N140">
            <v>747033</v>
          </cell>
          <cell r="O140" t="str">
            <v>Blenniiformes</v>
          </cell>
          <cell r="P140">
            <v>1865</v>
          </cell>
          <cell r="Q140" t="str">
            <v>Blenniidae</v>
          </cell>
          <cell r="R140">
            <v>496075</v>
          </cell>
          <cell r="S140" t="str">
            <v>Salariinae</v>
          </cell>
          <cell r="T140">
            <v>84468</v>
          </cell>
          <cell r="U140" t="str">
            <v>Cirripectes</v>
          </cell>
          <cell r="Z140" t="str">
            <v>Jeff Williams</v>
          </cell>
          <cell r="AD140" t="str">
            <v>Vouchered:Registered Collection</v>
          </cell>
          <cell r="AG140" t="str">
            <v>Jeff Williams, Serge Planes, Pierre Sasal, Erwan Delrieu-Trottin</v>
          </cell>
          <cell r="AK140" t="str">
            <v>Collection depth: 10-25 m.</v>
          </cell>
          <cell r="AU140" t="str">
            <v>SL=35 mm.</v>
          </cell>
          <cell r="AV140" t="str">
            <v>-23.1067</v>
          </cell>
          <cell r="AW140" t="str">
            <v>-134.854</v>
          </cell>
          <cell r="BA140">
            <v>10</v>
          </cell>
          <cell r="BC140">
            <v>-15</v>
          </cell>
          <cell r="BD140" t="str">
            <v>French Polynesia</v>
          </cell>
          <cell r="BE140" t="str">
            <v>Tuamotu-Gambier</v>
          </cell>
          <cell r="BH140" t="str">
            <v>Gambier Archipelago, Tarauru-Roa Island, east of M</v>
          </cell>
          <cell r="BI140">
            <v>3204774</v>
          </cell>
          <cell r="BJ140" t="str">
            <v>http://www.boldsystems.org/pics/GAMBA/USNM_404703_photograph_GAM_792_35mmSL_GAM_2010_45+1507819572.JPG</v>
          </cell>
          <cell r="BK140" t="str">
            <v>Lateral</v>
          </cell>
          <cell r="BL140" t="str">
            <v>USNM 404703 photograph lateral view</v>
          </cell>
          <cell r="BN140">
            <v>2010</v>
          </cell>
          <cell r="BO140" t="str">
            <v>CreativeCommons – Attribution Non-Commercial (by-nc)</v>
          </cell>
          <cell r="BP140" t="str">
            <v>Smithsonian Institution National Museum of Natural History</v>
          </cell>
          <cell r="BQ140" t="str">
            <v>Jeffrey T. Williams</v>
          </cell>
        </row>
        <row r="141">
          <cell r="B141" t="str">
            <v>GAMBA025-12</v>
          </cell>
          <cell r="C141" t="str">
            <v>GAM-793</v>
          </cell>
          <cell r="D141">
            <v>2911613</v>
          </cell>
          <cell r="E141" t="str">
            <v>USNM:FISH:404704</v>
          </cell>
          <cell r="F141" t="str">
            <v>GAM-793</v>
          </cell>
          <cell r="G141" t="str">
            <v>Smithsonian Institution, National Museum of Natural History</v>
          </cell>
          <cell r="I141" t="str">
            <v>BOLD:AAJ1084</v>
          </cell>
          <cell r="J141">
            <v>18</v>
          </cell>
          <cell r="K141" t="str">
            <v>Chordata</v>
          </cell>
          <cell r="L141">
            <v>77</v>
          </cell>
          <cell r="M141" t="str">
            <v>Actinopterygii</v>
          </cell>
          <cell r="N141">
            <v>747033</v>
          </cell>
          <cell r="O141" t="str">
            <v>Blenniiformes</v>
          </cell>
          <cell r="P141">
            <v>1865</v>
          </cell>
          <cell r="Q141" t="str">
            <v>Blenniidae</v>
          </cell>
          <cell r="R141">
            <v>496075</v>
          </cell>
          <cell r="S141" t="str">
            <v>Salariinae</v>
          </cell>
          <cell r="T141">
            <v>84468</v>
          </cell>
          <cell r="U141" t="str">
            <v>Cirripectes</v>
          </cell>
          <cell r="V141">
            <v>89209</v>
          </cell>
          <cell r="W141" t="str">
            <v>Cirripectes variolosus</v>
          </cell>
          <cell r="Z141" t="str">
            <v>Jeff Williams</v>
          </cell>
          <cell r="AB141" t="str">
            <v>Valenciennes, 1836</v>
          </cell>
          <cell r="AD141" t="str">
            <v>Vouchered:Registered Collection</v>
          </cell>
          <cell r="AG141" t="str">
            <v>Jeff Williams, Serge Planes, Pierre Sasal, Erwan Delrieu-Trottin</v>
          </cell>
          <cell r="AK141" t="str">
            <v>Collection depth: 10-25 m.</v>
          </cell>
          <cell r="AU141" t="str">
            <v>SL=33.1 mm.</v>
          </cell>
          <cell r="AV141" t="str">
            <v>-23.1067</v>
          </cell>
          <cell r="AW141" t="str">
            <v>-134.854</v>
          </cell>
          <cell r="BA141">
            <v>10</v>
          </cell>
          <cell r="BC141">
            <v>-15</v>
          </cell>
          <cell r="BD141" t="str">
            <v>French Polynesia</v>
          </cell>
          <cell r="BE141" t="str">
            <v>Tuamotu-Gambier</v>
          </cell>
          <cell r="BH141" t="str">
            <v>Gambier Archipelago, Tarauru-Roa Island, east of M</v>
          </cell>
          <cell r="BI141">
            <v>3204775</v>
          </cell>
          <cell r="BJ141" t="str">
            <v>http://www.boldsystems.org/pics/GAMBA/USNM_404704_photograph_GAM_793_33.1mmSL_GAM_2010_45+1507819576.JPG</v>
          </cell>
          <cell r="BK141" t="str">
            <v>Lateral</v>
          </cell>
          <cell r="BL141" t="str">
            <v>USNM 404704 photograph lateral view</v>
          </cell>
          <cell r="BN141">
            <v>2010</v>
          </cell>
          <cell r="BO141" t="str">
            <v>CreativeCommons – Attribution Non-Commercial (by-nc)</v>
          </cell>
          <cell r="BP141" t="str">
            <v>Smithsonian Institution National Museum of Natural History</v>
          </cell>
          <cell r="BQ141" t="str">
            <v>Jeffrey T. Williams</v>
          </cell>
        </row>
        <row r="142">
          <cell r="B142" t="str">
            <v>GAMBA236-12</v>
          </cell>
          <cell r="C142" t="str">
            <v>GAM-099</v>
          </cell>
          <cell r="D142">
            <v>2935215</v>
          </cell>
          <cell r="E142" t="str">
            <v>USNM:FISH:400980</v>
          </cell>
          <cell r="F142" t="str">
            <v>GAM-099</v>
          </cell>
          <cell r="G142" t="str">
            <v>Smithsonian Institution, National Museum of Natural History</v>
          </cell>
          <cell r="I142" t="str">
            <v>BOLD:AAF2879</v>
          </cell>
          <cell r="J142">
            <v>18</v>
          </cell>
          <cell r="K142" t="str">
            <v>Chordata</v>
          </cell>
          <cell r="L142">
            <v>77</v>
          </cell>
          <cell r="M142" t="str">
            <v>Actinopterygii</v>
          </cell>
          <cell r="N142">
            <v>747033</v>
          </cell>
          <cell r="O142" t="str">
            <v>Blenniiformes</v>
          </cell>
          <cell r="P142">
            <v>1865</v>
          </cell>
          <cell r="Q142" t="str">
            <v>Blenniidae</v>
          </cell>
          <cell r="R142">
            <v>496075</v>
          </cell>
          <cell r="S142" t="str">
            <v>Salariinae</v>
          </cell>
          <cell r="T142">
            <v>84468</v>
          </cell>
          <cell r="U142" t="str">
            <v>Cirripectes</v>
          </cell>
          <cell r="V142">
            <v>89207</v>
          </cell>
          <cell r="W142" t="str">
            <v>Cirripectes quagga</v>
          </cell>
          <cell r="Z142" t="str">
            <v>Jeff Williams</v>
          </cell>
          <cell r="AB142" t="str">
            <v>(Fowler &amp; Ball, 1924)</v>
          </cell>
          <cell r="AD142" t="str">
            <v>Vouchered:Registered Collection</v>
          </cell>
          <cell r="AG142" t="str">
            <v>Jeff Williams, Serge Planes, Michel Kulbicki, Pierre Sasal</v>
          </cell>
          <cell r="AK142" t="str">
            <v>and large table corals in water beneath rocks, Collection depth: 0-2 m.</v>
          </cell>
          <cell r="AU142" t="str">
            <v>SL=50.5 mm.</v>
          </cell>
          <cell r="AV142" t="str">
            <v>-23.1421</v>
          </cell>
          <cell r="AW142" t="str">
            <v>-135.045</v>
          </cell>
          <cell r="BC142">
            <v>-2</v>
          </cell>
          <cell r="BD142" t="str">
            <v>French Polynesia</v>
          </cell>
          <cell r="BE142" t="str">
            <v>Tuamotu-Gambier</v>
          </cell>
          <cell r="BH142" t="str">
            <v>Gambier Archipelago, Ile Taravai, Pointe Mata O Ru</v>
          </cell>
          <cell r="BI142">
            <v>3204419</v>
          </cell>
          <cell r="BJ142" t="str">
            <v>http://www.boldsystems.org/pics/GAMBA/USNM_400980_photograph_GAM_099_50.5mmSL_GAM_2010_06+1507817482.JPG</v>
          </cell>
          <cell r="BK142" t="str">
            <v>Lateral</v>
          </cell>
          <cell r="BL142" t="str">
            <v>USNM 400980 photograph lateral view</v>
          </cell>
          <cell r="BN142">
            <v>2010</v>
          </cell>
          <cell r="BO142" t="str">
            <v>CreativeCommons – Attribution Non-Commercial (by-nc)</v>
          </cell>
          <cell r="BP142" t="str">
            <v>Smithsonian Institution National Museum of Natural History</v>
          </cell>
          <cell r="BQ142" t="str">
            <v>Jeffrey T. Williams</v>
          </cell>
        </row>
        <row r="143">
          <cell r="B143" t="str">
            <v>GAMBA640-12</v>
          </cell>
          <cell r="C143" t="str">
            <v>GAM-511</v>
          </cell>
          <cell r="D143">
            <v>2935619</v>
          </cell>
          <cell r="E143" t="str">
            <v>USNM:FISH:400560</v>
          </cell>
          <cell r="F143" t="str">
            <v>GAM-511</v>
          </cell>
          <cell r="G143" t="str">
            <v>Smithsonian Institution, National Museum of Natural History</v>
          </cell>
          <cell r="I143" t="str">
            <v>BOLD:ACC5121</v>
          </cell>
          <cell r="J143">
            <v>18</v>
          </cell>
          <cell r="K143" t="str">
            <v>Chordata</v>
          </cell>
          <cell r="L143">
            <v>77</v>
          </cell>
          <cell r="M143" t="str">
            <v>Actinopterygii</v>
          </cell>
          <cell r="N143">
            <v>747033</v>
          </cell>
          <cell r="O143" t="str">
            <v>Blenniiformes</v>
          </cell>
          <cell r="P143">
            <v>1865</v>
          </cell>
          <cell r="Q143" t="str">
            <v>Blenniidae</v>
          </cell>
          <cell r="R143">
            <v>496075</v>
          </cell>
          <cell r="S143" t="str">
            <v>Salariinae</v>
          </cell>
          <cell r="T143">
            <v>84468</v>
          </cell>
          <cell r="U143" t="str">
            <v>Cirripectes</v>
          </cell>
          <cell r="V143">
            <v>495638</v>
          </cell>
          <cell r="W143" t="str">
            <v>Cirripectes alboapicalis</v>
          </cell>
          <cell r="Z143" t="str">
            <v>Jeff Williams</v>
          </cell>
          <cell r="AB143" t="str">
            <v>Ogilby, 1899</v>
          </cell>
          <cell r="AD143" t="str">
            <v>Vouchered:Registered Collection</v>
          </cell>
          <cell r="AG143" t="str">
            <v>Jeff Williams, Serge Planes, Michel Kulbicki, Erwan Delrieu-Trottin</v>
          </cell>
          <cell r="AK143" t="str">
            <v>Collection depth: 0-6 m.</v>
          </cell>
          <cell r="AN143" t="str">
            <v>Juvenile</v>
          </cell>
          <cell r="AO143" t="str">
            <v>F</v>
          </cell>
          <cell r="AU143" t="str">
            <v>SL=39.6 mm.</v>
          </cell>
          <cell r="AV143" t="str">
            <v>-23.2234</v>
          </cell>
          <cell r="AW143" t="str">
            <v>-134.968</v>
          </cell>
          <cell r="BC143">
            <v>-6</v>
          </cell>
          <cell r="BD143" t="str">
            <v>French Polynesia</v>
          </cell>
          <cell r="BE143" t="str">
            <v>Tuamotu-Gambier</v>
          </cell>
          <cell r="BH143" t="str">
            <v>Gambier Archipelago, northwest coast of Ile Makaro</v>
          </cell>
          <cell r="BI143">
            <v>3204281</v>
          </cell>
          <cell r="BJ143" t="str">
            <v>http://www.boldsystems.org/pics/GAMBA/USNM_400560_photograph_GAM_511_39.6mmSL_GAM_2010_24+1507816658.JPG</v>
          </cell>
          <cell r="BK143" t="str">
            <v>Lateral</v>
          </cell>
          <cell r="BL143" t="str">
            <v>USNM 400560 photograph lateral view, young female</v>
          </cell>
          <cell r="BN143">
            <v>2010</v>
          </cell>
          <cell r="BO143" t="str">
            <v>CreativeCommons – Attribution Non-Commercial (by-nc)</v>
          </cell>
          <cell r="BP143" t="str">
            <v>Smithsonian Institution National Museum of Natural History</v>
          </cell>
          <cell r="BQ143" t="str">
            <v>Jeffrey T. Williams</v>
          </cell>
        </row>
        <row r="144">
          <cell r="B144" t="str">
            <v>GBMNB10936-20</v>
          </cell>
          <cell r="C144" t="str">
            <v>MN649879</v>
          </cell>
          <cell r="D144">
            <v>11565359</v>
          </cell>
          <cell r="F144" t="str">
            <v>MN649879</v>
          </cell>
          <cell r="G144" t="str">
            <v>Mined from GenBank, NCBI</v>
          </cell>
          <cell r="I144" t="str">
            <v>BOLD:ACC5103</v>
          </cell>
          <cell r="J144">
            <v>18</v>
          </cell>
          <cell r="K144" t="str">
            <v>Chordata</v>
          </cell>
          <cell r="L144">
            <v>77</v>
          </cell>
          <cell r="M144" t="str">
            <v>Actinopterygii</v>
          </cell>
          <cell r="N144">
            <v>747033</v>
          </cell>
          <cell r="O144" t="str">
            <v>Blenniiformes</v>
          </cell>
          <cell r="P144">
            <v>1865</v>
          </cell>
          <cell r="Q144" t="str">
            <v>Blenniidae</v>
          </cell>
          <cell r="R144">
            <v>496075</v>
          </cell>
          <cell r="S144" t="str">
            <v>Salariinae</v>
          </cell>
          <cell r="T144">
            <v>84468</v>
          </cell>
          <cell r="U144" t="str">
            <v>Cirripectes</v>
          </cell>
          <cell r="V144">
            <v>983474</v>
          </cell>
          <cell r="W144" t="str">
            <v>Cirripectes sp. n. MH-2020</v>
          </cell>
          <cell r="BD144" t="str">
            <v>Kiribati</v>
          </cell>
        </row>
        <row r="145">
          <cell r="B145" t="str">
            <v>GBMNB10939-20</v>
          </cell>
          <cell r="C145" t="str">
            <v>MN649882</v>
          </cell>
          <cell r="D145">
            <v>11565362</v>
          </cell>
          <cell r="F145" t="str">
            <v>MN649882</v>
          </cell>
          <cell r="G145" t="str">
            <v>Mined from GenBank, NCBI</v>
          </cell>
          <cell r="I145" t="str">
            <v>BOLD:ACC5103</v>
          </cell>
          <cell r="J145">
            <v>18</v>
          </cell>
          <cell r="K145" t="str">
            <v>Chordata</v>
          </cell>
          <cell r="L145">
            <v>77</v>
          </cell>
          <cell r="M145" t="str">
            <v>Actinopterygii</v>
          </cell>
          <cell r="N145">
            <v>747033</v>
          </cell>
          <cell r="O145" t="str">
            <v>Blenniiformes</v>
          </cell>
          <cell r="P145">
            <v>1865</v>
          </cell>
          <cell r="Q145" t="str">
            <v>Blenniidae</v>
          </cell>
          <cell r="R145">
            <v>496075</v>
          </cell>
          <cell r="S145" t="str">
            <v>Salariinae</v>
          </cell>
          <cell r="T145">
            <v>84468</v>
          </cell>
          <cell r="U145" t="str">
            <v>Cirripectes</v>
          </cell>
          <cell r="V145">
            <v>983474</v>
          </cell>
          <cell r="W145" t="str">
            <v>Cirripectes sp. n. MH-2020</v>
          </cell>
          <cell r="BD145" t="str">
            <v>Kiribati</v>
          </cell>
        </row>
        <row r="146">
          <cell r="B146" t="str">
            <v>GBMNB10954-20</v>
          </cell>
          <cell r="C146" t="str">
            <v>MN649897</v>
          </cell>
          <cell r="D146">
            <v>11565377</v>
          </cell>
          <cell r="F146" t="str">
            <v>MN649897</v>
          </cell>
          <cell r="G146" t="str">
            <v>Mined from GenBank, NCBI</v>
          </cell>
          <cell r="I146" t="str">
            <v>BOLD:ACC5103</v>
          </cell>
          <cell r="J146">
            <v>18</v>
          </cell>
          <cell r="K146" t="str">
            <v>Chordata</v>
          </cell>
          <cell r="L146">
            <v>77</v>
          </cell>
          <cell r="M146" t="str">
            <v>Actinopterygii</v>
          </cell>
          <cell r="N146">
            <v>747033</v>
          </cell>
          <cell r="O146" t="str">
            <v>Blenniiformes</v>
          </cell>
          <cell r="P146">
            <v>1865</v>
          </cell>
          <cell r="Q146" t="str">
            <v>Blenniidae</v>
          </cell>
          <cell r="R146">
            <v>496075</v>
          </cell>
          <cell r="S146" t="str">
            <v>Salariinae</v>
          </cell>
          <cell r="T146">
            <v>84468</v>
          </cell>
          <cell r="U146" t="str">
            <v>Cirripectes</v>
          </cell>
          <cell r="V146">
            <v>983474</v>
          </cell>
          <cell r="W146" t="str">
            <v>Cirripectes sp. n. MH-2020</v>
          </cell>
          <cell r="BD146" t="str">
            <v>Kiribati</v>
          </cell>
        </row>
        <row r="147">
          <cell r="B147" t="str">
            <v>GBMNB10957-20</v>
          </cell>
          <cell r="C147" t="str">
            <v>MN649900</v>
          </cell>
          <cell r="D147">
            <v>11565380</v>
          </cell>
          <cell r="F147" t="str">
            <v>MN649900</v>
          </cell>
          <cell r="G147" t="str">
            <v>Mined from GenBank, NCBI</v>
          </cell>
          <cell r="I147" t="str">
            <v>BOLD:ACC5103</v>
          </cell>
          <cell r="J147">
            <v>18</v>
          </cell>
          <cell r="K147" t="str">
            <v>Chordata</v>
          </cell>
          <cell r="L147">
            <v>77</v>
          </cell>
          <cell r="M147" t="str">
            <v>Actinopterygii</v>
          </cell>
          <cell r="N147">
            <v>747033</v>
          </cell>
          <cell r="O147" t="str">
            <v>Blenniiformes</v>
          </cell>
          <cell r="P147">
            <v>1865</v>
          </cell>
          <cell r="Q147" t="str">
            <v>Blenniidae</v>
          </cell>
          <cell r="R147">
            <v>496075</v>
          </cell>
          <cell r="S147" t="str">
            <v>Salariinae</v>
          </cell>
          <cell r="T147">
            <v>84468</v>
          </cell>
          <cell r="U147" t="str">
            <v>Cirripectes</v>
          </cell>
          <cell r="V147">
            <v>983474</v>
          </cell>
          <cell r="W147" t="str">
            <v>Cirripectes sp. n. MH-2020</v>
          </cell>
          <cell r="BD147" t="str">
            <v>Kiribati</v>
          </cell>
        </row>
        <row r="148">
          <cell r="B148" t="str">
            <v>GBMNB10959-20</v>
          </cell>
          <cell r="C148" t="str">
            <v>MN649902</v>
          </cell>
          <cell r="D148">
            <v>11565382</v>
          </cell>
          <cell r="F148" t="str">
            <v>MN649902</v>
          </cell>
          <cell r="G148" t="str">
            <v>Mined from GenBank, NCBI</v>
          </cell>
          <cell r="I148" t="str">
            <v>BOLD:ACC5103</v>
          </cell>
          <cell r="J148">
            <v>18</v>
          </cell>
          <cell r="K148" t="str">
            <v>Chordata</v>
          </cell>
          <cell r="L148">
            <v>77</v>
          </cell>
          <cell r="M148" t="str">
            <v>Actinopterygii</v>
          </cell>
          <cell r="N148">
            <v>747033</v>
          </cell>
          <cell r="O148" t="str">
            <v>Blenniiformes</v>
          </cell>
          <cell r="P148">
            <v>1865</v>
          </cell>
          <cell r="Q148" t="str">
            <v>Blenniidae</v>
          </cell>
          <cell r="R148">
            <v>496075</v>
          </cell>
          <cell r="S148" t="str">
            <v>Salariinae</v>
          </cell>
          <cell r="T148">
            <v>84468</v>
          </cell>
          <cell r="U148" t="str">
            <v>Cirripectes</v>
          </cell>
          <cell r="V148">
            <v>983474</v>
          </cell>
          <cell r="W148" t="str">
            <v>Cirripectes sp. n. MH-2020</v>
          </cell>
          <cell r="BD148" t="str">
            <v>Kiribati</v>
          </cell>
        </row>
        <row r="149">
          <cell r="B149" t="str">
            <v>GBMNB10967-20</v>
          </cell>
          <cell r="C149" t="str">
            <v>MN649910</v>
          </cell>
          <cell r="D149">
            <v>11565390</v>
          </cell>
          <cell r="F149" t="str">
            <v>MN649910</v>
          </cell>
          <cell r="G149" t="str">
            <v>Mined from GenBank, NCBI</v>
          </cell>
          <cell r="I149" t="str">
            <v>BOLD:AAJ1084</v>
          </cell>
          <cell r="J149">
            <v>18</v>
          </cell>
          <cell r="K149" t="str">
            <v>Chordata</v>
          </cell>
          <cell r="L149">
            <v>77</v>
          </cell>
          <cell r="M149" t="str">
            <v>Actinopterygii</v>
          </cell>
          <cell r="N149">
            <v>747033</v>
          </cell>
          <cell r="O149" t="str">
            <v>Blenniiformes</v>
          </cell>
          <cell r="P149">
            <v>1865</v>
          </cell>
          <cell r="Q149" t="str">
            <v>Blenniidae</v>
          </cell>
          <cell r="R149">
            <v>496075</v>
          </cell>
          <cell r="S149" t="str">
            <v>Salariinae</v>
          </cell>
          <cell r="T149">
            <v>84468</v>
          </cell>
          <cell r="U149" t="str">
            <v>Cirripectes</v>
          </cell>
          <cell r="V149">
            <v>89209</v>
          </cell>
          <cell r="W149" t="str">
            <v>Cirripectes variolosus</v>
          </cell>
          <cell r="AB149" t="str">
            <v>Valenciennes, 1836</v>
          </cell>
          <cell r="BD149" t="str">
            <v>French Polynesia</v>
          </cell>
        </row>
        <row r="150">
          <cell r="B150" t="str">
            <v>GBMNB10974-20</v>
          </cell>
          <cell r="C150" t="str">
            <v>MN649917</v>
          </cell>
          <cell r="D150">
            <v>11565397</v>
          </cell>
          <cell r="F150" t="str">
            <v>MN649917</v>
          </cell>
          <cell r="G150" t="str">
            <v>Mined from GenBank, NCBI</v>
          </cell>
          <cell r="I150" t="str">
            <v>BOLD:AAJ1084</v>
          </cell>
          <cell r="J150">
            <v>18</v>
          </cell>
          <cell r="K150" t="str">
            <v>Chordata</v>
          </cell>
          <cell r="L150">
            <v>77</v>
          </cell>
          <cell r="M150" t="str">
            <v>Actinopterygii</v>
          </cell>
          <cell r="N150">
            <v>747033</v>
          </cell>
          <cell r="O150" t="str">
            <v>Blenniiformes</v>
          </cell>
          <cell r="P150">
            <v>1865</v>
          </cell>
          <cell r="Q150" t="str">
            <v>Blenniidae</v>
          </cell>
          <cell r="R150">
            <v>496075</v>
          </cell>
          <cell r="S150" t="str">
            <v>Salariinae</v>
          </cell>
          <cell r="T150">
            <v>84468</v>
          </cell>
          <cell r="U150" t="str">
            <v>Cirripectes</v>
          </cell>
          <cell r="V150">
            <v>89209</v>
          </cell>
          <cell r="W150" t="str">
            <v>Cirripectes variolosus</v>
          </cell>
          <cell r="AB150" t="str">
            <v>Valenciennes, 1836</v>
          </cell>
          <cell r="BD150" t="str">
            <v>French Polynesia</v>
          </cell>
        </row>
        <row r="151">
          <cell r="B151" t="str">
            <v>GBMNB10976-20</v>
          </cell>
          <cell r="C151" t="str">
            <v>MN649919</v>
          </cell>
          <cell r="D151">
            <v>11565399</v>
          </cell>
          <cell r="F151" t="str">
            <v>MN649919</v>
          </cell>
          <cell r="G151" t="str">
            <v>Mined from GenBank, NCBI</v>
          </cell>
          <cell r="I151" t="str">
            <v>BOLD:AAJ1084</v>
          </cell>
          <cell r="J151">
            <v>18</v>
          </cell>
          <cell r="K151" t="str">
            <v>Chordata</v>
          </cell>
          <cell r="L151">
            <v>77</v>
          </cell>
          <cell r="M151" t="str">
            <v>Actinopterygii</v>
          </cell>
          <cell r="N151">
            <v>747033</v>
          </cell>
          <cell r="O151" t="str">
            <v>Blenniiformes</v>
          </cell>
          <cell r="P151">
            <v>1865</v>
          </cell>
          <cell r="Q151" t="str">
            <v>Blenniidae</v>
          </cell>
          <cell r="R151">
            <v>496075</v>
          </cell>
          <cell r="S151" t="str">
            <v>Salariinae</v>
          </cell>
          <cell r="T151">
            <v>84468</v>
          </cell>
          <cell r="U151" t="str">
            <v>Cirripectes</v>
          </cell>
          <cell r="V151">
            <v>89209</v>
          </cell>
          <cell r="W151" t="str">
            <v>Cirripectes variolosus</v>
          </cell>
          <cell r="AB151" t="str">
            <v>Valenciennes, 1836</v>
          </cell>
          <cell r="BD151" t="str">
            <v>French Polynesia</v>
          </cell>
        </row>
        <row r="152">
          <cell r="B152" t="str">
            <v>GBMNB10979-20</v>
          </cell>
          <cell r="C152" t="str">
            <v>MN649922</v>
          </cell>
          <cell r="D152">
            <v>11565402</v>
          </cell>
          <cell r="F152" t="str">
            <v>MN649922</v>
          </cell>
          <cell r="G152" t="str">
            <v>Mined from GenBank, NCBI</v>
          </cell>
          <cell r="I152" t="str">
            <v>BOLD:AAJ1084</v>
          </cell>
          <cell r="J152">
            <v>18</v>
          </cell>
          <cell r="K152" t="str">
            <v>Chordata</v>
          </cell>
          <cell r="L152">
            <v>77</v>
          </cell>
          <cell r="M152" t="str">
            <v>Actinopterygii</v>
          </cell>
          <cell r="N152">
            <v>747033</v>
          </cell>
          <cell r="O152" t="str">
            <v>Blenniiformes</v>
          </cell>
          <cell r="P152">
            <v>1865</v>
          </cell>
          <cell r="Q152" t="str">
            <v>Blenniidae</v>
          </cell>
          <cell r="R152">
            <v>496075</v>
          </cell>
          <cell r="S152" t="str">
            <v>Salariinae</v>
          </cell>
          <cell r="T152">
            <v>84468</v>
          </cell>
          <cell r="U152" t="str">
            <v>Cirripectes</v>
          </cell>
          <cell r="V152">
            <v>89209</v>
          </cell>
          <cell r="W152" t="str">
            <v>Cirripectes variolosus</v>
          </cell>
          <cell r="AB152" t="str">
            <v>Valenciennes, 1836</v>
          </cell>
          <cell r="BD152" t="str">
            <v>French Polynesia</v>
          </cell>
        </row>
        <row r="153">
          <cell r="B153" t="str">
            <v>GBMNB10981-20</v>
          </cell>
          <cell r="C153" t="str">
            <v>MN649924</v>
          </cell>
          <cell r="D153">
            <v>11565404</v>
          </cell>
          <cell r="F153" t="str">
            <v>MN649924</v>
          </cell>
          <cell r="G153" t="str">
            <v>Mined from GenBank, NCBI</v>
          </cell>
          <cell r="I153" t="str">
            <v>BOLD:AAJ1084</v>
          </cell>
          <cell r="J153">
            <v>18</v>
          </cell>
          <cell r="K153" t="str">
            <v>Chordata</v>
          </cell>
          <cell r="L153">
            <v>77</v>
          </cell>
          <cell r="M153" t="str">
            <v>Actinopterygii</v>
          </cell>
          <cell r="N153">
            <v>747033</v>
          </cell>
          <cell r="O153" t="str">
            <v>Blenniiformes</v>
          </cell>
          <cell r="P153">
            <v>1865</v>
          </cell>
          <cell r="Q153" t="str">
            <v>Blenniidae</v>
          </cell>
          <cell r="R153">
            <v>496075</v>
          </cell>
          <cell r="S153" t="str">
            <v>Salariinae</v>
          </cell>
          <cell r="T153">
            <v>84468</v>
          </cell>
          <cell r="U153" t="str">
            <v>Cirripectes</v>
          </cell>
          <cell r="V153">
            <v>89209</v>
          </cell>
          <cell r="W153" t="str">
            <v>Cirripectes variolosus</v>
          </cell>
          <cell r="AB153" t="str">
            <v>Valenciennes, 1836</v>
          </cell>
          <cell r="BD153" t="str">
            <v>French Polynesia</v>
          </cell>
        </row>
        <row r="154">
          <cell r="B154" t="str">
            <v>GBMNB10982-20</v>
          </cell>
          <cell r="C154" t="str">
            <v>MN649925</v>
          </cell>
          <cell r="D154">
            <v>11565405</v>
          </cell>
          <cell r="F154" t="str">
            <v>MN649925</v>
          </cell>
          <cell r="G154" t="str">
            <v>Mined from GenBank, NCBI</v>
          </cell>
          <cell r="I154" t="str">
            <v>BOLD:AAJ1084</v>
          </cell>
          <cell r="J154">
            <v>18</v>
          </cell>
          <cell r="K154" t="str">
            <v>Chordata</v>
          </cell>
          <cell r="L154">
            <v>77</v>
          </cell>
          <cell r="M154" t="str">
            <v>Actinopterygii</v>
          </cell>
          <cell r="N154">
            <v>747033</v>
          </cell>
          <cell r="O154" t="str">
            <v>Blenniiformes</v>
          </cell>
          <cell r="P154">
            <v>1865</v>
          </cell>
          <cell r="Q154" t="str">
            <v>Blenniidae</v>
          </cell>
          <cell r="R154">
            <v>496075</v>
          </cell>
          <cell r="S154" t="str">
            <v>Salariinae</v>
          </cell>
          <cell r="T154">
            <v>84468</v>
          </cell>
          <cell r="U154" t="str">
            <v>Cirripectes</v>
          </cell>
          <cell r="V154">
            <v>89209</v>
          </cell>
          <cell r="W154" t="str">
            <v>Cirripectes variolosus</v>
          </cell>
          <cell r="AB154" t="str">
            <v>Valenciennes, 1836</v>
          </cell>
          <cell r="BD154" t="str">
            <v>French Polynesia</v>
          </cell>
        </row>
        <row r="155">
          <cell r="B155" t="str">
            <v>GBMNB10987-20</v>
          </cell>
          <cell r="C155" t="str">
            <v>MN649930</v>
          </cell>
          <cell r="D155">
            <v>11565410</v>
          </cell>
          <cell r="F155" t="str">
            <v>MN649930</v>
          </cell>
          <cell r="G155" t="str">
            <v>Mined from GenBank, NCBI</v>
          </cell>
          <cell r="I155" t="str">
            <v>BOLD:AAJ1084</v>
          </cell>
          <cell r="J155">
            <v>18</v>
          </cell>
          <cell r="K155" t="str">
            <v>Chordata</v>
          </cell>
          <cell r="L155">
            <v>77</v>
          </cell>
          <cell r="M155" t="str">
            <v>Actinopterygii</v>
          </cell>
          <cell r="N155">
            <v>747033</v>
          </cell>
          <cell r="O155" t="str">
            <v>Blenniiformes</v>
          </cell>
          <cell r="P155">
            <v>1865</v>
          </cell>
          <cell r="Q155" t="str">
            <v>Blenniidae</v>
          </cell>
          <cell r="R155">
            <v>496075</v>
          </cell>
          <cell r="S155" t="str">
            <v>Salariinae</v>
          </cell>
          <cell r="T155">
            <v>84468</v>
          </cell>
          <cell r="U155" t="str">
            <v>Cirripectes</v>
          </cell>
          <cell r="V155">
            <v>89209</v>
          </cell>
          <cell r="W155" t="str">
            <v>Cirripectes variolosus</v>
          </cell>
          <cell r="AB155" t="str">
            <v>Valenciennes, 1836</v>
          </cell>
          <cell r="BD155" t="str">
            <v>French Polynesia</v>
          </cell>
        </row>
        <row r="156">
          <cell r="B156" t="str">
            <v>GBMNB10991-20</v>
          </cell>
          <cell r="C156" t="str">
            <v>MN649934</v>
          </cell>
          <cell r="D156">
            <v>11565414</v>
          </cell>
          <cell r="F156" t="str">
            <v>MN649934</v>
          </cell>
          <cell r="G156" t="str">
            <v>Mined from GenBank, NCBI</v>
          </cell>
          <cell r="I156" t="str">
            <v>BOLD:AAJ1084</v>
          </cell>
          <cell r="J156">
            <v>18</v>
          </cell>
          <cell r="K156" t="str">
            <v>Chordata</v>
          </cell>
          <cell r="L156">
            <v>77</v>
          </cell>
          <cell r="M156" t="str">
            <v>Actinopterygii</v>
          </cell>
          <cell r="N156">
            <v>747033</v>
          </cell>
          <cell r="O156" t="str">
            <v>Blenniiformes</v>
          </cell>
          <cell r="P156">
            <v>1865</v>
          </cell>
          <cell r="Q156" t="str">
            <v>Blenniidae</v>
          </cell>
          <cell r="R156">
            <v>496075</v>
          </cell>
          <cell r="S156" t="str">
            <v>Salariinae</v>
          </cell>
          <cell r="T156">
            <v>84468</v>
          </cell>
          <cell r="U156" t="str">
            <v>Cirripectes</v>
          </cell>
          <cell r="V156">
            <v>89209</v>
          </cell>
          <cell r="W156" t="str">
            <v>Cirripectes variolosus</v>
          </cell>
          <cell r="AB156" t="str">
            <v>Valenciennes, 1836</v>
          </cell>
          <cell r="BD156" t="str">
            <v>Marshall Islands</v>
          </cell>
        </row>
        <row r="157">
          <cell r="B157" t="str">
            <v>GBMNB10996-20</v>
          </cell>
          <cell r="C157" t="str">
            <v>MN649939</v>
          </cell>
          <cell r="D157">
            <v>11565419</v>
          </cell>
          <cell r="F157" t="str">
            <v>MN649939</v>
          </cell>
          <cell r="G157" t="str">
            <v>Mined from GenBank, NCBI</v>
          </cell>
          <cell r="I157" t="str">
            <v>BOLD:AAG2597</v>
          </cell>
          <cell r="J157">
            <v>18</v>
          </cell>
          <cell r="K157" t="str">
            <v>Chordata</v>
          </cell>
          <cell r="L157">
            <v>77</v>
          </cell>
          <cell r="M157" t="str">
            <v>Actinopterygii</v>
          </cell>
          <cell r="N157">
            <v>747033</v>
          </cell>
          <cell r="O157" t="str">
            <v>Blenniiformes</v>
          </cell>
          <cell r="P157">
            <v>1865</v>
          </cell>
          <cell r="Q157" t="str">
            <v>Blenniidae</v>
          </cell>
          <cell r="R157">
            <v>496075</v>
          </cell>
          <cell r="S157" t="str">
            <v>Salariinae</v>
          </cell>
          <cell r="T157">
            <v>84468</v>
          </cell>
          <cell r="U157" t="str">
            <v>Cirripectes</v>
          </cell>
          <cell r="V157">
            <v>923439</v>
          </cell>
          <cell r="W157" t="str">
            <v>Cirripectes vanderbilti</v>
          </cell>
          <cell r="BD157" t="str">
            <v>United States</v>
          </cell>
        </row>
        <row r="158">
          <cell r="B158" t="str">
            <v>GBMNB10998-20</v>
          </cell>
          <cell r="C158" t="str">
            <v>MN649941</v>
          </cell>
          <cell r="D158">
            <v>11565421</v>
          </cell>
          <cell r="F158" t="str">
            <v>MN649941</v>
          </cell>
          <cell r="G158" t="str">
            <v>Mined from GenBank, NCBI</v>
          </cell>
          <cell r="I158" t="str">
            <v>BOLD:AAG2597</v>
          </cell>
          <cell r="J158">
            <v>18</v>
          </cell>
          <cell r="K158" t="str">
            <v>Chordata</v>
          </cell>
          <cell r="L158">
            <v>77</v>
          </cell>
          <cell r="M158" t="str">
            <v>Actinopterygii</v>
          </cell>
          <cell r="N158">
            <v>747033</v>
          </cell>
          <cell r="O158" t="str">
            <v>Blenniiformes</v>
          </cell>
          <cell r="P158">
            <v>1865</v>
          </cell>
          <cell r="Q158" t="str">
            <v>Blenniidae</v>
          </cell>
          <cell r="R158">
            <v>496075</v>
          </cell>
          <cell r="S158" t="str">
            <v>Salariinae</v>
          </cell>
          <cell r="T158">
            <v>84468</v>
          </cell>
          <cell r="U158" t="str">
            <v>Cirripectes</v>
          </cell>
          <cell r="V158">
            <v>923439</v>
          </cell>
          <cell r="W158" t="str">
            <v>Cirripectes vanderbilti</v>
          </cell>
          <cell r="BD158" t="str">
            <v>United States</v>
          </cell>
        </row>
        <row r="159">
          <cell r="B159" t="str">
            <v>GBMNB11007-20</v>
          </cell>
          <cell r="C159" t="str">
            <v>MN649950</v>
          </cell>
          <cell r="D159">
            <v>11565430</v>
          </cell>
          <cell r="F159" t="str">
            <v>MN649950</v>
          </cell>
          <cell r="G159" t="str">
            <v>Mined from GenBank, NCBI</v>
          </cell>
          <cell r="I159" t="str">
            <v>BOLD:AAG2597</v>
          </cell>
          <cell r="J159">
            <v>18</v>
          </cell>
          <cell r="K159" t="str">
            <v>Chordata</v>
          </cell>
          <cell r="L159">
            <v>77</v>
          </cell>
          <cell r="M159" t="str">
            <v>Actinopterygii</v>
          </cell>
          <cell r="N159">
            <v>747033</v>
          </cell>
          <cell r="O159" t="str">
            <v>Blenniiformes</v>
          </cell>
          <cell r="P159">
            <v>1865</v>
          </cell>
          <cell r="Q159" t="str">
            <v>Blenniidae</v>
          </cell>
          <cell r="R159">
            <v>496075</v>
          </cell>
          <cell r="S159" t="str">
            <v>Salariinae</v>
          </cell>
          <cell r="T159">
            <v>84468</v>
          </cell>
          <cell r="U159" t="str">
            <v>Cirripectes</v>
          </cell>
          <cell r="V159">
            <v>923439</v>
          </cell>
          <cell r="W159" t="str">
            <v>Cirripectes vanderbilti</v>
          </cell>
          <cell r="BD159" t="str">
            <v>United States</v>
          </cell>
        </row>
        <row r="160">
          <cell r="B160" t="str">
            <v>GBMNB11010-20</v>
          </cell>
          <cell r="C160" t="str">
            <v>MN649953</v>
          </cell>
          <cell r="D160">
            <v>11565433</v>
          </cell>
          <cell r="F160" t="str">
            <v>MN649953</v>
          </cell>
          <cell r="G160" t="str">
            <v>Mined from GenBank, NCBI</v>
          </cell>
          <cell r="I160" t="str">
            <v>BOLD:AAG2597</v>
          </cell>
          <cell r="J160">
            <v>18</v>
          </cell>
          <cell r="K160" t="str">
            <v>Chordata</v>
          </cell>
          <cell r="L160">
            <v>77</v>
          </cell>
          <cell r="M160" t="str">
            <v>Actinopterygii</v>
          </cell>
          <cell r="N160">
            <v>747033</v>
          </cell>
          <cell r="O160" t="str">
            <v>Blenniiformes</v>
          </cell>
          <cell r="P160">
            <v>1865</v>
          </cell>
          <cell r="Q160" t="str">
            <v>Blenniidae</v>
          </cell>
          <cell r="R160">
            <v>496075</v>
          </cell>
          <cell r="S160" t="str">
            <v>Salariinae</v>
          </cell>
          <cell r="T160">
            <v>84468</v>
          </cell>
          <cell r="U160" t="str">
            <v>Cirripectes</v>
          </cell>
          <cell r="V160">
            <v>923439</v>
          </cell>
          <cell r="W160" t="str">
            <v>Cirripectes vanderbilti</v>
          </cell>
          <cell r="BD160" t="str">
            <v>United States</v>
          </cell>
        </row>
        <row r="161">
          <cell r="B161" t="str">
            <v>GBMNB11011-20</v>
          </cell>
          <cell r="C161" t="str">
            <v>MN649954</v>
          </cell>
          <cell r="D161">
            <v>11565434</v>
          </cell>
          <cell r="F161" t="str">
            <v>MN649954</v>
          </cell>
          <cell r="G161" t="str">
            <v>Mined from GenBank, NCBI</v>
          </cell>
          <cell r="I161" t="str">
            <v>BOLD:AAG2597</v>
          </cell>
          <cell r="J161">
            <v>18</v>
          </cell>
          <cell r="K161" t="str">
            <v>Chordata</v>
          </cell>
          <cell r="L161">
            <v>77</v>
          </cell>
          <cell r="M161" t="str">
            <v>Actinopterygii</v>
          </cell>
          <cell r="N161">
            <v>747033</v>
          </cell>
          <cell r="O161" t="str">
            <v>Blenniiformes</v>
          </cell>
          <cell r="P161">
            <v>1865</v>
          </cell>
          <cell r="Q161" t="str">
            <v>Blenniidae</v>
          </cell>
          <cell r="R161">
            <v>496075</v>
          </cell>
          <cell r="S161" t="str">
            <v>Salariinae</v>
          </cell>
          <cell r="T161">
            <v>84468</v>
          </cell>
          <cell r="U161" t="str">
            <v>Cirripectes</v>
          </cell>
          <cell r="V161">
            <v>923439</v>
          </cell>
          <cell r="W161" t="str">
            <v>Cirripectes vanderbilti</v>
          </cell>
          <cell r="BD161" t="str">
            <v>United States</v>
          </cell>
        </row>
        <row r="162">
          <cell r="B162" t="str">
            <v>GBMNB11017-20</v>
          </cell>
          <cell r="C162" t="str">
            <v>MN649960</v>
          </cell>
          <cell r="D162">
            <v>11565440</v>
          </cell>
          <cell r="F162" t="str">
            <v>MN649960</v>
          </cell>
          <cell r="G162" t="str">
            <v>Mined from GenBank, NCBI</v>
          </cell>
          <cell r="I162" t="str">
            <v>BOLD:AAG2597</v>
          </cell>
          <cell r="J162">
            <v>18</v>
          </cell>
          <cell r="K162" t="str">
            <v>Chordata</v>
          </cell>
          <cell r="L162">
            <v>77</v>
          </cell>
          <cell r="M162" t="str">
            <v>Actinopterygii</v>
          </cell>
          <cell r="N162">
            <v>747033</v>
          </cell>
          <cell r="O162" t="str">
            <v>Blenniiformes</v>
          </cell>
          <cell r="P162">
            <v>1865</v>
          </cell>
          <cell r="Q162" t="str">
            <v>Blenniidae</v>
          </cell>
          <cell r="R162">
            <v>496075</v>
          </cell>
          <cell r="S162" t="str">
            <v>Salariinae</v>
          </cell>
          <cell r="T162">
            <v>84468</v>
          </cell>
          <cell r="U162" t="str">
            <v>Cirripectes</v>
          </cell>
          <cell r="V162">
            <v>923439</v>
          </cell>
          <cell r="W162" t="str">
            <v>Cirripectes vanderbilti</v>
          </cell>
          <cell r="BD162" t="str">
            <v>United States</v>
          </cell>
        </row>
        <row r="163">
          <cell r="B163" t="str">
            <v>GBMNB11026-20</v>
          </cell>
          <cell r="C163" t="str">
            <v>MN649969</v>
          </cell>
          <cell r="D163">
            <v>11565449</v>
          </cell>
          <cell r="F163" t="str">
            <v>MN649969</v>
          </cell>
          <cell r="G163" t="str">
            <v>Mined from GenBank, NCBI</v>
          </cell>
          <cell r="I163" t="str">
            <v>BOLD:AAG2597</v>
          </cell>
          <cell r="J163">
            <v>18</v>
          </cell>
          <cell r="K163" t="str">
            <v>Chordata</v>
          </cell>
          <cell r="L163">
            <v>77</v>
          </cell>
          <cell r="M163" t="str">
            <v>Actinopterygii</v>
          </cell>
          <cell r="N163">
            <v>747033</v>
          </cell>
          <cell r="O163" t="str">
            <v>Blenniiformes</v>
          </cell>
          <cell r="P163">
            <v>1865</v>
          </cell>
          <cell r="Q163" t="str">
            <v>Blenniidae</v>
          </cell>
          <cell r="R163">
            <v>496075</v>
          </cell>
          <cell r="S163" t="str">
            <v>Salariinae</v>
          </cell>
          <cell r="T163">
            <v>84468</v>
          </cell>
          <cell r="U163" t="str">
            <v>Cirripectes</v>
          </cell>
          <cell r="V163">
            <v>923439</v>
          </cell>
          <cell r="W163" t="str">
            <v>Cirripectes vanderbilti</v>
          </cell>
          <cell r="BD163" t="str">
            <v>United States</v>
          </cell>
        </row>
        <row r="164">
          <cell r="B164" t="str">
            <v>GBMNB11030-20</v>
          </cell>
          <cell r="C164" t="str">
            <v>MN649973</v>
          </cell>
          <cell r="D164">
            <v>11565453</v>
          </cell>
          <cell r="F164" t="str">
            <v>MN649973</v>
          </cell>
          <cell r="G164" t="str">
            <v>Mined from GenBank, NCBI</v>
          </cell>
          <cell r="I164" t="str">
            <v>BOLD:AAG2597</v>
          </cell>
          <cell r="J164">
            <v>18</v>
          </cell>
          <cell r="K164" t="str">
            <v>Chordata</v>
          </cell>
          <cell r="L164">
            <v>77</v>
          </cell>
          <cell r="M164" t="str">
            <v>Actinopterygii</v>
          </cell>
          <cell r="N164">
            <v>747033</v>
          </cell>
          <cell r="O164" t="str">
            <v>Blenniiformes</v>
          </cell>
          <cell r="P164">
            <v>1865</v>
          </cell>
          <cell r="Q164" t="str">
            <v>Blenniidae</v>
          </cell>
          <cell r="R164">
            <v>496075</v>
          </cell>
          <cell r="S164" t="str">
            <v>Salariinae</v>
          </cell>
          <cell r="T164">
            <v>84468</v>
          </cell>
          <cell r="U164" t="str">
            <v>Cirripectes</v>
          </cell>
          <cell r="V164">
            <v>923439</v>
          </cell>
          <cell r="W164" t="str">
            <v>Cirripectes vanderbilti</v>
          </cell>
          <cell r="BD164" t="str">
            <v>United States</v>
          </cell>
        </row>
        <row r="165">
          <cell r="B165" t="str">
            <v>GBMNB11032-20</v>
          </cell>
          <cell r="C165" t="str">
            <v>MN649975</v>
          </cell>
          <cell r="D165">
            <v>11565455</v>
          </cell>
          <cell r="F165" t="str">
            <v>MN649975</v>
          </cell>
          <cell r="G165" t="str">
            <v>Mined from GenBank, NCBI</v>
          </cell>
          <cell r="I165" t="str">
            <v>BOLD:AAG2597</v>
          </cell>
          <cell r="J165">
            <v>18</v>
          </cell>
          <cell r="K165" t="str">
            <v>Chordata</v>
          </cell>
          <cell r="L165">
            <v>77</v>
          </cell>
          <cell r="M165" t="str">
            <v>Actinopterygii</v>
          </cell>
          <cell r="N165">
            <v>747033</v>
          </cell>
          <cell r="O165" t="str">
            <v>Blenniiformes</v>
          </cell>
          <cell r="P165">
            <v>1865</v>
          </cell>
          <cell r="Q165" t="str">
            <v>Blenniidae</v>
          </cell>
          <cell r="R165">
            <v>496075</v>
          </cell>
          <cell r="S165" t="str">
            <v>Salariinae</v>
          </cell>
          <cell r="T165">
            <v>84468</v>
          </cell>
          <cell r="U165" t="str">
            <v>Cirripectes</v>
          </cell>
          <cell r="V165">
            <v>923439</v>
          </cell>
          <cell r="W165" t="str">
            <v>Cirripectes vanderbilti</v>
          </cell>
          <cell r="BD165" t="str">
            <v>United States</v>
          </cell>
        </row>
        <row r="166">
          <cell r="B166" t="str">
            <v>GBMNB11033-20</v>
          </cell>
          <cell r="C166" t="str">
            <v>MN649976</v>
          </cell>
          <cell r="D166">
            <v>11565456</v>
          </cell>
          <cell r="F166" t="str">
            <v>MN649976</v>
          </cell>
          <cell r="G166" t="str">
            <v>Mined from GenBank, NCBI</v>
          </cell>
          <cell r="I166" t="str">
            <v>BOLD:AAG2597</v>
          </cell>
          <cell r="J166">
            <v>18</v>
          </cell>
          <cell r="K166" t="str">
            <v>Chordata</v>
          </cell>
          <cell r="L166">
            <v>77</v>
          </cell>
          <cell r="M166" t="str">
            <v>Actinopterygii</v>
          </cell>
          <cell r="N166">
            <v>747033</v>
          </cell>
          <cell r="O166" t="str">
            <v>Blenniiformes</v>
          </cell>
          <cell r="P166">
            <v>1865</v>
          </cell>
          <cell r="Q166" t="str">
            <v>Blenniidae</v>
          </cell>
          <cell r="R166">
            <v>496075</v>
          </cell>
          <cell r="S166" t="str">
            <v>Salariinae</v>
          </cell>
          <cell r="T166">
            <v>84468</v>
          </cell>
          <cell r="U166" t="str">
            <v>Cirripectes</v>
          </cell>
          <cell r="V166">
            <v>923439</v>
          </cell>
          <cell r="W166" t="str">
            <v>Cirripectes vanderbilti</v>
          </cell>
          <cell r="BD166" t="str">
            <v>United States</v>
          </cell>
        </row>
        <row r="167">
          <cell r="B167" t="str">
            <v>GBMNB11036-20</v>
          </cell>
          <cell r="C167" t="str">
            <v>MN649979</v>
          </cell>
          <cell r="D167">
            <v>11565459</v>
          </cell>
          <cell r="F167" t="str">
            <v>MN649979</v>
          </cell>
          <cell r="G167" t="str">
            <v>Mined from GenBank, NCBI</v>
          </cell>
          <cell r="I167" t="str">
            <v>BOLD:AAG2597</v>
          </cell>
          <cell r="J167">
            <v>18</v>
          </cell>
          <cell r="K167" t="str">
            <v>Chordata</v>
          </cell>
          <cell r="L167">
            <v>77</v>
          </cell>
          <cell r="M167" t="str">
            <v>Actinopterygii</v>
          </cell>
          <cell r="N167">
            <v>747033</v>
          </cell>
          <cell r="O167" t="str">
            <v>Blenniiformes</v>
          </cell>
          <cell r="P167">
            <v>1865</v>
          </cell>
          <cell r="Q167" t="str">
            <v>Blenniidae</v>
          </cell>
          <cell r="R167">
            <v>496075</v>
          </cell>
          <cell r="S167" t="str">
            <v>Salariinae</v>
          </cell>
          <cell r="T167">
            <v>84468</v>
          </cell>
          <cell r="U167" t="str">
            <v>Cirripectes</v>
          </cell>
          <cell r="V167">
            <v>923439</v>
          </cell>
          <cell r="W167" t="str">
            <v>Cirripectes vanderbilti</v>
          </cell>
          <cell r="BD167" t="str">
            <v>United States</v>
          </cell>
        </row>
        <row r="168">
          <cell r="B168" t="str">
            <v>GBMNB11038-20</v>
          </cell>
          <cell r="C168" t="str">
            <v>MN649981</v>
          </cell>
          <cell r="D168">
            <v>11565461</v>
          </cell>
          <cell r="F168" t="str">
            <v>MN649981</v>
          </cell>
          <cell r="G168" t="str">
            <v>Mined from GenBank, NCBI</v>
          </cell>
          <cell r="I168" t="str">
            <v>BOLD:AAG2597</v>
          </cell>
          <cell r="J168">
            <v>18</v>
          </cell>
          <cell r="K168" t="str">
            <v>Chordata</v>
          </cell>
          <cell r="L168">
            <v>77</v>
          </cell>
          <cell r="M168" t="str">
            <v>Actinopterygii</v>
          </cell>
          <cell r="N168">
            <v>747033</v>
          </cell>
          <cell r="O168" t="str">
            <v>Blenniiformes</v>
          </cell>
          <cell r="P168">
            <v>1865</v>
          </cell>
          <cell r="Q168" t="str">
            <v>Blenniidae</v>
          </cell>
          <cell r="R168">
            <v>496075</v>
          </cell>
          <cell r="S168" t="str">
            <v>Salariinae</v>
          </cell>
          <cell r="T168">
            <v>84468</v>
          </cell>
          <cell r="U168" t="str">
            <v>Cirripectes</v>
          </cell>
          <cell r="V168">
            <v>923439</v>
          </cell>
          <cell r="W168" t="str">
            <v>Cirripectes vanderbilti</v>
          </cell>
          <cell r="BD168" t="str">
            <v>United States</v>
          </cell>
        </row>
        <row r="169">
          <cell r="B169" t="str">
            <v>GBMNB11042-20</v>
          </cell>
          <cell r="C169" t="str">
            <v>MN649985</v>
          </cell>
          <cell r="D169">
            <v>11565465</v>
          </cell>
          <cell r="F169" t="str">
            <v>MN649985</v>
          </cell>
          <cell r="G169" t="str">
            <v>Mined from GenBank, NCBI</v>
          </cell>
          <cell r="I169" t="str">
            <v>BOLD:AAG2597</v>
          </cell>
          <cell r="J169">
            <v>18</v>
          </cell>
          <cell r="K169" t="str">
            <v>Chordata</v>
          </cell>
          <cell r="L169">
            <v>77</v>
          </cell>
          <cell r="M169" t="str">
            <v>Actinopterygii</v>
          </cell>
          <cell r="N169">
            <v>747033</v>
          </cell>
          <cell r="O169" t="str">
            <v>Blenniiformes</v>
          </cell>
          <cell r="P169">
            <v>1865</v>
          </cell>
          <cell r="Q169" t="str">
            <v>Blenniidae</v>
          </cell>
          <cell r="R169">
            <v>496075</v>
          </cell>
          <cell r="S169" t="str">
            <v>Salariinae</v>
          </cell>
          <cell r="T169">
            <v>84468</v>
          </cell>
          <cell r="U169" t="str">
            <v>Cirripectes</v>
          </cell>
          <cell r="V169">
            <v>923439</v>
          </cell>
          <cell r="W169" t="str">
            <v>Cirripectes vanderbilti</v>
          </cell>
          <cell r="BD169" t="str">
            <v>United States</v>
          </cell>
        </row>
        <row r="170">
          <cell r="B170" t="str">
            <v>GBMNB11044-20</v>
          </cell>
          <cell r="C170" t="str">
            <v>MN649987</v>
          </cell>
          <cell r="D170">
            <v>11565467</v>
          </cell>
          <cell r="F170" t="str">
            <v>MN649987</v>
          </cell>
          <cell r="G170" t="str">
            <v>Mined from GenBank, NCBI</v>
          </cell>
          <cell r="I170" t="str">
            <v>BOLD:AAG2597</v>
          </cell>
          <cell r="J170">
            <v>18</v>
          </cell>
          <cell r="K170" t="str">
            <v>Chordata</v>
          </cell>
          <cell r="L170">
            <v>77</v>
          </cell>
          <cell r="M170" t="str">
            <v>Actinopterygii</v>
          </cell>
          <cell r="N170">
            <v>747033</v>
          </cell>
          <cell r="O170" t="str">
            <v>Blenniiformes</v>
          </cell>
          <cell r="P170">
            <v>1865</v>
          </cell>
          <cell r="Q170" t="str">
            <v>Blenniidae</v>
          </cell>
          <cell r="R170">
            <v>496075</v>
          </cell>
          <cell r="S170" t="str">
            <v>Salariinae</v>
          </cell>
          <cell r="T170">
            <v>84468</v>
          </cell>
          <cell r="U170" t="str">
            <v>Cirripectes</v>
          </cell>
          <cell r="V170">
            <v>923439</v>
          </cell>
          <cell r="W170" t="str">
            <v>Cirripectes vanderbilti</v>
          </cell>
          <cell r="BD170" t="str">
            <v>United States</v>
          </cell>
        </row>
        <row r="171">
          <cell r="B171" t="str">
            <v>GBMNB11048-20</v>
          </cell>
          <cell r="C171" t="str">
            <v>MN649991</v>
          </cell>
          <cell r="D171">
            <v>11565471</v>
          </cell>
          <cell r="F171" t="str">
            <v>MN649991</v>
          </cell>
          <cell r="G171" t="str">
            <v>Mined from GenBank, NCBI</v>
          </cell>
          <cell r="I171" t="str">
            <v>BOLD:AAG2597</v>
          </cell>
          <cell r="J171">
            <v>18</v>
          </cell>
          <cell r="K171" t="str">
            <v>Chordata</v>
          </cell>
          <cell r="L171">
            <v>77</v>
          </cell>
          <cell r="M171" t="str">
            <v>Actinopterygii</v>
          </cell>
          <cell r="N171">
            <v>747033</v>
          </cell>
          <cell r="O171" t="str">
            <v>Blenniiformes</v>
          </cell>
          <cell r="P171">
            <v>1865</v>
          </cell>
          <cell r="Q171" t="str">
            <v>Blenniidae</v>
          </cell>
          <cell r="R171">
            <v>496075</v>
          </cell>
          <cell r="S171" t="str">
            <v>Salariinae</v>
          </cell>
          <cell r="T171">
            <v>84468</v>
          </cell>
          <cell r="U171" t="str">
            <v>Cirripectes</v>
          </cell>
          <cell r="V171">
            <v>923439</v>
          </cell>
          <cell r="W171" t="str">
            <v>Cirripectes vanderbilti</v>
          </cell>
          <cell r="BD171" t="str">
            <v>United States</v>
          </cell>
        </row>
        <row r="172">
          <cell r="B172" t="str">
            <v>GBMNB11050-20</v>
          </cell>
          <cell r="C172" t="str">
            <v>MN649993</v>
          </cell>
          <cell r="D172">
            <v>11565473</v>
          </cell>
          <cell r="F172" t="str">
            <v>MN649993</v>
          </cell>
          <cell r="G172" t="str">
            <v>Mined from GenBank, NCBI</v>
          </cell>
          <cell r="I172" t="str">
            <v>BOLD:AAG2597</v>
          </cell>
          <cell r="J172">
            <v>18</v>
          </cell>
          <cell r="K172" t="str">
            <v>Chordata</v>
          </cell>
          <cell r="L172">
            <v>77</v>
          </cell>
          <cell r="M172" t="str">
            <v>Actinopterygii</v>
          </cell>
          <cell r="N172">
            <v>747033</v>
          </cell>
          <cell r="O172" t="str">
            <v>Blenniiformes</v>
          </cell>
          <cell r="P172">
            <v>1865</v>
          </cell>
          <cell r="Q172" t="str">
            <v>Blenniidae</v>
          </cell>
          <cell r="R172">
            <v>496075</v>
          </cell>
          <cell r="S172" t="str">
            <v>Salariinae</v>
          </cell>
          <cell r="T172">
            <v>84468</v>
          </cell>
          <cell r="U172" t="str">
            <v>Cirripectes</v>
          </cell>
          <cell r="V172">
            <v>923439</v>
          </cell>
          <cell r="W172" t="str">
            <v>Cirripectes vanderbilti</v>
          </cell>
          <cell r="BD172" t="str">
            <v>United States</v>
          </cell>
        </row>
        <row r="173">
          <cell r="B173" t="str">
            <v>GBMNB11052-20</v>
          </cell>
          <cell r="C173" t="str">
            <v>MN649995</v>
          </cell>
          <cell r="D173">
            <v>11565475</v>
          </cell>
          <cell r="F173" t="str">
            <v>MN649995</v>
          </cell>
          <cell r="G173" t="str">
            <v>Mined from GenBank, NCBI</v>
          </cell>
          <cell r="I173" t="str">
            <v>BOLD:AAG2597</v>
          </cell>
          <cell r="J173">
            <v>18</v>
          </cell>
          <cell r="K173" t="str">
            <v>Chordata</v>
          </cell>
          <cell r="L173">
            <v>77</v>
          </cell>
          <cell r="M173" t="str">
            <v>Actinopterygii</v>
          </cell>
          <cell r="N173">
            <v>747033</v>
          </cell>
          <cell r="O173" t="str">
            <v>Blenniiformes</v>
          </cell>
          <cell r="P173">
            <v>1865</v>
          </cell>
          <cell r="Q173" t="str">
            <v>Blenniidae</v>
          </cell>
          <cell r="R173">
            <v>496075</v>
          </cell>
          <cell r="S173" t="str">
            <v>Salariinae</v>
          </cell>
          <cell r="T173">
            <v>84468</v>
          </cell>
          <cell r="U173" t="str">
            <v>Cirripectes</v>
          </cell>
          <cell r="V173">
            <v>923439</v>
          </cell>
          <cell r="W173" t="str">
            <v>Cirripectes vanderbilti</v>
          </cell>
          <cell r="BD173" t="str">
            <v>United States</v>
          </cell>
        </row>
        <row r="174">
          <cell r="B174" t="str">
            <v>GBMNB11053-20</v>
          </cell>
          <cell r="C174" t="str">
            <v>MN649996</v>
          </cell>
          <cell r="D174">
            <v>11565476</v>
          </cell>
          <cell r="F174" t="str">
            <v>MN649996</v>
          </cell>
          <cell r="G174" t="str">
            <v>Mined from GenBank, NCBI</v>
          </cell>
          <cell r="I174" t="str">
            <v>BOLD:AAG2597</v>
          </cell>
          <cell r="J174">
            <v>18</v>
          </cell>
          <cell r="K174" t="str">
            <v>Chordata</v>
          </cell>
          <cell r="L174">
            <v>77</v>
          </cell>
          <cell r="M174" t="str">
            <v>Actinopterygii</v>
          </cell>
          <cell r="N174">
            <v>747033</v>
          </cell>
          <cell r="O174" t="str">
            <v>Blenniiformes</v>
          </cell>
          <cell r="P174">
            <v>1865</v>
          </cell>
          <cell r="Q174" t="str">
            <v>Blenniidae</v>
          </cell>
          <cell r="R174">
            <v>496075</v>
          </cell>
          <cell r="S174" t="str">
            <v>Salariinae</v>
          </cell>
          <cell r="T174">
            <v>84468</v>
          </cell>
          <cell r="U174" t="str">
            <v>Cirripectes</v>
          </cell>
          <cell r="V174">
            <v>923439</v>
          </cell>
          <cell r="W174" t="str">
            <v>Cirripectes vanderbilti</v>
          </cell>
          <cell r="BD174" t="str">
            <v>United States</v>
          </cell>
        </row>
        <row r="175">
          <cell r="B175" t="str">
            <v>GBMNB11057-20</v>
          </cell>
          <cell r="C175" t="str">
            <v>MN650000</v>
          </cell>
          <cell r="D175">
            <v>11565480</v>
          </cell>
          <cell r="F175" t="str">
            <v>MN650000</v>
          </cell>
          <cell r="G175" t="str">
            <v>Mined from GenBank, NCBI</v>
          </cell>
          <cell r="I175" t="str">
            <v>BOLD:AAG2597</v>
          </cell>
          <cell r="J175">
            <v>18</v>
          </cell>
          <cell r="K175" t="str">
            <v>Chordata</v>
          </cell>
          <cell r="L175">
            <v>77</v>
          </cell>
          <cell r="M175" t="str">
            <v>Actinopterygii</v>
          </cell>
          <cell r="N175">
            <v>747033</v>
          </cell>
          <cell r="O175" t="str">
            <v>Blenniiformes</v>
          </cell>
          <cell r="P175">
            <v>1865</v>
          </cell>
          <cell r="Q175" t="str">
            <v>Blenniidae</v>
          </cell>
          <cell r="R175">
            <v>496075</v>
          </cell>
          <cell r="S175" t="str">
            <v>Salariinae</v>
          </cell>
          <cell r="T175">
            <v>84468</v>
          </cell>
          <cell r="U175" t="str">
            <v>Cirripectes</v>
          </cell>
          <cell r="V175">
            <v>923439</v>
          </cell>
          <cell r="W175" t="str">
            <v>Cirripectes vanderbilti</v>
          </cell>
          <cell r="BD175" t="str">
            <v>United States</v>
          </cell>
        </row>
        <row r="176">
          <cell r="B176" t="str">
            <v>GBMNB11059-20</v>
          </cell>
          <cell r="C176" t="str">
            <v>MN650002</v>
          </cell>
          <cell r="D176">
            <v>11565482</v>
          </cell>
          <cell r="F176" t="str">
            <v>MN650002</v>
          </cell>
          <cell r="G176" t="str">
            <v>Mined from GenBank, NCBI</v>
          </cell>
          <cell r="I176" t="str">
            <v>BOLD:AAG2597</v>
          </cell>
          <cell r="J176">
            <v>18</v>
          </cell>
          <cell r="K176" t="str">
            <v>Chordata</v>
          </cell>
          <cell r="L176">
            <v>77</v>
          </cell>
          <cell r="M176" t="str">
            <v>Actinopterygii</v>
          </cell>
          <cell r="N176">
            <v>747033</v>
          </cell>
          <cell r="O176" t="str">
            <v>Blenniiformes</v>
          </cell>
          <cell r="P176">
            <v>1865</v>
          </cell>
          <cell r="Q176" t="str">
            <v>Blenniidae</v>
          </cell>
          <cell r="R176">
            <v>496075</v>
          </cell>
          <cell r="S176" t="str">
            <v>Salariinae</v>
          </cell>
          <cell r="T176">
            <v>84468</v>
          </cell>
          <cell r="U176" t="str">
            <v>Cirripectes</v>
          </cell>
          <cell r="V176">
            <v>923439</v>
          </cell>
          <cell r="W176" t="str">
            <v>Cirripectes vanderbilti</v>
          </cell>
          <cell r="BD176" t="str">
            <v>United States</v>
          </cell>
        </row>
        <row r="177">
          <cell r="B177" t="str">
            <v>GBMNB11060-20</v>
          </cell>
          <cell r="C177" t="str">
            <v>MN650003</v>
          </cell>
          <cell r="D177">
            <v>11565483</v>
          </cell>
          <cell r="F177" t="str">
            <v>MN650003</v>
          </cell>
          <cell r="G177" t="str">
            <v>Mined from GenBank, NCBI</v>
          </cell>
          <cell r="I177" t="str">
            <v>BOLD:AAG2597</v>
          </cell>
          <cell r="J177">
            <v>18</v>
          </cell>
          <cell r="K177" t="str">
            <v>Chordata</v>
          </cell>
          <cell r="L177">
            <v>77</v>
          </cell>
          <cell r="M177" t="str">
            <v>Actinopterygii</v>
          </cell>
          <cell r="N177">
            <v>747033</v>
          </cell>
          <cell r="O177" t="str">
            <v>Blenniiformes</v>
          </cell>
          <cell r="P177">
            <v>1865</v>
          </cell>
          <cell r="Q177" t="str">
            <v>Blenniidae</v>
          </cell>
          <cell r="R177">
            <v>496075</v>
          </cell>
          <cell r="S177" t="str">
            <v>Salariinae</v>
          </cell>
          <cell r="T177">
            <v>84468</v>
          </cell>
          <cell r="U177" t="str">
            <v>Cirripectes</v>
          </cell>
          <cell r="V177">
            <v>923439</v>
          </cell>
          <cell r="W177" t="str">
            <v>Cirripectes vanderbilti</v>
          </cell>
          <cell r="BD177" t="str">
            <v>United States</v>
          </cell>
        </row>
        <row r="178">
          <cell r="B178" t="str">
            <v>GBMNB11061-20</v>
          </cell>
          <cell r="C178" t="str">
            <v>MN650004</v>
          </cell>
          <cell r="D178">
            <v>11565484</v>
          </cell>
          <cell r="F178" t="str">
            <v>MN650004</v>
          </cell>
          <cell r="G178" t="str">
            <v>Mined from GenBank, NCBI</v>
          </cell>
          <cell r="I178" t="str">
            <v>BOLD:AAG2597</v>
          </cell>
          <cell r="J178">
            <v>18</v>
          </cell>
          <cell r="K178" t="str">
            <v>Chordata</v>
          </cell>
          <cell r="L178">
            <v>77</v>
          </cell>
          <cell r="M178" t="str">
            <v>Actinopterygii</v>
          </cell>
          <cell r="N178">
            <v>747033</v>
          </cell>
          <cell r="O178" t="str">
            <v>Blenniiformes</v>
          </cell>
          <cell r="P178">
            <v>1865</v>
          </cell>
          <cell r="Q178" t="str">
            <v>Blenniidae</v>
          </cell>
          <cell r="R178">
            <v>496075</v>
          </cell>
          <cell r="S178" t="str">
            <v>Salariinae</v>
          </cell>
          <cell r="T178">
            <v>84468</v>
          </cell>
          <cell r="U178" t="str">
            <v>Cirripectes</v>
          </cell>
          <cell r="V178">
            <v>923439</v>
          </cell>
          <cell r="W178" t="str">
            <v>Cirripectes vanderbilti</v>
          </cell>
          <cell r="BD178" t="str">
            <v>United States</v>
          </cell>
        </row>
        <row r="179">
          <cell r="B179" t="str">
            <v>GBMNB11062-20</v>
          </cell>
          <cell r="C179" t="str">
            <v>MN650005</v>
          </cell>
          <cell r="D179">
            <v>11565485</v>
          </cell>
          <cell r="F179" t="str">
            <v>MN650005</v>
          </cell>
          <cell r="G179" t="str">
            <v>Mined from GenBank, NCBI</v>
          </cell>
          <cell r="I179" t="str">
            <v>BOLD:AAG2597</v>
          </cell>
          <cell r="J179">
            <v>18</v>
          </cell>
          <cell r="K179" t="str">
            <v>Chordata</v>
          </cell>
          <cell r="L179">
            <v>77</v>
          </cell>
          <cell r="M179" t="str">
            <v>Actinopterygii</v>
          </cell>
          <cell r="N179">
            <v>747033</v>
          </cell>
          <cell r="O179" t="str">
            <v>Blenniiformes</v>
          </cell>
          <cell r="P179">
            <v>1865</v>
          </cell>
          <cell r="Q179" t="str">
            <v>Blenniidae</v>
          </cell>
          <cell r="R179">
            <v>496075</v>
          </cell>
          <cell r="S179" t="str">
            <v>Salariinae</v>
          </cell>
          <cell r="T179">
            <v>84468</v>
          </cell>
          <cell r="U179" t="str">
            <v>Cirripectes</v>
          </cell>
          <cell r="V179">
            <v>923439</v>
          </cell>
          <cell r="W179" t="str">
            <v>Cirripectes vanderbilti</v>
          </cell>
          <cell r="BD179" t="str">
            <v>United States</v>
          </cell>
        </row>
        <row r="180">
          <cell r="B180" t="str">
            <v>GBMNB11067-20</v>
          </cell>
          <cell r="C180" t="str">
            <v>MN650010</v>
          </cell>
          <cell r="D180">
            <v>11565490</v>
          </cell>
          <cell r="F180" t="str">
            <v>MN650010</v>
          </cell>
          <cell r="G180" t="str">
            <v>Mined from GenBank, NCBI</v>
          </cell>
          <cell r="I180" t="str">
            <v>BOLD:AAG2597</v>
          </cell>
          <cell r="J180">
            <v>18</v>
          </cell>
          <cell r="K180" t="str">
            <v>Chordata</v>
          </cell>
          <cell r="L180">
            <v>77</v>
          </cell>
          <cell r="M180" t="str">
            <v>Actinopterygii</v>
          </cell>
          <cell r="N180">
            <v>747033</v>
          </cell>
          <cell r="O180" t="str">
            <v>Blenniiformes</v>
          </cell>
          <cell r="P180">
            <v>1865</v>
          </cell>
          <cell r="Q180" t="str">
            <v>Blenniidae</v>
          </cell>
          <cell r="R180">
            <v>496075</v>
          </cell>
          <cell r="S180" t="str">
            <v>Salariinae</v>
          </cell>
          <cell r="T180">
            <v>84468</v>
          </cell>
          <cell r="U180" t="str">
            <v>Cirripectes</v>
          </cell>
          <cell r="V180">
            <v>923439</v>
          </cell>
          <cell r="W180" t="str">
            <v>Cirripectes vanderbilti</v>
          </cell>
          <cell r="BD180" t="str">
            <v>United States</v>
          </cell>
        </row>
        <row r="181">
          <cell r="B181" t="str">
            <v>GBMNB11069-20</v>
          </cell>
          <cell r="C181" t="str">
            <v>MN650012</v>
          </cell>
          <cell r="D181">
            <v>11565492</v>
          </cell>
          <cell r="F181" t="str">
            <v>MN650012</v>
          </cell>
          <cell r="G181" t="str">
            <v>Mined from GenBank, NCBI</v>
          </cell>
          <cell r="I181" t="str">
            <v>BOLD:AAG2597</v>
          </cell>
          <cell r="J181">
            <v>18</v>
          </cell>
          <cell r="K181" t="str">
            <v>Chordata</v>
          </cell>
          <cell r="L181">
            <v>77</v>
          </cell>
          <cell r="M181" t="str">
            <v>Actinopterygii</v>
          </cell>
          <cell r="N181">
            <v>747033</v>
          </cell>
          <cell r="O181" t="str">
            <v>Blenniiformes</v>
          </cell>
          <cell r="P181">
            <v>1865</v>
          </cell>
          <cell r="Q181" t="str">
            <v>Blenniidae</v>
          </cell>
          <cell r="R181">
            <v>496075</v>
          </cell>
          <cell r="S181" t="str">
            <v>Salariinae</v>
          </cell>
          <cell r="T181">
            <v>84468</v>
          </cell>
          <cell r="U181" t="str">
            <v>Cirripectes</v>
          </cell>
          <cell r="V181">
            <v>923439</v>
          </cell>
          <cell r="W181" t="str">
            <v>Cirripectes vanderbilti</v>
          </cell>
          <cell r="BD181" t="str">
            <v>United States</v>
          </cell>
        </row>
        <row r="182">
          <cell r="B182" t="str">
            <v>GBMNB4802-20</v>
          </cell>
          <cell r="C182" t="str">
            <v>MH674001</v>
          </cell>
          <cell r="D182">
            <v>11559225</v>
          </cell>
          <cell r="F182" t="str">
            <v>MH674001</v>
          </cell>
          <cell r="G182" t="str">
            <v>Mined from GenBank, NCBI</v>
          </cell>
          <cell r="I182" t="str">
            <v>BOLD:ADB2362</v>
          </cell>
          <cell r="J182">
            <v>18</v>
          </cell>
          <cell r="K182" t="str">
            <v>Chordata</v>
          </cell>
          <cell r="L182">
            <v>77</v>
          </cell>
          <cell r="M182" t="str">
            <v>Actinopterygii</v>
          </cell>
          <cell r="N182">
            <v>747033</v>
          </cell>
          <cell r="O182" t="str">
            <v>Blenniiformes</v>
          </cell>
          <cell r="P182">
            <v>1865</v>
          </cell>
          <cell r="Q182" t="str">
            <v>Blenniidae</v>
          </cell>
          <cell r="R182">
            <v>496075</v>
          </cell>
          <cell r="S182" t="str">
            <v>Salariinae</v>
          </cell>
          <cell r="T182">
            <v>84468</v>
          </cell>
          <cell r="U182" t="str">
            <v>Cirripectes</v>
          </cell>
          <cell r="V182">
            <v>983185</v>
          </cell>
          <cell r="W182" t="str">
            <v>Cirripectes sp. 1 CC-2019</v>
          </cell>
          <cell r="BD182" t="str">
            <v>Malaysia</v>
          </cell>
        </row>
        <row r="183">
          <cell r="B183" t="str">
            <v>MARQ073-12</v>
          </cell>
          <cell r="C183" t="str">
            <v>MARQ-073</v>
          </cell>
          <cell r="D183">
            <v>2916313</v>
          </cell>
          <cell r="E183" t="str">
            <v>USNM:FISH:409073</v>
          </cell>
          <cell r="F183" t="str">
            <v>MARQ-073</v>
          </cell>
          <cell r="G183" t="str">
            <v>Smithsonian Institution, National Museum of Natural History</v>
          </cell>
          <cell r="I183" t="str">
            <v>BOLD:AAJ1084</v>
          </cell>
          <cell r="J183">
            <v>18</v>
          </cell>
          <cell r="K183" t="str">
            <v>Chordata</v>
          </cell>
          <cell r="L183">
            <v>77</v>
          </cell>
          <cell r="M183" t="str">
            <v>Actinopterygii</v>
          </cell>
          <cell r="N183">
            <v>747033</v>
          </cell>
          <cell r="O183" t="str">
            <v>Blenniiformes</v>
          </cell>
          <cell r="P183">
            <v>1865</v>
          </cell>
          <cell r="Q183" t="str">
            <v>Blenniidae</v>
          </cell>
          <cell r="R183">
            <v>496075</v>
          </cell>
          <cell r="S183" t="str">
            <v>Salariinae</v>
          </cell>
          <cell r="T183">
            <v>84468</v>
          </cell>
          <cell r="U183" t="str">
            <v>Cirripectes</v>
          </cell>
          <cell r="V183">
            <v>89209</v>
          </cell>
          <cell r="W183" t="str">
            <v>Cirripectes variolosus</v>
          </cell>
          <cell r="Z183" t="str">
            <v>Jeff Williams</v>
          </cell>
          <cell r="AB183" t="str">
            <v>Valenciennes, 1836</v>
          </cell>
          <cell r="AD183" t="str">
            <v>Vouchered:Registered Collection</v>
          </cell>
          <cell r="AG183" t="str">
            <v>Jeff Williams, Serge Planes, Erwan Delrieu-Trottin, Pierre Sasal, Johann Mourier, Michel Veuille, Rene Galzin, Thierry Lison de Loma, Gerard Mou-Tham</v>
          </cell>
          <cell r="AK183" t="str">
            <v>Collection depth: 3-6 m.</v>
          </cell>
          <cell r="AU183" t="str">
            <v>SL=72 mm.</v>
          </cell>
          <cell r="AV183" t="str">
            <v>-8.82508</v>
          </cell>
          <cell r="AW183" t="str">
            <v>-140.064</v>
          </cell>
          <cell r="BA183">
            <v>3</v>
          </cell>
          <cell r="BC183">
            <v>-3</v>
          </cell>
          <cell r="BD183" t="str">
            <v>French Polynesia</v>
          </cell>
          <cell r="BE183" t="str">
            <v>Marquesas Islands</v>
          </cell>
          <cell r="BH183" t="str">
            <v>Marquesas, Nuku Hiva, Hatihou.</v>
          </cell>
          <cell r="BI183">
            <v>3205150</v>
          </cell>
          <cell r="BJ183" t="str">
            <v>http://www.boldsystems.org/pics/MARQ/USNM_409073_72mmSL_photograph_MARQ_073_MARQ_2011_04_female+1507759002.JPG</v>
          </cell>
          <cell r="BK183" t="str">
            <v>Lateral</v>
          </cell>
          <cell r="BL183" t="str">
            <v>USNM 409073 photograph lateral view, female</v>
          </cell>
          <cell r="BN183">
            <v>2011</v>
          </cell>
          <cell r="BO183" t="str">
            <v>CreativeCommons – Attribution Non-Commercial (by-nc)</v>
          </cell>
          <cell r="BP183" t="str">
            <v>Smithsonian Institution National Museum of Natural History</v>
          </cell>
          <cell r="BQ183" t="str">
            <v>Jeffrey T. Williams</v>
          </cell>
        </row>
        <row r="184">
          <cell r="B184" t="str">
            <v>MARQ139-12</v>
          </cell>
          <cell r="C184" t="str">
            <v>MARQ-139</v>
          </cell>
          <cell r="D184">
            <v>2916379</v>
          </cell>
          <cell r="E184" t="str">
            <v>USNM:FISH:409139</v>
          </cell>
          <cell r="F184" t="str">
            <v>MARQ-139</v>
          </cell>
          <cell r="G184" t="str">
            <v>Smithsonian Institution, National Museum of Natural History</v>
          </cell>
          <cell r="I184" t="str">
            <v>BOLD:ACC5103</v>
          </cell>
          <cell r="J184">
            <v>18</v>
          </cell>
          <cell r="K184" t="str">
            <v>Chordata</v>
          </cell>
          <cell r="L184">
            <v>77</v>
          </cell>
          <cell r="M184" t="str">
            <v>Actinopterygii</v>
          </cell>
          <cell r="N184">
            <v>747033</v>
          </cell>
          <cell r="O184" t="str">
            <v>Blenniiformes</v>
          </cell>
          <cell r="P184">
            <v>1865</v>
          </cell>
          <cell r="Q184" t="str">
            <v>Blenniidae</v>
          </cell>
          <cell r="R184">
            <v>496075</v>
          </cell>
          <cell r="S184" t="str">
            <v>Salariinae</v>
          </cell>
          <cell r="T184">
            <v>84468</v>
          </cell>
          <cell r="U184" t="str">
            <v>Cirripectes</v>
          </cell>
          <cell r="Z184" t="str">
            <v>Jeff Williams</v>
          </cell>
          <cell r="AD184" t="str">
            <v>Vouchered:Registered Collection</v>
          </cell>
          <cell r="AG184" t="str">
            <v>Jeff Williams, Serge Planes, Erwan Delrieu-Trottin, Pierre Sasal, Johann Mourier, Michel Veuille, Rene Galzin, Thierry Lison de Loma, Gerard Mou-Tham</v>
          </cell>
          <cell r="AK184" t="str">
            <v>Collection depth: 17-32 m.</v>
          </cell>
          <cell r="AU184" t="str">
            <v>SL=60 mm.</v>
          </cell>
          <cell r="AV184" t="str">
            <v>-8.08928</v>
          </cell>
          <cell r="AW184" t="str">
            <v>-139.635</v>
          </cell>
          <cell r="BA184">
            <v>17</v>
          </cell>
          <cell r="BC184">
            <v>-15</v>
          </cell>
          <cell r="BD184" t="str">
            <v>French Polynesia</v>
          </cell>
          <cell r="BE184" t="str">
            <v>Marquesas Islands</v>
          </cell>
          <cell r="BH184" t="str">
            <v>Marquesas, Banc Clark.</v>
          </cell>
          <cell r="BI184">
            <v>3205211</v>
          </cell>
          <cell r="BJ184" t="str">
            <v>http://www.boldsystems.org/pics/MARQ/USNM_409139_60mmSL_photograph_MARQ_139_MARQ_2011_06+1507759052.JPG</v>
          </cell>
          <cell r="BK184" t="str">
            <v>Lateral</v>
          </cell>
          <cell r="BL184" t="str">
            <v>USNM 409139 photograph lateral view</v>
          </cell>
          <cell r="BN184">
            <v>2011</v>
          </cell>
          <cell r="BO184" t="str">
            <v>CreativeCommons – Attribution Non-Commercial (by-nc)</v>
          </cell>
          <cell r="BP184" t="str">
            <v>Smithsonian Institution National Museum of Natural History</v>
          </cell>
          <cell r="BQ184" t="str">
            <v>Jeffrey T. Williams</v>
          </cell>
        </row>
        <row r="185">
          <cell r="B185" t="str">
            <v>MBFA178-07</v>
          </cell>
          <cell r="C185" t="str">
            <v>MBIO291.4</v>
          </cell>
          <cell r="D185">
            <v>542690</v>
          </cell>
          <cell r="E185" t="str">
            <v>MNHN_2008-351</v>
          </cell>
          <cell r="F185" t="str">
            <v>MBIO291.4</v>
          </cell>
          <cell r="G185" t="str">
            <v>Museum National d'Histoire Naturelle, Paris</v>
          </cell>
          <cell r="I185" t="str">
            <v>BOLD:AAF2879</v>
          </cell>
          <cell r="J185">
            <v>18</v>
          </cell>
          <cell r="K185" t="str">
            <v>Chordata</v>
          </cell>
          <cell r="L185">
            <v>77</v>
          </cell>
          <cell r="M185" t="str">
            <v>Actinopterygii</v>
          </cell>
          <cell r="N185">
            <v>747033</v>
          </cell>
          <cell r="O185" t="str">
            <v>Blenniiformes</v>
          </cell>
          <cell r="P185">
            <v>1865</v>
          </cell>
          <cell r="Q185" t="str">
            <v>Blenniidae</v>
          </cell>
          <cell r="R185">
            <v>496075</v>
          </cell>
          <cell r="S185" t="str">
            <v>Salariinae</v>
          </cell>
          <cell r="T185">
            <v>84468</v>
          </cell>
          <cell r="U185" t="str">
            <v>Cirripectes</v>
          </cell>
          <cell r="V185">
            <v>89207</v>
          </cell>
          <cell r="W185" t="str">
            <v>Cirripectes quagga</v>
          </cell>
          <cell r="Z185" t="str">
            <v>Jeff Williams</v>
          </cell>
          <cell r="AB185" t="str">
            <v>(Fowler &amp; Ball, 1924)</v>
          </cell>
          <cell r="AG185" t="str">
            <v>Romain Causse, Julien Grignon, David Lecchini, Vanessa Messmer, Serge Planes, Jeffrey T. Williams</v>
          </cell>
          <cell r="AT185" t="str">
            <v>FAO-77</v>
          </cell>
          <cell r="AV185" t="str">
            <v>-17.482</v>
          </cell>
          <cell r="AW185" t="str">
            <v>-149.882</v>
          </cell>
          <cell r="BD185" t="str">
            <v>French Polynesia</v>
          </cell>
          <cell r="BF185" t="str">
            <v>Society Islands</v>
          </cell>
          <cell r="BG185" t="str">
            <v>Moorea</v>
          </cell>
          <cell r="BH185" t="str">
            <v>Matautia village</v>
          </cell>
        </row>
        <row r="186">
          <cell r="B186" t="str">
            <v>MBFA978-07</v>
          </cell>
          <cell r="C186" t="str">
            <v>MBIO1714.4</v>
          </cell>
          <cell r="D186">
            <v>543490</v>
          </cell>
          <cell r="E186" t="str">
            <v>MNHN_2008-1116</v>
          </cell>
          <cell r="F186" t="str">
            <v>MBIO1714.4</v>
          </cell>
          <cell r="G186" t="str">
            <v>Museum National d'Histoire Naturelle, Paris</v>
          </cell>
          <cell r="I186" t="str">
            <v>BOLD:AAJ1079</v>
          </cell>
          <cell r="J186">
            <v>18</v>
          </cell>
          <cell r="K186" t="str">
            <v>Chordata</v>
          </cell>
          <cell r="L186">
            <v>77</v>
          </cell>
          <cell r="M186" t="str">
            <v>Actinopterygii</v>
          </cell>
          <cell r="N186">
            <v>747033</v>
          </cell>
          <cell r="O186" t="str">
            <v>Blenniiformes</v>
          </cell>
          <cell r="P186">
            <v>1865</v>
          </cell>
          <cell r="Q186" t="str">
            <v>Blenniidae</v>
          </cell>
          <cell r="R186">
            <v>496075</v>
          </cell>
          <cell r="S186" t="str">
            <v>Salariinae</v>
          </cell>
          <cell r="T186">
            <v>84468</v>
          </cell>
          <cell r="U186" t="str">
            <v>Cirripectes</v>
          </cell>
          <cell r="V186">
            <v>89401</v>
          </cell>
          <cell r="W186" t="str">
            <v>Cirripectes fuscoguttatus</v>
          </cell>
          <cell r="Z186" t="str">
            <v>Jeff Williams</v>
          </cell>
          <cell r="AB186" t="str">
            <v>Strasburg &amp; Schultz, 1953</v>
          </cell>
          <cell r="AG186" t="str">
            <v>David Lecchini, Vanessa Messmer, Serge Planes, Michel Veuille, Jeffrey T. Williams</v>
          </cell>
          <cell r="AT186" t="str">
            <v>FAO-77</v>
          </cell>
          <cell r="AV186" t="str">
            <v>-17.486</v>
          </cell>
          <cell r="AW186" t="str">
            <v>-149.762</v>
          </cell>
          <cell r="BD186" t="str">
            <v>French Polynesia</v>
          </cell>
          <cell r="BF186" t="str">
            <v>Society Islands</v>
          </cell>
          <cell r="BG186" t="str">
            <v>Moorea</v>
          </cell>
          <cell r="BH186" t="str">
            <v>Temae, fausse passe</v>
          </cell>
        </row>
        <row r="187">
          <cell r="B187" t="str">
            <v>RESIC148-11</v>
          </cell>
          <cell r="C187" t="str">
            <v>MNHN_PE253</v>
          </cell>
          <cell r="D187">
            <v>2101450</v>
          </cell>
          <cell r="E187" t="str">
            <v>MNHN-IC-2010-1219</v>
          </cell>
          <cell r="F187" t="str">
            <v>CE-000000102-2</v>
          </cell>
          <cell r="G187" t="str">
            <v>Museum National d'Histoire Naturelle, Paris</v>
          </cell>
          <cell r="I187" t="str">
            <v>BOLD:AAY8754</v>
          </cell>
          <cell r="J187">
            <v>18</v>
          </cell>
          <cell r="K187" t="str">
            <v>Chordata</v>
          </cell>
          <cell r="L187">
            <v>77</v>
          </cell>
          <cell r="M187" t="str">
            <v>Actinopterygii</v>
          </cell>
          <cell r="N187">
            <v>747033</v>
          </cell>
          <cell r="O187" t="str">
            <v>Blenniiformes</v>
          </cell>
          <cell r="P187">
            <v>1865</v>
          </cell>
          <cell r="Q187" t="str">
            <v>Blenniidae</v>
          </cell>
          <cell r="R187">
            <v>496075</v>
          </cell>
          <cell r="S187" t="str">
            <v>Salariinae</v>
          </cell>
          <cell r="T187">
            <v>84468</v>
          </cell>
          <cell r="U187" t="str">
            <v>Cirripectes</v>
          </cell>
          <cell r="V187">
            <v>389440</v>
          </cell>
          <cell r="W187" t="str">
            <v>Cirripectes chelomatus</v>
          </cell>
          <cell r="Z187" t="str">
            <v>Nicolas Hubert</v>
          </cell>
          <cell r="AA187" t="str">
            <v>DNA barcoding</v>
          </cell>
          <cell r="AB187" t="str">
            <v>Williams &amp; MaugÃ©, 1984</v>
          </cell>
          <cell r="AG187" t="str">
            <v>Campagne Resicod, M. Kulbicki, P. Pruvost et al.</v>
          </cell>
          <cell r="AV187" t="str">
            <v>-22.5714</v>
          </cell>
          <cell r="AW187" t="str">
            <v>166.648</v>
          </cell>
          <cell r="BA187" t="str">
            <v>2.5</v>
          </cell>
          <cell r="BD187" t="str">
            <v>New Caledonia</v>
          </cell>
          <cell r="BE187" t="str">
            <v>South</v>
          </cell>
          <cell r="BH187" t="str">
            <v>Station 2, Ilot est SteMarie</v>
          </cell>
        </row>
        <row r="188">
          <cell r="B188" t="str">
            <v>RESIC179-11</v>
          </cell>
          <cell r="C188" t="str">
            <v>MNHN_PE286</v>
          </cell>
          <cell r="D188">
            <v>2101481</v>
          </cell>
          <cell r="E188" t="str">
            <v>MNHN-IC-2010-1250</v>
          </cell>
          <cell r="F188" t="str">
            <v>CE-000000119-1</v>
          </cell>
          <cell r="G188" t="str">
            <v>Museum National d'Histoire Naturelle, Paris</v>
          </cell>
          <cell r="I188" t="str">
            <v>BOLD:AAE2835</v>
          </cell>
          <cell r="J188">
            <v>18</v>
          </cell>
          <cell r="K188" t="str">
            <v>Chordata</v>
          </cell>
          <cell r="L188">
            <v>77</v>
          </cell>
          <cell r="M188" t="str">
            <v>Actinopterygii</v>
          </cell>
          <cell r="N188">
            <v>747033</v>
          </cell>
          <cell r="O188" t="str">
            <v>Blenniiformes</v>
          </cell>
          <cell r="P188">
            <v>1865</v>
          </cell>
          <cell r="Q188" t="str">
            <v>Blenniidae</v>
          </cell>
          <cell r="R188">
            <v>496075</v>
          </cell>
          <cell r="S188" t="str">
            <v>Salariinae</v>
          </cell>
          <cell r="T188">
            <v>84468</v>
          </cell>
          <cell r="U188" t="str">
            <v>Cirripectes</v>
          </cell>
          <cell r="V188">
            <v>140517</v>
          </cell>
          <cell r="W188" t="str">
            <v>Cirripectes stigmaticus</v>
          </cell>
          <cell r="Z188" t="str">
            <v>Nicolas Hubert</v>
          </cell>
          <cell r="AA188" t="str">
            <v>DNA barcoding</v>
          </cell>
          <cell r="AB188" t="str">
            <v>Strasburg &amp; Schultz, 1953</v>
          </cell>
          <cell r="AG188" t="str">
            <v>Campagne Resicod, M. Kulbicki, P. Pruvost et al.</v>
          </cell>
          <cell r="AV188" t="str">
            <v>-22.4614</v>
          </cell>
          <cell r="AW188" t="str">
            <v>166.452</v>
          </cell>
          <cell r="BA188" t="str">
            <v>8.5</v>
          </cell>
          <cell r="BD188" t="str">
            <v>New Caledonia</v>
          </cell>
          <cell r="BE188" t="str">
            <v>South</v>
          </cell>
          <cell r="BH188" t="str">
            <v>Station 3, Recif Mbere exterieur</v>
          </cell>
          <cell r="BI188">
            <v>2244517</v>
          </cell>
          <cell r="BJ188" t="str">
            <v>http://www.boldsystems.org/pics/RESIC/CE-000119-1+1391417319.jpg</v>
          </cell>
          <cell r="BK188" t="str">
            <v>Lateral</v>
          </cell>
          <cell r="BM188" t="str">
            <v>Michel Kulbicki</v>
          </cell>
          <cell r="BN188">
            <v>2014</v>
          </cell>
          <cell r="BO188" t="str">
            <v>CreativeCommons - Attribution Non-Commercial Share-Alike</v>
          </cell>
          <cell r="BP188" t="str">
            <v>IRD</v>
          </cell>
          <cell r="BQ188" t="str">
            <v>Philippe Borsa/Pascal Irz/Robert Myers/Dominique Ponton/Patrice Pruvost</v>
          </cell>
        </row>
        <row r="189">
          <cell r="B189" t="str">
            <v>RESIC180-11</v>
          </cell>
          <cell r="C189" t="str">
            <v>MNHN_PE287</v>
          </cell>
          <cell r="D189">
            <v>2101482</v>
          </cell>
          <cell r="E189" t="str">
            <v>MNHN-IC-2010-1251</v>
          </cell>
          <cell r="F189" t="str">
            <v>CE-000000119-2</v>
          </cell>
          <cell r="G189" t="str">
            <v>Museum National d'Histoire Naturelle, Paris</v>
          </cell>
          <cell r="I189" t="str">
            <v>BOLD:AAE2835</v>
          </cell>
          <cell r="J189">
            <v>18</v>
          </cell>
          <cell r="K189" t="str">
            <v>Chordata</v>
          </cell>
          <cell r="L189">
            <v>77</v>
          </cell>
          <cell r="M189" t="str">
            <v>Actinopterygii</v>
          </cell>
          <cell r="N189">
            <v>747033</v>
          </cell>
          <cell r="O189" t="str">
            <v>Blenniiformes</v>
          </cell>
          <cell r="P189">
            <v>1865</v>
          </cell>
          <cell r="Q189" t="str">
            <v>Blenniidae</v>
          </cell>
          <cell r="R189">
            <v>496075</v>
          </cell>
          <cell r="S189" t="str">
            <v>Salariinae</v>
          </cell>
          <cell r="T189">
            <v>84468</v>
          </cell>
          <cell r="U189" t="str">
            <v>Cirripectes</v>
          </cell>
          <cell r="V189">
            <v>140517</v>
          </cell>
          <cell r="W189" t="str">
            <v>Cirripectes stigmaticus</v>
          </cell>
          <cell r="Z189" t="str">
            <v>Nicolas Hubert</v>
          </cell>
          <cell r="AA189" t="str">
            <v>DNA barcoding</v>
          </cell>
          <cell r="AB189" t="str">
            <v>Strasburg &amp; Schultz, 1953</v>
          </cell>
          <cell r="AG189" t="str">
            <v>Campagne Resicod, M. Kulbicki, P. Pruvost et al.</v>
          </cell>
          <cell r="AV189" t="str">
            <v>-22.4614</v>
          </cell>
          <cell r="AW189" t="str">
            <v>166.452</v>
          </cell>
          <cell r="BA189" t="str">
            <v>8.5</v>
          </cell>
          <cell r="BD189" t="str">
            <v>New Caledonia</v>
          </cell>
          <cell r="BE189" t="str">
            <v>South</v>
          </cell>
          <cell r="BH189" t="str">
            <v>Station 3, Recif Mbere exterieur</v>
          </cell>
        </row>
        <row r="190">
          <cell r="B190" t="str">
            <v>RESIC484-11</v>
          </cell>
          <cell r="C190" t="str">
            <v>MNHN_PE644</v>
          </cell>
          <cell r="D190">
            <v>2101786</v>
          </cell>
          <cell r="E190" t="str">
            <v>MNHN-IC-2010-1557</v>
          </cell>
          <cell r="F190" t="str">
            <v>CE-000000285-1</v>
          </cell>
          <cell r="G190" t="str">
            <v>Museum National d'Histoire Naturelle, Paris</v>
          </cell>
          <cell r="I190" t="str">
            <v>BOLD:AAY8754</v>
          </cell>
          <cell r="J190">
            <v>18</v>
          </cell>
          <cell r="K190" t="str">
            <v>Chordata</v>
          </cell>
          <cell r="L190">
            <v>77</v>
          </cell>
          <cell r="M190" t="str">
            <v>Actinopterygii</v>
          </cell>
          <cell r="N190">
            <v>747033</v>
          </cell>
          <cell r="O190" t="str">
            <v>Blenniiformes</v>
          </cell>
          <cell r="P190">
            <v>1865</v>
          </cell>
          <cell r="Q190" t="str">
            <v>Blenniidae</v>
          </cell>
          <cell r="R190">
            <v>496075</v>
          </cell>
          <cell r="S190" t="str">
            <v>Salariinae</v>
          </cell>
          <cell r="T190">
            <v>84468</v>
          </cell>
          <cell r="U190" t="str">
            <v>Cirripectes</v>
          </cell>
          <cell r="V190">
            <v>389440</v>
          </cell>
          <cell r="W190" t="str">
            <v>Cirripectes chelomatus</v>
          </cell>
          <cell r="Z190" t="str">
            <v>M. Kulbicki</v>
          </cell>
          <cell r="AB190" t="str">
            <v>Williams &amp; MaugÃ©, 1984</v>
          </cell>
          <cell r="AG190" t="str">
            <v>Campagne Resicod, M. Kulbicki, P. Pruvost et al.</v>
          </cell>
          <cell r="AV190" t="str">
            <v>-22.66</v>
          </cell>
          <cell r="AW190" t="str">
            <v>166.39</v>
          </cell>
          <cell r="BA190">
            <v>3</v>
          </cell>
          <cell r="BD190" t="str">
            <v>New Caledonia</v>
          </cell>
          <cell r="BE190" t="str">
            <v>South</v>
          </cell>
          <cell r="BH190" t="str">
            <v>Station 4, Recif Mbere interieur</v>
          </cell>
          <cell r="BI190">
            <v>2244890</v>
          </cell>
          <cell r="BJ190" t="str">
            <v>http://www.boldsystems.org/pics/RESIC/CE-000285-1+1391492025.jpg</v>
          </cell>
          <cell r="BK190" t="str">
            <v>Lateral</v>
          </cell>
          <cell r="BM190" t="str">
            <v>Michel Kulbicki</v>
          </cell>
          <cell r="BN190">
            <v>2014</v>
          </cell>
          <cell r="BO190" t="str">
            <v>CreativeCommons - Attribution Non-Commercial Share-Alike</v>
          </cell>
          <cell r="BP190" t="str">
            <v>IRD</v>
          </cell>
          <cell r="BQ190" t="str">
            <v>Philippe Borsa/Pascal Irz/Robert Myers/Dominique Ponton/Patrice Pruvost</v>
          </cell>
        </row>
        <row r="191">
          <cell r="B191" t="str">
            <v>SAIAB1074-08</v>
          </cell>
          <cell r="C191" t="str">
            <v>TAN 0807-0711</v>
          </cell>
          <cell r="D191">
            <v>927346</v>
          </cell>
          <cell r="E191">
            <v>80855</v>
          </cell>
          <cell r="F191" t="str">
            <v>TAN 0807-0711</v>
          </cell>
          <cell r="G191" t="str">
            <v>South African Institute for Aquatic Biodiversity</v>
          </cell>
          <cell r="I191" t="str">
            <v>BOLD:AAE2835</v>
          </cell>
          <cell r="J191">
            <v>18</v>
          </cell>
          <cell r="K191" t="str">
            <v>Chordata</v>
          </cell>
          <cell r="L191">
            <v>77</v>
          </cell>
          <cell r="M191" t="str">
            <v>Actinopterygii</v>
          </cell>
          <cell r="N191">
            <v>747033</v>
          </cell>
          <cell r="O191" t="str">
            <v>Blenniiformes</v>
          </cell>
          <cell r="P191">
            <v>1865</v>
          </cell>
          <cell r="Q191" t="str">
            <v>Blenniidae</v>
          </cell>
          <cell r="R191">
            <v>496075</v>
          </cell>
          <cell r="S191" t="str">
            <v>Salariinae</v>
          </cell>
          <cell r="T191">
            <v>84468</v>
          </cell>
          <cell r="U191" t="str">
            <v>Cirripectes</v>
          </cell>
          <cell r="V191">
            <v>84469</v>
          </cell>
          <cell r="W191" t="str">
            <v>Cirripectes castaneus</v>
          </cell>
          <cell r="Z191" t="str">
            <v>Monica Mwale</v>
          </cell>
          <cell r="AB191" t="str">
            <v>Valenciennes, 1836</v>
          </cell>
          <cell r="AG191" t="str">
            <v>Amanda Northrop: Rowan Yearsley</v>
          </cell>
          <cell r="AT191" t="str">
            <v>FAO-51</v>
          </cell>
          <cell r="AV191" t="str">
            <v>-9.405</v>
          </cell>
          <cell r="AW191" t="str">
            <v>46.21</v>
          </cell>
          <cell r="BA191">
            <v>1</v>
          </cell>
          <cell r="BD191" t="str">
            <v>Seychelles</v>
          </cell>
          <cell r="BF191" t="str">
            <v>Aldabra Atoll, Aldabra</v>
          </cell>
          <cell r="BG191">
            <v>51</v>
          </cell>
          <cell r="BH191" t="str">
            <v>Passe femme, West channels</v>
          </cell>
        </row>
        <row r="192">
          <cell r="B192" t="str">
            <v>UKFBI168-08</v>
          </cell>
          <cell r="C192" t="str">
            <v>KUT 800</v>
          </cell>
          <cell r="D192">
            <v>729566</v>
          </cell>
          <cell r="E192" t="str">
            <v>USNM 329696</v>
          </cell>
          <cell r="F192" t="str">
            <v>EOW 93-07</v>
          </cell>
          <cell r="G192" t="str">
            <v>University of Kansas, Biodiversity Research Center</v>
          </cell>
          <cell r="I192" t="str">
            <v>BOLD:AAF2879</v>
          </cell>
          <cell r="J192">
            <v>18</v>
          </cell>
          <cell r="K192" t="str">
            <v>Chordata</v>
          </cell>
          <cell r="L192">
            <v>77</v>
          </cell>
          <cell r="M192" t="str">
            <v>Actinopterygii</v>
          </cell>
          <cell r="N192">
            <v>747033</v>
          </cell>
          <cell r="O192" t="str">
            <v>Blenniiformes</v>
          </cell>
          <cell r="P192">
            <v>1865</v>
          </cell>
          <cell r="Q192" t="str">
            <v>Blenniidae</v>
          </cell>
          <cell r="R192">
            <v>496075</v>
          </cell>
          <cell r="S192" t="str">
            <v>Salariinae</v>
          </cell>
          <cell r="T192">
            <v>84468</v>
          </cell>
          <cell r="U192" t="str">
            <v>Cirripectes</v>
          </cell>
          <cell r="V192">
            <v>89207</v>
          </cell>
          <cell r="W192" t="str">
            <v>Cirripectes quagga</v>
          </cell>
          <cell r="AB192" t="str">
            <v>(Fowler &amp; Ball, 1924)</v>
          </cell>
          <cell r="AG192" t="str">
            <v>Williams, Jeff T; Collette, Bruce B; Wiley, Edward O; Johnson, David S; Baldwin, Carole</v>
          </cell>
          <cell r="AV192" t="str">
            <v>-21.367</v>
          </cell>
          <cell r="AW192" t="str">
            <v>-174.933</v>
          </cell>
          <cell r="BD192" t="str">
            <v>Tonga</v>
          </cell>
          <cell r="BE192" t="str">
            <v>Tongatapu</v>
          </cell>
          <cell r="BH192" t="str">
            <v>Eua Island</v>
          </cell>
        </row>
        <row r="193">
          <cell r="B193" t="str">
            <v>UKFBI528-08</v>
          </cell>
          <cell r="C193" t="str">
            <v>KUT 4023</v>
          </cell>
          <cell r="D193">
            <v>729926</v>
          </cell>
          <cell r="E193" t="str">
            <v>KU 37803</v>
          </cell>
          <cell r="F193" t="str">
            <v>G02-12</v>
          </cell>
          <cell r="G193" t="str">
            <v>University of Kansas, Biodiversity Research Center</v>
          </cell>
          <cell r="I193" t="str">
            <v>BOLD:AAE2834</v>
          </cell>
          <cell r="J193">
            <v>18</v>
          </cell>
          <cell r="K193" t="str">
            <v>Chordata</v>
          </cell>
          <cell r="L193">
            <v>77</v>
          </cell>
          <cell r="M193" t="str">
            <v>Actinopterygii</v>
          </cell>
          <cell r="N193">
            <v>747033</v>
          </cell>
          <cell r="O193" t="str">
            <v>Blenniiformes</v>
          </cell>
          <cell r="P193">
            <v>1865</v>
          </cell>
          <cell r="Q193" t="str">
            <v>Blenniidae</v>
          </cell>
          <cell r="R193">
            <v>496075</v>
          </cell>
          <cell r="S193" t="str">
            <v>Salariinae</v>
          </cell>
          <cell r="T193">
            <v>84468</v>
          </cell>
          <cell r="U193" t="str">
            <v>Cirripectes</v>
          </cell>
          <cell r="V193">
            <v>140517</v>
          </cell>
          <cell r="W193" t="str">
            <v>Cirripectes stigmaticus</v>
          </cell>
          <cell r="Z193" t="str">
            <v>Jeff T. Williams</v>
          </cell>
          <cell r="AB193" t="str">
            <v>Strasburg &amp; Schultz, 1953</v>
          </cell>
          <cell r="AG193" t="str">
            <v>Holcroft, Nancy; Cole, K S; Greenfield, David W; Langston, Ross; Korovulavula, J; Longenecker, Ken</v>
          </cell>
          <cell r="AV193" t="str">
            <v>-18.148</v>
          </cell>
          <cell r="AW193" t="str">
            <v>-178.398</v>
          </cell>
          <cell r="AZ193">
            <v>11</v>
          </cell>
          <cell r="BD193" t="str">
            <v>Fiji</v>
          </cell>
          <cell r="BE193" t="str">
            <v>Viti Levu Island</v>
          </cell>
          <cell r="BH193" t="str">
            <v>Barrier reef off Suva Point north of wreck in main</v>
          </cell>
        </row>
        <row r="194">
          <cell r="B194" t="str">
            <v>ANGBF32322-19</v>
          </cell>
          <cell r="C194" t="str">
            <v>HQ168552</v>
          </cell>
          <cell r="D194">
            <v>10130680</v>
          </cell>
          <cell r="G194" t="str">
            <v>Mined from GenBank, NCBI</v>
          </cell>
          <cell r="I194" t="str">
            <v>BOLD:AAE2835</v>
          </cell>
          <cell r="J194">
            <v>18</v>
          </cell>
          <cell r="K194" t="str">
            <v>Chordata</v>
          </cell>
          <cell r="L194">
            <v>77</v>
          </cell>
          <cell r="M194" t="str">
            <v>Actinopterygii</v>
          </cell>
          <cell r="N194">
            <v>747033</v>
          </cell>
          <cell r="O194" t="str">
            <v>Blenniiformes</v>
          </cell>
          <cell r="P194">
            <v>1865</v>
          </cell>
          <cell r="Q194" t="str">
            <v>Blenniidae</v>
          </cell>
          <cell r="R194">
            <v>496075</v>
          </cell>
          <cell r="S194" t="str">
            <v>Salariinae</v>
          </cell>
          <cell r="T194">
            <v>84468</v>
          </cell>
          <cell r="U194" t="str">
            <v>Cirripectes</v>
          </cell>
          <cell r="V194">
            <v>84469</v>
          </cell>
          <cell r="W194" t="str">
            <v>Cirripectes castaneus</v>
          </cell>
          <cell r="AB194" t="str">
            <v>Valenciennes, 1836</v>
          </cell>
        </row>
        <row r="195">
          <cell r="B195" t="str">
            <v>ANGBF32326-19</v>
          </cell>
          <cell r="C195" t="str">
            <v>KU191588</v>
          </cell>
          <cell r="D195">
            <v>10130684</v>
          </cell>
          <cell r="G195" t="str">
            <v>Mined from GenBank, NCBI</v>
          </cell>
          <cell r="I195" t="str">
            <v>BOLD:AAE2835</v>
          </cell>
          <cell r="J195">
            <v>18</v>
          </cell>
          <cell r="K195" t="str">
            <v>Chordata</v>
          </cell>
          <cell r="L195">
            <v>77</v>
          </cell>
          <cell r="M195" t="str">
            <v>Actinopterygii</v>
          </cell>
          <cell r="N195">
            <v>747033</v>
          </cell>
          <cell r="O195" t="str">
            <v>Blenniiformes</v>
          </cell>
          <cell r="P195">
            <v>1865</v>
          </cell>
          <cell r="Q195" t="str">
            <v>Blenniidae</v>
          </cell>
          <cell r="R195">
            <v>496075</v>
          </cell>
          <cell r="S195" t="str">
            <v>Salariinae</v>
          </cell>
          <cell r="T195">
            <v>84468</v>
          </cell>
          <cell r="U195" t="str">
            <v>Cirripectes</v>
          </cell>
          <cell r="V195">
            <v>84469</v>
          </cell>
          <cell r="W195" t="str">
            <v>Cirripectes castaneus</v>
          </cell>
          <cell r="AB195" t="str">
            <v>Valenciennes, 1836</v>
          </cell>
          <cell r="BD195" t="str">
            <v>Saudi Arabia</v>
          </cell>
        </row>
        <row r="196">
          <cell r="B196" t="str">
            <v>ANGBF32327-19</v>
          </cell>
          <cell r="C196" t="str">
            <v>MH331734</v>
          </cell>
          <cell r="D196">
            <v>10130685</v>
          </cell>
          <cell r="G196" t="str">
            <v>Mined from GenBank, NCBI</v>
          </cell>
          <cell r="I196" t="str">
            <v>BOLD:AAE2835</v>
          </cell>
          <cell r="J196">
            <v>18</v>
          </cell>
          <cell r="K196" t="str">
            <v>Chordata</v>
          </cell>
          <cell r="L196">
            <v>77</v>
          </cell>
          <cell r="M196" t="str">
            <v>Actinopterygii</v>
          </cell>
          <cell r="N196">
            <v>747033</v>
          </cell>
          <cell r="O196" t="str">
            <v>Blenniiformes</v>
          </cell>
          <cell r="P196">
            <v>1865</v>
          </cell>
          <cell r="Q196" t="str">
            <v>Blenniidae</v>
          </cell>
          <cell r="R196">
            <v>496075</v>
          </cell>
          <cell r="S196" t="str">
            <v>Salariinae</v>
          </cell>
          <cell r="T196">
            <v>84468</v>
          </cell>
          <cell r="U196" t="str">
            <v>Cirripectes</v>
          </cell>
          <cell r="V196">
            <v>84469</v>
          </cell>
          <cell r="W196" t="str">
            <v>Cirripectes castaneus</v>
          </cell>
          <cell r="AB196" t="str">
            <v>Valenciennes, 1836</v>
          </cell>
          <cell r="BD196" t="str">
            <v>Saudi Arabia</v>
          </cell>
        </row>
        <row r="197">
          <cell r="B197" t="str">
            <v>ANGBF32329-19</v>
          </cell>
          <cell r="C197" t="str">
            <v>KU191168</v>
          </cell>
          <cell r="D197">
            <v>10130687</v>
          </cell>
          <cell r="G197" t="str">
            <v>Mined from GenBank, NCBI</v>
          </cell>
          <cell r="I197" t="str">
            <v>BOLD:AAJ1078</v>
          </cell>
          <cell r="J197">
            <v>18</v>
          </cell>
          <cell r="K197" t="str">
            <v>Chordata</v>
          </cell>
          <cell r="L197">
            <v>77</v>
          </cell>
          <cell r="M197" t="str">
            <v>Actinopterygii</v>
          </cell>
          <cell r="N197">
            <v>747033</v>
          </cell>
          <cell r="O197" t="str">
            <v>Blenniiformes</v>
          </cell>
          <cell r="P197">
            <v>1865</v>
          </cell>
          <cell r="Q197" t="str">
            <v>Blenniidae</v>
          </cell>
          <cell r="R197">
            <v>496075</v>
          </cell>
          <cell r="S197" t="str">
            <v>Salariinae</v>
          </cell>
          <cell r="T197">
            <v>84468</v>
          </cell>
          <cell r="U197" t="str">
            <v>Cirripectes</v>
          </cell>
          <cell r="V197">
            <v>84470</v>
          </cell>
          <cell r="W197" t="str">
            <v>Cirripectes filamentosus</v>
          </cell>
          <cell r="AB197" t="str">
            <v>(Alleyne &amp; Macleay, 1877)</v>
          </cell>
          <cell r="BD197" t="str">
            <v>Saudi Arabia</v>
          </cell>
        </row>
        <row r="198">
          <cell r="B198" t="str">
            <v>ANGBF9244-12</v>
          </cell>
          <cell r="C198" t="str">
            <v>GU357569</v>
          </cell>
          <cell r="D198">
            <v>3020879</v>
          </cell>
          <cell r="E198" t="str">
            <v>SU08-386</v>
          </cell>
          <cell r="F198" t="str">
            <v>GU357569</v>
          </cell>
          <cell r="G198" t="str">
            <v>Mined from GenBank, NCBI</v>
          </cell>
          <cell r="I198" t="str">
            <v>BOLD:AAU6316</v>
          </cell>
          <cell r="J198">
            <v>18</v>
          </cell>
          <cell r="K198" t="str">
            <v>Chordata</v>
          </cell>
          <cell r="L198">
            <v>77</v>
          </cell>
          <cell r="M198" t="str">
            <v>Actinopterygii</v>
          </cell>
          <cell r="N198">
            <v>747033</v>
          </cell>
          <cell r="O198" t="str">
            <v>Blenniiformes</v>
          </cell>
          <cell r="P198">
            <v>1865</v>
          </cell>
          <cell r="Q198" t="str">
            <v>Blenniidae</v>
          </cell>
          <cell r="R198">
            <v>496075</v>
          </cell>
          <cell r="S198" t="str">
            <v>Salariinae</v>
          </cell>
          <cell r="T198">
            <v>84468</v>
          </cell>
          <cell r="U198" t="str">
            <v>Cirripectes</v>
          </cell>
          <cell r="V198">
            <v>509442</v>
          </cell>
          <cell r="W198" t="str">
            <v>Cirripectes sp. JTW-2010</v>
          </cell>
          <cell r="AG198" t="str">
            <v>Heemstra</v>
          </cell>
          <cell r="AU198" t="str">
            <v>Cirripectes sp. JTW-2010</v>
          </cell>
          <cell r="AV198" t="str">
            <v>-28.1</v>
          </cell>
          <cell r="AW198" t="str">
            <v>32.34</v>
          </cell>
          <cell r="BD198" t="str">
            <v>South Africa</v>
          </cell>
        </row>
        <row r="199">
          <cell r="B199" t="str">
            <v>AUSTR052-13</v>
          </cell>
          <cell r="C199" t="str">
            <v>AUST-052</v>
          </cell>
          <cell r="D199">
            <v>3786678</v>
          </cell>
          <cell r="E199" t="str">
            <v>USNM:FISH:423319</v>
          </cell>
          <cell r="F199" t="str">
            <v>AUST-052</v>
          </cell>
          <cell r="G199" t="str">
            <v>Smithsonian Institution, National Museum of Natural History</v>
          </cell>
          <cell r="I199" t="str">
            <v>BOLD:AAJ1084</v>
          </cell>
          <cell r="J199">
            <v>18</v>
          </cell>
          <cell r="K199" t="str">
            <v>Chordata</v>
          </cell>
          <cell r="L199">
            <v>77</v>
          </cell>
          <cell r="M199" t="str">
            <v>Actinopterygii</v>
          </cell>
          <cell r="N199">
            <v>747033</v>
          </cell>
          <cell r="O199" t="str">
            <v>Blenniiformes</v>
          </cell>
          <cell r="P199">
            <v>1865</v>
          </cell>
          <cell r="Q199" t="str">
            <v>Blenniidae</v>
          </cell>
          <cell r="R199">
            <v>496075</v>
          </cell>
          <cell r="S199" t="str">
            <v>Salariinae</v>
          </cell>
          <cell r="T199">
            <v>84468</v>
          </cell>
          <cell r="U199" t="str">
            <v>Cirripectes</v>
          </cell>
          <cell r="V199">
            <v>89209</v>
          </cell>
          <cell r="W199" t="str">
            <v>Cirripectes variolosus</v>
          </cell>
          <cell r="Z199" t="str">
            <v>Jeff Williams</v>
          </cell>
          <cell r="AB199" t="str">
            <v>Valenciennes, 1836</v>
          </cell>
          <cell r="AD199" t="str">
            <v>Vouchered:Registered Collection</v>
          </cell>
          <cell r="AG199" t="str">
            <v>Jeff Williams, Erwan Delrieu-Trottin, Pierre Sasal</v>
          </cell>
          <cell r="AK199" t="str">
            <v>Collection depth: 10-15 m.</v>
          </cell>
          <cell r="AU199" t="str">
            <v>SL=30.2 mm.</v>
          </cell>
          <cell r="AV199" t="str">
            <v>-23.8606</v>
          </cell>
          <cell r="AW199" t="str">
            <v>-147.715</v>
          </cell>
          <cell r="BA199">
            <v>10</v>
          </cell>
          <cell r="BC199">
            <v>-5</v>
          </cell>
          <cell r="BD199" t="str">
            <v>French Polynesia</v>
          </cell>
          <cell r="BE199" t="str">
            <v>Austral Islands</v>
          </cell>
          <cell r="BH199" t="str">
            <v>Austral Islands, Raivavae, just outside harbor ent</v>
          </cell>
          <cell r="BI199">
            <v>3202994</v>
          </cell>
          <cell r="BJ199" t="str">
            <v>http://www.boldsystems.org/pics/AUSTR/USNM_423319_photograph_30.2mmSL_AUST_052+1507673436.JPG</v>
          </cell>
          <cell r="BK199" t="str">
            <v>Lateral</v>
          </cell>
          <cell r="BL199" t="str">
            <v>USNM 423319 photograph lateral view</v>
          </cell>
          <cell r="BN199">
            <v>2013</v>
          </cell>
          <cell r="BO199" t="str">
            <v>CreativeCommons – Attribution Non-Commercial (by-nc)</v>
          </cell>
          <cell r="BP199" t="str">
            <v>Smithsonian Institution National Museum of Natural History</v>
          </cell>
          <cell r="BQ199" t="str">
            <v>Jeffrey T. Williams</v>
          </cell>
        </row>
        <row r="200">
          <cell r="B200" t="str">
            <v>AUSTR166-13</v>
          </cell>
          <cell r="C200" t="str">
            <v>AUST-168</v>
          </cell>
          <cell r="D200">
            <v>3786792</v>
          </cell>
          <cell r="E200" t="str">
            <v>USNM:FISH:423231</v>
          </cell>
          <cell r="F200" t="str">
            <v>AUST-168</v>
          </cell>
          <cell r="G200" t="str">
            <v>Smithsonian Institution, National Museum of Natural History</v>
          </cell>
          <cell r="I200" t="str">
            <v>BOLD:AAF2879</v>
          </cell>
          <cell r="J200">
            <v>18</v>
          </cell>
          <cell r="K200" t="str">
            <v>Chordata</v>
          </cell>
          <cell r="L200">
            <v>77</v>
          </cell>
          <cell r="M200" t="str">
            <v>Actinopterygii</v>
          </cell>
          <cell r="N200">
            <v>747033</v>
          </cell>
          <cell r="O200" t="str">
            <v>Blenniiformes</v>
          </cell>
          <cell r="P200">
            <v>1865</v>
          </cell>
          <cell r="Q200" t="str">
            <v>Blenniidae</v>
          </cell>
          <cell r="R200">
            <v>496075</v>
          </cell>
          <cell r="S200" t="str">
            <v>Salariinae</v>
          </cell>
          <cell r="T200">
            <v>84468</v>
          </cell>
          <cell r="U200" t="str">
            <v>Cirripectes</v>
          </cell>
          <cell r="V200">
            <v>89207</v>
          </cell>
          <cell r="W200" t="str">
            <v>Cirripectes quagga</v>
          </cell>
          <cell r="Z200" t="str">
            <v>Jeff Williams</v>
          </cell>
          <cell r="AB200" t="str">
            <v>(Fowler &amp; Ball, 1924)</v>
          </cell>
          <cell r="AD200" t="str">
            <v>Vouchered:Registered Collection</v>
          </cell>
          <cell r="AG200" t="str">
            <v>Jeff Williams, Erwan Delrieu-Trottin, Pierre Sasal</v>
          </cell>
          <cell r="AK200" t="str">
            <v>Collection depth: 3-9 m.</v>
          </cell>
          <cell r="AU200" t="str">
            <v>SL=30.8 mm.</v>
          </cell>
          <cell r="AV200" t="str">
            <v>-23.9122</v>
          </cell>
          <cell r="AW200" t="str">
            <v>-147.661</v>
          </cell>
          <cell r="BA200">
            <v>3</v>
          </cell>
          <cell r="BC200">
            <v>-6</v>
          </cell>
          <cell r="BD200" t="str">
            <v>French Polynesia</v>
          </cell>
          <cell r="BE200" t="str">
            <v>Austral Islands</v>
          </cell>
          <cell r="BH200" t="str">
            <v>Austral Islands, Raivavae, south side on outer ree</v>
          </cell>
          <cell r="BI200">
            <v>3202909</v>
          </cell>
          <cell r="BJ200" t="str">
            <v>http://www.boldsystems.org/pics/AUSTR/USNM_423231_photograph_30.8mmSL_AUST_168+1507673160.JPG</v>
          </cell>
          <cell r="BK200" t="str">
            <v>Lateral</v>
          </cell>
          <cell r="BL200" t="str">
            <v>USNM 423231 photograph lateral view</v>
          </cell>
          <cell r="BN200">
            <v>2013</v>
          </cell>
          <cell r="BO200" t="str">
            <v>CreativeCommons – Attribution Non-Commercial (by-nc)</v>
          </cell>
          <cell r="BP200" t="str">
            <v>Smithsonian Institution National Museum of Natural History</v>
          </cell>
          <cell r="BQ200" t="str">
            <v>Jeffrey T. Williams</v>
          </cell>
        </row>
        <row r="201">
          <cell r="B201" t="str">
            <v>AUSTR240-13</v>
          </cell>
          <cell r="C201" t="str">
            <v>AUST-242</v>
          </cell>
          <cell r="D201">
            <v>3786866</v>
          </cell>
          <cell r="E201" t="str">
            <v>USNM:FISH:423364</v>
          </cell>
          <cell r="F201" t="str">
            <v>AUST-242</v>
          </cell>
          <cell r="G201" t="str">
            <v>Smithsonian Institution, National Museum of Natural History</v>
          </cell>
          <cell r="I201" t="str">
            <v>BOLD:ACC5103</v>
          </cell>
          <cell r="J201">
            <v>18</v>
          </cell>
          <cell r="K201" t="str">
            <v>Chordata</v>
          </cell>
          <cell r="L201">
            <v>77</v>
          </cell>
          <cell r="M201" t="str">
            <v>Actinopterygii</v>
          </cell>
          <cell r="N201">
            <v>747033</v>
          </cell>
          <cell r="O201" t="str">
            <v>Blenniiformes</v>
          </cell>
          <cell r="P201">
            <v>1865</v>
          </cell>
          <cell r="Q201" t="str">
            <v>Blenniidae</v>
          </cell>
          <cell r="R201">
            <v>496075</v>
          </cell>
          <cell r="S201" t="str">
            <v>Salariinae</v>
          </cell>
          <cell r="T201">
            <v>84468</v>
          </cell>
          <cell r="U201" t="str">
            <v>Cirripectes</v>
          </cell>
          <cell r="Z201" t="str">
            <v>Jeff Williams</v>
          </cell>
          <cell r="AD201" t="str">
            <v>Vouchered:Registered Collection</v>
          </cell>
          <cell r="AG201" t="str">
            <v>Jeff Williams, Erwan Delrieu-Trottin, Pierre Sasal</v>
          </cell>
          <cell r="AK201" t="str">
            <v>Collection depth: 18-22 m.</v>
          </cell>
          <cell r="AU201" t="str">
            <v>SL=57.8 mm.</v>
          </cell>
          <cell r="AV201" t="str">
            <v>-23.4214</v>
          </cell>
          <cell r="AW201" t="str">
            <v>-149.44</v>
          </cell>
          <cell r="BA201">
            <v>18</v>
          </cell>
          <cell r="BC201">
            <v>-4</v>
          </cell>
          <cell r="BD201" t="str">
            <v>French Polynesia</v>
          </cell>
          <cell r="BE201" t="str">
            <v>Austral Islands</v>
          </cell>
          <cell r="BH201" t="str">
            <v>Austral Islands, Tubuai south end, outer reef slop</v>
          </cell>
          <cell r="BI201">
            <v>3203037</v>
          </cell>
          <cell r="BJ201" t="str">
            <v>http://www.boldsystems.org/pics/AUSTR/USNM_423364_photograph_57.8mmSL_AUST_242+1507673716.JPG</v>
          </cell>
          <cell r="BK201" t="str">
            <v>Lateral</v>
          </cell>
          <cell r="BL201" t="str">
            <v>USNM 423364 photograph lateral view</v>
          </cell>
          <cell r="BN201">
            <v>2013</v>
          </cell>
          <cell r="BO201" t="str">
            <v>CreativeCommons – Attribution Non-Commercial (by-nc)</v>
          </cell>
          <cell r="BP201" t="str">
            <v>Smithsonian Institution National Museum of Natural History</v>
          </cell>
          <cell r="BQ201" t="str">
            <v>Jeffrey T. Williams</v>
          </cell>
        </row>
        <row r="202">
          <cell r="B202" t="str">
            <v>AUSTR533-13</v>
          </cell>
          <cell r="C202" t="str">
            <v>AUST-535</v>
          </cell>
          <cell r="D202">
            <v>3787159</v>
          </cell>
          <cell r="E202" t="str">
            <v>USNM:FISH:424004</v>
          </cell>
          <cell r="F202" t="str">
            <v>AUST-535</v>
          </cell>
          <cell r="G202" t="str">
            <v>Smithsonian Institution, National Museum of Natural History</v>
          </cell>
          <cell r="I202" t="str">
            <v>BOLD:AAF2879</v>
          </cell>
          <cell r="J202">
            <v>18</v>
          </cell>
          <cell r="K202" t="str">
            <v>Chordata</v>
          </cell>
          <cell r="L202">
            <v>77</v>
          </cell>
          <cell r="M202" t="str">
            <v>Actinopterygii</v>
          </cell>
          <cell r="N202">
            <v>747033</v>
          </cell>
          <cell r="O202" t="str">
            <v>Blenniiformes</v>
          </cell>
          <cell r="P202">
            <v>1865</v>
          </cell>
          <cell r="Q202" t="str">
            <v>Blenniidae</v>
          </cell>
          <cell r="R202">
            <v>496075</v>
          </cell>
          <cell r="S202" t="str">
            <v>Salariinae</v>
          </cell>
          <cell r="T202">
            <v>84468</v>
          </cell>
          <cell r="U202" t="str">
            <v>Cirripectes</v>
          </cell>
          <cell r="V202">
            <v>89207</v>
          </cell>
          <cell r="W202" t="str">
            <v>Cirripectes quagga</v>
          </cell>
          <cell r="Z202" t="str">
            <v>Jeff Williams</v>
          </cell>
          <cell r="AB202" t="str">
            <v>(Fowler &amp; Ball, 1924)</v>
          </cell>
          <cell r="AD202" t="str">
            <v>Vouchered:Registered Collection</v>
          </cell>
          <cell r="AG202" t="str">
            <v>Jeff Williams, Erwan Delrieu-Trottin, Pierre Sasal</v>
          </cell>
          <cell r="AK202" t="str">
            <v>Collection depth: 0-9 m.|Austral Islands, Maria Atoll, exposed barrier reef crest and channels with high energy surf, sand and large pieces of coral at bottom of channels. Surge channel lead into lagoon.</v>
          </cell>
          <cell r="AU202" t="str">
            <v>SL=44.8 mm.</v>
          </cell>
          <cell r="AV202" t="str">
            <v>-21.8131</v>
          </cell>
          <cell r="AW202" t="str">
            <v>-154.689</v>
          </cell>
          <cell r="BC202">
            <v>-9</v>
          </cell>
          <cell r="BD202" t="str">
            <v>French Polynesia</v>
          </cell>
          <cell r="BE202" t="str">
            <v>Austral Islands</v>
          </cell>
          <cell r="BI202">
            <v>3202671</v>
          </cell>
          <cell r="BJ202" t="str">
            <v>http://www.boldsystems.org/pics/AUSTR/USNM_424004_photograph_44.8mmSL_AUST_535+1507674050.JPG</v>
          </cell>
          <cell r="BK202" t="str">
            <v>Lateral</v>
          </cell>
          <cell r="BL202" t="str">
            <v>USNM 424004 photograph lateral view</v>
          </cell>
          <cell r="BN202">
            <v>2013</v>
          </cell>
          <cell r="BO202" t="str">
            <v>CreativeCommons – Attribution Non-Commercial (by-nc)</v>
          </cell>
          <cell r="BP202" t="str">
            <v>Smithsonian Institution National Museum of Natural History</v>
          </cell>
          <cell r="BQ202" t="str">
            <v>Jeffrey T. Williams</v>
          </cell>
        </row>
        <row r="203">
          <cell r="B203" t="str">
            <v>AUSTR534-13</v>
          </cell>
          <cell r="C203" t="str">
            <v>AUST-536</v>
          </cell>
          <cell r="D203">
            <v>3787160</v>
          </cell>
          <cell r="E203" t="str">
            <v>USNM:FISH:424001</v>
          </cell>
          <cell r="F203" t="str">
            <v>AUST-536</v>
          </cell>
          <cell r="G203" t="str">
            <v>Smithsonian Institution, National Museum of Natural History</v>
          </cell>
          <cell r="I203" t="str">
            <v>BOLD:AAF2879</v>
          </cell>
          <cell r="J203">
            <v>18</v>
          </cell>
          <cell r="K203" t="str">
            <v>Chordata</v>
          </cell>
          <cell r="L203">
            <v>77</v>
          </cell>
          <cell r="M203" t="str">
            <v>Actinopterygii</v>
          </cell>
          <cell r="N203">
            <v>747033</v>
          </cell>
          <cell r="O203" t="str">
            <v>Blenniiformes</v>
          </cell>
          <cell r="P203">
            <v>1865</v>
          </cell>
          <cell r="Q203" t="str">
            <v>Blenniidae</v>
          </cell>
          <cell r="R203">
            <v>496075</v>
          </cell>
          <cell r="S203" t="str">
            <v>Salariinae</v>
          </cell>
          <cell r="T203">
            <v>84468</v>
          </cell>
          <cell r="U203" t="str">
            <v>Cirripectes</v>
          </cell>
          <cell r="V203">
            <v>89207</v>
          </cell>
          <cell r="W203" t="str">
            <v>Cirripectes quagga</v>
          </cell>
          <cell r="Z203" t="str">
            <v>Jeff Williams</v>
          </cell>
          <cell r="AB203" t="str">
            <v>(Fowler &amp; Ball, 1924)</v>
          </cell>
          <cell r="AD203" t="str">
            <v>Vouchered:Registered Collection</v>
          </cell>
          <cell r="AG203" t="str">
            <v>Jeff Williams, Erwan Delrieu-Trottin, Pierre Sasal</v>
          </cell>
          <cell r="AK203" t="str">
            <v>Collection depth: 0-9 m.|Austral Islands, Maria Atoll, exposed barrier reef crest and channels with high energy surf, sand and large pieces of coral at bottom of channels. Surge channel lead into lagoon.</v>
          </cell>
          <cell r="AU203" t="str">
            <v>SL=48.8 mm.</v>
          </cell>
          <cell r="AV203" t="str">
            <v>-21.8131</v>
          </cell>
          <cell r="AW203" t="str">
            <v>-154.689</v>
          </cell>
          <cell r="BC203">
            <v>-9</v>
          </cell>
          <cell r="BD203" t="str">
            <v>French Polynesia</v>
          </cell>
          <cell r="BE203" t="str">
            <v>Austral Islands</v>
          </cell>
          <cell r="BI203">
            <v>3202668</v>
          </cell>
          <cell r="BJ203" t="str">
            <v>http://www.boldsystems.org/pics/AUSTR/USNM_424001_photograph_48.8mmSL_AUST_536+1507674038.JPG</v>
          </cell>
          <cell r="BK203" t="str">
            <v>Lateral</v>
          </cell>
          <cell r="BL203" t="str">
            <v>USNM 424001 photograph lateral view</v>
          </cell>
          <cell r="BN203">
            <v>2013</v>
          </cell>
          <cell r="BO203" t="str">
            <v>CreativeCommons – Attribution Non-Commercial (by-nc)</v>
          </cell>
          <cell r="BP203" t="str">
            <v>Smithsonian Institution National Museum of Natural History</v>
          </cell>
          <cell r="BQ203" t="str">
            <v>Jeffrey T. Williams</v>
          </cell>
        </row>
        <row r="204">
          <cell r="B204" t="str">
            <v>AUSTR545-13</v>
          </cell>
          <cell r="C204" t="str">
            <v>AUST-547</v>
          </cell>
          <cell r="D204">
            <v>3787171</v>
          </cell>
          <cell r="E204" t="str">
            <v>USNM:FISH:422992</v>
          </cell>
          <cell r="F204" t="str">
            <v>AUST-547</v>
          </cell>
          <cell r="G204" t="str">
            <v>Smithsonian Institution, National Museum of Natural History</v>
          </cell>
          <cell r="I204" t="str">
            <v>BOLD:ACP7855</v>
          </cell>
          <cell r="J204">
            <v>18</v>
          </cell>
          <cell r="K204" t="str">
            <v>Chordata</v>
          </cell>
          <cell r="L204">
            <v>77</v>
          </cell>
          <cell r="M204" t="str">
            <v>Actinopterygii</v>
          </cell>
          <cell r="N204">
            <v>747033</v>
          </cell>
          <cell r="O204" t="str">
            <v>Blenniiformes</v>
          </cell>
          <cell r="P204">
            <v>1865</v>
          </cell>
          <cell r="Q204" t="str">
            <v>Blenniidae</v>
          </cell>
          <cell r="R204">
            <v>496075</v>
          </cell>
          <cell r="S204" t="str">
            <v>Salariinae</v>
          </cell>
          <cell r="T204">
            <v>84468</v>
          </cell>
          <cell r="U204" t="str">
            <v>Cirripectes</v>
          </cell>
          <cell r="V204">
            <v>560616</v>
          </cell>
          <cell r="W204" t="str">
            <v>Cirripectes jenningsi</v>
          </cell>
          <cell r="Z204" t="str">
            <v>Jeremie Viviani</v>
          </cell>
          <cell r="AB204" t="str">
            <v>Schultz, 1943</v>
          </cell>
          <cell r="AD204" t="str">
            <v>Vouchered:Registered Collection</v>
          </cell>
          <cell r="AG204" t="str">
            <v>Jeff Williams, Erwan Delrieu-Trottin, Pierre Sasal</v>
          </cell>
          <cell r="AK204" t="str">
            <v>Collection depth: 0-9 m.|Austral Islands, Maria Atoll, exposed barrier reef crest and channels with high energy surf, sand and large pieces of coral at bottom of channels. Surge channel lead into lagoon.</v>
          </cell>
          <cell r="AU204" t="str">
            <v>SL=63.9 mm.</v>
          </cell>
          <cell r="AV204" t="str">
            <v>-21.8131</v>
          </cell>
          <cell r="AW204" t="str">
            <v>-154.689</v>
          </cell>
          <cell r="BC204">
            <v>-9</v>
          </cell>
          <cell r="BD204" t="str">
            <v>French Polynesia</v>
          </cell>
          <cell r="BE204" t="str">
            <v>Austral Islands</v>
          </cell>
          <cell r="BI204">
            <v>3202603</v>
          </cell>
          <cell r="BJ204" t="str">
            <v>http://www.boldsystems.org/pics/AUSTR/USNM_422992_photograph_63.9mmSL_AUST_547+1507672996.JPG</v>
          </cell>
          <cell r="BK204" t="str">
            <v>Lateral</v>
          </cell>
          <cell r="BL204" t="str">
            <v>USNM 422992 photograph lateral view</v>
          </cell>
          <cell r="BN204">
            <v>2013</v>
          </cell>
          <cell r="BO204" t="str">
            <v>CreativeCommons – Attribution Non-Commercial (by-nc)</v>
          </cell>
          <cell r="BP204" t="str">
            <v>Smithsonian Institution National Museum of Natural History</v>
          </cell>
          <cell r="BQ204" t="str">
            <v>Jeffrey T. Williams</v>
          </cell>
        </row>
        <row r="205">
          <cell r="B205" t="str">
            <v>AUSTR547-13</v>
          </cell>
          <cell r="C205" t="str">
            <v>AUST-549</v>
          </cell>
          <cell r="D205">
            <v>3787173</v>
          </cell>
          <cell r="E205" t="str">
            <v>USNM:FISH:422993</v>
          </cell>
          <cell r="F205" t="str">
            <v>AUST-549</v>
          </cell>
          <cell r="G205" t="str">
            <v>Smithsonian Institution, National Museum of Natural History</v>
          </cell>
          <cell r="I205" t="str">
            <v>BOLD:ACC5121</v>
          </cell>
          <cell r="J205">
            <v>18</v>
          </cell>
          <cell r="K205" t="str">
            <v>Chordata</v>
          </cell>
          <cell r="L205">
            <v>77</v>
          </cell>
          <cell r="M205" t="str">
            <v>Actinopterygii</v>
          </cell>
          <cell r="N205">
            <v>747033</v>
          </cell>
          <cell r="O205" t="str">
            <v>Blenniiformes</v>
          </cell>
          <cell r="P205">
            <v>1865</v>
          </cell>
          <cell r="Q205" t="str">
            <v>Blenniidae</v>
          </cell>
          <cell r="R205">
            <v>496075</v>
          </cell>
          <cell r="S205" t="str">
            <v>Salariinae</v>
          </cell>
          <cell r="T205">
            <v>84468</v>
          </cell>
          <cell r="U205" t="str">
            <v>Cirripectes</v>
          </cell>
          <cell r="V205">
            <v>495638</v>
          </cell>
          <cell r="W205" t="str">
            <v>Cirripectes alboapicalis</v>
          </cell>
          <cell r="Z205" t="str">
            <v>Jeremie Viviani</v>
          </cell>
          <cell r="AB205" t="str">
            <v>Ogilby, 1899</v>
          </cell>
          <cell r="AD205" t="str">
            <v>Vouchered:Registered Collection</v>
          </cell>
          <cell r="AG205" t="str">
            <v>Jeff Williams, Erwan Delrieu-Trottin, Pierre Sasal</v>
          </cell>
          <cell r="AK205" t="str">
            <v>Collection depth: 0-9 m.|Austral Islands, Maria Atoll, exposed barrier reef crest and channels with high energy surf, sand and large pieces of coral at bottom of channels. Surge channel lead into lagoon.</v>
          </cell>
          <cell r="AU205" t="str">
            <v>SL=55 mm.</v>
          </cell>
          <cell r="AV205" t="str">
            <v>-21.8131</v>
          </cell>
          <cell r="AW205" t="str">
            <v>-154.689</v>
          </cell>
          <cell r="BC205">
            <v>-9</v>
          </cell>
          <cell r="BD205" t="str">
            <v>French Polynesia</v>
          </cell>
          <cell r="BE205" t="str">
            <v>Austral Islands</v>
          </cell>
          <cell r="BI205">
            <v>3202604</v>
          </cell>
          <cell r="BJ205" t="str">
            <v>http://www.boldsystems.org/pics/AUSTR/USNM_422993_photograph_55.0mmSL_AUST_549+1507672998.JPG</v>
          </cell>
          <cell r="BK205" t="str">
            <v>Lateral</v>
          </cell>
          <cell r="BL205" t="str">
            <v>USNM 422993 photograph lateral view</v>
          </cell>
          <cell r="BN205">
            <v>2013</v>
          </cell>
          <cell r="BO205" t="str">
            <v>CreativeCommons – Attribution Non-Commercial (by-nc)</v>
          </cell>
          <cell r="BP205" t="str">
            <v>Smithsonian Institution National Museum of Natural History</v>
          </cell>
          <cell r="BQ205" t="str">
            <v>Jeffrey T. Williams</v>
          </cell>
        </row>
        <row r="206">
          <cell r="B206" t="str">
            <v>COLOR469-15</v>
          </cell>
          <cell r="C206" t="str">
            <v>R0301_021</v>
          </cell>
          <cell r="D206">
            <v>5872712</v>
          </cell>
          <cell r="E206" t="str">
            <v>R0301_021</v>
          </cell>
          <cell r="F206" t="str">
            <v>R0301_021</v>
          </cell>
          <cell r="G206" t="str">
            <v>Institut de Recherche pour le Developpement, France</v>
          </cell>
          <cell r="I206" t="str">
            <v>BOLD:AAE2835</v>
          </cell>
          <cell r="J206">
            <v>18</v>
          </cell>
          <cell r="K206" t="str">
            <v>Chordata</v>
          </cell>
          <cell r="L206">
            <v>77</v>
          </cell>
          <cell r="M206" t="str">
            <v>Actinopterygii</v>
          </cell>
          <cell r="N206">
            <v>747033</v>
          </cell>
          <cell r="O206" t="str">
            <v>Blenniiformes</v>
          </cell>
          <cell r="P206">
            <v>1865</v>
          </cell>
          <cell r="Q206" t="str">
            <v>Blenniidae</v>
          </cell>
          <cell r="R206">
            <v>496075</v>
          </cell>
          <cell r="S206" t="str">
            <v>Salariinae</v>
          </cell>
          <cell r="T206">
            <v>84468</v>
          </cell>
          <cell r="U206" t="str">
            <v>Cirripectes</v>
          </cell>
          <cell r="V206">
            <v>140517</v>
          </cell>
          <cell r="W206" t="str">
            <v>Cirripectes stigmaticus</v>
          </cell>
          <cell r="Z206" t="str">
            <v>Adeline Collet</v>
          </cell>
          <cell r="AA206" t="str">
            <v>Morphology &amp; COI</v>
          </cell>
          <cell r="AB206" t="str">
            <v>Strasburg &amp; Schultz, 1953</v>
          </cell>
          <cell r="AE206" t="str">
            <v>muscle + caudal fin</v>
          </cell>
          <cell r="AG206" t="str">
            <v>Adeline Collet</v>
          </cell>
          <cell r="AM206" t="str">
            <v>Light-Trap</v>
          </cell>
          <cell r="AN206" t="str">
            <v>post-larvae</v>
          </cell>
          <cell r="BD206" t="str">
            <v>Reunion</v>
          </cell>
          <cell r="BG206" t="str">
            <v>Saint-Gilles</v>
          </cell>
        </row>
        <row r="207">
          <cell r="B207" t="str">
            <v>DSFSG709-11</v>
          </cell>
          <cell r="C207" t="str">
            <v>ADC11_235.8 #1</v>
          </cell>
          <cell r="D207">
            <v>1919826</v>
          </cell>
          <cell r="F207" t="str">
            <v>ADC11_235.8 #1</v>
          </cell>
          <cell r="G207" t="str">
            <v>South African Institute for Aquatic Biodiversity</v>
          </cell>
          <cell r="I207" t="str">
            <v>BOLD:AAU6316</v>
          </cell>
          <cell r="J207">
            <v>18</v>
          </cell>
          <cell r="K207" t="str">
            <v>Chordata</v>
          </cell>
          <cell r="L207">
            <v>77</v>
          </cell>
          <cell r="M207" t="str">
            <v>Actinopterygii</v>
          </cell>
          <cell r="N207">
            <v>747033</v>
          </cell>
          <cell r="O207" t="str">
            <v>Blenniiformes</v>
          </cell>
          <cell r="P207">
            <v>1865</v>
          </cell>
          <cell r="Q207" t="str">
            <v>Blenniidae</v>
          </cell>
          <cell r="R207">
            <v>496075</v>
          </cell>
          <cell r="S207" t="str">
            <v>Salariinae</v>
          </cell>
          <cell r="T207">
            <v>84468</v>
          </cell>
          <cell r="U207" t="str">
            <v>Cirripectes</v>
          </cell>
          <cell r="V207">
            <v>384667</v>
          </cell>
          <cell r="W207" t="str">
            <v>Cirripectes auritus</v>
          </cell>
          <cell r="Z207" t="str">
            <v>Allan D. Connell</v>
          </cell>
          <cell r="AB207" t="str">
            <v>Carlson, 1981</v>
          </cell>
          <cell r="AU207" t="str">
            <v>spear</v>
          </cell>
          <cell r="BD207" t="str">
            <v>South Africa</v>
          </cell>
          <cell r="BI207">
            <v>1607590</v>
          </cell>
          <cell r="BJ207" t="str">
            <v>http://www.boldsystems.org/pics/DSSAU/Cirripectes_auritus_235.8_#1+1333464790.jpg</v>
          </cell>
          <cell r="BK207" t="str">
            <v>Lateral</v>
          </cell>
          <cell r="BM207" t="str">
            <v>Allan D. Connell</v>
          </cell>
          <cell r="BN207">
            <v>2011</v>
          </cell>
          <cell r="BO207" t="str">
            <v>CreativeCommons - Attribution Non-Commercial Share-Alike</v>
          </cell>
          <cell r="BP207" t="str">
            <v>Centre for Biodiversity Genomics</v>
          </cell>
          <cell r="BQ207" t="str">
            <v>Allan D. Connell</v>
          </cell>
        </row>
        <row r="208">
          <cell r="B208" t="str">
            <v>DSLAG1786-12</v>
          </cell>
          <cell r="C208" t="str">
            <v>ADC12_235.8 #3</v>
          </cell>
          <cell r="D208">
            <v>2712516</v>
          </cell>
          <cell r="F208" t="str">
            <v>ADC12_235.8 #3</v>
          </cell>
          <cell r="G208" t="str">
            <v>South African Institute for Aquatic Biodiversity</v>
          </cell>
          <cell r="I208" t="str">
            <v>BOLD:AAU6316</v>
          </cell>
          <cell r="J208">
            <v>18</v>
          </cell>
          <cell r="K208" t="str">
            <v>Chordata</v>
          </cell>
          <cell r="L208">
            <v>77</v>
          </cell>
          <cell r="M208" t="str">
            <v>Actinopterygii</v>
          </cell>
          <cell r="N208">
            <v>747033</v>
          </cell>
          <cell r="O208" t="str">
            <v>Blenniiformes</v>
          </cell>
          <cell r="P208">
            <v>1865</v>
          </cell>
          <cell r="Q208" t="str">
            <v>Blenniidae</v>
          </cell>
          <cell r="R208">
            <v>496075</v>
          </cell>
          <cell r="S208" t="str">
            <v>Salariinae</v>
          </cell>
          <cell r="T208">
            <v>84468</v>
          </cell>
          <cell r="U208" t="str">
            <v>Cirripectes</v>
          </cell>
          <cell r="V208">
            <v>384667</v>
          </cell>
          <cell r="W208" t="str">
            <v>Cirripectes auritus</v>
          </cell>
          <cell r="Z208" t="str">
            <v>Allan D. Connell</v>
          </cell>
          <cell r="AB208" t="str">
            <v>Carlson, 1981</v>
          </cell>
          <cell r="AG208" t="str">
            <v>Allan D. Connell</v>
          </cell>
          <cell r="AV208" t="str">
            <v>-28.161</v>
          </cell>
          <cell r="AW208" t="str">
            <v>32.561</v>
          </cell>
          <cell r="AZ208">
            <v>-18</v>
          </cell>
          <cell r="BD208" t="str">
            <v>South Africa</v>
          </cell>
          <cell r="BE208" t="str">
            <v>KwaZulu-Natal</v>
          </cell>
          <cell r="BH208" t="str">
            <v>DAR 1</v>
          </cell>
          <cell r="BI208">
            <v>1718451</v>
          </cell>
          <cell r="BJ208" t="str">
            <v>http://www.boldsystems.org/pics/DSLAG/Cirripectes_auritus_235.8_#2_pic2+1312633042.JPG</v>
          </cell>
          <cell r="BK208" t="str">
            <v>Lateral</v>
          </cell>
          <cell r="BL208" t="str">
            <v>Cirripectes auritus</v>
          </cell>
          <cell r="BM208" t="str">
            <v>Allan D Connell</v>
          </cell>
          <cell r="BN208">
            <v>2012</v>
          </cell>
          <cell r="BO208" t="str">
            <v>CreativeCommons - Attribution</v>
          </cell>
          <cell r="BP208" t="str">
            <v>Allan D Connell</v>
          </cell>
          <cell r="BQ208" t="str">
            <v>Allan D Connell</v>
          </cell>
        </row>
        <row r="209">
          <cell r="B209" t="str">
            <v>FPFLB317-12</v>
          </cell>
          <cell r="C209" t="str">
            <v>FLMOO_1013</v>
          </cell>
          <cell r="D209">
            <v>2566973</v>
          </cell>
          <cell r="E209" t="str">
            <v>MBIO38269</v>
          </cell>
          <cell r="F209" t="str">
            <v>FLMOO_1013</v>
          </cell>
          <cell r="G209" t="str">
            <v>Smithsonian Institution</v>
          </cell>
          <cell r="I209" t="str">
            <v>BOLD:AAF2879</v>
          </cell>
          <cell r="J209">
            <v>18</v>
          </cell>
          <cell r="K209" t="str">
            <v>Chordata</v>
          </cell>
          <cell r="L209">
            <v>77</v>
          </cell>
          <cell r="M209" t="str">
            <v>Actinopterygii</v>
          </cell>
          <cell r="N209">
            <v>747033</v>
          </cell>
          <cell r="O209" t="str">
            <v>Blenniiformes</v>
          </cell>
          <cell r="P209">
            <v>1865</v>
          </cell>
          <cell r="Q209" t="str">
            <v>Blenniidae</v>
          </cell>
          <cell r="R209">
            <v>496075</v>
          </cell>
          <cell r="S209" t="str">
            <v>Salariinae</v>
          </cell>
          <cell r="T209">
            <v>84468</v>
          </cell>
          <cell r="U209" t="str">
            <v>Cirripectes</v>
          </cell>
          <cell r="V209">
            <v>89207</v>
          </cell>
          <cell r="W209" t="str">
            <v>Cirripectes quagga</v>
          </cell>
          <cell r="Z209" t="str">
            <v>Benoit Espiau</v>
          </cell>
          <cell r="AB209" t="str">
            <v>(Fowler &amp; Ball, 1924)</v>
          </cell>
          <cell r="AG209" t="str">
            <v>Benoit ESPIAU, Franck Lerouvreur</v>
          </cell>
          <cell r="AN209" t="str">
            <v>I</v>
          </cell>
          <cell r="AT209" t="str">
            <v>Length : 2,1 mm</v>
          </cell>
          <cell r="AU209" t="str">
            <v>Identified through DNA Barcoding</v>
          </cell>
          <cell r="AV209" t="str">
            <v>-17.526</v>
          </cell>
          <cell r="AW209" t="str">
            <v>-149.938</v>
          </cell>
          <cell r="BD209" t="str">
            <v>French Polynesia</v>
          </cell>
          <cell r="BE209" t="str">
            <v>Society Islands</v>
          </cell>
          <cell r="BF209" t="str">
            <v>Moorea</v>
          </cell>
          <cell r="BG209" t="str">
            <v>West Coast of Moorea</v>
          </cell>
          <cell r="BI209">
            <v>1637571</v>
          </cell>
          <cell r="BJ209" t="str">
            <v>http://www.boldsystems.org/pics/FPFLB/FLMOO_1013+1338473915.jpg</v>
          </cell>
          <cell r="BK209" t="str">
            <v>Lateral</v>
          </cell>
          <cell r="BO209" t="str">
            <v>No Rights Reserved</v>
          </cell>
          <cell r="BQ209" t="str">
            <v>Benoit ESPIAU</v>
          </cell>
        </row>
        <row r="210">
          <cell r="B210" t="str">
            <v>FPFLB318-12</v>
          </cell>
          <cell r="C210" t="str">
            <v>FLMOO_1014</v>
          </cell>
          <cell r="D210">
            <v>2566974</v>
          </cell>
          <cell r="E210" t="str">
            <v>MBIO38271</v>
          </cell>
          <cell r="F210" t="str">
            <v>FLMOO_1014</v>
          </cell>
          <cell r="G210" t="str">
            <v>Smithsonian Institution</v>
          </cell>
          <cell r="I210" t="str">
            <v>BOLD:AAF2879</v>
          </cell>
          <cell r="J210">
            <v>18</v>
          </cell>
          <cell r="K210" t="str">
            <v>Chordata</v>
          </cell>
          <cell r="L210">
            <v>77</v>
          </cell>
          <cell r="M210" t="str">
            <v>Actinopterygii</v>
          </cell>
          <cell r="N210">
            <v>747033</v>
          </cell>
          <cell r="O210" t="str">
            <v>Blenniiformes</v>
          </cell>
          <cell r="P210">
            <v>1865</v>
          </cell>
          <cell r="Q210" t="str">
            <v>Blenniidae</v>
          </cell>
          <cell r="R210">
            <v>496075</v>
          </cell>
          <cell r="S210" t="str">
            <v>Salariinae</v>
          </cell>
          <cell r="T210">
            <v>84468</v>
          </cell>
          <cell r="U210" t="str">
            <v>Cirripectes</v>
          </cell>
          <cell r="V210">
            <v>89207</v>
          </cell>
          <cell r="W210" t="str">
            <v>Cirripectes quagga</v>
          </cell>
          <cell r="Z210" t="str">
            <v>Benoit Espiau</v>
          </cell>
          <cell r="AB210" t="str">
            <v>(Fowler &amp; Ball, 1924)</v>
          </cell>
          <cell r="AG210" t="str">
            <v>Benoit ESPIAU, Franck Lerouvreur</v>
          </cell>
          <cell r="AN210" t="str">
            <v>I</v>
          </cell>
          <cell r="AT210" t="str">
            <v>Length : 1,9 mm</v>
          </cell>
          <cell r="AU210" t="str">
            <v>Identified through DNA Barcoding</v>
          </cell>
          <cell r="AV210" t="str">
            <v>-17.526</v>
          </cell>
          <cell r="AW210" t="str">
            <v>-149.938</v>
          </cell>
          <cell r="BD210" t="str">
            <v>French Polynesia</v>
          </cell>
          <cell r="BE210" t="str">
            <v>Society Islands</v>
          </cell>
          <cell r="BF210" t="str">
            <v>Moorea</v>
          </cell>
          <cell r="BG210" t="str">
            <v>West Coast of Moorea</v>
          </cell>
          <cell r="BI210">
            <v>1637572</v>
          </cell>
          <cell r="BJ210" t="str">
            <v>http://www.boldsystems.org/pics/FPFLB/FLMOO_1014+1338473917.jpg</v>
          </cell>
          <cell r="BK210" t="str">
            <v>Lateral</v>
          </cell>
          <cell r="BO210" t="str">
            <v>No Rights Reserved</v>
          </cell>
          <cell r="BQ210" t="str">
            <v>Benoit ESPIAU</v>
          </cell>
        </row>
        <row r="211">
          <cell r="B211" t="str">
            <v>FUT003-18</v>
          </cell>
          <cell r="C211" t="str">
            <v>FUT-003</v>
          </cell>
          <cell r="D211">
            <v>9554781</v>
          </cell>
          <cell r="E211" t="str">
            <v>USNM:FISH:446021</v>
          </cell>
          <cell r="F211" t="str">
            <v>FUT-003</v>
          </cell>
          <cell r="G211" t="str">
            <v>National Museum of Natural History, Smithsonian Institution</v>
          </cell>
          <cell r="I211" t="str">
            <v>BOLD:AAE2834</v>
          </cell>
          <cell r="J211">
            <v>18</v>
          </cell>
          <cell r="K211" t="str">
            <v>Chordata</v>
          </cell>
          <cell r="L211">
            <v>77</v>
          </cell>
          <cell r="M211" t="str">
            <v>Actinopterygii</v>
          </cell>
          <cell r="N211">
            <v>747033</v>
          </cell>
          <cell r="O211" t="str">
            <v>Blenniiformes</v>
          </cell>
          <cell r="P211">
            <v>1865</v>
          </cell>
          <cell r="Q211" t="str">
            <v>Blenniidae</v>
          </cell>
          <cell r="R211">
            <v>496075</v>
          </cell>
          <cell r="S211" t="str">
            <v>Salariinae</v>
          </cell>
          <cell r="T211">
            <v>84468</v>
          </cell>
          <cell r="U211" t="str">
            <v>Cirripectes</v>
          </cell>
          <cell r="V211">
            <v>140517</v>
          </cell>
          <cell r="W211" t="str">
            <v>Cirripectes stigmaticus</v>
          </cell>
          <cell r="Z211" t="str">
            <v>Jeff Williams</v>
          </cell>
          <cell r="AB211" t="str">
            <v>Strasburg &amp; Schultz, 1953</v>
          </cell>
          <cell r="AD211" t="str">
            <v>Vouchered:Registered Collection</v>
          </cell>
          <cell r="AG211" t="str">
            <v>J. Williams &amp; S. Planes</v>
          </cell>
          <cell r="AK211" t="str">
            <v>Collected between 8-16 meters.</v>
          </cell>
          <cell r="AT211" t="str">
            <v>SL=43 mm.</v>
          </cell>
          <cell r="AV211" t="str">
            <v>-14.2994</v>
          </cell>
          <cell r="AW211" t="str">
            <v>-178.161</v>
          </cell>
          <cell r="BA211">
            <v>8</v>
          </cell>
          <cell r="BC211">
            <v>-8</v>
          </cell>
          <cell r="BD211" t="str">
            <v>France</v>
          </cell>
          <cell r="BE211" t="str">
            <v>Wallis and Futuna Islands</v>
          </cell>
          <cell r="BF211" t="str">
            <v>Futuna</v>
          </cell>
          <cell r="BH211" t="str">
            <v>Wallis and Futuna, Futuna Island, off west coast,</v>
          </cell>
        </row>
        <row r="212">
          <cell r="B212" t="str">
            <v>FUT163-18</v>
          </cell>
          <cell r="C212" t="str">
            <v>FUT-163</v>
          </cell>
          <cell r="D212">
            <v>9554941</v>
          </cell>
          <cell r="E212" t="str">
            <v>USNM:FISH:446181</v>
          </cell>
          <cell r="F212" t="str">
            <v>FUT-163</v>
          </cell>
          <cell r="G212" t="str">
            <v>National Museum of Natural History, Smithsonian Institution</v>
          </cell>
          <cell r="I212" t="str">
            <v>BOLD:AAR9265</v>
          </cell>
          <cell r="J212">
            <v>18</v>
          </cell>
          <cell r="K212" t="str">
            <v>Chordata</v>
          </cell>
          <cell r="L212">
            <v>77</v>
          </cell>
          <cell r="M212" t="str">
            <v>Actinopterygii</v>
          </cell>
          <cell r="N212">
            <v>747033</v>
          </cell>
          <cell r="O212" t="str">
            <v>Blenniiformes</v>
          </cell>
          <cell r="P212">
            <v>1865</v>
          </cell>
          <cell r="Q212" t="str">
            <v>Blenniidae</v>
          </cell>
          <cell r="R212">
            <v>496075</v>
          </cell>
          <cell r="S212" t="str">
            <v>Salariinae</v>
          </cell>
          <cell r="T212">
            <v>84468</v>
          </cell>
          <cell r="U212" t="str">
            <v>Cirripectes</v>
          </cell>
          <cell r="V212">
            <v>140926</v>
          </cell>
          <cell r="W212" t="str">
            <v>Cirripectes polyzona</v>
          </cell>
          <cell r="Z212" t="str">
            <v>Jeff Williams</v>
          </cell>
          <cell r="AB212" t="str">
            <v>Bleeker, 1868</v>
          </cell>
          <cell r="AD212" t="str">
            <v>Vouchered:Registered Collection</v>
          </cell>
          <cell r="AG212" t="str">
            <v>J. Williams &amp; S. Planes</v>
          </cell>
          <cell r="AK212" t="str">
            <v>Collected between 0-9 meters.</v>
          </cell>
          <cell r="AT212" t="str">
            <v>SL=55 mm.</v>
          </cell>
          <cell r="AV212" t="str">
            <v>-14.3476</v>
          </cell>
          <cell r="AW212" t="str">
            <v>-178.074</v>
          </cell>
          <cell r="BC212">
            <v>-9</v>
          </cell>
          <cell r="BD212" t="str">
            <v>France</v>
          </cell>
          <cell r="BE212" t="str">
            <v>Wallis and Futuna Islands</v>
          </cell>
          <cell r="BF212" t="str">
            <v>Futuna</v>
          </cell>
          <cell r="BH212" t="str">
            <v>Wallis and Futuna, Alofi Island, southwest point,</v>
          </cell>
          <cell r="BI212">
            <v>3476971</v>
          </cell>
          <cell r="BJ212" t="str">
            <v>http://www.boldsystems.org/pics/FUT/USNM_446181_photograph_FUT-163_55mmSL_FUT-2016-04+1549569656.JPG</v>
          </cell>
          <cell r="BK212" t="str">
            <v>Lateral</v>
          </cell>
          <cell r="BL212" t="str">
            <v>USNM 446181 photograph lateral view</v>
          </cell>
          <cell r="BN212">
            <v>2016</v>
          </cell>
          <cell r="BO212" t="str">
            <v>CreativeCommons – Attribution Non-Commercial (by-nc)</v>
          </cell>
          <cell r="BP212" t="str">
            <v>Smithsonian Institution National Museum of Natural History</v>
          </cell>
          <cell r="BQ212" t="str">
            <v>Jeffrey T. Williams</v>
          </cell>
        </row>
        <row r="213">
          <cell r="B213" t="str">
            <v>GAMBA026-12</v>
          </cell>
          <cell r="C213" t="str">
            <v>GAM-794</v>
          </cell>
          <cell r="D213">
            <v>2911614</v>
          </cell>
          <cell r="E213" t="str">
            <v>USNM:FISH:404705</v>
          </cell>
          <cell r="F213" t="str">
            <v>GAM-794</v>
          </cell>
          <cell r="G213" t="str">
            <v>Smithsonian Institution, National Museum of Natural History</v>
          </cell>
          <cell r="I213" t="str">
            <v>BOLD:AAJ1084</v>
          </cell>
          <cell r="J213">
            <v>18</v>
          </cell>
          <cell r="K213" t="str">
            <v>Chordata</v>
          </cell>
          <cell r="L213">
            <v>77</v>
          </cell>
          <cell r="M213" t="str">
            <v>Actinopterygii</v>
          </cell>
          <cell r="N213">
            <v>747033</v>
          </cell>
          <cell r="O213" t="str">
            <v>Blenniiformes</v>
          </cell>
          <cell r="P213">
            <v>1865</v>
          </cell>
          <cell r="Q213" t="str">
            <v>Blenniidae</v>
          </cell>
          <cell r="R213">
            <v>496075</v>
          </cell>
          <cell r="S213" t="str">
            <v>Salariinae</v>
          </cell>
          <cell r="T213">
            <v>84468</v>
          </cell>
          <cell r="U213" t="str">
            <v>Cirripectes</v>
          </cell>
          <cell r="V213">
            <v>89209</v>
          </cell>
          <cell r="W213" t="str">
            <v>Cirripectes variolosus</v>
          </cell>
          <cell r="Z213" t="str">
            <v>Jeff Williams</v>
          </cell>
          <cell r="AB213" t="str">
            <v>Valenciennes, 1836</v>
          </cell>
          <cell r="AD213" t="str">
            <v>Vouchered:Registered Collection</v>
          </cell>
          <cell r="AG213" t="str">
            <v>Jeff Williams, Serge Planes, Pierre Sasal, Erwan Delrieu-Trottin</v>
          </cell>
          <cell r="AK213" t="str">
            <v>Collection depth: 10-25 m.</v>
          </cell>
          <cell r="AU213" t="str">
            <v>SL=46.9 mm.</v>
          </cell>
          <cell r="AV213" t="str">
            <v>-23.1067</v>
          </cell>
          <cell r="AW213" t="str">
            <v>-134.854</v>
          </cell>
          <cell r="BA213">
            <v>10</v>
          </cell>
          <cell r="BC213">
            <v>-15</v>
          </cell>
          <cell r="BD213" t="str">
            <v>French Polynesia</v>
          </cell>
          <cell r="BE213" t="str">
            <v>Tuamotu-Gambier</v>
          </cell>
          <cell r="BH213" t="str">
            <v>Gambier Archipelago, Tarauru-Roa Island, east of M</v>
          </cell>
          <cell r="BI213">
            <v>3204776</v>
          </cell>
          <cell r="BJ213" t="str">
            <v>http://www.boldsystems.org/pics/GAMBA/USNM_404705_photograph_GAM_794_46.9mmSL_GAM_2010_45+1507819578.JPG</v>
          </cell>
          <cell r="BK213" t="str">
            <v>Lateral</v>
          </cell>
          <cell r="BL213" t="str">
            <v>USNM 404705 photograph lateral view</v>
          </cell>
          <cell r="BN213">
            <v>2010</v>
          </cell>
          <cell r="BO213" t="str">
            <v>CreativeCommons – Attribution Non-Commercial (by-nc)</v>
          </cell>
          <cell r="BP213" t="str">
            <v>Smithsonian Institution National Museum of Natural History</v>
          </cell>
          <cell r="BQ213" t="str">
            <v>Jeffrey T. Williams</v>
          </cell>
        </row>
        <row r="214">
          <cell r="B214" t="str">
            <v>GBMIN121923-17</v>
          </cell>
          <cell r="C214" t="str">
            <v>KY675864</v>
          </cell>
          <cell r="D214">
            <v>8466821</v>
          </cell>
          <cell r="F214" t="str">
            <v>KY675864</v>
          </cell>
          <cell r="G214" t="str">
            <v>Mined from GenBank, NCBI</v>
          </cell>
          <cell r="I214" t="str">
            <v>BOLD:AAE2835</v>
          </cell>
          <cell r="J214">
            <v>18</v>
          </cell>
          <cell r="K214" t="str">
            <v>Chordata</v>
          </cell>
          <cell r="L214">
            <v>77</v>
          </cell>
          <cell r="M214" t="str">
            <v>Actinopterygii</v>
          </cell>
          <cell r="N214">
            <v>747033</v>
          </cell>
          <cell r="O214" t="str">
            <v>Blenniiformes</v>
          </cell>
          <cell r="P214">
            <v>1865</v>
          </cell>
          <cell r="Q214" t="str">
            <v>Blenniidae</v>
          </cell>
          <cell r="R214">
            <v>496075</v>
          </cell>
          <cell r="S214" t="str">
            <v>Salariinae</v>
          </cell>
          <cell r="T214">
            <v>84468</v>
          </cell>
          <cell r="U214" t="str">
            <v>Cirripectes</v>
          </cell>
          <cell r="V214">
            <v>84469</v>
          </cell>
          <cell r="W214" t="str">
            <v>Cirripectes castaneus</v>
          </cell>
          <cell r="AB214" t="str">
            <v>Valenciennes, 1836</v>
          </cell>
          <cell r="BD214" t="str">
            <v>Saudi Arabia</v>
          </cell>
        </row>
        <row r="215">
          <cell r="B215" t="str">
            <v>GBMIN96357-17</v>
          </cell>
          <cell r="C215" t="str">
            <v>KX301893</v>
          </cell>
          <cell r="D215">
            <v>8436738</v>
          </cell>
          <cell r="F215" t="str">
            <v>KX301893</v>
          </cell>
          <cell r="G215" t="str">
            <v>Mined from GenBank, NCBI</v>
          </cell>
          <cell r="I215" t="str">
            <v>BOLD:AAJ1078</v>
          </cell>
          <cell r="J215">
            <v>18</v>
          </cell>
          <cell r="K215" t="str">
            <v>Chordata</v>
          </cell>
          <cell r="L215">
            <v>77</v>
          </cell>
          <cell r="M215" t="str">
            <v>Actinopterygii</v>
          </cell>
          <cell r="N215">
            <v>747033</v>
          </cell>
          <cell r="O215" t="str">
            <v>Blenniiformes</v>
          </cell>
          <cell r="P215">
            <v>1865</v>
          </cell>
          <cell r="Q215" t="str">
            <v>Blenniidae</v>
          </cell>
          <cell r="R215">
            <v>496075</v>
          </cell>
          <cell r="S215" t="str">
            <v>Salariinae</v>
          </cell>
          <cell r="T215">
            <v>84468</v>
          </cell>
          <cell r="U215" t="str">
            <v>Cirripectes</v>
          </cell>
          <cell r="V215">
            <v>84470</v>
          </cell>
          <cell r="W215" t="str">
            <v>Cirripectes filamentosus</v>
          </cell>
          <cell r="AB215" t="str">
            <v>(Alleyne &amp; Macleay, 1877)</v>
          </cell>
          <cell r="BD215" t="str">
            <v>Seychelles</v>
          </cell>
        </row>
        <row r="216">
          <cell r="B216" t="str">
            <v>GBMIN97243-17</v>
          </cell>
          <cell r="C216" t="str">
            <v>KY676027</v>
          </cell>
          <cell r="D216">
            <v>8437624</v>
          </cell>
          <cell r="F216" t="str">
            <v>KY676027</v>
          </cell>
          <cell r="G216" t="str">
            <v>Mined from GenBank, NCBI</v>
          </cell>
          <cell r="I216" t="str">
            <v>BOLD:AAE2835</v>
          </cell>
          <cell r="J216">
            <v>18</v>
          </cell>
          <cell r="K216" t="str">
            <v>Chordata</v>
          </cell>
          <cell r="L216">
            <v>77</v>
          </cell>
          <cell r="M216" t="str">
            <v>Actinopterygii</v>
          </cell>
          <cell r="N216">
            <v>747033</v>
          </cell>
          <cell r="O216" t="str">
            <v>Blenniiformes</v>
          </cell>
          <cell r="P216">
            <v>1865</v>
          </cell>
          <cell r="Q216" t="str">
            <v>Blenniidae</v>
          </cell>
          <cell r="R216">
            <v>496075</v>
          </cell>
          <cell r="S216" t="str">
            <v>Salariinae</v>
          </cell>
          <cell r="T216">
            <v>84468</v>
          </cell>
          <cell r="U216" t="str">
            <v>Cirripectes</v>
          </cell>
          <cell r="V216">
            <v>84469</v>
          </cell>
          <cell r="W216" t="str">
            <v>Cirripectes castaneus</v>
          </cell>
          <cell r="AB216" t="str">
            <v>Valenciennes, 1836</v>
          </cell>
          <cell r="BD216" t="str">
            <v>Saudi Arabia</v>
          </cell>
        </row>
        <row r="217">
          <cell r="B217" t="str">
            <v>GBMNB10938-20</v>
          </cell>
          <cell r="C217" t="str">
            <v>MN649881</v>
          </cell>
          <cell r="D217">
            <v>11565361</v>
          </cell>
          <cell r="F217" t="str">
            <v>MN649881</v>
          </cell>
          <cell r="G217" t="str">
            <v>Mined from GenBank, NCBI</v>
          </cell>
          <cell r="I217" t="str">
            <v>BOLD:ACC5103</v>
          </cell>
          <cell r="J217">
            <v>18</v>
          </cell>
          <cell r="K217" t="str">
            <v>Chordata</v>
          </cell>
          <cell r="L217">
            <v>77</v>
          </cell>
          <cell r="M217" t="str">
            <v>Actinopterygii</v>
          </cell>
          <cell r="N217">
            <v>747033</v>
          </cell>
          <cell r="O217" t="str">
            <v>Blenniiformes</v>
          </cell>
          <cell r="P217">
            <v>1865</v>
          </cell>
          <cell r="Q217" t="str">
            <v>Blenniidae</v>
          </cell>
          <cell r="R217">
            <v>496075</v>
          </cell>
          <cell r="S217" t="str">
            <v>Salariinae</v>
          </cell>
          <cell r="T217">
            <v>84468</v>
          </cell>
          <cell r="U217" t="str">
            <v>Cirripectes</v>
          </cell>
          <cell r="V217">
            <v>983474</v>
          </cell>
          <cell r="W217" t="str">
            <v>Cirripectes sp. n. MH-2020</v>
          </cell>
          <cell r="BD217" t="str">
            <v>Kiribati</v>
          </cell>
        </row>
        <row r="218">
          <cell r="B218" t="str">
            <v>GBMNB10942-20</v>
          </cell>
          <cell r="C218" t="str">
            <v>MN649885</v>
          </cell>
          <cell r="D218">
            <v>11565365</v>
          </cell>
          <cell r="F218" t="str">
            <v>MN649885</v>
          </cell>
          <cell r="G218" t="str">
            <v>Mined from GenBank, NCBI</v>
          </cell>
          <cell r="I218" t="str">
            <v>BOLD:ACC5103</v>
          </cell>
          <cell r="J218">
            <v>18</v>
          </cell>
          <cell r="K218" t="str">
            <v>Chordata</v>
          </cell>
          <cell r="L218">
            <v>77</v>
          </cell>
          <cell r="M218" t="str">
            <v>Actinopterygii</v>
          </cell>
          <cell r="N218">
            <v>747033</v>
          </cell>
          <cell r="O218" t="str">
            <v>Blenniiformes</v>
          </cell>
          <cell r="P218">
            <v>1865</v>
          </cell>
          <cell r="Q218" t="str">
            <v>Blenniidae</v>
          </cell>
          <cell r="R218">
            <v>496075</v>
          </cell>
          <cell r="S218" t="str">
            <v>Salariinae</v>
          </cell>
          <cell r="T218">
            <v>84468</v>
          </cell>
          <cell r="U218" t="str">
            <v>Cirripectes</v>
          </cell>
          <cell r="V218">
            <v>983474</v>
          </cell>
          <cell r="W218" t="str">
            <v>Cirripectes sp. n. MH-2020</v>
          </cell>
          <cell r="BD218" t="str">
            <v>Kiribati</v>
          </cell>
        </row>
        <row r="219">
          <cell r="B219" t="str">
            <v>GBMNB10943-20</v>
          </cell>
          <cell r="C219" t="str">
            <v>MN649886</v>
          </cell>
          <cell r="D219">
            <v>11565366</v>
          </cell>
          <cell r="F219" t="str">
            <v>MN649886</v>
          </cell>
          <cell r="G219" t="str">
            <v>Mined from GenBank, NCBI</v>
          </cell>
          <cell r="I219" t="str">
            <v>BOLD:ACC5103</v>
          </cell>
          <cell r="J219">
            <v>18</v>
          </cell>
          <cell r="K219" t="str">
            <v>Chordata</v>
          </cell>
          <cell r="L219">
            <v>77</v>
          </cell>
          <cell r="M219" t="str">
            <v>Actinopterygii</v>
          </cell>
          <cell r="N219">
            <v>747033</v>
          </cell>
          <cell r="O219" t="str">
            <v>Blenniiformes</v>
          </cell>
          <cell r="P219">
            <v>1865</v>
          </cell>
          <cell r="Q219" t="str">
            <v>Blenniidae</v>
          </cell>
          <cell r="R219">
            <v>496075</v>
          </cell>
          <cell r="S219" t="str">
            <v>Salariinae</v>
          </cell>
          <cell r="T219">
            <v>84468</v>
          </cell>
          <cell r="U219" t="str">
            <v>Cirripectes</v>
          </cell>
          <cell r="V219">
            <v>983474</v>
          </cell>
          <cell r="W219" t="str">
            <v>Cirripectes sp. n. MH-2020</v>
          </cell>
          <cell r="BD219" t="str">
            <v>Kiribati</v>
          </cell>
        </row>
        <row r="220">
          <cell r="B220" t="str">
            <v>GBMNB10945-20</v>
          </cell>
          <cell r="C220" t="str">
            <v>MN649888</v>
          </cell>
          <cell r="D220">
            <v>11565368</v>
          </cell>
          <cell r="F220" t="str">
            <v>MN649888</v>
          </cell>
          <cell r="G220" t="str">
            <v>Mined from GenBank, NCBI</v>
          </cell>
          <cell r="I220" t="str">
            <v>BOLD:ACC5103</v>
          </cell>
          <cell r="J220">
            <v>18</v>
          </cell>
          <cell r="K220" t="str">
            <v>Chordata</v>
          </cell>
          <cell r="L220">
            <v>77</v>
          </cell>
          <cell r="M220" t="str">
            <v>Actinopterygii</v>
          </cell>
          <cell r="N220">
            <v>747033</v>
          </cell>
          <cell r="O220" t="str">
            <v>Blenniiformes</v>
          </cell>
          <cell r="P220">
            <v>1865</v>
          </cell>
          <cell r="Q220" t="str">
            <v>Blenniidae</v>
          </cell>
          <cell r="R220">
            <v>496075</v>
          </cell>
          <cell r="S220" t="str">
            <v>Salariinae</v>
          </cell>
          <cell r="T220">
            <v>84468</v>
          </cell>
          <cell r="U220" t="str">
            <v>Cirripectes</v>
          </cell>
          <cell r="V220">
            <v>983474</v>
          </cell>
          <cell r="W220" t="str">
            <v>Cirripectes sp. n. MH-2020</v>
          </cell>
          <cell r="BD220" t="str">
            <v>Kiribati</v>
          </cell>
        </row>
        <row r="221">
          <cell r="B221" t="str">
            <v>GBMNB10948-20</v>
          </cell>
          <cell r="C221" t="str">
            <v>MN649891</v>
          </cell>
          <cell r="D221">
            <v>11565371</v>
          </cell>
          <cell r="F221" t="str">
            <v>MN649891</v>
          </cell>
          <cell r="G221" t="str">
            <v>Mined from GenBank, NCBI</v>
          </cell>
          <cell r="I221" t="str">
            <v>BOLD:ACC5103</v>
          </cell>
          <cell r="J221">
            <v>18</v>
          </cell>
          <cell r="K221" t="str">
            <v>Chordata</v>
          </cell>
          <cell r="L221">
            <v>77</v>
          </cell>
          <cell r="M221" t="str">
            <v>Actinopterygii</v>
          </cell>
          <cell r="N221">
            <v>747033</v>
          </cell>
          <cell r="O221" t="str">
            <v>Blenniiformes</v>
          </cell>
          <cell r="P221">
            <v>1865</v>
          </cell>
          <cell r="Q221" t="str">
            <v>Blenniidae</v>
          </cell>
          <cell r="R221">
            <v>496075</v>
          </cell>
          <cell r="S221" t="str">
            <v>Salariinae</v>
          </cell>
          <cell r="T221">
            <v>84468</v>
          </cell>
          <cell r="U221" t="str">
            <v>Cirripectes</v>
          </cell>
          <cell r="V221">
            <v>983474</v>
          </cell>
          <cell r="W221" t="str">
            <v>Cirripectes sp. n. MH-2020</v>
          </cell>
          <cell r="BD221" t="str">
            <v>Kiribati</v>
          </cell>
        </row>
        <row r="222">
          <cell r="B222" t="str">
            <v>GBMNB10949-20</v>
          </cell>
          <cell r="C222" t="str">
            <v>MN649892</v>
          </cell>
          <cell r="D222">
            <v>11565372</v>
          </cell>
          <cell r="F222" t="str">
            <v>MN649892</v>
          </cell>
          <cell r="G222" t="str">
            <v>Mined from GenBank, NCBI</v>
          </cell>
          <cell r="I222" t="str">
            <v>BOLD:ACC5103</v>
          </cell>
          <cell r="J222">
            <v>18</v>
          </cell>
          <cell r="K222" t="str">
            <v>Chordata</v>
          </cell>
          <cell r="L222">
            <v>77</v>
          </cell>
          <cell r="M222" t="str">
            <v>Actinopterygii</v>
          </cell>
          <cell r="N222">
            <v>747033</v>
          </cell>
          <cell r="O222" t="str">
            <v>Blenniiformes</v>
          </cell>
          <cell r="P222">
            <v>1865</v>
          </cell>
          <cell r="Q222" t="str">
            <v>Blenniidae</v>
          </cell>
          <cell r="R222">
            <v>496075</v>
          </cell>
          <cell r="S222" t="str">
            <v>Salariinae</v>
          </cell>
          <cell r="T222">
            <v>84468</v>
          </cell>
          <cell r="U222" t="str">
            <v>Cirripectes</v>
          </cell>
          <cell r="V222">
            <v>983474</v>
          </cell>
          <cell r="W222" t="str">
            <v>Cirripectes sp. n. MH-2020</v>
          </cell>
          <cell r="BD222" t="str">
            <v>Kiribati</v>
          </cell>
        </row>
        <row r="223">
          <cell r="B223" t="str">
            <v>GBMNB10958-20</v>
          </cell>
          <cell r="C223" t="str">
            <v>MN649901</v>
          </cell>
          <cell r="D223">
            <v>11565381</v>
          </cell>
          <cell r="F223" t="str">
            <v>MN649901</v>
          </cell>
          <cell r="G223" t="str">
            <v>Mined from GenBank, NCBI</v>
          </cell>
          <cell r="I223" t="str">
            <v>BOLD:ACC5103</v>
          </cell>
          <cell r="J223">
            <v>18</v>
          </cell>
          <cell r="K223" t="str">
            <v>Chordata</v>
          </cell>
          <cell r="L223">
            <v>77</v>
          </cell>
          <cell r="M223" t="str">
            <v>Actinopterygii</v>
          </cell>
          <cell r="N223">
            <v>747033</v>
          </cell>
          <cell r="O223" t="str">
            <v>Blenniiformes</v>
          </cell>
          <cell r="P223">
            <v>1865</v>
          </cell>
          <cell r="Q223" t="str">
            <v>Blenniidae</v>
          </cell>
          <cell r="R223">
            <v>496075</v>
          </cell>
          <cell r="S223" t="str">
            <v>Salariinae</v>
          </cell>
          <cell r="T223">
            <v>84468</v>
          </cell>
          <cell r="U223" t="str">
            <v>Cirripectes</v>
          </cell>
          <cell r="V223">
            <v>983474</v>
          </cell>
          <cell r="W223" t="str">
            <v>Cirripectes sp. n. MH-2020</v>
          </cell>
          <cell r="BD223" t="str">
            <v>Kiribati</v>
          </cell>
        </row>
        <row r="224">
          <cell r="B224" t="str">
            <v>GBMNB10961-20</v>
          </cell>
          <cell r="C224" t="str">
            <v>MN649904</v>
          </cell>
          <cell r="D224">
            <v>11565384</v>
          </cell>
          <cell r="F224" t="str">
            <v>MN649904</v>
          </cell>
          <cell r="G224" t="str">
            <v>Mined from GenBank, NCBI</v>
          </cell>
          <cell r="I224" t="str">
            <v>BOLD:AAJ1084</v>
          </cell>
          <cell r="J224">
            <v>18</v>
          </cell>
          <cell r="K224" t="str">
            <v>Chordata</v>
          </cell>
          <cell r="L224">
            <v>77</v>
          </cell>
          <cell r="M224" t="str">
            <v>Actinopterygii</v>
          </cell>
          <cell r="N224">
            <v>747033</v>
          </cell>
          <cell r="O224" t="str">
            <v>Blenniiformes</v>
          </cell>
          <cell r="P224">
            <v>1865</v>
          </cell>
          <cell r="Q224" t="str">
            <v>Blenniidae</v>
          </cell>
          <cell r="R224">
            <v>496075</v>
          </cell>
          <cell r="S224" t="str">
            <v>Salariinae</v>
          </cell>
          <cell r="T224">
            <v>84468</v>
          </cell>
          <cell r="U224" t="str">
            <v>Cirripectes</v>
          </cell>
          <cell r="V224">
            <v>89209</v>
          </cell>
          <cell r="W224" t="str">
            <v>Cirripectes variolosus</v>
          </cell>
          <cell r="AB224" t="str">
            <v>Valenciennes, 1836</v>
          </cell>
          <cell r="BD224" t="str">
            <v>French Polynesia</v>
          </cell>
        </row>
        <row r="225">
          <cell r="B225" t="str">
            <v>GBMNB10983-20</v>
          </cell>
          <cell r="C225" t="str">
            <v>MN649926</v>
          </cell>
          <cell r="D225">
            <v>11565406</v>
          </cell>
          <cell r="F225" t="str">
            <v>MN649926</v>
          </cell>
          <cell r="G225" t="str">
            <v>Mined from GenBank, NCBI</v>
          </cell>
          <cell r="I225" t="str">
            <v>BOLD:AAJ1084</v>
          </cell>
          <cell r="J225">
            <v>18</v>
          </cell>
          <cell r="K225" t="str">
            <v>Chordata</v>
          </cell>
          <cell r="L225">
            <v>77</v>
          </cell>
          <cell r="M225" t="str">
            <v>Actinopterygii</v>
          </cell>
          <cell r="N225">
            <v>747033</v>
          </cell>
          <cell r="O225" t="str">
            <v>Blenniiformes</v>
          </cell>
          <cell r="P225">
            <v>1865</v>
          </cell>
          <cell r="Q225" t="str">
            <v>Blenniidae</v>
          </cell>
          <cell r="R225">
            <v>496075</v>
          </cell>
          <cell r="S225" t="str">
            <v>Salariinae</v>
          </cell>
          <cell r="T225">
            <v>84468</v>
          </cell>
          <cell r="U225" t="str">
            <v>Cirripectes</v>
          </cell>
          <cell r="V225">
            <v>89209</v>
          </cell>
          <cell r="W225" t="str">
            <v>Cirripectes variolosus</v>
          </cell>
          <cell r="AB225" t="str">
            <v>Valenciennes, 1836</v>
          </cell>
          <cell r="BD225" t="str">
            <v>French Polynesia</v>
          </cell>
        </row>
        <row r="226">
          <cell r="B226" t="str">
            <v>GBMNB10989-20</v>
          </cell>
          <cell r="C226" t="str">
            <v>MN649932</v>
          </cell>
          <cell r="D226">
            <v>11565412</v>
          </cell>
          <cell r="F226" t="str">
            <v>MN649932</v>
          </cell>
          <cell r="G226" t="str">
            <v>Mined from GenBank, NCBI</v>
          </cell>
          <cell r="I226" t="str">
            <v>BOLD:AAJ1084</v>
          </cell>
          <cell r="J226">
            <v>18</v>
          </cell>
          <cell r="K226" t="str">
            <v>Chordata</v>
          </cell>
          <cell r="L226">
            <v>77</v>
          </cell>
          <cell r="M226" t="str">
            <v>Actinopterygii</v>
          </cell>
          <cell r="N226">
            <v>747033</v>
          </cell>
          <cell r="O226" t="str">
            <v>Blenniiformes</v>
          </cell>
          <cell r="P226">
            <v>1865</v>
          </cell>
          <cell r="Q226" t="str">
            <v>Blenniidae</v>
          </cell>
          <cell r="R226">
            <v>496075</v>
          </cell>
          <cell r="S226" t="str">
            <v>Salariinae</v>
          </cell>
          <cell r="T226">
            <v>84468</v>
          </cell>
          <cell r="U226" t="str">
            <v>Cirripectes</v>
          </cell>
          <cell r="V226">
            <v>89209</v>
          </cell>
          <cell r="W226" t="str">
            <v>Cirripectes variolosus</v>
          </cell>
          <cell r="AB226" t="str">
            <v>Valenciennes, 1836</v>
          </cell>
          <cell r="BD226" t="str">
            <v>French Polynesia</v>
          </cell>
        </row>
        <row r="227">
          <cell r="B227" t="str">
            <v>GBMNB10990-20</v>
          </cell>
          <cell r="C227" t="str">
            <v>MN649933</v>
          </cell>
          <cell r="D227">
            <v>11565413</v>
          </cell>
          <cell r="F227" t="str">
            <v>MN649933</v>
          </cell>
          <cell r="G227" t="str">
            <v>Mined from GenBank, NCBI</v>
          </cell>
          <cell r="I227" t="str">
            <v>BOLD:AAJ1084</v>
          </cell>
          <cell r="J227">
            <v>18</v>
          </cell>
          <cell r="K227" t="str">
            <v>Chordata</v>
          </cell>
          <cell r="L227">
            <v>77</v>
          </cell>
          <cell r="M227" t="str">
            <v>Actinopterygii</v>
          </cell>
          <cell r="N227">
            <v>747033</v>
          </cell>
          <cell r="O227" t="str">
            <v>Blenniiformes</v>
          </cell>
          <cell r="P227">
            <v>1865</v>
          </cell>
          <cell r="Q227" t="str">
            <v>Blenniidae</v>
          </cell>
          <cell r="R227">
            <v>496075</v>
          </cell>
          <cell r="S227" t="str">
            <v>Salariinae</v>
          </cell>
          <cell r="T227">
            <v>84468</v>
          </cell>
          <cell r="U227" t="str">
            <v>Cirripectes</v>
          </cell>
          <cell r="V227">
            <v>89209</v>
          </cell>
          <cell r="W227" t="str">
            <v>Cirripectes variolosus</v>
          </cell>
          <cell r="AB227" t="str">
            <v>Valenciennes, 1836</v>
          </cell>
          <cell r="BD227" t="str">
            <v>French Polynesia</v>
          </cell>
        </row>
        <row r="228">
          <cell r="B228" t="str">
            <v>GBMNB10995-20</v>
          </cell>
          <cell r="C228" t="str">
            <v>MN649938</v>
          </cell>
          <cell r="D228">
            <v>11565418</v>
          </cell>
          <cell r="F228" t="str">
            <v>MN649938</v>
          </cell>
          <cell r="G228" t="str">
            <v>Mined from GenBank, NCBI</v>
          </cell>
          <cell r="I228" t="str">
            <v>BOLD:AAG2597</v>
          </cell>
          <cell r="J228">
            <v>18</v>
          </cell>
          <cell r="K228" t="str">
            <v>Chordata</v>
          </cell>
          <cell r="L228">
            <v>77</v>
          </cell>
          <cell r="M228" t="str">
            <v>Actinopterygii</v>
          </cell>
          <cell r="N228">
            <v>747033</v>
          </cell>
          <cell r="O228" t="str">
            <v>Blenniiformes</v>
          </cell>
          <cell r="P228">
            <v>1865</v>
          </cell>
          <cell r="Q228" t="str">
            <v>Blenniidae</v>
          </cell>
          <cell r="R228">
            <v>496075</v>
          </cell>
          <cell r="S228" t="str">
            <v>Salariinae</v>
          </cell>
          <cell r="T228">
            <v>84468</v>
          </cell>
          <cell r="U228" t="str">
            <v>Cirripectes</v>
          </cell>
          <cell r="V228">
            <v>923439</v>
          </cell>
          <cell r="W228" t="str">
            <v>Cirripectes vanderbilti</v>
          </cell>
          <cell r="BD228" t="str">
            <v>United States</v>
          </cell>
        </row>
        <row r="229">
          <cell r="B229" t="str">
            <v>GBMNB11002-20</v>
          </cell>
          <cell r="C229" t="str">
            <v>MN649945</v>
          </cell>
          <cell r="D229">
            <v>11565425</v>
          </cell>
          <cell r="F229" t="str">
            <v>MN649945</v>
          </cell>
          <cell r="G229" t="str">
            <v>Mined from GenBank, NCBI</v>
          </cell>
          <cell r="I229" t="str">
            <v>BOLD:AAG2597</v>
          </cell>
          <cell r="J229">
            <v>18</v>
          </cell>
          <cell r="K229" t="str">
            <v>Chordata</v>
          </cell>
          <cell r="L229">
            <v>77</v>
          </cell>
          <cell r="M229" t="str">
            <v>Actinopterygii</v>
          </cell>
          <cell r="N229">
            <v>747033</v>
          </cell>
          <cell r="O229" t="str">
            <v>Blenniiformes</v>
          </cell>
          <cell r="P229">
            <v>1865</v>
          </cell>
          <cell r="Q229" t="str">
            <v>Blenniidae</v>
          </cell>
          <cell r="R229">
            <v>496075</v>
          </cell>
          <cell r="S229" t="str">
            <v>Salariinae</v>
          </cell>
          <cell r="T229">
            <v>84468</v>
          </cell>
          <cell r="U229" t="str">
            <v>Cirripectes</v>
          </cell>
          <cell r="V229">
            <v>923439</v>
          </cell>
          <cell r="W229" t="str">
            <v>Cirripectes vanderbilti</v>
          </cell>
          <cell r="BD229" t="str">
            <v>United States</v>
          </cell>
        </row>
        <row r="230">
          <cell r="B230" t="str">
            <v>GBMNB11003-20</v>
          </cell>
          <cell r="C230" t="str">
            <v>MN649946</v>
          </cell>
          <cell r="D230">
            <v>11565426</v>
          </cell>
          <cell r="F230" t="str">
            <v>MN649946</v>
          </cell>
          <cell r="G230" t="str">
            <v>Mined from GenBank, NCBI</v>
          </cell>
          <cell r="I230" t="str">
            <v>BOLD:AAG2597</v>
          </cell>
          <cell r="J230">
            <v>18</v>
          </cell>
          <cell r="K230" t="str">
            <v>Chordata</v>
          </cell>
          <cell r="L230">
            <v>77</v>
          </cell>
          <cell r="M230" t="str">
            <v>Actinopterygii</v>
          </cell>
          <cell r="N230">
            <v>747033</v>
          </cell>
          <cell r="O230" t="str">
            <v>Blenniiformes</v>
          </cell>
          <cell r="P230">
            <v>1865</v>
          </cell>
          <cell r="Q230" t="str">
            <v>Blenniidae</v>
          </cell>
          <cell r="R230">
            <v>496075</v>
          </cell>
          <cell r="S230" t="str">
            <v>Salariinae</v>
          </cell>
          <cell r="T230">
            <v>84468</v>
          </cell>
          <cell r="U230" t="str">
            <v>Cirripectes</v>
          </cell>
          <cell r="V230">
            <v>923439</v>
          </cell>
          <cell r="W230" t="str">
            <v>Cirripectes vanderbilti</v>
          </cell>
          <cell r="BD230" t="str">
            <v>United States</v>
          </cell>
        </row>
        <row r="231">
          <cell r="B231" t="str">
            <v>GBMNB11004-20</v>
          </cell>
          <cell r="C231" t="str">
            <v>MN649947</v>
          </cell>
          <cell r="D231">
            <v>11565427</v>
          </cell>
          <cell r="F231" t="str">
            <v>MN649947</v>
          </cell>
          <cell r="G231" t="str">
            <v>Mined from GenBank, NCBI</v>
          </cell>
          <cell r="I231" t="str">
            <v>BOLD:AAG2597</v>
          </cell>
          <cell r="J231">
            <v>18</v>
          </cell>
          <cell r="K231" t="str">
            <v>Chordata</v>
          </cell>
          <cell r="L231">
            <v>77</v>
          </cell>
          <cell r="M231" t="str">
            <v>Actinopterygii</v>
          </cell>
          <cell r="N231">
            <v>747033</v>
          </cell>
          <cell r="O231" t="str">
            <v>Blenniiformes</v>
          </cell>
          <cell r="P231">
            <v>1865</v>
          </cell>
          <cell r="Q231" t="str">
            <v>Blenniidae</v>
          </cell>
          <cell r="R231">
            <v>496075</v>
          </cell>
          <cell r="S231" t="str">
            <v>Salariinae</v>
          </cell>
          <cell r="T231">
            <v>84468</v>
          </cell>
          <cell r="U231" t="str">
            <v>Cirripectes</v>
          </cell>
          <cell r="V231">
            <v>923439</v>
          </cell>
          <cell r="W231" t="str">
            <v>Cirripectes vanderbilti</v>
          </cell>
          <cell r="BD231" t="str">
            <v>United States</v>
          </cell>
        </row>
        <row r="232">
          <cell r="B232" t="str">
            <v>GBMNB11008-20</v>
          </cell>
          <cell r="C232" t="str">
            <v>MN649951</v>
          </cell>
          <cell r="D232">
            <v>11565431</v>
          </cell>
          <cell r="F232" t="str">
            <v>MN649951</v>
          </cell>
          <cell r="G232" t="str">
            <v>Mined from GenBank, NCBI</v>
          </cell>
          <cell r="I232" t="str">
            <v>BOLD:AAG2597</v>
          </cell>
          <cell r="J232">
            <v>18</v>
          </cell>
          <cell r="K232" t="str">
            <v>Chordata</v>
          </cell>
          <cell r="L232">
            <v>77</v>
          </cell>
          <cell r="M232" t="str">
            <v>Actinopterygii</v>
          </cell>
          <cell r="N232">
            <v>747033</v>
          </cell>
          <cell r="O232" t="str">
            <v>Blenniiformes</v>
          </cell>
          <cell r="P232">
            <v>1865</v>
          </cell>
          <cell r="Q232" t="str">
            <v>Blenniidae</v>
          </cell>
          <cell r="R232">
            <v>496075</v>
          </cell>
          <cell r="S232" t="str">
            <v>Salariinae</v>
          </cell>
          <cell r="T232">
            <v>84468</v>
          </cell>
          <cell r="U232" t="str">
            <v>Cirripectes</v>
          </cell>
          <cell r="V232">
            <v>923439</v>
          </cell>
          <cell r="W232" t="str">
            <v>Cirripectes vanderbilti</v>
          </cell>
          <cell r="BD232" t="str">
            <v>United States</v>
          </cell>
        </row>
        <row r="233">
          <cell r="B233" t="str">
            <v>GBMNB11012-20</v>
          </cell>
          <cell r="C233" t="str">
            <v>MN649955</v>
          </cell>
          <cell r="D233">
            <v>11565435</v>
          </cell>
          <cell r="F233" t="str">
            <v>MN649955</v>
          </cell>
          <cell r="G233" t="str">
            <v>Mined from GenBank, NCBI</v>
          </cell>
          <cell r="I233" t="str">
            <v>BOLD:AAG2597</v>
          </cell>
          <cell r="J233">
            <v>18</v>
          </cell>
          <cell r="K233" t="str">
            <v>Chordata</v>
          </cell>
          <cell r="L233">
            <v>77</v>
          </cell>
          <cell r="M233" t="str">
            <v>Actinopterygii</v>
          </cell>
          <cell r="N233">
            <v>747033</v>
          </cell>
          <cell r="O233" t="str">
            <v>Blenniiformes</v>
          </cell>
          <cell r="P233">
            <v>1865</v>
          </cell>
          <cell r="Q233" t="str">
            <v>Blenniidae</v>
          </cell>
          <cell r="R233">
            <v>496075</v>
          </cell>
          <cell r="S233" t="str">
            <v>Salariinae</v>
          </cell>
          <cell r="T233">
            <v>84468</v>
          </cell>
          <cell r="U233" t="str">
            <v>Cirripectes</v>
          </cell>
          <cell r="V233">
            <v>923439</v>
          </cell>
          <cell r="W233" t="str">
            <v>Cirripectes vanderbilti</v>
          </cell>
          <cell r="BD233" t="str">
            <v>United States</v>
          </cell>
        </row>
        <row r="234">
          <cell r="B234" t="str">
            <v>GBMNB11013-20</v>
          </cell>
          <cell r="C234" t="str">
            <v>MN649956</v>
          </cell>
          <cell r="D234">
            <v>11565436</v>
          </cell>
          <cell r="F234" t="str">
            <v>MN649956</v>
          </cell>
          <cell r="G234" t="str">
            <v>Mined from GenBank, NCBI</v>
          </cell>
          <cell r="I234" t="str">
            <v>BOLD:AAG2597</v>
          </cell>
          <cell r="J234">
            <v>18</v>
          </cell>
          <cell r="K234" t="str">
            <v>Chordata</v>
          </cell>
          <cell r="L234">
            <v>77</v>
          </cell>
          <cell r="M234" t="str">
            <v>Actinopterygii</v>
          </cell>
          <cell r="N234">
            <v>747033</v>
          </cell>
          <cell r="O234" t="str">
            <v>Blenniiformes</v>
          </cell>
          <cell r="P234">
            <v>1865</v>
          </cell>
          <cell r="Q234" t="str">
            <v>Blenniidae</v>
          </cell>
          <cell r="R234">
            <v>496075</v>
          </cell>
          <cell r="S234" t="str">
            <v>Salariinae</v>
          </cell>
          <cell r="T234">
            <v>84468</v>
          </cell>
          <cell r="U234" t="str">
            <v>Cirripectes</v>
          </cell>
          <cell r="V234">
            <v>923439</v>
          </cell>
          <cell r="W234" t="str">
            <v>Cirripectes vanderbilti</v>
          </cell>
          <cell r="BD234" t="str">
            <v>United States</v>
          </cell>
        </row>
        <row r="235">
          <cell r="B235" t="str">
            <v>GBMNB11019-20</v>
          </cell>
          <cell r="C235" t="str">
            <v>MN649962</v>
          </cell>
          <cell r="D235">
            <v>11565442</v>
          </cell>
          <cell r="F235" t="str">
            <v>MN649962</v>
          </cell>
          <cell r="G235" t="str">
            <v>Mined from GenBank, NCBI</v>
          </cell>
          <cell r="I235" t="str">
            <v>BOLD:AAG2597</v>
          </cell>
          <cell r="J235">
            <v>18</v>
          </cell>
          <cell r="K235" t="str">
            <v>Chordata</v>
          </cell>
          <cell r="L235">
            <v>77</v>
          </cell>
          <cell r="M235" t="str">
            <v>Actinopterygii</v>
          </cell>
          <cell r="N235">
            <v>747033</v>
          </cell>
          <cell r="O235" t="str">
            <v>Blenniiformes</v>
          </cell>
          <cell r="P235">
            <v>1865</v>
          </cell>
          <cell r="Q235" t="str">
            <v>Blenniidae</v>
          </cell>
          <cell r="R235">
            <v>496075</v>
          </cell>
          <cell r="S235" t="str">
            <v>Salariinae</v>
          </cell>
          <cell r="T235">
            <v>84468</v>
          </cell>
          <cell r="U235" t="str">
            <v>Cirripectes</v>
          </cell>
          <cell r="V235">
            <v>923439</v>
          </cell>
          <cell r="W235" t="str">
            <v>Cirripectes vanderbilti</v>
          </cell>
          <cell r="BD235" t="str">
            <v>United States</v>
          </cell>
        </row>
        <row r="236">
          <cell r="B236" t="str">
            <v>GBMNB11024-20</v>
          </cell>
          <cell r="C236" t="str">
            <v>MN649967</v>
          </cell>
          <cell r="D236">
            <v>11565447</v>
          </cell>
          <cell r="F236" t="str">
            <v>MN649967</v>
          </cell>
          <cell r="G236" t="str">
            <v>Mined from GenBank, NCBI</v>
          </cell>
          <cell r="I236" t="str">
            <v>BOLD:AAG2597</v>
          </cell>
          <cell r="J236">
            <v>18</v>
          </cell>
          <cell r="K236" t="str">
            <v>Chordata</v>
          </cell>
          <cell r="L236">
            <v>77</v>
          </cell>
          <cell r="M236" t="str">
            <v>Actinopterygii</v>
          </cell>
          <cell r="N236">
            <v>747033</v>
          </cell>
          <cell r="O236" t="str">
            <v>Blenniiformes</v>
          </cell>
          <cell r="P236">
            <v>1865</v>
          </cell>
          <cell r="Q236" t="str">
            <v>Blenniidae</v>
          </cell>
          <cell r="R236">
            <v>496075</v>
          </cell>
          <cell r="S236" t="str">
            <v>Salariinae</v>
          </cell>
          <cell r="T236">
            <v>84468</v>
          </cell>
          <cell r="U236" t="str">
            <v>Cirripectes</v>
          </cell>
          <cell r="V236">
            <v>923439</v>
          </cell>
          <cell r="W236" t="str">
            <v>Cirripectes vanderbilti</v>
          </cell>
          <cell r="BD236" t="str">
            <v>United States</v>
          </cell>
        </row>
        <row r="237">
          <cell r="B237" t="str">
            <v>GBMNB11025-20</v>
          </cell>
          <cell r="C237" t="str">
            <v>MN649968</v>
          </cell>
          <cell r="D237">
            <v>11565448</v>
          </cell>
          <cell r="F237" t="str">
            <v>MN649968</v>
          </cell>
          <cell r="G237" t="str">
            <v>Mined from GenBank, NCBI</v>
          </cell>
          <cell r="I237" t="str">
            <v>BOLD:AAG2597</v>
          </cell>
          <cell r="J237">
            <v>18</v>
          </cell>
          <cell r="K237" t="str">
            <v>Chordata</v>
          </cell>
          <cell r="L237">
            <v>77</v>
          </cell>
          <cell r="M237" t="str">
            <v>Actinopterygii</v>
          </cell>
          <cell r="N237">
            <v>747033</v>
          </cell>
          <cell r="O237" t="str">
            <v>Blenniiformes</v>
          </cell>
          <cell r="P237">
            <v>1865</v>
          </cell>
          <cell r="Q237" t="str">
            <v>Blenniidae</v>
          </cell>
          <cell r="R237">
            <v>496075</v>
          </cell>
          <cell r="S237" t="str">
            <v>Salariinae</v>
          </cell>
          <cell r="T237">
            <v>84468</v>
          </cell>
          <cell r="U237" t="str">
            <v>Cirripectes</v>
          </cell>
          <cell r="V237">
            <v>923439</v>
          </cell>
          <cell r="W237" t="str">
            <v>Cirripectes vanderbilti</v>
          </cell>
          <cell r="BD237" t="str">
            <v>United States</v>
          </cell>
        </row>
        <row r="238">
          <cell r="B238" t="str">
            <v>GBMNB11027-20</v>
          </cell>
          <cell r="C238" t="str">
            <v>MN649970</v>
          </cell>
          <cell r="D238">
            <v>11565450</v>
          </cell>
          <cell r="F238" t="str">
            <v>MN649970</v>
          </cell>
          <cell r="G238" t="str">
            <v>Mined from GenBank, NCBI</v>
          </cell>
          <cell r="I238" t="str">
            <v>BOLD:AAG2597</v>
          </cell>
          <cell r="J238">
            <v>18</v>
          </cell>
          <cell r="K238" t="str">
            <v>Chordata</v>
          </cell>
          <cell r="L238">
            <v>77</v>
          </cell>
          <cell r="M238" t="str">
            <v>Actinopterygii</v>
          </cell>
          <cell r="N238">
            <v>747033</v>
          </cell>
          <cell r="O238" t="str">
            <v>Blenniiformes</v>
          </cell>
          <cell r="P238">
            <v>1865</v>
          </cell>
          <cell r="Q238" t="str">
            <v>Blenniidae</v>
          </cell>
          <cell r="R238">
            <v>496075</v>
          </cell>
          <cell r="S238" t="str">
            <v>Salariinae</v>
          </cell>
          <cell r="T238">
            <v>84468</v>
          </cell>
          <cell r="U238" t="str">
            <v>Cirripectes</v>
          </cell>
          <cell r="V238">
            <v>923439</v>
          </cell>
          <cell r="W238" t="str">
            <v>Cirripectes vanderbilti</v>
          </cell>
          <cell r="BD238" t="str">
            <v>United States</v>
          </cell>
        </row>
        <row r="239">
          <cell r="B239" t="str">
            <v>GBMNB11031-20</v>
          </cell>
          <cell r="C239" t="str">
            <v>MN649974</v>
          </cell>
          <cell r="D239">
            <v>11565454</v>
          </cell>
          <cell r="F239" t="str">
            <v>MN649974</v>
          </cell>
          <cell r="G239" t="str">
            <v>Mined from GenBank, NCBI</v>
          </cell>
          <cell r="I239" t="str">
            <v>BOLD:AAG2597</v>
          </cell>
          <cell r="J239">
            <v>18</v>
          </cell>
          <cell r="K239" t="str">
            <v>Chordata</v>
          </cell>
          <cell r="L239">
            <v>77</v>
          </cell>
          <cell r="M239" t="str">
            <v>Actinopterygii</v>
          </cell>
          <cell r="N239">
            <v>747033</v>
          </cell>
          <cell r="O239" t="str">
            <v>Blenniiformes</v>
          </cell>
          <cell r="P239">
            <v>1865</v>
          </cell>
          <cell r="Q239" t="str">
            <v>Blenniidae</v>
          </cell>
          <cell r="R239">
            <v>496075</v>
          </cell>
          <cell r="S239" t="str">
            <v>Salariinae</v>
          </cell>
          <cell r="T239">
            <v>84468</v>
          </cell>
          <cell r="U239" t="str">
            <v>Cirripectes</v>
          </cell>
          <cell r="V239">
            <v>923439</v>
          </cell>
          <cell r="W239" t="str">
            <v>Cirripectes vanderbilti</v>
          </cell>
          <cell r="BD239" t="str">
            <v>United States</v>
          </cell>
        </row>
        <row r="240">
          <cell r="B240" t="str">
            <v>GBMNB11035-20</v>
          </cell>
          <cell r="C240" t="str">
            <v>MN649978</v>
          </cell>
          <cell r="D240">
            <v>11565458</v>
          </cell>
          <cell r="F240" t="str">
            <v>MN649978</v>
          </cell>
          <cell r="G240" t="str">
            <v>Mined from GenBank, NCBI</v>
          </cell>
          <cell r="I240" t="str">
            <v>BOLD:AAG2597</v>
          </cell>
          <cell r="J240">
            <v>18</v>
          </cell>
          <cell r="K240" t="str">
            <v>Chordata</v>
          </cell>
          <cell r="L240">
            <v>77</v>
          </cell>
          <cell r="M240" t="str">
            <v>Actinopterygii</v>
          </cell>
          <cell r="N240">
            <v>747033</v>
          </cell>
          <cell r="O240" t="str">
            <v>Blenniiformes</v>
          </cell>
          <cell r="P240">
            <v>1865</v>
          </cell>
          <cell r="Q240" t="str">
            <v>Blenniidae</v>
          </cell>
          <cell r="R240">
            <v>496075</v>
          </cell>
          <cell r="S240" t="str">
            <v>Salariinae</v>
          </cell>
          <cell r="T240">
            <v>84468</v>
          </cell>
          <cell r="U240" t="str">
            <v>Cirripectes</v>
          </cell>
          <cell r="V240">
            <v>923439</v>
          </cell>
          <cell r="W240" t="str">
            <v>Cirripectes vanderbilti</v>
          </cell>
          <cell r="BD240" t="str">
            <v>United States</v>
          </cell>
        </row>
        <row r="241">
          <cell r="B241" t="str">
            <v>GBMNB11058-20</v>
          </cell>
          <cell r="C241" t="str">
            <v>MN650001</v>
          </cell>
          <cell r="D241">
            <v>11565481</v>
          </cell>
          <cell r="F241" t="str">
            <v>MN650001</v>
          </cell>
          <cell r="G241" t="str">
            <v>Mined from GenBank, NCBI</v>
          </cell>
          <cell r="I241" t="str">
            <v>BOLD:AAG2597</v>
          </cell>
          <cell r="J241">
            <v>18</v>
          </cell>
          <cell r="K241" t="str">
            <v>Chordata</v>
          </cell>
          <cell r="L241">
            <v>77</v>
          </cell>
          <cell r="M241" t="str">
            <v>Actinopterygii</v>
          </cell>
          <cell r="N241">
            <v>747033</v>
          </cell>
          <cell r="O241" t="str">
            <v>Blenniiformes</v>
          </cell>
          <cell r="P241">
            <v>1865</v>
          </cell>
          <cell r="Q241" t="str">
            <v>Blenniidae</v>
          </cell>
          <cell r="R241">
            <v>496075</v>
          </cell>
          <cell r="S241" t="str">
            <v>Salariinae</v>
          </cell>
          <cell r="T241">
            <v>84468</v>
          </cell>
          <cell r="U241" t="str">
            <v>Cirripectes</v>
          </cell>
          <cell r="V241">
            <v>923439</v>
          </cell>
          <cell r="W241" t="str">
            <v>Cirripectes vanderbilti</v>
          </cell>
          <cell r="BD241" t="str">
            <v>United States</v>
          </cell>
        </row>
        <row r="242">
          <cell r="B242" t="str">
            <v>GBMNB11063-20</v>
          </cell>
          <cell r="C242" t="str">
            <v>MN650006</v>
          </cell>
          <cell r="D242">
            <v>11565486</v>
          </cell>
          <cell r="F242" t="str">
            <v>MN650006</v>
          </cell>
          <cell r="G242" t="str">
            <v>Mined from GenBank, NCBI</v>
          </cell>
          <cell r="I242" t="str">
            <v>BOLD:AAG2597</v>
          </cell>
          <cell r="J242">
            <v>18</v>
          </cell>
          <cell r="K242" t="str">
            <v>Chordata</v>
          </cell>
          <cell r="L242">
            <v>77</v>
          </cell>
          <cell r="M242" t="str">
            <v>Actinopterygii</v>
          </cell>
          <cell r="N242">
            <v>747033</v>
          </cell>
          <cell r="O242" t="str">
            <v>Blenniiformes</v>
          </cell>
          <cell r="P242">
            <v>1865</v>
          </cell>
          <cell r="Q242" t="str">
            <v>Blenniidae</v>
          </cell>
          <cell r="R242">
            <v>496075</v>
          </cell>
          <cell r="S242" t="str">
            <v>Salariinae</v>
          </cell>
          <cell r="T242">
            <v>84468</v>
          </cell>
          <cell r="U242" t="str">
            <v>Cirripectes</v>
          </cell>
          <cell r="V242">
            <v>923439</v>
          </cell>
          <cell r="W242" t="str">
            <v>Cirripectes vanderbilti</v>
          </cell>
          <cell r="BD242" t="str">
            <v>United States</v>
          </cell>
        </row>
        <row r="243">
          <cell r="B243" t="str">
            <v>GBMNB11064-20</v>
          </cell>
          <cell r="C243" t="str">
            <v>MN650007</v>
          </cell>
          <cell r="D243">
            <v>11565487</v>
          </cell>
          <cell r="F243" t="str">
            <v>MN650007</v>
          </cell>
          <cell r="G243" t="str">
            <v>Mined from GenBank, NCBI</v>
          </cell>
          <cell r="I243" t="str">
            <v>BOLD:AAG2597</v>
          </cell>
          <cell r="J243">
            <v>18</v>
          </cell>
          <cell r="K243" t="str">
            <v>Chordata</v>
          </cell>
          <cell r="L243">
            <v>77</v>
          </cell>
          <cell r="M243" t="str">
            <v>Actinopterygii</v>
          </cell>
          <cell r="N243">
            <v>747033</v>
          </cell>
          <cell r="O243" t="str">
            <v>Blenniiformes</v>
          </cell>
          <cell r="P243">
            <v>1865</v>
          </cell>
          <cell r="Q243" t="str">
            <v>Blenniidae</v>
          </cell>
          <cell r="R243">
            <v>496075</v>
          </cell>
          <cell r="S243" t="str">
            <v>Salariinae</v>
          </cell>
          <cell r="T243">
            <v>84468</v>
          </cell>
          <cell r="U243" t="str">
            <v>Cirripectes</v>
          </cell>
          <cell r="V243">
            <v>923439</v>
          </cell>
          <cell r="W243" t="str">
            <v>Cirripectes vanderbilti</v>
          </cell>
          <cell r="BD243" t="str">
            <v>United States</v>
          </cell>
        </row>
        <row r="244">
          <cell r="B244" t="str">
            <v>GBMNB11065-20</v>
          </cell>
          <cell r="C244" t="str">
            <v>MN650008</v>
          </cell>
          <cell r="D244">
            <v>11565488</v>
          </cell>
          <cell r="F244" t="str">
            <v>MN650008</v>
          </cell>
          <cell r="G244" t="str">
            <v>Mined from GenBank, NCBI</v>
          </cell>
          <cell r="I244" t="str">
            <v>BOLD:AAG2597</v>
          </cell>
          <cell r="J244">
            <v>18</v>
          </cell>
          <cell r="K244" t="str">
            <v>Chordata</v>
          </cell>
          <cell r="L244">
            <v>77</v>
          </cell>
          <cell r="M244" t="str">
            <v>Actinopterygii</v>
          </cell>
          <cell r="N244">
            <v>747033</v>
          </cell>
          <cell r="O244" t="str">
            <v>Blenniiformes</v>
          </cell>
          <cell r="P244">
            <v>1865</v>
          </cell>
          <cell r="Q244" t="str">
            <v>Blenniidae</v>
          </cell>
          <cell r="R244">
            <v>496075</v>
          </cell>
          <cell r="S244" t="str">
            <v>Salariinae</v>
          </cell>
          <cell r="T244">
            <v>84468</v>
          </cell>
          <cell r="U244" t="str">
            <v>Cirripectes</v>
          </cell>
          <cell r="V244">
            <v>923439</v>
          </cell>
          <cell r="W244" t="str">
            <v>Cirripectes vanderbilti</v>
          </cell>
          <cell r="BD244" t="str">
            <v>United States</v>
          </cell>
        </row>
        <row r="245">
          <cell r="B245" t="str">
            <v>LIFS793-08</v>
          </cell>
          <cell r="C245" t="str">
            <v>UG0608</v>
          </cell>
          <cell r="D245">
            <v>918347</v>
          </cell>
          <cell r="F245">
            <v>3008</v>
          </cell>
          <cell r="G245" t="str">
            <v>Australian Museum, Sydney</v>
          </cell>
          <cell r="I245" t="str">
            <v>BOLD:AAE2835</v>
          </cell>
          <cell r="J245">
            <v>18</v>
          </cell>
          <cell r="K245" t="str">
            <v>Chordata</v>
          </cell>
          <cell r="L245">
            <v>77</v>
          </cell>
          <cell r="M245" t="str">
            <v>Actinopterygii</v>
          </cell>
          <cell r="N245">
            <v>747033</v>
          </cell>
          <cell r="O245" t="str">
            <v>Blenniiformes</v>
          </cell>
          <cell r="P245">
            <v>1865</v>
          </cell>
          <cell r="Q245" t="str">
            <v>Blenniidae</v>
          </cell>
          <cell r="R245">
            <v>496075</v>
          </cell>
          <cell r="S245" t="str">
            <v>Salariinae</v>
          </cell>
          <cell r="T245">
            <v>84468</v>
          </cell>
          <cell r="U245" t="str">
            <v>Cirripectes</v>
          </cell>
          <cell r="V245">
            <v>140517</v>
          </cell>
          <cell r="W245" t="str">
            <v>Cirripectes stigmaticus</v>
          </cell>
          <cell r="AB245" t="str">
            <v>Strasburg &amp; Schultz, 1953</v>
          </cell>
          <cell r="AT245" t="str">
            <v>FAO-71</v>
          </cell>
          <cell r="AV245" t="str">
            <v>-14.619</v>
          </cell>
          <cell r="AW245" t="str">
            <v>145.627</v>
          </cell>
          <cell r="BA245">
            <v>15</v>
          </cell>
          <cell r="BD245" t="str">
            <v>Australia</v>
          </cell>
          <cell r="BE245" t="str">
            <v>Queensland</v>
          </cell>
          <cell r="BF245" t="str">
            <v>Lizard Island</v>
          </cell>
          <cell r="BH245" t="str">
            <v>I.44732</v>
          </cell>
        </row>
        <row r="246">
          <cell r="B246" t="str">
            <v>LIFS795-08</v>
          </cell>
          <cell r="C246" t="str">
            <v>UG0610</v>
          </cell>
          <cell r="D246">
            <v>918349</v>
          </cell>
          <cell r="F246">
            <v>3010</v>
          </cell>
          <cell r="G246" t="str">
            <v>Australian Museum, Sydney</v>
          </cell>
          <cell r="I246" t="str">
            <v>BOLD:AAE2835</v>
          </cell>
          <cell r="J246">
            <v>18</v>
          </cell>
          <cell r="K246" t="str">
            <v>Chordata</v>
          </cell>
          <cell r="L246">
            <v>77</v>
          </cell>
          <cell r="M246" t="str">
            <v>Actinopterygii</v>
          </cell>
          <cell r="N246">
            <v>747033</v>
          </cell>
          <cell r="O246" t="str">
            <v>Blenniiformes</v>
          </cell>
          <cell r="P246">
            <v>1865</v>
          </cell>
          <cell r="Q246" t="str">
            <v>Blenniidae</v>
          </cell>
          <cell r="R246">
            <v>496075</v>
          </cell>
          <cell r="S246" t="str">
            <v>Salariinae</v>
          </cell>
          <cell r="T246">
            <v>84468</v>
          </cell>
          <cell r="U246" t="str">
            <v>Cirripectes</v>
          </cell>
          <cell r="V246">
            <v>140517</v>
          </cell>
          <cell r="W246" t="str">
            <v>Cirripectes stigmaticus</v>
          </cell>
          <cell r="AB246" t="str">
            <v>Strasburg &amp; Schultz, 1953</v>
          </cell>
          <cell r="AT246" t="str">
            <v>FAO-71</v>
          </cell>
          <cell r="AV246" t="str">
            <v>-14.619</v>
          </cell>
          <cell r="AW246" t="str">
            <v>145.627</v>
          </cell>
          <cell r="BA246">
            <v>15</v>
          </cell>
          <cell r="BD246" t="str">
            <v>Australia</v>
          </cell>
          <cell r="BE246" t="str">
            <v>Queensland</v>
          </cell>
          <cell r="BF246" t="str">
            <v>Lizard Island</v>
          </cell>
          <cell r="BH246" t="str">
            <v>I.44732</v>
          </cell>
          <cell r="BI246">
            <v>412294</v>
          </cell>
          <cell r="BJ246" t="str">
            <v>http://www.boldsystems.org/pics/LIFS/UG0610_8444+1237158016.jpg</v>
          </cell>
          <cell r="BK246" t="str">
            <v>Lateral</v>
          </cell>
          <cell r="BM246" t="str">
            <v>CBG Photography Group</v>
          </cell>
          <cell r="BN246">
            <v>2009</v>
          </cell>
          <cell r="BO246" t="str">
            <v>CreativeCommons - Attribution Non-Commercial Share-Alike</v>
          </cell>
          <cell r="BP246" t="str">
            <v>Centre for Biodiversity Genomics</v>
          </cell>
          <cell r="BQ246" t="str">
            <v>Jay Cossey</v>
          </cell>
        </row>
        <row r="247">
          <cell r="B247" t="str">
            <v>MARQ071-12</v>
          </cell>
          <cell r="C247" t="str">
            <v>MARQ-071</v>
          </cell>
          <cell r="D247">
            <v>2916311</v>
          </cell>
          <cell r="E247" t="str">
            <v>USNM:FISH:409071</v>
          </cell>
          <cell r="F247" t="str">
            <v>MARQ-071</v>
          </cell>
          <cell r="G247" t="str">
            <v>Smithsonian Institution, National Museum of Natural History</v>
          </cell>
          <cell r="I247" t="str">
            <v>BOLD:AAJ1084</v>
          </cell>
          <cell r="J247">
            <v>18</v>
          </cell>
          <cell r="K247" t="str">
            <v>Chordata</v>
          </cell>
          <cell r="L247">
            <v>77</v>
          </cell>
          <cell r="M247" t="str">
            <v>Actinopterygii</v>
          </cell>
          <cell r="N247">
            <v>747033</v>
          </cell>
          <cell r="O247" t="str">
            <v>Blenniiformes</v>
          </cell>
          <cell r="P247">
            <v>1865</v>
          </cell>
          <cell r="Q247" t="str">
            <v>Blenniidae</v>
          </cell>
          <cell r="R247">
            <v>496075</v>
          </cell>
          <cell r="S247" t="str">
            <v>Salariinae</v>
          </cell>
          <cell r="T247">
            <v>84468</v>
          </cell>
          <cell r="U247" t="str">
            <v>Cirripectes</v>
          </cell>
          <cell r="V247">
            <v>89209</v>
          </cell>
          <cell r="W247" t="str">
            <v>Cirripectes variolosus</v>
          </cell>
          <cell r="Z247" t="str">
            <v>Jeff Williams</v>
          </cell>
          <cell r="AB247" t="str">
            <v>Valenciennes, 1836</v>
          </cell>
          <cell r="AD247" t="str">
            <v>Vouchered:Registered Collection</v>
          </cell>
          <cell r="AG247" t="str">
            <v>Jeff Williams, Serge Planes, Erwan Delrieu-Trottin, Pierre Sasal, Johann Mourier, Michel Veuille, Rene Galzin, Thierry Lison de Loma, Gerard Mou-Tham</v>
          </cell>
          <cell r="AK247" t="str">
            <v>Collection depth: 3-6 m.</v>
          </cell>
          <cell r="AU247" t="str">
            <v>SL=66 mm.</v>
          </cell>
          <cell r="AV247" t="str">
            <v>-8.82508</v>
          </cell>
          <cell r="AW247" t="str">
            <v>-140.064</v>
          </cell>
          <cell r="BA247">
            <v>3</v>
          </cell>
          <cell r="BC247">
            <v>-3</v>
          </cell>
          <cell r="BD247" t="str">
            <v>French Polynesia</v>
          </cell>
          <cell r="BE247" t="str">
            <v>Marquesas Islands</v>
          </cell>
          <cell r="BH247" t="str">
            <v>Marquesas, Nuku Hiva, Hatihou.</v>
          </cell>
          <cell r="BI247">
            <v>3205149</v>
          </cell>
          <cell r="BJ247" t="str">
            <v>http://www.boldsystems.org/pics/MARQ/USNM_409071_66mmSL_photograph_MARQ_071_MARQ_2011_04_male+1507759000.JPG</v>
          </cell>
          <cell r="BK247" t="str">
            <v>Lateral</v>
          </cell>
          <cell r="BL247" t="str">
            <v>USNM 409071 photograph lateral view, male</v>
          </cell>
          <cell r="BN247">
            <v>2011</v>
          </cell>
          <cell r="BO247" t="str">
            <v>CreativeCommons – Attribution Non-Commercial (by-nc)</v>
          </cell>
          <cell r="BP247" t="str">
            <v>Smithsonian Institution National Museum of Natural History</v>
          </cell>
          <cell r="BQ247" t="str">
            <v>Jeffrey T. Williams</v>
          </cell>
        </row>
        <row r="248">
          <cell r="B248" t="str">
            <v>MBFA179-07</v>
          </cell>
          <cell r="C248" t="str">
            <v>MBIO292.4</v>
          </cell>
          <cell r="D248">
            <v>542691</v>
          </cell>
          <cell r="E248" t="str">
            <v>MNHN_2008-352</v>
          </cell>
          <cell r="F248" t="str">
            <v>MBIO292.4</v>
          </cell>
          <cell r="G248" t="str">
            <v>Museum National d'Histoire Naturelle, Paris</v>
          </cell>
          <cell r="I248" t="str">
            <v>BOLD:AAF2879</v>
          </cell>
          <cell r="J248">
            <v>18</v>
          </cell>
          <cell r="K248" t="str">
            <v>Chordata</v>
          </cell>
          <cell r="L248">
            <v>77</v>
          </cell>
          <cell r="M248" t="str">
            <v>Actinopterygii</v>
          </cell>
          <cell r="N248">
            <v>747033</v>
          </cell>
          <cell r="O248" t="str">
            <v>Blenniiformes</v>
          </cell>
          <cell r="P248">
            <v>1865</v>
          </cell>
          <cell r="Q248" t="str">
            <v>Blenniidae</v>
          </cell>
          <cell r="R248">
            <v>496075</v>
          </cell>
          <cell r="S248" t="str">
            <v>Salariinae</v>
          </cell>
          <cell r="T248">
            <v>84468</v>
          </cell>
          <cell r="U248" t="str">
            <v>Cirripectes</v>
          </cell>
          <cell r="V248">
            <v>89207</v>
          </cell>
          <cell r="W248" t="str">
            <v>Cirripectes quagga</v>
          </cell>
          <cell r="Z248" t="str">
            <v>Jeff Williams</v>
          </cell>
          <cell r="AB248" t="str">
            <v>(Fowler &amp; Ball, 1924)</v>
          </cell>
          <cell r="AG248" t="str">
            <v>Romain Causse, Julien Grignon, David Lecchini, Vanessa Messmer, Serge Planes, Jeffrey T. Williams</v>
          </cell>
          <cell r="AT248" t="str">
            <v>FAO-77</v>
          </cell>
          <cell r="AV248" t="str">
            <v>-17.482</v>
          </cell>
          <cell r="AW248" t="str">
            <v>-149.882</v>
          </cell>
          <cell r="BD248" t="str">
            <v>French Polynesia</v>
          </cell>
          <cell r="BF248" t="str">
            <v>Society Islands</v>
          </cell>
          <cell r="BG248" t="str">
            <v>Moorea</v>
          </cell>
          <cell r="BH248" t="str">
            <v>Matautia village</v>
          </cell>
        </row>
        <row r="249">
          <cell r="B249" t="str">
            <v>SAIAB025-06</v>
          </cell>
          <cell r="C249" t="str">
            <v>SAIAB 78038-T357</v>
          </cell>
          <cell r="D249">
            <v>512318</v>
          </cell>
          <cell r="E249">
            <v>78038</v>
          </cell>
          <cell r="F249" t="str">
            <v>PCH 2005-30</v>
          </cell>
          <cell r="G249" t="str">
            <v>South African Institute for Aquatic Biodiversity</v>
          </cell>
          <cell r="I249" t="str">
            <v>BOLD:AAE2835</v>
          </cell>
          <cell r="J249">
            <v>18</v>
          </cell>
          <cell r="K249" t="str">
            <v>Chordata</v>
          </cell>
          <cell r="L249">
            <v>77</v>
          </cell>
          <cell r="M249" t="str">
            <v>Actinopterygii</v>
          </cell>
          <cell r="N249">
            <v>747033</v>
          </cell>
          <cell r="O249" t="str">
            <v>Blenniiformes</v>
          </cell>
          <cell r="P249">
            <v>1865</v>
          </cell>
          <cell r="Q249" t="str">
            <v>Blenniidae</v>
          </cell>
          <cell r="R249">
            <v>496075</v>
          </cell>
          <cell r="S249" t="str">
            <v>Salariinae</v>
          </cell>
          <cell r="T249">
            <v>84468</v>
          </cell>
          <cell r="U249" t="str">
            <v>Cirripectes</v>
          </cell>
          <cell r="V249">
            <v>84469</v>
          </cell>
          <cell r="W249" t="str">
            <v>Cirripectes castaneus</v>
          </cell>
          <cell r="Z249" t="str">
            <v>Phillip C. Heemstra</v>
          </cell>
          <cell r="AB249" t="str">
            <v>Valenciennes, 1836</v>
          </cell>
          <cell r="AG249" t="str">
            <v>PC Heemstra, E Heemstra, M Mwale, K Moots, A Bentley, M Smale</v>
          </cell>
          <cell r="AT249" t="str">
            <v>FAO-51</v>
          </cell>
          <cell r="AV249" t="str">
            <v>-4.6399</v>
          </cell>
          <cell r="AW249" t="str">
            <v>55.3693</v>
          </cell>
          <cell r="BA249">
            <v>6</v>
          </cell>
          <cell r="BD249" t="str">
            <v>Seychelles</v>
          </cell>
          <cell r="BE249" t="str">
            <v>Mahe</v>
          </cell>
          <cell r="BF249" t="str">
            <v>Baie Ternay (SW)</v>
          </cell>
          <cell r="BG249">
            <v>51</v>
          </cell>
        </row>
        <row r="250">
          <cell r="B250" t="str">
            <v>SBF493-11</v>
          </cell>
          <cell r="C250" t="str">
            <v>REU0146</v>
          </cell>
          <cell r="D250">
            <v>1844622</v>
          </cell>
          <cell r="E250" t="str">
            <v>REU0146</v>
          </cell>
          <cell r="F250" t="str">
            <v>REU0146</v>
          </cell>
          <cell r="G250" t="str">
            <v>Universite de La Reunion, Laboratoire d'Ecologie Marine</v>
          </cell>
          <cell r="I250" t="str">
            <v>BOLD:AAU0601</v>
          </cell>
          <cell r="J250">
            <v>18</v>
          </cell>
          <cell r="K250" t="str">
            <v>Chordata</v>
          </cell>
          <cell r="L250">
            <v>77</v>
          </cell>
          <cell r="M250" t="str">
            <v>Actinopterygii</v>
          </cell>
          <cell r="N250">
            <v>747033</v>
          </cell>
          <cell r="O250" t="str">
            <v>Blenniiformes</v>
          </cell>
          <cell r="P250">
            <v>1865</v>
          </cell>
          <cell r="Q250" t="str">
            <v>Blenniidae</v>
          </cell>
          <cell r="R250">
            <v>496075</v>
          </cell>
          <cell r="S250" t="str">
            <v>Salariinae</v>
          </cell>
          <cell r="T250">
            <v>84468</v>
          </cell>
          <cell r="U250" t="str">
            <v>Cirripectes</v>
          </cell>
          <cell r="V250">
            <v>84469</v>
          </cell>
          <cell r="W250" t="str">
            <v>Cirripectes castaneus</v>
          </cell>
          <cell r="Z250" t="str">
            <v>Serge Planes</v>
          </cell>
          <cell r="AB250" t="str">
            <v>Valenciennes, 1836</v>
          </cell>
          <cell r="AG250" t="str">
            <v>Serge Planes, Nicolas Hubert, Henrich Bruggemann</v>
          </cell>
          <cell r="AT250" t="str">
            <v>Identifiers: Nicolas Hubert &amp; Henrich Bruggemann</v>
          </cell>
          <cell r="AV250" t="str">
            <v>-20.92</v>
          </cell>
          <cell r="AW250" t="str">
            <v>55.34</v>
          </cell>
          <cell r="BA250">
            <v>2</v>
          </cell>
          <cell r="BD250" t="str">
            <v>Reunion</v>
          </cell>
          <cell r="BF250" t="str">
            <v>Ouest</v>
          </cell>
          <cell r="BG250" t="str">
            <v>La possession</v>
          </cell>
          <cell r="BH250" t="str">
            <v>Aire de repos - National</v>
          </cell>
          <cell r="BI250">
            <v>1031002</v>
          </cell>
          <cell r="BJ250" t="str">
            <v>http://www.boldsystems.org/pics/SBF/REU0146+1186504638.JPG</v>
          </cell>
          <cell r="BK250" t="str">
            <v>Lateral</v>
          </cell>
          <cell r="BO250" t="str">
            <v>No Rights Reserved</v>
          </cell>
          <cell r="BQ250" t="str">
            <v>Serge Planes</v>
          </cell>
        </row>
        <row r="251">
          <cell r="B251" t="str">
            <v>SBF598-11</v>
          </cell>
          <cell r="C251" t="str">
            <v>REU1013</v>
          </cell>
          <cell r="D251">
            <v>1844727</v>
          </cell>
          <cell r="E251" t="str">
            <v>REU1013</v>
          </cell>
          <cell r="F251" t="str">
            <v>REU1013</v>
          </cell>
          <cell r="G251" t="str">
            <v>Universite de La Reunion, Laboratoire d'Ecologie Marine</v>
          </cell>
          <cell r="I251" t="str">
            <v>BOLD:AAE2835</v>
          </cell>
          <cell r="J251">
            <v>18</v>
          </cell>
          <cell r="K251" t="str">
            <v>Chordata</v>
          </cell>
          <cell r="L251">
            <v>77</v>
          </cell>
          <cell r="M251" t="str">
            <v>Actinopterygii</v>
          </cell>
          <cell r="N251">
            <v>747033</v>
          </cell>
          <cell r="O251" t="str">
            <v>Blenniiformes</v>
          </cell>
          <cell r="P251">
            <v>1865</v>
          </cell>
          <cell r="Q251" t="str">
            <v>Blenniidae</v>
          </cell>
          <cell r="R251">
            <v>496075</v>
          </cell>
          <cell r="S251" t="str">
            <v>Salariinae</v>
          </cell>
          <cell r="T251">
            <v>84468</v>
          </cell>
          <cell r="U251" t="str">
            <v>Cirripectes</v>
          </cell>
          <cell r="V251">
            <v>140517</v>
          </cell>
          <cell r="W251" t="str">
            <v>Cirripectes stigmaticus</v>
          </cell>
          <cell r="Z251" t="str">
            <v>Serge Planes</v>
          </cell>
          <cell r="AB251" t="str">
            <v>Strasburg &amp; Schultz, 1953</v>
          </cell>
          <cell r="AG251" t="str">
            <v>Serge Planes, Nicolas Hubert, Henrich Bruggemann</v>
          </cell>
          <cell r="AT251" t="str">
            <v>Identifiers: Nicolas Hubert &amp; Henrich Bruggemann</v>
          </cell>
          <cell r="AV251" t="str">
            <v>-21.19</v>
          </cell>
          <cell r="AW251" t="str">
            <v>55.28</v>
          </cell>
          <cell r="BA251">
            <v>16</v>
          </cell>
          <cell r="BD251" t="str">
            <v>Reunion</v>
          </cell>
          <cell r="BF251" t="str">
            <v>Ouest</v>
          </cell>
          <cell r="BG251" t="str">
            <v>St Leu</v>
          </cell>
          <cell r="BH251" t="str">
            <v>Maison verte/Cimetiere</v>
          </cell>
          <cell r="BI251">
            <v>1031147</v>
          </cell>
          <cell r="BJ251" t="str">
            <v>http://www.boldsystems.org/pics/SBF/REU1013+1187017622.JPG</v>
          </cell>
          <cell r="BK251" t="str">
            <v>Lateral</v>
          </cell>
          <cell r="BO251" t="str">
            <v>No Rights Reserved</v>
          </cell>
          <cell r="BQ251" t="str">
            <v>Serge Planes</v>
          </cell>
        </row>
        <row r="252">
          <cell r="B252" t="str">
            <v>SBF680-11</v>
          </cell>
          <cell r="C252" t="str">
            <v>REU1763</v>
          </cell>
          <cell r="D252">
            <v>1844809</v>
          </cell>
          <cell r="E252" t="str">
            <v>REU1763</v>
          </cell>
          <cell r="F252" t="str">
            <v>REU1763</v>
          </cell>
          <cell r="G252" t="str">
            <v>Universite de La Reunion, Laboratoire d'Ecologie Marine</v>
          </cell>
          <cell r="I252" t="str">
            <v>BOLD:AAU0601</v>
          </cell>
          <cell r="J252">
            <v>18</v>
          </cell>
          <cell r="K252" t="str">
            <v>Chordata</v>
          </cell>
          <cell r="L252">
            <v>77</v>
          </cell>
          <cell r="M252" t="str">
            <v>Actinopterygii</v>
          </cell>
          <cell r="N252">
            <v>747033</v>
          </cell>
          <cell r="O252" t="str">
            <v>Blenniiformes</v>
          </cell>
          <cell r="P252">
            <v>1865</v>
          </cell>
          <cell r="Q252" t="str">
            <v>Blenniidae</v>
          </cell>
          <cell r="R252">
            <v>496075</v>
          </cell>
          <cell r="S252" t="str">
            <v>Salariinae</v>
          </cell>
          <cell r="T252">
            <v>84468</v>
          </cell>
          <cell r="U252" t="str">
            <v>Cirripectes</v>
          </cell>
          <cell r="V252">
            <v>84469</v>
          </cell>
          <cell r="W252" t="str">
            <v>Cirripectes castaneus</v>
          </cell>
          <cell r="Z252" t="str">
            <v>Serge Planes</v>
          </cell>
          <cell r="AB252" t="str">
            <v>Valenciennes, 1836</v>
          </cell>
          <cell r="AG252" t="str">
            <v>Serge Planes, Nicolas Hubert, Henrich Bruggemann</v>
          </cell>
          <cell r="AT252" t="str">
            <v>Identifiers: Nicolas Hubert &amp; Henrich Bruggemann</v>
          </cell>
          <cell r="AV252" t="str">
            <v>-21.37</v>
          </cell>
          <cell r="AW252" t="str">
            <v>55.77</v>
          </cell>
          <cell r="BA252">
            <v>1</v>
          </cell>
          <cell r="BD252" t="str">
            <v>Reunion</v>
          </cell>
          <cell r="BF252" t="str">
            <v>Sud</v>
          </cell>
          <cell r="BG252" t="str">
            <v>St Philippe</v>
          </cell>
          <cell r="BH252" t="str">
            <v>Vincendo</v>
          </cell>
          <cell r="BI252">
            <v>1031206</v>
          </cell>
          <cell r="BJ252" t="str">
            <v>http://www.boldsystems.org/pics/SBF/REU1763+1192607944.JPG</v>
          </cell>
          <cell r="BK252" t="str">
            <v>Lateral</v>
          </cell>
          <cell r="BO252" t="str">
            <v>No Rights Reserved</v>
          </cell>
          <cell r="BQ252" t="str">
            <v>Serge Planes</v>
          </cell>
        </row>
        <row r="253">
          <cell r="B253" t="str">
            <v>SBF681-11</v>
          </cell>
          <cell r="C253" t="str">
            <v>REU1764</v>
          </cell>
          <cell r="D253">
            <v>1844810</v>
          </cell>
          <cell r="E253" t="str">
            <v>REU1764</v>
          </cell>
          <cell r="F253" t="str">
            <v>REU1764</v>
          </cell>
          <cell r="G253" t="str">
            <v>Universite de La Reunion, Laboratoire d'Ecologie Marine</v>
          </cell>
          <cell r="I253" t="str">
            <v>BOLD:AAU0601</v>
          </cell>
          <cell r="J253">
            <v>18</v>
          </cell>
          <cell r="K253" t="str">
            <v>Chordata</v>
          </cell>
          <cell r="L253">
            <v>77</v>
          </cell>
          <cell r="M253" t="str">
            <v>Actinopterygii</v>
          </cell>
          <cell r="N253">
            <v>747033</v>
          </cell>
          <cell r="O253" t="str">
            <v>Blenniiformes</v>
          </cell>
          <cell r="P253">
            <v>1865</v>
          </cell>
          <cell r="Q253" t="str">
            <v>Blenniidae</v>
          </cell>
          <cell r="R253">
            <v>496075</v>
          </cell>
          <cell r="S253" t="str">
            <v>Salariinae</v>
          </cell>
          <cell r="T253">
            <v>84468</v>
          </cell>
          <cell r="U253" t="str">
            <v>Cirripectes</v>
          </cell>
          <cell r="V253">
            <v>84469</v>
          </cell>
          <cell r="W253" t="str">
            <v>Cirripectes castaneus</v>
          </cell>
          <cell r="Z253" t="str">
            <v>Serge Planes</v>
          </cell>
          <cell r="AB253" t="str">
            <v>Valenciennes, 1836</v>
          </cell>
          <cell r="AG253" t="str">
            <v>Serge Planes, Nicolas Hubert, Henrich Bruggemann</v>
          </cell>
          <cell r="AT253" t="str">
            <v>Identifiers: Nicolas Hubert &amp; Henrich Bruggemann</v>
          </cell>
          <cell r="AV253" t="str">
            <v>-21.37</v>
          </cell>
          <cell r="AW253" t="str">
            <v>55.77</v>
          </cell>
          <cell r="BA253">
            <v>1</v>
          </cell>
          <cell r="BD253" t="str">
            <v>Reunion</v>
          </cell>
          <cell r="BF253" t="str">
            <v>Sud</v>
          </cell>
          <cell r="BG253" t="str">
            <v>St Philippe</v>
          </cell>
          <cell r="BH253" t="str">
            <v>Vincendo</v>
          </cell>
          <cell r="BI253">
            <v>1031207</v>
          </cell>
          <cell r="BJ253" t="str">
            <v>http://www.boldsystems.org/pics/SBF/REU1764+1192608036.JPG</v>
          </cell>
          <cell r="BK253" t="str">
            <v>Lateral</v>
          </cell>
          <cell r="BO253" t="str">
            <v>No Rights Reserved</v>
          </cell>
          <cell r="BQ253" t="str">
            <v>Serge Planes</v>
          </cell>
        </row>
        <row r="254">
          <cell r="B254" t="str">
            <v>SBF724-11</v>
          </cell>
          <cell r="C254" t="str">
            <v>REU189_1</v>
          </cell>
          <cell r="D254">
            <v>1844853</v>
          </cell>
          <cell r="E254" t="str">
            <v>REU189_1</v>
          </cell>
          <cell r="F254" t="str">
            <v>REU189_1</v>
          </cell>
          <cell r="G254" t="str">
            <v>Universite de La Reunion, Laboratoire d'Ecologie Marine</v>
          </cell>
          <cell r="I254" t="str">
            <v>BOLD:AAE2835</v>
          </cell>
          <cell r="J254">
            <v>18</v>
          </cell>
          <cell r="K254" t="str">
            <v>Chordata</v>
          </cell>
          <cell r="L254">
            <v>77</v>
          </cell>
          <cell r="M254" t="str">
            <v>Actinopterygii</v>
          </cell>
          <cell r="N254">
            <v>747033</v>
          </cell>
          <cell r="O254" t="str">
            <v>Blenniiformes</v>
          </cell>
          <cell r="P254">
            <v>1865</v>
          </cell>
          <cell r="Q254" t="str">
            <v>Blenniidae</v>
          </cell>
          <cell r="R254">
            <v>496075</v>
          </cell>
          <cell r="S254" t="str">
            <v>Salariinae</v>
          </cell>
          <cell r="T254">
            <v>84468</v>
          </cell>
          <cell r="U254" t="str">
            <v>Cirripectes</v>
          </cell>
          <cell r="V254">
            <v>140517</v>
          </cell>
          <cell r="W254" t="str">
            <v>Cirripectes stigmaticus</v>
          </cell>
          <cell r="Z254" t="str">
            <v>Serge Planes</v>
          </cell>
          <cell r="AB254" t="str">
            <v>Strasburg &amp; Schultz, 1953</v>
          </cell>
          <cell r="AG254" t="str">
            <v>Serge Planes, Nicolas Hubert, Henrich Bruggemann</v>
          </cell>
          <cell r="AT254" t="str">
            <v>Identifiers: Nicolas Hubert &amp; Henrich Bruggemann</v>
          </cell>
          <cell r="AV254" t="str">
            <v>-21.18</v>
          </cell>
          <cell r="AW254" t="str">
            <v>55.29</v>
          </cell>
          <cell r="BA254">
            <v>2</v>
          </cell>
          <cell r="BD254" t="str">
            <v>Reunion</v>
          </cell>
          <cell r="BF254" t="str">
            <v>Ouest</v>
          </cell>
          <cell r="BG254" t="str">
            <v>St Gilles</v>
          </cell>
          <cell r="BH254" t="str">
            <v>Snack 46</v>
          </cell>
          <cell r="BI254">
            <v>1031065</v>
          </cell>
          <cell r="BJ254" t="str">
            <v>http://www.boldsystems.org/pics/SBF/REU189_1+1185367062.jpg</v>
          </cell>
          <cell r="BK254" t="str">
            <v>Lateral</v>
          </cell>
          <cell r="BO254" t="str">
            <v>No Rights Reserved</v>
          </cell>
          <cell r="BQ254" t="str">
            <v>Serge Planes</v>
          </cell>
        </row>
        <row r="255">
          <cell r="B255" t="str">
            <v>SBF752-11</v>
          </cell>
          <cell r="C255" t="str">
            <v>REU2559</v>
          </cell>
          <cell r="D255">
            <v>1844881</v>
          </cell>
          <cell r="E255" t="str">
            <v>REU2559</v>
          </cell>
          <cell r="F255" t="str">
            <v>REU2559</v>
          </cell>
          <cell r="G255" t="str">
            <v>Universite de La Reunion, Laboratoire d'Ecologie Marine</v>
          </cell>
          <cell r="I255" t="str">
            <v>BOLD:AAE2835</v>
          </cell>
          <cell r="J255">
            <v>18</v>
          </cell>
          <cell r="K255" t="str">
            <v>Chordata</v>
          </cell>
          <cell r="L255">
            <v>77</v>
          </cell>
          <cell r="M255" t="str">
            <v>Actinopterygii</v>
          </cell>
          <cell r="N255">
            <v>747033</v>
          </cell>
          <cell r="O255" t="str">
            <v>Blenniiformes</v>
          </cell>
          <cell r="P255">
            <v>1865</v>
          </cell>
          <cell r="Q255" t="str">
            <v>Blenniidae</v>
          </cell>
          <cell r="R255">
            <v>496075</v>
          </cell>
          <cell r="S255" t="str">
            <v>Salariinae</v>
          </cell>
          <cell r="T255">
            <v>84468</v>
          </cell>
          <cell r="U255" t="str">
            <v>Cirripectes</v>
          </cell>
          <cell r="V255">
            <v>140517</v>
          </cell>
          <cell r="W255" t="str">
            <v>Cirripectes stigmaticus</v>
          </cell>
          <cell r="Z255" t="str">
            <v>Serge Planes</v>
          </cell>
          <cell r="AB255" t="str">
            <v>Strasburg &amp; Schultz, 1953</v>
          </cell>
          <cell r="AG255" t="str">
            <v>Serge Planes, Nicolas Hubert, Henrich Bruggemann</v>
          </cell>
          <cell r="AT255" t="str">
            <v>Identifiers: Nicolas Hubert &amp; Henrich Bruggemann</v>
          </cell>
          <cell r="AV255" t="str">
            <v>-21.1</v>
          </cell>
          <cell r="AW255" t="str">
            <v>55.24</v>
          </cell>
          <cell r="BA255">
            <v>1</v>
          </cell>
          <cell r="BD255" t="str">
            <v>Reunion</v>
          </cell>
          <cell r="BF255" t="str">
            <v>Ouest</v>
          </cell>
          <cell r="BG255" t="str">
            <v>La Saline</v>
          </cell>
          <cell r="BH255" t="str">
            <v>Trou d`eau</v>
          </cell>
          <cell r="BI255">
            <v>1031262</v>
          </cell>
          <cell r="BJ255" t="str">
            <v>http://www.boldsystems.org/pics/SBF/REU2559+1197980864.JPG</v>
          </cell>
          <cell r="BK255" t="str">
            <v>Lateral</v>
          </cell>
          <cell r="BO255" t="str">
            <v>No Rights Reserved</v>
          </cell>
          <cell r="BQ255" t="str">
            <v>Serge Planes</v>
          </cell>
        </row>
        <row r="256">
          <cell r="B256" t="str">
            <v>SCILL194-15</v>
          </cell>
          <cell r="C256" t="str">
            <v>SCIL-194</v>
          </cell>
          <cell r="D256">
            <v>5755691</v>
          </cell>
          <cell r="E256" t="str">
            <v>USNM:FISH:435083</v>
          </cell>
          <cell r="F256" t="str">
            <v>SCIL-194</v>
          </cell>
          <cell r="G256" t="str">
            <v>Smithsonian Institution, National Museum of Natural History</v>
          </cell>
          <cell r="I256" t="str">
            <v>BOLD:AAJ1084</v>
          </cell>
          <cell r="J256">
            <v>18</v>
          </cell>
          <cell r="K256" t="str">
            <v>Chordata</v>
          </cell>
          <cell r="L256">
            <v>77</v>
          </cell>
          <cell r="M256" t="str">
            <v>Actinopterygii</v>
          </cell>
          <cell r="N256">
            <v>747033</v>
          </cell>
          <cell r="O256" t="str">
            <v>Blenniiformes</v>
          </cell>
          <cell r="P256">
            <v>1865</v>
          </cell>
          <cell r="Q256" t="str">
            <v>Blenniidae</v>
          </cell>
          <cell r="R256">
            <v>496075</v>
          </cell>
          <cell r="S256" t="str">
            <v>Salariinae</v>
          </cell>
          <cell r="T256">
            <v>84468</v>
          </cell>
          <cell r="U256" t="str">
            <v>Cirripectes</v>
          </cell>
          <cell r="V256">
            <v>89209</v>
          </cell>
          <cell r="W256" t="str">
            <v>Cirripectes variolosus</v>
          </cell>
          <cell r="Z256" t="str">
            <v>Jeff Williams</v>
          </cell>
          <cell r="AB256" t="str">
            <v>Valenciennes, 1836</v>
          </cell>
          <cell r="AD256" t="str">
            <v>Vouchered:Registered Collection</v>
          </cell>
          <cell r="AG256" t="str">
            <v>Jeff Williams, Serge Planes, Nathalie Tolou, Valeriano Parravicini, Pierre Sasal, Carole Blais</v>
          </cell>
          <cell r="AK256" t="str">
            <v>Collection depth: 0-2 m.|Mopelia Atoll, surge channel on reef crest beneath breaking waves just to the left (NE) of the ship passage into the lagoon on NNW side of atoll, coral and rock</v>
          </cell>
          <cell r="AU256" t="str">
            <v>SL=48.3 mm.</v>
          </cell>
          <cell r="AV256" t="str">
            <v>-16.8474</v>
          </cell>
          <cell r="AW256" t="str">
            <v>-153.933</v>
          </cell>
          <cell r="BC256">
            <v>-2</v>
          </cell>
          <cell r="BD256" t="str">
            <v>French Polynesia</v>
          </cell>
          <cell r="BE256" t="str">
            <v>Leeward Islands</v>
          </cell>
          <cell r="BI256">
            <v>3203353</v>
          </cell>
          <cell r="BJ256" t="str">
            <v>http://www.boldsystems.org/pics/SCILL/USNM_435083_SCIL_194_48.3mmSL_SCIL_2014_12+1507753622.JPG</v>
          </cell>
          <cell r="BK256" t="str">
            <v>Lateral</v>
          </cell>
          <cell r="BL256" t="str">
            <v>USNM 435083 photograph lateral view</v>
          </cell>
          <cell r="BN256">
            <v>2014</v>
          </cell>
          <cell r="BO256" t="str">
            <v>CreativeCommons – Attribution Non-Commercial (by-nc)</v>
          </cell>
          <cell r="BP256" t="str">
            <v>Smithsonian Institution National Museum of Natural History</v>
          </cell>
          <cell r="BQ256" t="str">
            <v>Jeffrey T. Williams</v>
          </cell>
        </row>
        <row r="257">
          <cell r="B257" t="str">
            <v>ZOSKT1161-16</v>
          </cell>
          <cell r="C257" t="str">
            <v>ASIZP0805727</v>
          </cell>
          <cell r="D257">
            <v>7056534</v>
          </cell>
          <cell r="E257" t="str">
            <v>ASIZP0805727</v>
          </cell>
          <cell r="G257" t="str">
            <v>Academia Sinica, Biodiversity Research Museum</v>
          </cell>
          <cell r="I257" t="str">
            <v>BOLD:AAJ1078</v>
          </cell>
          <cell r="J257">
            <v>18</v>
          </cell>
          <cell r="K257" t="str">
            <v>Chordata</v>
          </cell>
          <cell r="L257">
            <v>77</v>
          </cell>
          <cell r="M257" t="str">
            <v>Actinopterygii</v>
          </cell>
          <cell r="N257">
            <v>747033</v>
          </cell>
          <cell r="O257" t="str">
            <v>Blenniiformes</v>
          </cell>
          <cell r="P257">
            <v>1865</v>
          </cell>
          <cell r="Q257" t="str">
            <v>Blenniidae</v>
          </cell>
          <cell r="R257">
            <v>496075</v>
          </cell>
          <cell r="S257" t="str">
            <v>Salariinae</v>
          </cell>
          <cell r="T257">
            <v>84468</v>
          </cell>
          <cell r="U257" t="str">
            <v>Cirripectes</v>
          </cell>
          <cell r="V257">
            <v>89209</v>
          </cell>
          <cell r="W257" t="str">
            <v>Cirripectes variolosus</v>
          </cell>
          <cell r="Z257" t="str">
            <v>P. L. Lin</v>
          </cell>
          <cell r="AB257" t="str">
            <v>Valenciennes, 1836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"/>
  <sheetViews>
    <sheetView topLeftCell="A211" workbookViewId="0">
      <selection activeCell="I294" sqref="I294"/>
    </sheetView>
  </sheetViews>
  <sheetFormatPr baseColWidth="10" defaultColWidth="9.140625" defaultRowHeight="15" x14ac:dyDescent="0.25"/>
  <cols>
    <col min="1" max="1" width="21.28515625" customWidth="1"/>
    <col min="6" max="6" width="14.85546875" customWidth="1"/>
    <col min="7" max="7" width="23.85546875" customWidth="1"/>
    <col min="8" max="8" width="15.5703125" customWidth="1"/>
    <col min="9" max="9" width="13.5703125" customWidth="1"/>
  </cols>
  <sheetData>
    <row r="1" spans="1:9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40</v>
      </c>
      <c r="I1" t="s">
        <v>1381</v>
      </c>
    </row>
    <row r="2" spans="1:9" x14ac:dyDescent="0.25">
      <c r="A2" s="3" t="s">
        <v>152</v>
      </c>
      <c r="B2" t="s">
        <v>662</v>
      </c>
      <c r="C2" t="s">
        <v>661</v>
      </c>
      <c r="D2" t="s">
        <v>660</v>
      </c>
      <c r="E2" t="s">
        <v>659</v>
      </c>
      <c r="F2" t="s">
        <v>29</v>
      </c>
      <c r="G2" t="s">
        <v>29</v>
      </c>
      <c r="H2" t="s">
        <v>44</v>
      </c>
      <c r="I2" t="str">
        <f>VLOOKUP(A2,Cirripectes_R_sampledata!C:E,3,FALSE)</f>
        <v>filamentosus</v>
      </c>
    </row>
    <row r="3" spans="1:9" x14ac:dyDescent="0.25">
      <c r="A3" s="3" t="s">
        <v>196</v>
      </c>
      <c r="B3" t="s">
        <v>662</v>
      </c>
      <c r="C3" t="s">
        <v>661</v>
      </c>
      <c r="D3" t="s">
        <v>660</v>
      </c>
      <c r="E3" t="s">
        <v>659</v>
      </c>
      <c r="F3" t="s">
        <v>29</v>
      </c>
      <c r="G3" t="s">
        <v>452</v>
      </c>
      <c r="H3" t="s">
        <v>45</v>
      </c>
      <c r="I3" t="str">
        <f>VLOOKUP(A3,Cirripectes_R_sampledata!C:E,3,FALSE)</f>
        <v>castaneus</v>
      </c>
    </row>
    <row r="4" spans="1:9" x14ac:dyDescent="0.25">
      <c r="A4" s="3" t="s">
        <v>117</v>
      </c>
      <c r="B4" t="s">
        <v>662</v>
      </c>
      <c r="C4" t="s">
        <v>661</v>
      </c>
      <c r="D4" t="s">
        <v>660</v>
      </c>
      <c r="E4" t="s">
        <v>659</v>
      </c>
      <c r="F4" t="s">
        <v>29</v>
      </c>
      <c r="G4" t="s">
        <v>448</v>
      </c>
      <c r="H4" t="s">
        <v>49</v>
      </c>
      <c r="I4" t="str">
        <f>VLOOKUP(A4,Cirripectes_R_sampledata!C:E,3,FALSE)</f>
        <v>auritus</v>
      </c>
    </row>
    <row r="5" spans="1:9" x14ac:dyDescent="0.25">
      <c r="A5" s="3" t="s">
        <v>118</v>
      </c>
      <c r="B5" t="s">
        <v>662</v>
      </c>
      <c r="C5" t="s">
        <v>661</v>
      </c>
      <c r="D5" t="s">
        <v>660</v>
      </c>
      <c r="E5" t="s">
        <v>659</v>
      </c>
      <c r="F5" t="s">
        <v>29</v>
      </c>
      <c r="G5" t="s">
        <v>448</v>
      </c>
      <c r="H5" t="s">
        <v>49</v>
      </c>
      <c r="I5" t="str">
        <f>VLOOKUP(A5,Cirripectes_R_sampledata!C:E,3,FALSE)</f>
        <v>auritus</v>
      </c>
    </row>
    <row r="6" spans="1:9" x14ac:dyDescent="0.25">
      <c r="A6" s="3" t="s">
        <v>119</v>
      </c>
      <c r="B6" t="s">
        <v>662</v>
      </c>
      <c r="C6" t="s">
        <v>661</v>
      </c>
      <c r="D6" t="s">
        <v>660</v>
      </c>
      <c r="E6" t="s">
        <v>659</v>
      </c>
      <c r="F6" t="s">
        <v>29</v>
      </c>
      <c r="G6" t="s">
        <v>446</v>
      </c>
      <c r="H6" t="s">
        <v>50</v>
      </c>
      <c r="I6" t="str">
        <f>VLOOKUP(A6,Cirripectes_R_sampledata!C:E,3,FALSE)</f>
        <v>variolosus</v>
      </c>
    </row>
    <row r="7" spans="1:9" x14ac:dyDescent="0.25">
      <c r="A7" s="3" t="s">
        <v>120</v>
      </c>
      <c r="B7" t="s">
        <v>662</v>
      </c>
      <c r="C7" t="s">
        <v>661</v>
      </c>
      <c r="D7" t="s">
        <v>660</v>
      </c>
      <c r="E7" t="s">
        <v>659</v>
      </c>
      <c r="F7" t="s">
        <v>29</v>
      </c>
      <c r="G7" t="s">
        <v>446</v>
      </c>
      <c r="H7" t="s">
        <v>50</v>
      </c>
      <c r="I7" t="str">
        <f>VLOOKUP(A7,Cirripectes_R_sampledata!C:E,3,FALSE)</f>
        <v>variolosus</v>
      </c>
    </row>
    <row r="8" spans="1:9" x14ac:dyDescent="0.25">
      <c r="A8" s="3" t="s">
        <v>121</v>
      </c>
      <c r="B8" t="s">
        <v>662</v>
      </c>
      <c r="C8" t="s">
        <v>661</v>
      </c>
      <c r="D8" t="s">
        <v>660</v>
      </c>
      <c r="E8" t="s">
        <v>659</v>
      </c>
      <c r="F8" t="s">
        <v>29</v>
      </c>
      <c r="G8" t="s">
        <v>449</v>
      </c>
      <c r="H8" t="s">
        <v>51</v>
      </c>
      <c r="I8" t="str">
        <f>VLOOKUP(A8,Cirripectes_R_sampledata!C:E,3,FALSE)</f>
        <v>fuscoguttatus</v>
      </c>
    </row>
    <row r="9" spans="1:9" x14ac:dyDescent="0.25">
      <c r="A9" s="3" t="s">
        <v>122</v>
      </c>
      <c r="B9" t="s">
        <v>662</v>
      </c>
      <c r="C9" t="s">
        <v>661</v>
      </c>
      <c r="D9" t="s">
        <v>660</v>
      </c>
      <c r="E9" t="s">
        <v>659</v>
      </c>
      <c r="F9" t="s">
        <v>29</v>
      </c>
      <c r="G9" t="s">
        <v>449</v>
      </c>
      <c r="H9" t="s">
        <v>51</v>
      </c>
      <c r="I9" t="str">
        <f>VLOOKUP(A9,Cirripectes_R_sampledata!C:E,3,FALSE)</f>
        <v>fuscoguttatus</v>
      </c>
    </row>
    <row r="10" spans="1:9" x14ac:dyDescent="0.25">
      <c r="A10" s="3" t="s">
        <v>123</v>
      </c>
      <c r="B10" t="s">
        <v>662</v>
      </c>
      <c r="C10" t="s">
        <v>661</v>
      </c>
      <c r="D10" t="s">
        <v>660</v>
      </c>
      <c r="E10" t="s">
        <v>659</v>
      </c>
      <c r="F10" t="s">
        <v>29</v>
      </c>
      <c r="G10" t="s">
        <v>446</v>
      </c>
      <c r="H10" t="s">
        <v>50</v>
      </c>
      <c r="I10" t="str">
        <f>VLOOKUP(A10,Cirripectes_R_sampledata!C:E,3,FALSE)</f>
        <v>variolosus</v>
      </c>
    </row>
    <row r="11" spans="1:9" x14ac:dyDescent="0.25">
      <c r="A11" s="3" t="s">
        <v>124</v>
      </c>
      <c r="B11" t="s">
        <v>662</v>
      </c>
      <c r="C11" t="s">
        <v>661</v>
      </c>
      <c r="D11" t="s">
        <v>660</v>
      </c>
      <c r="E11" t="s">
        <v>659</v>
      </c>
      <c r="F11" t="s">
        <v>29</v>
      </c>
      <c r="G11" t="s">
        <v>446</v>
      </c>
      <c r="H11" t="s">
        <v>50</v>
      </c>
      <c r="I11" t="str">
        <f>VLOOKUP(A11,Cirripectes_R_sampledata!C:E,3,FALSE)</f>
        <v>variolosus</v>
      </c>
    </row>
    <row r="12" spans="1:9" x14ac:dyDescent="0.25">
      <c r="A12" s="3" t="s">
        <v>125</v>
      </c>
      <c r="B12" t="s">
        <v>662</v>
      </c>
      <c r="C12" t="s">
        <v>661</v>
      </c>
      <c r="D12" t="s">
        <v>660</v>
      </c>
      <c r="E12" t="s">
        <v>659</v>
      </c>
      <c r="F12" t="s">
        <v>29</v>
      </c>
      <c r="G12" t="s">
        <v>446</v>
      </c>
      <c r="H12" t="s">
        <v>50</v>
      </c>
      <c r="I12" t="str">
        <f>VLOOKUP(A12,Cirripectes_R_sampledata!C:E,3,FALSE)</f>
        <v>variolosus</v>
      </c>
    </row>
    <row r="13" spans="1:9" x14ac:dyDescent="0.25">
      <c r="A13" s="3" t="s">
        <v>126</v>
      </c>
      <c r="B13" t="s">
        <v>662</v>
      </c>
      <c r="C13" t="s">
        <v>661</v>
      </c>
      <c r="D13" t="s">
        <v>660</v>
      </c>
      <c r="E13" t="s">
        <v>659</v>
      </c>
      <c r="F13" t="s">
        <v>29</v>
      </c>
      <c r="G13" t="s">
        <v>445</v>
      </c>
      <c r="H13" t="s">
        <v>47</v>
      </c>
      <c r="I13" t="str">
        <f>VLOOKUP(A13,Cirripectes_R_sampledata!C:E,3,FALSE)</f>
        <v>quagga</v>
      </c>
    </row>
    <row r="14" spans="1:9" x14ac:dyDescent="0.25">
      <c r="A14" s="3" t="s">
        <v>193</v>
      </c>
      <c r="B14" t="s">
        <v>662</v>
      </c>
      <c r="C14" t="s">
        <v>661</v>
      </c>
      <c r="D14" t="s">
        <v>660</v>
      </c>
      <c r="E14" t="s">
        <v>659</v>
      </c>
      <c r="F14" t="s">
        <v>29</v>
      </c>
      <c r="G14" t="s">
        <v>445</v>
      </c>
      <c r="H14" t="s">
        <v>47</v>
      </c>
      <c r="I14" t="str">
        <f>VLOOKUP(A14,Cirripectes_R_sampledata!C:E,3,FALSE)</f>
        <v>quagga</v>
      </c>
    </row>
    <row r="15" spans="1:9" x14ac:dyDescent="0.25">
      <c r="A15" s="3" t="s">
        <v>127</v>
      </c>
      <c r="B15" t="s">
        <v>662</v>
      </c>
      <c r="C15" t="s">
        <v>661</v>
      </c>
      <c r="D15" t="s">
        <v>660</v>
      </c>
      <c r="E15" t="s">
        <v>659</v>
      </c>
      <c r="F15" t="s">
        <v>29</v>
      </c>
      <c r="G15" t="s">
        <v>29</v>
      </c>
      <c r="H15" t="s">
        <v>52</v>
      </c>
      <c r="I15" t="str">
        <f>VLOOKUP(A15,Cirripectes_R_sampledata!C:E,3,FALSE)</f>
        <v>matatakaro</v>
      </c>
    </row>
    <row r="16" spans="1:9" x14ac:dyDescent="0.25">
      <c r="A16" s="3" t="s">
        <v>128</v>
      </c>
      <c r="B16" t="s">
        <v>662</v>
      </c>
      <c r="C16" t="s">
        <v>661</v>
      </c>
      <c r="D16" t="s">
        <v>660</v>
      </c>
      <c r="E16" t="s">
        <v>659</v>
      </c>
      <c r="F16" t="s">
        <v>29</v>
      </c>
      <c r="G16" t="s">
        <v>449</v>
      </c>
      <c r="H16" t="s">
        <v>51</v>
      </c>
      <c r="I16" t="str">
        <f>VLOOKUP(A16,Cirripectes_R_sampledata!C:E,3,FALSE)</f>
        <v>fuscoguttatus</v>
      </c>
    </row>
    <row r="17" spans="1:9" x14ac:dyDescent="0.25">
      <c r="A17" s="3" t="s">
        <v>129</v>
      </c>
      <c r="B17" t="s">
        <v>662</v>
      </c>
      <c r="C17" t="s">
        <v>661</v>
      </c>
      <c r="D17" t="s">
        <v>660</v>
      </c>
      <c r="E17" t="s">
        <v>659</v>
      </c>
      <c r="F17" t="s">
        <v>29</v>
      </c>
      <c r="G17" t="s">
        <v>447</v>
      </c>
      <c r="H17" t="s">
        <v>46</v>
      </c>
      <c r="I17" t="str">
        <f>VLOOKUP(A17,Cirripectes_R_sampledata!C:E,3,FALSE)</f>
        <v>sp. n Delrieu-Trottin et al. 2018</v>
      </c>
    </row>
    <row r="18" spans="1:9" x14ac:dyDescent="0.25">
      <c r="A18" s="3" t="s">
        <v>130</v>
      </c>
      <c r="B18" t="s">
        <v>662</v>
      </c>
      <c r="C18" t="s">
        <v>661</v>
      </c>
      <c r="D18" t="s">
        <v>660</v>
      </c>
      <c r="E18" t="s">
        <v>659</v>
      </c>
      <c r="F18" t="s">
        <v>29</v>
      </c>
      <c r="G18" t="s">
        <v>445</v>
      </c>
      <c r="H18" t="s">
        <v>47</v>
      </c>
      <c r="I18" t="str">
        <f>VLOOKUP(A18,Cirripectes_R_sampledata!C:E,3,FALSE)</f>
        <v>quagga</v>
      </c>
    </row>
    <row r="19" spans="1:9" x14ac:dyDescent="0.25">
      <c r="A19" s="3" t="s">
        <v>131</v>
      </c>
      <c r="B19" t="s">
        <v>662</v>
      </c>
      <c r="C19" t="s">
        <v>661</v>
      </c>
      <c r="D19" t="s">
        <v>660</v>
      </c>
      <c r="E19" t="s">
        <v>659</v>
      </c>
      <c r="F19" t="s">
        <v>29</v>
      </c>
      <c r="G19" t="s">
        <v>445</v>
      </c>
      <c r="H19" t="s">
        <v>47</v>
      </c>
      <c r="I19" t="str">
        <f>VLOOKUP(A19,Cirripectes_R_sampledata!C:E,3,FALSE)</f>
        <v>quagga</v>
      </c>
    </row>
    <row r="20" spans="1:9" x14ac:dyDescent="0.25">
      <c r="A20" s="3" t="s">
        <v>194</v>
      </c>
      <c r="B20" t="s">
        <v>662</v>
      </c>
      <c r="C20" t="s">
        <v>661</v>
      </c>
      <c r="D20" t="s">
        <v>660</v>
      </c>
      <c r="E20" t="s">
        <v>659</v>
      </c>
      <c r="F20" t="s">
        <v>29</v>
      </c>
      <c r="G20" t="s">
        <v>445</v>
      </c>
      <c r="H20" t="s">
        <v>47</v>
      </c>
      <c r="I20" t="str">
        <f>VLOOKUP(A20,Cirripectes_R_sampledata!C:E,3,FALSE)</f>
        <v>quagga</v>
      </c>
    </row>
    <row r="21" spans="1:9" x14ac:dyDescent="0.25">
      <c r="A21" s="3" t="s">
        <v>132</v>
      </c>
      <c r="B21" t="s">
        <v>662</v>
      </c>
      <c r="C21" t="s">
        <v>661</v>
      </c>
      <c r="D21" t="s">
        <v>660</v>
      </c>
      <c r="E21" t="s">
        <v>659</v>
      </c>
      <c r="F21" t="s">
        <v>29</v>
      </c>
      <c r="G21" t="s">
        <v>445</v>
      </c>
      <c r="H21" t="s">
        <v>47</v>
      </c>
      <c r="I21" t="str">
        <f>VLOOKUP(A21,Cirripectes_R_sampledata!C:E,3,FALSE)</f>
        <v>quagga</v>
      </c>
    </row>
    <row r="22" spans="1:9" x14ac:dyDescent="0.25">
      <c r="A22" s="3" t="s">
        <v>133</v>
      </c>
      <c r="B22" t="s">
        <v>662</v>
      </c>
      <c r="C22" t="s">
        <v>661</v>
      </c>
      <c r="D22" t="s">
        <v>660</v>
      </c>
      <c r="E22" t="s">
        <v>659</v>
      </c>
      <c r="F22" t="s">
        <v>29</v>
      </c>
      <c r="G22" t="s">
        <v>445</v>
      </c>
      <c r="H22" t="s">
        <v>47</v>
      </c>
      <c r="I22" t="str">
        <f>VLOOKUP(A22,Cirripectes_R_sampledata!C:E,3,FALSE)</f>
        <v>quagga</v>
      </c>
    </row>
    <row r="23" spans="1:9" x14ac:dyDescent="0.25">
      <c r="A23" s="3" t="s">
        <v>134</v>
      </c>
      <c r="B23" t="s">
        <v>662</v>
      </c>
      <c r="C23" t="s">
        <v>661</v>
      </c>
      <c r="D23" t="s">
        <v>660</v>
      </c>
      <c r="E23" t="s">
        <v>659</v>
      </c>
      <c r="F23" t="s">
        <v>29</v>
      </c>
      <c r="G23" t="s">
        <v>450</v>
      </c>
      <c r="H23" t="s">
        <v>48</v>
      </c>
      <c r="I23" t="str">
        <f>VLOOKUP(A23,Cirripectes_R_sampledata!C:E,3,FALSE)</f>
        <v>obscurus</v>
      </c>
    </row>
    <row r="24" spans="1:9" x14ac:dyDescent="0.25">
      <c r="A24" s="3" t="s">
        <v>135</v>
      </c>
      <c r="B24" t="s">
        <v>662</v>
      </c>
      <c r="C24" t="s">
        <v>661</v>
      </c>
      <c r="D24" t="s">
        <v>660</v>
      </c>
      <c r="E24" t="s">
        <v>659</v>
      </c>
      <c r="F24" t="s">
        <v>29</v>
      </c>
      <c r="G24" t="s">
        <v>451</v>
      </c>
      <c r="H24" t="s">
        <v>58</v>
      </c>
      <c r="I24" t="str">
        <f>VLOOKUP(A24,Cirripectes_R_sampledata!C:E,3,FALSE)</f>
        <v>jenningsi</v>
      </c>
    </row>
    <row r="25" spans="1:9" x14ac:dyDescent="0.25">
      <c r="A25" s="3" t="s">
        <v>195</v>
      </c>
      <c r="B25" t="s">
        <v>662</v>
      </c>
      <c r="C25" t="s">
        <v>661</v>
      </c>
      <c r="D25" t="s">
        <v>660</v>
      </c>
      <c r="E25" t="s">
        <v>659</v>
      </c>
      <c r="F25" t="s">
        <v>29</v>
      </c>
      <c r="G25" t="s">
        <v>451</v>
      </c>
      <c r="H25" t="s">
        <v>58</v>
      </c>
      <c r="I25" t="str">
        <f>VLOOKUP(A25,Cirripectes_R_sampledata!C:E,3,FALSE)</f>
        <v>jenningsi</v>
      </c>
    </row>
    <row r="26" spans="1:9" x14ac:dyDescent="0.25">
      <c r="A26" s="3" t="s">
        <v>136</v>
      </c>
      <c r="B26" t="s">
        <v>662</v>
      </c>
      <c r="C26" t="s">
        <v>661</v>
      </c>
      <c r="D26" t="s">
        <v>660</v>
      </c>
      <c r="E26" t="s">
        <v>659</v>
      </c>
      <c r="F26" t="s">
        <v>29</v>
      </c>
      <c r="G26" t="s">
        <v>447</v>
      </c>
      <c r="H26" t="s">
        <v>46</v>
      </c>
      <c r="I26" t="str">
        <f>VLOOKUP(A26,Cirripectes_R_sampledata!C:E,3,FALSE)</f>
        <v>sp. n Delrieu-Trottin et al. 2018</v>
      </c>
    </row>
    <row r="27" spans="1:9" x14ac:dyDescent="0.25">
      <c r="A27" s="3" t="s">
        <v>137</v>
      </c>
      <c r="B27" t="s">
        <v>662</v>
      </c>
      <c r="C27" t="s">
        <v>661</v>
      </c>
      <c r="D27" t="s">
        <v>660</v>
      </c>
      <c r="E27" t="s">
        <v>659</v>
      </c>
      <c r="F27" t="s">
        <v>29</v>
      </c>
      <c r="G27" t="s">
        <v>447</v>
      </c>
      <c r="H27" t="s">
        <v>46</v>
      </c>
      <c r="I27" t="str">
        <f>VLOOKUP(A27,Cirripectes_R_sampledata!C:E,3,FALSE)</f>
        <v>sp. n Delrieu-Trottin et al. 2018</v>
      </c>
    </row>
    <row r="28" spans="1:9" x14ac:dyDescent="0.25">
      <c r="A28" s="3" t="s">
        <v>179</v>
      </c>
      <c r="B28" t="s">
        <v>662</v>
      </c>
      <c r="C28" t="s">
        <v>661</v>
      </c>
      <c r="D28" t="s">
        <v>660</v>
      </c>
      <c r="E28" t="s">
        <v>659</v>
      </c>
      <c r="F28" t="s">
        <v>29</v>
      </c>
      <c r="G28" t="s">
        <v>452</v>
      </c>
      <c r="H28" t="s">
        <v>55</v>
      </c>
      <c r="I28" t="str">
        <f>VLOOKUP(A28,Cirripectes_R_sampledata!C:E,3,FALSE)</f>
        <v>randalli</v>
      </c>
    </row>
    <row r="29" spans="1:9" x14ac:dyDescent="0.25">
      <c r="A29" s="3" t="s">
        <v>149</v>
      </c>
      <c r="B29" t="s">
        <v>662</v>
      </c>
      <c r="C29" t="s">
        <v>661</v>
      </c>
      <c r="D29" t="s">
        <v>660</v>
      </c>
      <c r="E29" t="s">
        <v>659</v>
      </c>
      <c r="F29" t="s">
        <v>29</v>
      </c>
      <c r="G29" t="s">
        <v>452</v>
      </c>
      <c r="H29" t="s">
        <v>55</v>
      </c>
      <c r="I29" t="str">
        <f>VLOOKUP(A29,Cirripectes_R_sampledata!C:E,3,FALSE)</f>
        <v>randalli</v>
      </c>
    </row>
    <row r="30" spans="1:9" x14ac:dyDescent="0.25">
      <c r="A30" s="3" t="s">
        <v>182</v>
      </c>
      <c r="B30" t="s">
        <v>662</v>
      </c>
      <c r="C30" t="s">
        <v>661</v>
      </c>
      <c r="D30" t="s">
        <v>660</v>
      </c>
      <c r="E30" t="s">
        <v>659</v>
      </c>
      <c r="F30" t="s">
        <v>29</v>
      </c>
      <c r="G30" t="s">
        <v>455</v>
      </c>
      <c r="H30" t="s">
        <v>45</v>
      </c>
      <c r="I30" t="str">
        <f>VLOOKUP(A30,Cirripectes_R_sampledata!C:E,3,FALSE)</f>
        <v>castaneus</v>
      </c>
    </row>
    <row r="31" spans="1:9" x14ac:dyDescent="0.25">
      <c r="A31" s="3" t="s">
        <v>160</v>
      </c>
      <c r="B31" t="s">
        <v>662</v>
      </c>
      <c r="C31" t="s">
        <v>661</v>
      </c>
      <c r="D31" t="s">
        <v>660</v>
      </c>
      <c r="E31" t="s">
        <v>659</v>
      </c>
      <c r="F31" t="s">
        <v>29</v>
      </c>
      <c r="G31" t="s">
        <v>456</v>
      </c>
      <c r="H31" t="s">
        <v>49</v>
      </c>
      <c r="I31" t="str">
        <f>VLOOKUP(A31,Cirripectes_R_sampledata!C:E,3,FALSE)</f>
        <v>auritus</v>
      </c>
    </row>
    <row r="32" spans="1:9" x14ac:dyDescent="0.25">
      <c r="A32" s="3" t="s">
        <v>161</v>
      </c>
      <c r="B32" t="s">
        <v>662</v>
      </c>
      <c r="C32" t="s">
        <v>661</v>
      </c>
      <c r="D32" t="s">
        <v>660</v>
      </c>
      <c r="E32" t="s">
        <v>659</v>
      </c>
      <c r="F32" t="s">
        <v>29</v>
      </c>
      <c r="G32" t="s">
        <v>456</v>
      </c>
      <c r="H32" t="s">
        <v>49</v>
      </c>
      <c r="I32" t="str">
        <f>VLOOKUP(A32,Cirripectes_R_sampledata!C:E,3,FALSE)</f>
        <v>auritus</v>
      </c>
    </row>
    <row r="33" spans="1:9" x14ac:dyDescent="0.25">
      <c r="A33" s="3" t="s">
        <v>168</v>
      </c>
      <c r="B33" t="s">
        <v>662</v>
      </c>
      <c r="C33" t="s">
        <v>661</v>
      </c>
      <c r="D33" t="s">
        <v>660</v>
      </c>
      <c r="E33" t="s">
        <v>659</v>
      </c>
      <c r="F33" t="s">
        <v>29</v>
      </c>
      <c r="G33" t="s">
        <v>456</v>
      </c>
      <c r="H33" t="s">
        <v>49</v>
      </c>
      <c r="I33" t="str">
        <f>VLOOKUP(A33,Cirripectes_R_sampledata!C:E,3,FALSE)</f>
        <v>auritus</v>
      </c>
    </row>
    <row r="34" spans="1:9" x14ac:dyDescent="0.25">
      <c r="A34" s="3" t="s">
        <v>169</v>
      </c>
      <c r="B34" t="s">
        <v>662</v>
      </c>
      <c r="C34" t="s">
        <v>661</v>
      </c>
      <c r="D34" t="s">
        <v>660</v>
      </c>
      <c r="E34" t="s">
        <v>659</v>
      </c>
      <c r="F34" t="s">
        <v>29</v>
      </c>
      <c r="G34" t="s">
        <v>456</v>
      </c>
      <c r="H34" t="s">
        <v>49</v>
      </c>
      <c r="I34" t="str">
        <f>VLOOKUP(A34,Cirripectes_R_sampledata!C:E,3,FALSE)</f>
        <v>auritus</v>
      </c>
    </row>
    <row r="35" spans="1:9" x14ac:dyDescent="0.25">
      <c r="A35" s="3" t="s">
        <v>170</v>
      </c>
      <c r="B35" t="s">
        <v>662</v>
      </c>
      <c r="C35" t="s">
        <v>661</v>
      </c>
      <c r="D35" t="s">
        <v>660</v>
      </c>
      <c r="E35" t="s">
        <v>659</v>
      </c>
      <c r="F35" t="s">
        <v>29</v>
      </c>
      <c r="G35" t="s">
        <v>456</v>
      </c>
      <c r="H35" t="s">
        <v>49</v>
      </c>
      <c r="I35" t="str">
        <f>VLOOKUP(A35,Cirripectes_R_sampledata!C:E,3,FALSE)</f>
        <v>auritus</v>
      </c>
    </row>
    <row r="36" spans="1:9" x14ac:dyDescent="0.25">
      <c r="A36" s="3" t="s">
        <v>91</v>
      </c>
      <c r="B36" t="s">
        <v>662</v>
      </c>
      <c r="C36" t="s">
        <v>661</v>
      </c>
      <c r="D36" t="s">
        <v>660</v>
      </c>
      <c r="E36" t="s">
        <v>659</v>
      </c>
      <c r="F36" t="s">
        <v>29</v>
      </c>
      <c r="G36" t="s">
        <v>445</v>
      </c>
      <c r="H36" t="s">
        <v>47</v>
      </c>
      <c r="I36" t="str">
        <f>VLOOKUP(A36,Cirripectes_R_sampledata!C:E,3,FALSE)</f>
        <v>quagga</v>
      </c>
    </row>
    <row r="37" spans="1:9" x14ac:dyDescent="0.25">
      <c r="A37" s="3" t="s">
        <v>92</v>
      </c>
      <c r="B37" t="s">
        <v>662</v>
      </c>
      <c r="C37" t="s">
        <v>661</v>
      </c>
      <c r="D37" t="s">
        <v>660</v>
      </c>
      <c r="E37" t="s">
        <v>659</v>
      </c>
      <c r="F37" t="s">
        <v>29</v>
      </c>
      <c r="G37" t="s">
        <v>445</v>
      </c>
      <c r="H37" t="s">
        <v>47</v>
      </c>
      <c r="I37" t="str">
        <f>VLOOKUP(A37,Cirripectes_R_sampledata!C:E,3,FALSE)</f>
        <v>quagga</v>
      </c>
    </row>
    <row r="38" spans="1:9" x14ac:dyDescent="0.25">
      <c r="A38" s="3" t="s">
        <v>93</v>
      </c>
      <c r="B38" t="s">
        <v>662</v>
      </c>
      <c r="C38" t="s">
        <v>661</v>
      </c>
      <c r="D38" t="s">
        <v>660</v>
      </c>
      <c r="E38" t="s">
        <v>659</v>
      </c>
      <c r="F38" t="s">
        <v>29</v>
      </c>
      <c r="G38" t="s">
        <v>445</v>
      </c>
      <c r="H38" t="s">
        <v>47</v>
      </c>
      <c r="I38" t="str">
        <f>VLOOKUP(A38,Cirripectes_R_sampledata!C:E,3,FALSE)</f>
        <v>quagga</v>
      </c>
    </row>
    <row r="39" spans="1:9" x14ac:dyDescent="0.25">
      <c r="A39" s="3" t="s">
        <v>94</v>
      </c>
      <c r="B39" t="s">
        <v>662</v>
      </c>
      <c r="C39" t="s">
        <v>661</v>
      </c>
      <c r="D39" t="s">
        <v>660</v>
      </c>
      <c r="E39" t="s">
        <v>659</v>
      </c>
      <c r="F39" t="s">
        <v>29</v>
      </c>
      <c r="G39" t="s">
        <v>445</v>
      </c>
      <c r="H39" t="s">
        <v>47</v>
      </c>
      <c r="I39" t="str">
        <f>VLOOKUP(A39,Cirripectes_R_sampledata!C:E,3,FALSE)</f>
        <v>quagga</v>
      </c>
    </row>
    <row r="40" spans="1:9" x14ac:dyDescent="0.25">
      <c r="A40" s="3" t="s">
        <v>95</v>
      </c>
      <c r="B40" t="s">
        <v>662</v>
      </c>
      <c r="C40" t="s">
        <v>661</v>
      </c>
      <c r="D40" t="s">
        <v>660</v>
      </c>
      <c r="E40" t="s">
        <v>659</v>
      </c>
      <c r="F40" t="s">
        <v>29</v>
      </c>
      <c r="G40" t="s">
        <v>446</v>
      </c>
      <c r="H40" t="s">
        <v>50</v>
      </c>
      <c r="I40" t="str">
        <f>VLOOKUP(A40,Cirripectes_R_sampledata!C:E,3,FALSE)</f>
        <v>variolosus</v>
      </c>
    </row>
    <row r="41" spans="1:9" x14ac:dyDescent="0.25">
      <c r="A41" s="3" t="s">
        <v>96</v>
      </c>
      <c r="B41" t="s">
        <v>662</v>
      </c>
      <c r="C41" t="s">
        <v>661</v>
      </c>
      <c r="D41" t="s">
        <v>660</v>
      </c>
      <c r="E41" t="s">
        <v>659</v>
      </c>
      <c r="F41" t="s">
        <v>29</v>
      </c>
      <c r="G41" t="s">
        <v>445</v>
      </c>
      <c r="H41" t="s">
        <v>47</v>
      </c>
      <c r="I41" t="str">
        <f>VLOOKUP(A41,Cirripectes_R_sampledata!C:E,3,FALSE)</f>
        <v>quagga</v>
      </c>
    </row>
    <row r="42" spans="1:9" x14ac:dyDescent="0.25">
      <c r="A42" s="3" t="s">
        <v>97</v>
      </c>
      <c r="B42" t="s">
        <v>662</v>
      </c>
      <c r="C42" t="s">
        <v>661</v>
      </c>
      <c r="D42" t="s">
        <v>660</v>
      </c>
      <c r="E42" t="s">
        <v>659</v>
      </c>
      <c r="F42" t="s">
        <v>29</v>
      </c>
      <c r="G42" t="s">
        <v>445</v>
      </c>
      <c r="H42" t="s">
        <v>47</v>
      </c>
      <c r="I42" t="str">
        <f>VLOOKUP(A42,Cirripectes_R_sampledata!C:E,3,FALSE)</f>
        <v>quagga</v>
      </c>
    </row>
    <row r="43" spans="1:9" x14ac:dyDescent="0.25">
      <c r="A43" s="3" t="s">
        <v>98</v>
      </c>
      <c r="B43" t="s">
        <v>662</v>
      </c>
      <c r="C43" t="s">
        <v>661</v>
      </c>
      <c r="D43" t="s">
        <v>660</v>
      </c>
      <c r="E43" t="s">
        <v>659</v>
      </c>
      <c r="F43" t="s">
        <v>29</v>
      </c>
      <c r="G43" t="s">
        <v>446</v>
      </c>
      <c r="H43" t="s">
        <v>50</v>
      </c>
      <c r="I43" t="str">
        <f>VLOOKUP(A43,Cirripectes_R_sampledata!C:E,3,FALSE)</f>
        <v>variolosus</v>
      </c>
    </row>
    <row r="44" spans="1:9" x14ac:dyDescent="0.25">
      <c r="A44" s="3" t="s">
        <v>171</v>
      </c>
      <c r="B44" t="s">
        <v>662</v>
      </c>
      <c r="C44" t="s">
        <v>661</v>
      </c>
      <c r="D44" t="s">
        <v>660</v>
      </c>
      <c r="E44" t="s">
        <v>659</v>
      </c>
      <c r="F44" t="s">
        <v>29</v>
      </c>
      <c r="G44" t="s">
        <v>455</v>
      </c>
      <c r="H44" t="s">
        <v>56</v>
      </c>
      <c r="I44" t="str">
        <f>VLOOKUP(A44,Cirripectes_R_sampledata!C:E,3,FALSE)</f>
        <v>stigmaticus</v>
      </c>
    </row>
    <row r="45" spans="1:9" x14ac:dyDescent="0.25">
      <c r="A45" s="3" t="s">
        <v>172</v>
      </c>
      <c r="B45" t="s">
        <v>662</v>
      </c>
      <c r="C45" t="s">
        <v>661</v>
      </c>
      <c r="D45" t="s">
        <v>660</v>
      </c>
      <c r="E45" t="s">
        <v>659</v>
      </c>
      <c r="F45" t="s">
        <v>29</v>
      </c>
      <c r="G45" t="s">
        <v>446</v>
      </c>
      <c r="H45" t="s">
        <v>50</v>
      </c>
      <c r="I45" t="str">
        <f>VLOOKUP(A45,Cirripectes_R_sampledata!C:E,3,FALSE)</f>
        <v>variolosus</v>
      </c>
    </row>
    <row r="46" spans="1:9" x14ac:dyDescent="0.25">
      <c r="A46" s="3" t="s">
        <v>173</v>
      </c>
      <c r="B46" t="s">
        <v>662</v>
      </c>
      <c r="C46" t="s">
        <v>661</v>
      </c>
      <c r="D46" t="s">
        <v>660</v>
      </c>
      <c r="E46" t="s">
        <v>659</v>
      </c>
      <c r="F46" t="s">
        <v>29</v>
      </c>
      <c r="G46" t="s">
        <v>455</v>
      </c>
      <c r="H46" t="s">
        <v>56</v>
      </c>
      <c r="I46" t="str">
        <f>VLOOKUP(A46,Cirripectes_R_sampledata!C:E,3,FALSE)</f>
        <v>stigmaticus</v>
      </c>
    </row>
    <row r="47" spans="1:9" x14ac:dyDescent="0.25">
      <c r="A47" s="3" t="s">
        <v>174</v>
      </c>
      <c r="B47" t="s">
        <v>662</v>
      </c>
      <c r="C47" t="s">
        <v>661</v>
      </c>
      <c r="D47" t="s">
        <v>660</v>
      </c>
      <c r="E47" t="s">
        <v>659</v>
      </c>
      <c r="F47" t="s">
        <v>29</v>
      </c>
      <c r="G47" t="s">
        <v>449</v>
      </c>
      <c r="H47" t="s">
        <v>51</v>
      </c>
      <c r="I47" t="str">
        <f>VLOOKUP(A47,Cirripectes_R_sampledata!C:E,3,FALSE)</f>
        <v>fuscoguttatus</v>
      </c>
    </row>
    <row r="48" spans="1:9" x14ac:dyDescent="0.25">
      <c r="A48" s="3" t="s">
        <v>175</v>
      </c>
      <c r="B48" t="s">
        <v>662</v>
      </c>
      <c r="C48" t="s">
        <v>661</v>
      </c>
      <c r="D48" t="s">
        <v>660</v>
      </c>
      <c r="E48" t="s">
        <v>659</v>
      </c>
      <c r="F48" t="s">
        <v>29</v>
      </c>
      <c r="G48" t="s">
        <v>454</v>
      </c>
      <c r="H48" t="s">
        <v>57</v>
      </c>
      <c r="I48" t="str">
        <f>VLOOKUP(A48,Cirripectes_R_sampledata!C:E,3,FALSE)</f>
        <v>polyzona</v>
      </c>
    </row>
    <row r="49" spans="1:9" x14ac:dyDescent="0.25">
      <c r="A49" s="3" t="s">
        <v>176</v>
      </c>
      <c r="B49" t="s">
        <v>662</v>
      </c>
      <c r="C49" t="s">
        <v>661</v>
      </c>
      <c r="D49" t="s">
        <v>660</v>
      </c>
      <c r="E49" t="s">
        <v>659</v>
      </c>
      <c r="F49" t="s">
        <v>29</v>
      </c>
      <c r="G49" t="s">
        <v>445</v>
      </c>
      <c r="H49" t="s">
        <v>47</v>
      </c>
      <c r="I49" t="str">
        <f>VLOOKUP(A49,Cirripectes_R_sampledata!C:E,3,FALSE)</f>
        <v>quagga</v>
      </c>
    </row>
    <row r="50" spans="1:9" x14ac:dyDescent="0.25">
      <c r="A50" s="3" t="s">
        <v>99</v>
      </c>
      <c r="B50" t="s">
        <v>662</v>
      </c>
      <c r="C50" t="s">
        <v>661</v>
      </c>
      <c r="D50" t="s">
        <v>660</v>
      </c>
      <c r="E50" t="s">
        <v>659</v>
      </c>
      <c r="F50" t="s">
        <v>29</v>
      </c>
      <c r="G50" t="s">
        <v>29</v>
      </c>
      <c r="H50" t="s">
        <v>52</v>
      </c>
      <c r="I50" t="str">
        <f>VLOOKUP(A50,Cirripectes_R_sampledata!C:E,3,FALSE)</f>
        <v>matatakaro</v>
      </c>
    </row>
    <row r="51" spans="1:9" x14ac:dyDescent="0.25">
      <c r="A51" s="3" t="s">
        <v>100</v>
      </c>
      <c r="B51" t="s">
        <v>662</v>
      </c>
      <c r="C51" t="s">
        <v>661</v>
      </c>
      <c r="D51" t="s">
        <v>660</v>
      </c>
      <c r="E51" t="s">
        <v>659</v>
      </c>
      <c r="F51" t="s">
        <v>29</v>
      </c>
      <c r="G51" t="s">
        <v>29</v>
      </c>
      <c r="H51" t="s">
        <v>52</v>
      </c>
      <c r="I51" t="str">
        <f>VLOOKUP(A51,Cirripectes_R_sampledata!C:E,3,FALSE)</f>
        <v>matatakaro</v>
      </c>
    </row>
    <row r="52" spans="1:9" x14ac:dyDescent="0.25">
      <c r="A52" s="3" t="s">
        <v>101</v>
      </c>
      <c r="B52" t="s">
        <v>662</v>
      </c>
      <c r="C52" t="s">
        <v>661</v>
      </c>
      <c r="D52" t="s">
        <v>660</v>
      </c>
      <c r="E52" t="s">
        <v>659</v>
      </c>
      <c r="F52" t="s">
        <v>29</v>
      </c>
      <c r="G52" t="s">
        <v>446</v>
      </c>
      <c r="H52" t="s">
        <v>50</v>
      </c>
      <c r="I52" t="str">
        <f>VLOOKUP(A52,Cirripectes_R_sampledata!C:E,3,FALSE)</f>
        <v>variolosus</v>
      </c>
    </row>
    <row r="53" spans="1:9" x14ac:dyDescent="0.25">
      <c r="A53" s="3" t="s">
        <v>102</v>
      </c>
      <c r="B53" t="s">
        <v>662</v>
      </c>
      <c r="C53" t="s">
        <v>661</v>
      </c>
      <c r="D53" t="s">
        <v>660</v>
      </c>
      <c r="E53" t="s">
        <v>659</v>
      </c>
      <c r="F53" t="s">
        <v>29</v>
      </c>
      <c r="G53" t="s">
        <v>446</v>
      </c>
      <c r="H53" t="s">
        <v>50</v>
      </c>
      <c r="I53" t="str">
        <f>VLOOKUP(A53,Cirripectes_R_sampledata!C:E,3,FALSE)</f>
        <v>variolosus</v>
      </c>
    </row>
    <row r="54" spans="1:9" x14ac:dyDescent="0.25">
      <c r="A54" s="3" t="s">
        <v>108</v>
      </c>
      <c r="B54" t="s">
        <v>662</v>
      </c>
      <c r="C54" t="s">
        <v>661</v>
      </c>
      <c r="D54" t="s">
        <v>660</v>
      </c>
      <c r="E54" t="s">
        <v>659</v>
      </c>
      <c r="F54" t="s">
        <v>29</v>
      </c>
      <c r="G54" t="s">
        <v>445</v>
      </c>
      <c r="H54" t="s">
        <v>47</v>
      </c>
      <c r="I54" t="str">
        <f>VLOOKUP(A54,Cirripectes_R_sampledata!C:E,3,FALSE)</f>
        <v>quagga</v>
      </c>
    </row>
    <row r="55" spans="1:9" x14ac:dyDescent="0.25">
      <c r="A55" s="3" t="s">
        <v>109</v>
      </c>
      <c r="B55" t="s">
        <v>662</v>
      </c>
      <c r="C55" t="s">
        <v>661</v>
      </c>
      <c r="D55" t="s">
        <v>660</v>
      </c>
      <c r="E55" t="s">
        <v>659</v>
      </c>
      <c r="F55" t="s">
        <v>29</v>
      </c>
      <c r="G55" t="s">
        <v>445</v>
      </c>
      <c r="H55" t="s">
        <v>47</v>
      </c>
      <c r="I55" t="str">
        <f>VLOOKUP(A55,Cirripectes_R_sampledata!C:E,3,FALSE)</f>
        <v>quagga</v>
      </c>
    </row>
    <row r="56" spans="1:9" x14ac:dyDescent="0.25">
      <c r="A56" s="3" t="s">
        <v>110</v>
      </c>
      <c r="B56" t="s">
        <v>662</v>
      </c>
      <c r="C56" t="s">
        <v>661</v>
      </c>
      <c r="D56" t="s">
        <v>660</v>
      </c>
      <c r="E56" t="s">
        <v>659</v>
      </c>
      <c r="F56" t="s">
        <v>29</v>
      </c>
      <c r="G56" t="s">
        <v>445</v>
      </c>
      <c r="H56" t="s">
        <v>47</v>
      </c>
      <c r="I56" t="str">
        <f>VLOOKUP(A56,Cirripectes_R_sampledata!C:E,3,FALSE)</f>
        <v>quagga</v>
      </c>
    </row>
    <row r="57" spans="1:9" x14ac:dyDescent="0.25">
      <c r="A57" s="3" t="s">
        <v>111</v>
      </c>
      <c r="B57" t="s">
        <v>662</v>
      </c>
      <c r="C57" t="s">
        <v>661</v>
      </c>
      <c r="D57" t="s">
        <v>660</v>
      </c>
      <c r="E57" t="s">
        <v>659</v>
      </c>
      <c r="F57" t="s">
        <v>29</v>
      </c>
      <c r="G57" t="s">
        <v>446</v>
      </c>
      <c r="H57" t="s">
        <v>50</v>
      </c>
      <c r="I57" t="str">
        <f>VLOOKUP(A57,Cirripectes_R_sampledata!C:E,3,FALSE)</f>
        <v>variolosus</v>
      </c>
    </row>
    <row r="58" spans="1:9" x14ac:dyDescent="0.25">
      <c r="A58" s="3" t="s">
        <v>112</v>
      </c>
      <c r="B58" t="s">
        <v>662</v>
      </c>
      <c r="C58" t="s">
        <v>661</v>
      </c>
      <c r="D58" t="s">
        <v>660</v>
      </c>
      <c r="E58" t="s">
        <v>659</v>
      </c>
      <c r="F58" t="s">
        <v>29</v>
      </c>
      <c r="G58" t="s">
        <v>446</v>
      </c>
      <c r="H58" t="s">
        <v>50</v>
      </c>
      <c r="I58" t="str">
        <f>VLOOKUP(A58,Cirripectes_R_sampledata!C:E,3,FALSE)</f>
        <v>variolosus</v>
      </c>
    </row>
    <row r="59" spans="1:9" x14ac:dyDescent="0.25">
      <c r="A59" s="3" t="s">
        <v>113</v>
      </c>
      <c r="B59" t="s">
        <v>662</v>
      </c>
      <c r="C59" t="s">
        <v>661</v>
      </c>
      <c r="D59" t="s">
        <v>660</v>
      </c>
      <c r="E59" t="s">
        <v>659</v>
      </c>
      <c r="F59" t="s">
        <v>29</v>
      </c>
      <c r="G59" t="s">
        <v>446</v>
      </c>
      <c r="H59" t="s">
        <v>50</v>
      </c>
      <c r="I59" t="str">
        <f>VLOOKUP(A59,Cirripectes_R_sampledata!C:E,3,FALSE)</f>
        <v>variolosus</v>
      </c>
    </row>
    <row r="60" spans="1:9" x14ac:dyDescent="0.25">
      <c r="A60" s="3" t="s">
        <v>114</v>
      </c>
      <c r="B60" t="s">
        <v>662</v>
      </c>
      <c r="C60" t="s">
        <v>661</v>
      </c>
      <c r="D60" t="s">
        <v>660</v>
      </c>
      <c r="E60" t="s">
        <v>659</v>
      </c>
      <c r="F60" t="s">
        <v>29</v>
      </c>
      <c r="G60" t="s">
        <v>447</v>
      </c>
      <c r="H60" t="s">
        <v>46</v>
      </c>
      <c r="I60" t="str">
        <f>VLOOKUP(A60,Cirripectes_R_sampledata!C:E,3,FALSE)</f>
        <v>sp. n Delrieu-Trottin et al. 2018</v>
      </c>
    </row>
    <row r="61" spans="1:9" x14ac:dyDescent="0.25">
      <c r="A61" s="3" t="s">
        <v>115</v>
      </c>
      <c r="B61" t="s">
        <v>662</v>
      </c>
      <c r="C61" t="s">
        <v>661</v>
      </c>
      <c r="D61" t="s">
        <v>660</v>
      </c>
      <c r="E61" t="s">
        <v>659</v>
      </c>
      <c r="F61" t="s">
        <v>29</v>
      </c>
      <c r="G61" t="s">
        <v>447</v>
      </c>
      <c r="H61" t="s">
        <v>46</v>
      </c>
      <c r="I61" t="str">
        <f>VLOOKUP(A61,Cirripectes_R_sampledata!C:E,3,FALSE)</f>
        <v>sp. n Delrieu-Trottin et al. 2018</v>
      </c>
    </row>
    <row r="62" spans="1:9" x14ac:dyDescent="0.25">
      <c r="A62" s="3" t="s">
        <v>116</v>
      </c>
      <c r="B62" t="s">
        <v>662</v>
      </c>
      <c r="C62" t="s">
        <v>661</v>
      </c>
      <c r="D62" t="s">
        <v>660</v>
      </c>
      <c r="E62" t="s">
        <v>659</v>
      </c>
      <c r="F62" t="s">
        <v>29</v>
      </c>
      <c r="G62" t="s">
        <v>446</v>
      </c>
      <c r="H62" t="s">
        <v>50</v>
      </c>
      <c r="I62" t="str">
        <f>VLOOKUP(A62,Cirripectes_R_sampledata!C:E,3,FALSE)</f>
        <v>variolosus</v>
      </c>
    </row>
    <row r="63" spans="1:9" x14ac:dyDescent="0.25">
      <c r="A63" s="3" t="s">
        <v>151</v>
      </c>
      <c r="B63" t="s">
        <v>662</v>
      </c>
      <c r="C63" t="s">
        <v>661</v>
      </c>
      <c r="D63" t="s">
        <v>660</v>
      </c>
      <c r="E63" t="s">
        <v>659</v>
      </c>
      <c r="F63" t="s">
        <v>29</v>
      </c>
      <c r="G63" t="s">
        <v>452</v>
      </c>
      <c r="H63" t="s">
        <v>45</v>
      </c>
      <c r="I63" t="str">
        <f>VLOOKUP(A63,Cirripectes_R_sampledata!C:E,3,FALSE)</f>
        <v>castaneus</v>
      </c>
    </row>
    <row r="64" spans="1:9" x14ac:dyDescent="0.25">
      <c r="A64" s="3" t="s">
        <v>150</v>
      </c>
      <c r="B64" t="s">
        <v>662</v>
      </c>
      <c r="C64" t="s">
        <v>661</v>
      </c>
      <c r="D64" t="s">
        <v>660</v>
      </c>
      <c r="E64" t="s">
        <v>659</v>
      </c>
      <c r="F64" t="s">
        <v>29</v>
      </c>
      <c r="G64" t="s">
        <v>453</v>
      </c>
      <c r="H64" t="s">
        <v>44</v>
      </c>
      <c r="I64" t="str">
        <f>VLOOKUP(A64,Cirripectes_R_sampledata!C:E,3,FALSE)</f>
        <v>filamentosus</v>
      </c>
    </row>
    <row r="65" spans="1:9" x14ac:dyDescent="0.25">
      <c r="A65" s="3" t="s">
        <v>197</v>
      </c>
      <c r="B65" t="s">
        <v>662</v>
      </c>
      <c r="C65" t="s">
        <v>661</v>
      </c>
      <c r="D65" t="s">
        <v>660</v>
      </c>
      <c r="E65" t="s">
        <v>659</v>
      </c>
      <c r="F65" t="s">
        <v>29</v>
      </c>
      <c r="G65" t="s">
        <v>458</v>
      </c>
      <c r="H65" t="s">
        <v>53</v>
      </c>
      <c r="I65" t="str">
        <f>VLOOKUP(A65,Cirripectes_R_sampledata!C:E,3,FALSE)</f>
        <v>vanderbilti</v>
      </c>
    </row>
    <row r="66" spans="1:9" x14ac:dyDescent="0.25">
      <c r="A66" s="3" t="s">
        <v>198</v>
      </c>
      <c r="B66" t="s">
        <v>662</v>
      </c>
      <c r="C66" t="s">
        <v>661</v>
      </c>
      <c r="D66" t="s">
        <v>660</v>
      </c>
      <c r="E66" t="s">
        <v>659</v>
      </c>
      <c r="F66" t="s">
        <v>29</v>
      </c>
      <c r="G66" t="s">
        <v>458</v>
      </c>
      <c r="H66" t="s">
        <v>53</v>
      </c>
      <c r="I66" t="str">
        <f>VLOOKUP(A66,Cirripectes_R_sampledata!C:E,3,FALSE)</f>
        <v>vanderbilti</v>
      </c>
    </row>
    <row r="67" spans="1:9" x14ac:dyDescent="0.25">
      <c r="A67" s="3" t="s">
        <v>199</v>
      </c>
      <c r="B67" t="s">
        <v>662</v>
      </c>
      <c r="C67" t="s">
        <v>661</v>
      </c>
      <c r="D67" t="s">
        <v>660</v>
      </c>
      <c r="E67" t="s">
        <v>659</v>
      </c>
      <c r="F67" t="s">
        <v>29</v>
      </c>
      <c r="G67" t="s">
        <v>458</v>
      </c>
      <c r="H67" t="s">
        <v>53</v>
      </c>
      <c r="I67" t="str">
        <f>VLOOKUP(A67,Cirripectes_R_sampledata!C:E,3,FALSE)</f>
        <v>vanderbilti</v>
      </c>
    </row>
    <row r="68" spans="1:9" x14ac:dyDescent="0.25">
      <c r="A68" s="3" t="s">
        <v>200</v>
      </c>
      <c r="B68" t="s">
        <v>662</v>
      </c>
      <c r="C68" t="s">
        <v>661</v>
      </c>
      <c r="D68" t="s">
        <v>660</v>
      </c>
      <c r="E68" t="s">
        <v>659</v>
      </c>
      <c r="F68" t="s">
        <v>29</v>
      </c>
      <c r="G68" t="s">
        <v>458</v>
      </c>
      <c r="H68" t="s">
        <v>53</v>
      </c>
      <c r="I68" t="str">
        <f>VLOOKUP(A68,Cirripectes_R_sampledata!C:E,3,FALSE)</f>
        <v>vanderbilti</v>
      </c>
    </row>
    <row r="69" spans="1:9" x14ac:dyDescent="0.25">
      <c r="A69" s="3" t="s">
        <v>201</v>
      </c>
      <c r="B69" t="s">
        <v>662</v>
      </c>
      <c r="C69" t="s">
        <v>661</v>
      </c>
      <c r="D69" t="s">
        <v>660</v>
      </c>
      <c r="E69" t="s">
        <v>659</v>
      </c>
      <c r="F69" t="s">
        <v>29</v>
      </c>
      <c r="G69" t="s">
        <v>458</v>
      </c>
      <c r="H69" t="s">
        <v>53</v>
      </c>
      <c r="I69" t="str">
        <f>VLOOKUP(A69,Cirripectes_R_sampledata!C:E,3,FALSE)</f>
        <v>vanderbilti</v>
      </c>
    </row>
    <row r="70" spans="1:9" x14ac:dyDescent="0.25">
      <c r="A70" s="3" t="s">
        <v>202</v>
      </c>
      <c r="B70" t="s">
        <v>662</v>
      </c>
      <c r="C70" t="s">
        <v>661</v>
      </c>
      <c r="D70" t="s">
        <v>660</v>
      </c>
      <c r="E70" t="s">
        <v>659</v>
      </c>
      <c r="F70" t="s">
        <v>29</v>
      </c>
      <c r="G70" t="s">
        <v>458</v>
      </c>
      <c r="H70" t="s">
        <v>53</v>
      </c>
      <c r="I70" t="str">
        <f>VLOOKUP(A70,Cirripectes_R_sampledata!C:E,3,FALSE)</f>
        <v>vanderbilti</v>
      </c>
    </row>
    <row r="71" spans="1:9" x14ac:dyDescent="0.25">
      <c r="A71" s="3" t="s">
        <v>203</v>
      </c>
      <c r="B71" t="s">
        <v>662</v>
      </c>
      <c r="C71" t="s">
        <v>661</v>
      </c>
      <c r="D71" t="s">
        <v>660</v>
      </c>
      <c r="E71" t="s">
        <v>659</v>
      </c>
      <c r="F71" t="s">
        <v>29</v>
      </c>
      <c r="G71" t="s">
        <v>458</v>
      </c>
      <c r="H71" t="s">
        <v>53</v>
      </c>
      <c r="I71" t="str">
        <f>VLOOKUP(A71,Cirripectes_R_sampledata!C:E,3,FALSE)</f>
        <v>vanderbilti</v>
      </c>
    </row>
    <row r="72" spans="1:9" x14ac:dyDescent="0.25">
      <c r="A72" s="3" t="s">
        <v>204</v>
      </c>
      <c r="B72" t="s">
        <v>662</v>
      </c>
      <c r="C72" t="s">
        <v>661</v>
      </c>
      <c r="D72" t="s">
        <v>660</v>
      </c>
      <c r="E72" t="s">
        <v>659</v>
      </c>
      <c r="F72" t="s">
        <v>29</v>
      </c>
      <c r="G72" t="s">
        <v>458</v>
      </c>
      <c r="H72" t="s">
        <v>53</v>
      </c>
      <c r="I72" t="str">
        <f>VLOOKUP(A72,Cirripectes_R_sampledata!C:E,3,FALSE)</f>
        <v>vanderbilti</v>
      </c>
    </row>
    <row r="73" spans="1:9" x14ac:dyDescent="0.25">
      <c r="A73" s="3" t="s">
        <v>205</v>
      </c>
      <c r="B73" t="s">
        <v>662</v>
      </c>
      <c r="C73" t="s">
        <v>661</v>
      </c>
      <c r="D73" t="s">
        <v>660</v>
      </c>
      <c r="E73" t="s">
        <v>659</v>
      </c>
      <c r="F73" t="s">
        <v>29</v>
      </c>
      <c r="G73" t="s">
        <v>458</v>
      </c>
      <c r="H73" t="s">
        <v>53</v>
      </c>
      <c r="I73" t="str">
        <f>VLOOKUP(A73,Cirripectes_R_sampledata!C:E,3,FALSE)</f>
        <v>vanderbilti</v>
      </c>
    </row>
    <row r="74" spans="1:9" x14ac:dyDescent="0.25">
      <c r="A74" s="3" t="s">
        <v>206</v>
      </c>
      <c r="B74" t="s">
        <v>662</v>
      </c>
      <c r="C74" t="s">
        <v>661</v>
      </c>
      <c r="D74" t="s">
        <v>660</v>
      </c>
      <c r="E74" t="s">
        <v>659</v>
      </c>
      <c r="F74" t="s">
        <v>29</v>
      </c>
      <c r="G74" t="s">
        <v>458</v>
      </c>
      <c r="H74" t="s">
        <v>53</v>
      </c>
      <c r="I74" t="str">
        <f>VLOOKUP(A74,Cirripectes_R_sampledata!C:E,3,FALSE)</f>
        <v>vanderbilti</v>
      </c>
    </row>
    <row r="75" spans="1:9" x14ac:dyDescent="0.25">
      <c r="A75" s="3" t="s">
        <v>207</v>
      </c>
      <c r="B75" t="s">
        <v>662</v>
      </c>
      <c r="C75" t="s">
        <v>661</v>
      </c>
      <c r="D75" t="s">
        <v>660</v>
      </c>
      <c r="E75" t="s">
        <v>659</v>
      </c>
      <c r="F75" t="s">
        <v>29</v>
      </c>
      <c r="G75" t="s">
        <v>458</v>
      </c>
      <c r="H75" t="s">
        <v>53</v>
      </c>
      <c r="I75" t="str">
        <f>VLOOKUP(A75,Cirripectes_R_sampledata!C:E,3,FALSE)</f>
        <v>vanderbilti</v>
      </c>
    </row>
    <row r="76" spans="1:9" x14ac:dyDescent="0.25">
      <c r="A76" s="3" t="s">
        <v>208</v>
      </c>
      <c r="B76" t="s">
        <v>662</v>
      </c>
      <c r="C76" t="s">
        <v>661</v>
      </c>
      <c r="D76" t="s">
        <v>660</v>
      </c>
      <c r="E76" t="s">
        <v>659</v>
      </c>
      <c r="F76" t="s">
        <v>29</v>
      </c>
      <c r="G76" t="s">
        <v>458</v>
      </c>
      <c r="H76" t="s">
        <v>53</v>
      </c>
      <c r="I76" t="str">
        <f>VLOOKUP(A76,Cirripectes_R_sampledata!C:E,3,FALSE)</f>
        <v>vanderbilti</v>
      </c>
    </row>
    <row r="77" spans="1:9" x14ac:dyDescent="0.25">
      <c r="A77" s="3" t="s">
        <v>209</v>
      </c>
      <c r="B77" t="s">
        <v>662</v>
      </c>
      <c r="C77" t="s">
        <v>661</v>
      </c>
      <c r="D77" t="s">
        <v>660</v>
      </c>
      <c r="E77" t="s">
        <v>659</v>
      </c>
      <c r="F77" t="s">
        <v>29</v>
      </c>
      <c r="G77" t="s">
        <v>458</v>
      </c>
      <c r="H77" t="s">
        <v>53</v>
      </c>
      <c r="I77" t="str">
        <f>VLOOKUP(A77,Cirripectes_R_sampledata!C:E,3,FALSE)</f>
        <v>vanderbilti</v>
      </c>
    </row>
    <row r="78" spans="1:9" x14ac:dyDescent="0.25">
      <c r="A78" s="3" t="s">
        <v>210</v>
      </c>
      <c r="B78" t="s">
        <v>662</v>
      </c>
      <c r="C78" t="s">
        <v>661</v>
      </c>
      <c r="D78" t="s">
        <v>660</v>
      </c>
      <c r="E78" t="s">
        <v>659</v>
      </c>
      <c r="F78" t="s">
        <v>29</v>
      </c>
      <c r="G78" t="s">
        <v>458</v>
      </c>
      <c r="H78" t="s">
        <v>53</v>
      </c>
      <c r="I78" t="str">
        <f>VLOOKUP(A78,Cirripectes_R_sampledata!C:E,3,FALSE)</f>
        <v>vanderbilti</v>
      </c>
    </row>
    <row r="79" spans="1:9" x14ac:dyDescent="0.25">
      <c r="A79" s="3" t="s">
        <v>211</v>
      </c>
      <c r="B79" t="s">
        <v>662</v>
      </c>
      <c r="C79" t="s">
        <v>661</v>
      </c>
      <c r="D79" t="s">
        <v>660</v>
      </c>
      <c r="E79" t="s">
        <v>659</v>
      </c>
      <c r="F79" t="s">
        <v>29</v>
      </c>
      <c r="G79" t="s">
        <v>458</v>
      </c>
      <c r="H79" t="s">
        <v>53</v>
      </c>
      <c r="I79" t="str">
        <f>VLOOKUP(A79,Cirripectes_R_sampledata!C:E,3,FALSE)</f>
        <v>vanderbilti</v>
      </c>
    </row>
    <row r="80" spans="1:9" x14ac:dyDescent="0.25">
      <c r="A80" s="3" t="s">
        <v>212</v>
      </c>
      <c r="B80" t="s">
        <v>662</v>
      </c>
      <c r="C80" t="s">
        <v>661</v>
      </c>
      <c r="D80" t="s">
        <v>660</v>
      </c>
      <c r="E80" t="s">
        <v>659</v>
      </c>
      <c r="F80" t="s">
        <v>29</v>
      </c>
      <c r="G80" t="s">
        <v>458</v>
      </c>
      <c r="H80" t="s">
        <v>53</v>
      </c>
      <c r="I80" t="str">
        <f>VLOOKUP(A80,Cirripectes_R_sampledata!C:E,3,FALSE)</f>
        <v>vanderbilti</v>
      </c>
    </row>
    <row r="81" spans="1:9" x14ac:dyDescent="0.25">
      <c r="A81" s="3" t="s">
        <v>213</v>
      </c>
      <c r="B81" t="s">
        <v>662</v>
      </c>
      <c r="C81" t="s">
        <v>661</v>
      </c>
      <c r="D81" t="s">
        <v>660</v>
      </c>
      <c r="E81" t="s">
        <v>659</v>
      </c>
      <c r="F81" t="s">
        <v>29</v>
      </c>
      <c r="G81" t="s">
        <v>458</v>
      </c>
      <c r="H81" t="s">
        <v>53</v>
      </c>
      <c r="I81" t="str">
        <f>VLOOKUP(A81,Cirripectes_R_sampledata!C:E,3,FALSE)</f>
        <v>vanderbilti</v>
      </c>
    </row>
    <row r="82" spans="1:9" x14ac:dyDescent="0.25">
      <c r="A82" s="3" t="s">
        <v>214</v>
      </c>
      <c r="B82" t="s">
        <v>662</v>
      </c>
      <c r="C82" t="s">
        <v>661</v>
      </c>
      <c r="D82" t="s">
        <v>660</v>
      </c>
      <c r="E82" t="s">
        <v>659</v>
      </c>
      <c r="F82" t="s">
        <v>29</v>
      </c>
      <c r="G82" t="s">
        <v>458</v>
      </c>
      <c r="H82" t="s">
        <v>53</v>
      </c>
      <c r="I82" t="str">
        <f>VLOOKUP(A82,Cirripectes_R_sampledata!C:E,3,FALSE)</f>
        <v>vanderbilti</v>
      </c>
    </row>
    <row r="83" spans="1:9" x14ac:dyDescent="0.25">
      <c r="A83" s="3" t="s">
        <v>215</v>
      </c>
      <c r="B83" t="s">
        <v>662</v>
      </c>
      <c r="C83" t="s">
        <v>661</v>
      </c>
      <c r="D83" t="s">
        <v>660</v>
      </c>
      <c r="E83" t="s">
        <v>659</v>
      </c>
      <c r="F83" t="s">
        <v>29</v>
      </c>
      <c r="G83" t="s">
        <v>458</v>
      </c>
      <c r="H83" t="s">
        <v>53</v>
      </c>
      <c r="I83" t="str">
        <f>VLOOKUP(A83,Cirripectes_R_sampledata!C:E,3,FALSE)</f>
        <v>vanderbilti</v>
      </c>
    </row>
    <row r="84" spans="1:9" x14ac:dyDescent="0.25">
      <c r="A84" s="3" t="s">
        <v>216</v>
      </c>
      <c r="B84" t="s">
        <v>662</v>
      </c>
      <c r="C84" t="s">
        <v>661</v>
      </c>
      <c r="D84" t="s">
        <v>660</v>
      </c>
      <c r="E84" t="s">
        <v>659</v>
      </c>
      <c r="F84" t="s">
        <v>29</v>
      </c>
      <c r="G84" t="s">
        <v>458</v>
      </c>
      <c r="H84" t="s">
        <v>53</v>
      </c>
      <c r="I84" t="str">
        <f>VLOOKUP(A84,Cirripectes_R_sampledata!C:E,3,FALSE)</f>
        <v>vanderbilti</v>
      </c>
    </row>
    <row r="85" spans="1:9" x14ac:dyDescent="0.25">
      <c r="A85" s="3" t="s">
        <v>217</v>
      </c>
      <c r="B85" t="s">
        <v>662</v>
      </c>
      <c r="C85" t="s">
        <v>661</v>
      </c>
      <c r="D85" t="s">
        <v>660</v>
      </c>
      <c r="E85" t="s">
        <v>659</v>
      </c>
      <c r="F85" t="s">
        <v>29</v>
      </c>
      <c r="G85" t="s">
        <v>458</v>
      </c>
      <c r="H85" t="s">
        <v>53</v>
      </c>
      <c r="I85" t="str">
        <f>VLOOKUP(A85,Cirripectes_R_sampledata!C:E,3,FALSE)</f>
        <v>vanderbilti</v>
      </c>
    </row>
    <row r="86" spans="1:9" x14ac:dyDescent="0.25">
      <c r="A86" s="3" t="s">
        <v>218</v>
      </c>
      <c r="B86" t="s">
        <v>662</v>
      </c>
      <c r="C86" t="s">
        <v>661</v>
      </c>
      <c r="D86" t="s">
        <v>660</v>
      </c>
      <c r="E86" t="s">
        <v>659</v>
      </c>
      <c r="F86" t="s">
        <v>29</v>
      </c>
      <c r="G86" t="s">
        <v>458</v>
      </c>
      <c r="H86" t="s">
        <v>53</v>
      </c>
      <c r="I86" t="str">
        <f>VLOOKUP(A86,Cirripectes_R_sampledata!C:E,3,FALSE)</f>
        <v>vanderbilti</v>
      </c>
    </row>
    <row r="87" spans="1:9" x14ac:dyDescent="0.25">
      <c r="A87" s="3" t="s">
        <v>219</v>
      </c>
      <c r="B87" t="s">
        <v>662</v>
      </c>
      <c r="C87" t="s">
        <v>661</v>
      </c>
      <c r="D87" t="s">
        <v>660</v>
      </c>
      <c r="E87" t="s">
        <v>659</v>
      </c>
      <c r="F87" t="s">
        <v>29</v>
      </c>
      <c r="G87" t="s">
        <v>458</v>
      </c>
      <c r="H87" t="s">
        <v>53</v>
      </c>
      <c r="I87" t="str">
        <f>VLOOKUP(A87,Cirripectes_R_sampledata!C:E,3,FALSE)</f>
        <v>vanderbilti</v>
      </c>
    </row>
    <row r="88" spans="1:9" x14ac:dyDescent="0.25">
      <c r="A88" s="3" t="s">
        <v>220</v>
      </c>
      <c r="B88" t="s">
        <v>662</v>
      </c>
      <c r="C88" t="s">
        <v>661</v>
      </c>
      <c r="D88" t="s">
        <v>660</v>
      </c>
      <c r="E88" t="s">
        <v>659</v>
      </c>
      <c r="F88" t="s">
        <v>29</v>
      </c>
      <c r="G88" t="s">
        <v>458</v>
      </c>
      <c r="H88" t="s">
        <v>53</v>
      </c>
      <c r="I88" t="str">
        <f>VLOOKUP(A88,Cirripectes_R_sampledata!C:E,3,FALSE)</f>
        <v>vanderbilti</v>
      </c>
    </row>
    <row r="89" spans="1:9" x14ac:dyDescent="0.25">
      <c r="A89" s="3" t="s">
        <v>221</v>
      </c>
      <c r="B89" t="s">
        <v>662</v>
      </c>
      <c r="C89" t="s">
        <v>661</v>
      </c>
      <c r="D89" t="s">
        <v>660</v>
      </c>
      <c r="E89" t="s">
        <v>659</v>
      </c>
      <c r="F89" t="s">
        <v>29</v>
      </c>
      <c r="G89" t="s">
        <v>458</v>
      </c>
      <c r="H89" t="s">
        <v>53</v>
      </c>
      <c r="I89" t="str">
        <f>VLOOKUP(A89,Cirripectes_R_sampledata!C:E,3,FALSE)</f>
        <v>vanderbilti</v>
      </c>
    </row>
    <row r="90" spans="1:9" x14ac:dyDescent="0.25">
      <c r="A90" s="3" t="s">
        <v>222</v>
      </c>
      <c r="B90" t="s">
        <v>662</v>
      </c>
      <c r="C90" t="s">
        <v>661</v>
      </c>
      <c r="D90" t="s">
        <v>660</v>
      </c>
      <c r="E90" t="s">
        <v>659</v>
      </c>
      <c r="F90" t="s">
        <v>29</v>
      </c>
      <c r="G90" t="s">
        <v>458</v>
      </c>
      <c r="H90" t="s">
        <v>53</v>
      </c>
      <c r="I90" t="str">
        <f>VLOOKUP(A90,Cirripectes_R_sampledata!C:E,3,FALSE)</f>
        <v>vanderbilti</v>
      </c>
    </row>
    <row r="91" spans="1:9" x14ac:dyDescent="0.25">
      <c r="A91" s="3" t="s">
        <v>223</v>
      </c>
      <c r="B91" t="s">
        <v>662</v>
      </c>
      <c r="C91" t="s">
        <v>661</v>
      </c>
      <c r="D91" t="s">
        <v>660</v>
      </c>
      <c r="E91" t="s">
        <v>659</v>
      </c>
      <c r="F91" t="s">
        <v>29</v>
      </c>
      <c r="G91" t="s">
        <v>458</v>
      </c>
      <c r="H91" t="s">
        <v>53</v>
      </c>
      <c r="I91" t="str">
        <f>VLOOKUP(A91,Cirripectes_R_sampledata!C:E,3,FALSE)</f>
        <v>vanderbilti</v>
      </c>
    </row>
    <row r="92" spans="1:9" x14ac:dyDescent="0.25">
      <c r="A92" s="3" t="s">
        <v>224</v>
      </c>
      <c r="B92" t="s">
        <v>662</v>
      </c>
      <c r="C92" t="s">
        <v>661</v>
      </c>
      <c r="D92" t="s">
        <v>660</v>
      </c>
      <c r="E92" t="s">
        <v>659</v>
      </c>
      <c r="F92" t="s">
        <v>29</v>
      </c>
      <c r="G92" t="s">
        <v>458</v>
      </c>
      <c r="H92" t="s">
        <v>53</v>
      </c>
      <c r="I92" t="str">
        <f>VLOOKUP(A92,Cirripectes_R_sampledata!C:E,3,FALSE)</f>
        <v>vanderbilti</v>
      </c>
    </row>
    <row r="93" spans="1:9" x14ac:dyDescent="0.25">
      <c r="A93" s="3" t="s">
        <v>225</v>
      </c>
      <c r="B93" t="s">
        <v>662</v>
      </c>
      <c r="C93" t="s">
        <v>661</v>
      </c>
      <c r="D93" t="s">
        <v>660</v>
      </c>
      <c r="E93" t="s">
        <v>659</v>
      </c>
      <c r="F93" t="s">
        <v>29</v>
      </c>
      <c r="G93" t="s">
        <v>458</v>
      </c>
      <c r="H93" t="s">
        <v>53</v>
      </c>
      <c r="I93" t="str">
        <f>VLOOKUP(A93,Cirripectes_R_sampledata!C:E,3,FALSE)</f>
        <v>vanderbilti</v>
      </c>
    </row>
    <row r="94" spans="1:9" x14ac:dyDescent="0.25">
      <c r="A94" s="3" t="s">
        <v>226</v>
      </c>
      <c r="B94" t="s">
        <v>662</v>
      </c>
      <c r="C94" t="s">
        <v>661</v>
      </c>
      <c r="D94" t="s">
        <v>660</v>
      </c>
      <c r="E94" t="s">
        <v>659</v>
      </c>
      <c r="F94" t="s">
        <v>29</v>
      </c>
      <c r="G94" t="s">
        <v>458</v>
      </c>
      <c r="H94" t="s">
        <v>53</v>
      </c>
      <c r="I94" t="str">
        <f>VLOOKUP(A94,Cirripectes_R_sampledata!C:E,3,FALSE)</f>
        <v>vanderbilti</v>
      </c>
    </row>
    <row r="95" spans="1:9" x14ac:dyDescent="0.25">
      <c r="A95" s="3" t="s">
        <v>227</v>
      </c>
      <c r="B95" t="s">
        <v>662</v>
      </c>
      <c r="C95" t="s">
        <v>661</v>
      </c>
      <c r="D95" t="s">
        <v>660</v>
      </c>
      <c r="E95" t="s">
        <v>659</v>
      </c>
      <c r="F95" t="s">
        <v>29</v>
      </c>
      <c r="G95" t="s">
        <v>458</v>
      </c>
      <c r="H95" t="s">
        <v>53</v>
      </c>
      <c r="I95" t="str">
        <f>VLOOKUP(A95,Cirripectes_R_sampledata!C:E,3,FALSE)</f>
        <v>vanderbilti</v>
      </c>
    </row>
    <row r="96" spans="1:9" x14ac:dyDescent="0.25">
      <c r="A96" s="3" t="s">
        <v>228</v>
      </c>
      <c r="B96" t="s">
        <v>662</v>
      </c>
      <c r="C96" t="s">
        <v>661</v>
      </c>
      <c r="D96" t="s">
        <v>660</v>
      </c>
      <c r="E96" t="s">
        <v>659</v>
      </c>
      <c r="F96" t="s">
        <v>29</v>
      </c>
      <c r="G96" t="s">
        <v>458</v>
      </c>
      <c r="H96" t="s">
        <v>53</v>
      </c>
      <c r="I96" t="str">
        <f>VLOOKUP(A96,Cirripectes_R_sampledata!C:E,3,FALSE)</f>
        <v>vanderbilti</v>
      </c>
    </row>
    <row r="97" spans="1:9" x14ac:dyDescent="0.25">
      <c r="A97" s="3" t="s">
        <v>229</v>
      </c>
      <c r="B97" t="s">
        <v>662</v>
      </c>
      <c r="C97" t="s">
        <v>661</v>
      </c>
      <c r="D97" t="s">
        <v>660</v>
      </c>
      <c r="E97" t="s">
        <v>659</v>
      </c>
      <c r="F97" t="s">
        <v>29</v>
      </c>
      <c r="G97" t="s">
        <v>458</v>
      </c>
      <c r="H97" t="s">
        <v>53</v>
      </c>
      <c r="I97" t="str">
        <f>VLOOKUP(A97,Cirripectes_R_sampledata!C:E,3,FALSE)</f>
        <v>vanderbilti</v>
      </c>
    </row>
    <row r="98" spans="1:9" x14ac:dyDescent="0.25">
      <c r="A98" s="3" t="s">
        <v>230</v>
      </c>
      <c r="B98" t="s">
        <v>662</v>
      </c>
      <c r="C98" t="s">
        <v>661</v>
      </c>
      <c r="D98" t="s">
        <v>660</v>
      </c>
      <c r="E98" t="s">
        <v>659</v>
      </c>
      <c r="F98" t="s">
        <v>29</v>
      </c>
      <c r="G98" t="s">
        <v>458</v>
      </c>
      <c r="H98" t="s">
        <v>53</v>
      </c>
      <c r="I98" t="str">
        <f>VLOOKUP(A98,Cirripectes_R_sampledata!C:E,3,FALSE)</f>
        <v>vanderbilti</v>
      </c>
    </row>
    <row r="99" spans="1:9" x14ac:dyDescent="0.25">
      <c r="A99" s="3" t="s">
        <v>231</v>
      </c>
      <c r="B99" t="s">
        <v>662</v>
      </c>
      <c r="C99" t="s">
        <v>661</v>
      </c>
      <c r="D99" t="s">
        <v>660</v>
      </c>
      <c r="E99" t="s">
        <v>659</v>
      </c>
      <c r="F99" t="s">
        <v>29</v>
      </c>
      <c r="G99" t="s">
        <v>458</v>
      </c>
      <c r="H99" t="s">
        <v>53</v>
      </c>
      <c r="I99" t="str">
        <f>VLOOKUP(A99,Cirripectes_R_sampledata!C:E,3,FALSE)</f>
        <v>vanderbilti</v>
      </c>
    </row>
    <row r="100" spans="1:9" x14ac:dyDescent="0.25">
      <c r="A100" s="3" t="s">
        <v>232</v>
      </c>
      <c r="B100" t="s">
        <v>662</v>
      </c>
      <c r="C100" t="s">
        <v>661</v>
      </c>
      <c r="D100" t="s">
        <v>660</v>
      </c>
      <c r="E100" t="s">
        <v>659</v>
      </c>
      <c r="F100" t="s">
        <v>29</v>
      </c>
      <c r="G100" t="s">
        <v>458</v>
      </c>
      <c r="H100" t="s">
        <v>53</v>
      </c>
      <c r="I100" t="str">
        <f>VLOOKUP(A100,Cirripectes_R_sampledata!C:E,3,FALSE)</f>
        <v>vanderbilti</v>
      </c>
    </row>
    <row r="101" spans="1:9" x14ac:dyDescent="0.25">
      <c r="A101" s="3" t="s">
        <v>233</v>
      </c>
      <c r="B101" t="s">
        <v>662</v>
      </c>
      <c r="C101" t="s">
        <v>661</v>
      </c>
      <c r="D101" t="s">
        <v>660</v>
      </c>
      <c r="E101" t="s">
        <v>659</v>
      </c>
      <c r="F101" t="s">
        <v>29</v>
      </c>
      <c r="G101" t="s">
        <v>458</v>
      </c>
      <c r="H101" t="s">
        <v>53</v>
      </c>
      <c r="I101" t="str">
        <f>VLOOKUP(A101,Cirripectes_R_sampledata!C:E,3,FALSE)</f>
        <v>vanderbilti</v>
      </c>
    </row>
    <row r="102" spans="1:9" x14ac:dyDescent="0.25">
      <c r="A102" s="3" t="s">
        <v>234</v>
      </c>
      <c r="B102" t="s">
        <v>662</v>
      </c>
      <c r="C102" t="s">
        <v>661</v>
      </c>
      <c r="D102" t="s">
        <v>660</v>
      </c>
      <c r="E102" t="s">
        <v>659</v>
      </c>
      <c r="F102" t="s">
        <v>29</v>
      </c>
      <c r="G102" t="s">
        <v>458</v>
      </c>
      <c r="H102" t="s">
        <v>53</v>
      </c>
      <c r="I102" t="str">
        <f>VLOOKUP(A102,Cirripectes_R_sampledata!C:E,3,FALSE)</f>
        <v>vanderbilti</v>
      </c>
    </row>
    <row r="103" spans="1:9" x14ac:dyDescent="0.25">
      <c r="A103" s="3" t="s">
        <v>235</v>
      </c>
      <c r="B103" t="s">
        <v>662</v>
      </c>
      <c r="C103" t="s">
        <v>661</v>
      </c>
      <c r="D103" t="s">
        <v>660</v>
      </c>
      <c r="E103" t="s">
        <v>659</v>
      </c>
      <c r="F103" t="s">
        <v>29</v>
      </c>
      <c r="G103" t="s">
        <v>458</v>
      </c>
      <c r="H103" t="s">
        <v>53</v>
      </c>
      <c r="I103" t="str">
        <f>VLOOKUP(A103,Cirripectes_R_sampledata!C:E,3,FALSE)</f>
        <v>vanderbilti</v>
      </c>
    </row>
    <row r="104" spans="1:9" x14ac:dyDescent="0.25">
      <c r="A104" s="3" t="s">
        <v>236</v>
      </c>
      <c r="B104" t="s">
        <v>662</v>
      </c>
      <c r="C104" t="s">
        <v>661</v>
      </c>
      <c r="D104" t="s">
        <v>660</v>
      </c>
      <c r="E104" t="s">
        <v>659</v>
      </c>
      <c r="F104" t="s">
        <v>29</v>
      </c>
      <c r="G104" t="s">
        <v>458</v>
      </c>
      <c r="H104" t="s">
        <v>53</v>
      </c>
      <c r="I104" t="str">
        <f>VLOOKUP(A104,Cirripectes_R_sampledata!C:E,3,FALSE)</f>
        <v>vanderbilti</v>
      </c>
    </row>
    <row r="105" spans="1:9" x14ac:dyDescent="0.25">
      <c r="A105" s="3" t="s">
        <v>237</v>
      </c>
      <c r="B105" t="s">
        <v>662</v>
      </c>
      <c r="C105" t="s">
        <v>661</v>
      </c>
      <c r="D105" t="s">
        <v>660</v>
      </c>
      <c r="E105" t="s">
        <v>659</v>
      </c>
      <c r="F105" t="s">
        <v>29</v>
      </c>
      <c r="G105" t="s">
        <v>458</v>
      </c>
      <c r="H105" t="s">
        <v>53</v>
      </c>
      <c r="I105" t="str">
        <f>VLOOKUP(A105,Cirripectes_R_sampledata!C:E,3,FALSE)</f>
        <v>vanderbilti</v>
      </c>
    </row>
    <row r="106" spans="1:9" x14ac:dyDescent="0.25">
      <c r="A106" s="3" t="s">
        <v>238</v>
      </c>
      <c r="B106" t="s">
        <v>662</v>
      </c>
      <c r="C106" t="s">
        <v>661</v>
      </c>
      <c r="D106" t="s">
        <v>660</v>
      </c>
      <c r="E106" t="s">
        <v>659</v>
      </c>
      <c r="F106" t="s">
        <v>29</v>
      </c>
      <c r="G106" t="s">
        <v>458</v>
      </c>
      <c r="H106" t="s">
        <v>53</v>
      </c>
      <c r="I106" t="str">
        <f>VLOOKUP(A106,Cirripectes_R_sampledata!C:E,3,FALSE)</f>
        <v>vanderbilti</v>
      </c>
    </row>
    <row r="107" spans="1:9" x14ac:dyDescent="0.25">
      <c r="A107" s="3" t="s">
        <v>239</v>
      </c>
      <c r="B107" t="s">
        <v>662</v>
      </c>
      <c r="C107" t="s">
        <v>661</v>
      </c>
      <c r="D107" t="s">
        <v>660</v>
      </c>
      <c r="E107" t="s">
        <v>659</v>
      </c>
      <c r="F107" t="s">
        <v>29</v>
      </c>
      <c r="G107" t="s">
        <v>458</v>
      </c>
      <c r="H107" t="s">
        <v>53</v>
      </c>
      <c r="I107" t="str">
        <f>VLOOKUP(A107,Cirripectes_R_sampledata!C:E,3,FALSE)</f>
        <v>vanderbilti</v>
      </c>
    </row>
    <row r="108" spans="1:9" x14ac:dyDescent="0.25">
      <c r="A108" s="3" t="s">
        <v>240</v>
      </c>
      <c r="B108" t="s">
        <v>662</v>
      </c>
      <c r="C108" t="s">
        <v>661</v>
      </c>
      <c r="D108" t="s">
        <v>660</v>
      </c>
      <c r="E108" t="s">
        <v>659</v>
      </c>
      <c r="F108" t="s">
        <v>29</v>
      </c>
      <c r="G108" t="s">
        <v>458</v>
      </c>
      <c r="H108" t="s">
        <v>53</v>
      </c>
      <c r="I108" t="str">
        <f>VLOOKUP(A108,Cirripectes_R_sampledata!C:E,3,FALSE)</f>
        <v>vanderbilti</v>
      </c>
    </row>
    <row r="109" spans="1:9" x14ac:dyDescent="0.25">
      <c r="A109" s="3" t="s">
        <v>241</v>
      </c>
      <c r="B109" t="s">
        <v>662</v>
      </c>
      <c r="C109" t="s">
        <v>661</v>
      </c>
      <c r="D109" t="s">
        <v>660</v>
      </c>
      <c r="E109" t="s">
        <v>659</v>
      </c>
      <c r="F109" t="s">
        <v>29</v>
      </c>
      <c r="G109" t="s">
        <v>458</v>
      </c>
      <c r="H109" t="s">
        <v>53</v>
      </c>
      <c r="I109" t="str">
        <f>VLOOKUP(A109,Cirripectes_R_sampledata!C:E,3,FALSE)</f>
        <v>vanderbilti</v>
      </c>
    </row>
    <row r="110" spans="1:9" x14ac:dyDescent="0.25">
      <c r="A110" s="3" t="s">
        <v>242</v>
      </c>
      <c r="B110" t="s">
        <v>662</v>
      </c>
      <c r="C110" t="s">
        <v>661</v>
      </c>
      <c r="D110" t="s">
        <v>660</v>
      </c>
      <c r="E110" t="s">
        <v>659</v>
      </c>
      <c r="F110" t="s">
        <v>29</v>
      </c>
      <c r="G110" t="s">
        <v>458</v>
      </c>
      <c r="H110" t="s">
        <v>53</v>
      </c>
      <c r="I110" t="str">
        <f>VLOOKUP(A110,Cirripectes_R_sampledata!C:E,3,FALSE)</f>
        <v>vanderbilti</v>
      </c>
    </row>
    <row r="111" spans="1:9" x14ac:dyDescent="0.25">
      <c r="A111" s="3" t="s">
        <v>243</v>
      </c>
      <c r="B111" t="s">
        <v>662</v>
      </c>
      <c r="C111" t="s">
        <v>661</v>
      </c>
      <c r="D111" t="s">
        <v>660</v>
      </c>
      <c r="E111" t="s">
        <v>659</v>
      </c>
      <c r="F111" t="s">
        <v>29</v>
      </c>
      <c r="G111" t="s">
        <v>458</v>
      </c>
      <c r="H111" t="s">
        <v>53</v>
      </c>
      <c r="I111" t="str">
        <f>VLOOKUP(A111,Cirripectes_R_sampledata!C:E,3,FALSE)</f>
        <v>vanderbilti</v>
      </c>
    </row>
    <row r="112" spans="1:9" x14ac:dyDescent="0.25">
      <c r="A112" s="3" t="s">
        <v>244</v>
      </c>
      <c r="B112" t="s">
        <v>662</v>
      </c>
      <c r="C112" t="s">
        <v>661</v>
      </c>
      <c r="D112" t="s">
        <v>660</v>
      </c>
      <c r="E112" t="s">
        <v>659</v>
      </c>
      <c r="F112" t="s">
        <v>29</v>
      </c>
      <c r="G112" t="s">
        <v>458</v>
      </c>
      <c r="H112" t="s">
        <v>53</v>
      </c>
      <c r="I112" t="str">
        <f>VLOOKUP(A112,Cirripectes_R_sampledata!C:E,3,FALSE)</f>
        <v>vanderbilti</v>
      </c>
    </row>
    <row r="113" spans="1:9" x14ac:dyDescent="0.25">
      <c r="A113" s="3" t="s">
        <v>245</v>
      </c>
      <c r="B113" t="s">
        <v>662</v>
      </c>
      <c r="C113" t="s">
        <v>661</v>
      </c>
      <c r="D113" t="s">
        <v>660</v>
      </c>
      <c r="E113" t="s">
        <v>659</v>
      </c>
      <c r="F113" t="s">
        <v>29</v>
      </c>
      <c r="G113" t="s">
        <v>458</v>
      </c>
      <c r="H113" t="s">
        <v>53</v>
      </c>
      <c r="I113" t="str">
        <f>VLOOKUP(A113,Cirripectes_R_sampledata!C:E,3,FALSE)</f>
        <v>vanderbilti</v>
      </c>
    </row>
    <row r="114" spans="1:9" x14ac:dyDescent="0.25">
      <c r="A114" s="3" t="s">
        <v>246</v>
      </c>
      <c r="B114" t="s">
        <v>662</v>
      </c>
      <c r="C114" t="s">
        <v>661</v>
      </c>
      <c r="D114" t="s">
        <v>660</v>
      </c>
      <c r="E114" t="s">
        <v>659</v>
      </c>
      <c r="F114" t="s">
        <v>29</v>
      </c>
      <c r="G114" t="s">
        <v>458</v>
      </c>
      <c r="H114" t="s">
        <v>53</v>
      </c>
      <c r="I114" t="str">
        <f>VLOOKUP(A114,Cirripectes_R_sampledata!C:E,3,FALSE)</f>
        <v>vanderbilti</v>
      </c>
    </row>
    <row r="115" spans="1:9" x14ac:dyDescent="0.25">
      <c r="A115" s="3" t="s">
        <v>247</v>
      </c>
      <c r="B115" t="s">
        <v>662</v>
      </c>
      <c r="C115" t="s">
        <v>661</v>
      </c>
      <c r="D115" t="s">
        <v>660</v>
      </c>
      <c r="E115" t="s">
        <v>659</v>
      </c>
      <c r="F115" t="s">
        <v>29</v>
      </c>
      <c r="G115" t="s">
        <v>458</v>
      </c>
      <c r="H115" t="s">
        <v>53</v>
      </c>
      <c r="I115" t="str">
        <f>VLOOKUP(A115,Cirripectes_R_sampledata!C:E,3,FALSE)</f>
        <v>vanderbilti</v>
      </c>
    </row>
    <row r="116" spans="1:9" x14ac:dyDescent="0.25">
      <c r="A116" s="3" t="s">
        <v>248</v>
      </c>
      <c r="B116" t="s">
        <v>662</v>
      </c>
      <c r="C116" t="s">
        <v>661</v>
      </c>
      <c r="D116" t="s">
        <v>660</v>
      </c>
      <c r="E116" t="s">
        <v>659</v>
      </c>
      <c r="F116" t="s">
        <v>29</v>
      </c>
      <c r="G116" t="s">
        <v>458</v>
      </c>
      <c r="H116" t="s">
        <v>53</v>
      </c>
      <c r="I116" t="str">
        <f>VLOOKUP(A116,Cirripectes_R_sampledata!C:E,3,FALSE)</f>
        <v>vanderbilti</v>
      </c>
    </row>
    <row r="117" spans="1:9" x14ac:dyDescent="0.25">
      <c r="A117" s="3" t="s">
        <v>249</v>
      </c>
      <c r="B117" t="s">
        <v>662</v>
      </c>
      <c r="C117" t="s">
        <v>661</v>
      </c>
      <c r="D117" t="s">
        <v>660</v>
      </c>
      <c r="E117" t="s">
        <v>659</v>
      </c>
      <c r="F117" t="s">
        <v>29</v>
      </c>
      <c r="G117" t="s">
        <v>458</v>
      </c>
      <c r="H117" t="s">
        <v>53</v>
      </c>
      <c r="I117" t="str">
        <f>VLOOKUP(A117,Cirripectes_R_sampledata!C:E,3,FALSE)</f>
        <v>vanderbilti</v>
      </c>
    </row>
    <row r="118" spans="1:9" x14ac:dyDescent="0.25">
      <c r="A118" s="3" t="s">
        <v>250</v>
      </c>
      <c r="B118" t="s">
        <v>662</v>
      </c>
      <c r="C118" t="s">
        <v>661</v>
      </c>
      <c r="D118" t="s">
        <v>660</v>
      </c>
      <c r="E118" t="s">
        <v>659</v>
      </c>
      <c r="F118" t="s">
        <v>29</v>
      </c>
      <c r="G118" t="s">
        <v>458</v>
      </c>
      <c r="H118" t="s">
        <v>53</v>
      </c>
      <c r="I118" t="str">
        <f>VLOOKUP(A118,Cirripectes_R_sampledata!C:E,3,FALSE)</f>
        <v>vanderbilti</v>
      </c>
    </row>
    <row r="119" spans="1:9" x14ac:dyDescent="0.25">
      <c r="A119" s="3" t="s">
        <v>251</v>
      </c>
      <c r="B119" t="s">
        <v>662</v>
      </c>
      <c r="C119" t="s">
        <v>661</v>
      </c>
      <c r="D119" t="s">
        <v>660</v>
      </c>
      <c r="E119" t="s">
        <v>659</v>
      </c>
      <c r="F119" t="s">
        <v>29</v>
      </c>
      <c r="G119" t="s">
        <v>458</v>
      </c>
      <c r="H119" t="s">
        <v>53</v>
      </c>
      <c r="I119" t="str">
        <f>VLOOKUP(A119,Cirripectes_R_sampledata!C:E,3,FALSE)</f>
        <v>vanderbilti</v>
      </c>
    </row>
    <row r="120" spans="1:9" x14ac:dyDescent="0.25">
      <c r="A120" s="3" t="s">
        <v>252</v>
      </c>
      <c r="B120" t="s">
        <v>662</v>
      </c>
      <c r="C120" t="s">
        <v>661</v>
      </c>
      <c r="D120" t="s">
        <v>660</v>
      </c>
      <c r="E120" t="s">
        <v>659</v>
      </c>
      <c r="F120" t="s">
        <v>29</v>
      </c>
      <c r="G120" t="s">
        <v>458</v>
      </c>
      <c r="H120" t="s">
        <v>53</v>
      </c>
      <c r="I120" t="str">
        <f>VLOOKUP(A120,Cirripectes_R_sampledata!C:E,3,FALSE)</f>
        <v>vanderbilti</v>
      </c>
    </row>
    <row r="121" spans="1:9" x14ac:dyDescent="0.25">
      <c r="A121" s="3" t="s">
        <v>253</v>
      </c>
      <c r="B121" t="s">
        <v>662</v>
      </c>
      <c r="C121" t="s">
        <v>661</v>
      </c>
      <c r="D121" t="s">
        <v>660</v>
      </c>
      <c r="E121" t="s">
        <v>659</v>
      </c>
      <c r="F121" t="s">
        <v>29</v>
      </c>
      <c r="G121" t="s">
        <v>458</v>
      </c>
      <c r="H121" t="s">
        <v>53</v>
      </c>
      <c r="I121" t="str">
        <f>VLOOKUP(A121,Cirripectes_R_sampledata!C:E,3,FALSE)</f>
        <v>vanderbilti</v>
      </c>
    </row>
    <row r="122" spans="1:9" x14ac:dyDescent="0.25">
      <c r="A122" s="3" t="s">
        <v>254</v>
      </c>
      <c r="B122" t="s">
        <v>662</v>
      </c>
      <c r="C122" t="s">
        <v>661</v>
      </c>
      <c r="D122" t="s">
        <v>660</v>
      </c>
      <c r="E122" t="s">
        <v>659</v>
      </c>
      <c r="F122" t="s">
        <v>29</v>
      </c>
      <c r="G122" t="s">
        <v>458</v>
      </c>
      <c r="H122" t="s">
        <v>53</v>
      </c>
      <c r="I122" t="str">
        <f>VLOOKUP(A122,Cirripectes_R_sampledata!C:E,3,FALSE)</f>
        <v>vanderbilti</v>
      </c>
    </row>
    <row r="123" spans="1:9" x14ac:dyDescent="0.25">
      <c r="A123" s="3" t="s">
        <v>255</v>
      </c>
      <c r="B123" t="s">
        <v>662</v>
      </c>
      <c r="C123" t="s">
        <v>661</v>
      </c>
      <c r="D123" t="s">
        <v>660</v>
      </c>
      <c r="E123" t="s">
        <v>659</v>
      </c>
      <c r="F123" t="s">
        <v>29</v>
      </c>
      <c r="G123" t="s">
        <v>458</v>
      </c>
      <c r="H123" t="s">
        <v>53</v>
      </c>
      <c r="I123" t="str">
        <f>VLOOKUP(A123,Cirripectes_R_sampledata!C:E,3,FALSE)</f>
        <v>vanderbilti</v>
      </c>
    </row>
    <row r="124" spans="1:9" x14ac:dyDescent="0.25">
      <c r="A124" s="3" t="s">
        <v>256</v>
      </c>
      <c r="B124" t="s">
        <v>662</v>
      </c>
      <c r="C124" t="s">
        <v>661</v>
      </c>
      <c r="D124" t="s">
        <v>660</v>
      </c>
      <c r="E124" t="s">
        <v>659</v>
      </c>
      <c r="F124" t="s">
        <v>29</v>
      </c>
      <c r="G124" t="s">
        <v>458</v>
      </c>
      <c r="H124" t="s">
        <v>53</v>
      </c>
      <c r="I124" t="str">
        <f>VLOOKUP(A124,Cirripectes_R_sampledata!C:E,3,FALSE)</f>
        <v>vanderbilti</v>
      </c>
    </row>
    <row r="125" spans="1:9" x14ac:dyDescent="0.25">
      <c r="A125" s="3" t="s">
        <v>257</v>
      </c>
      <c r="B125" t="s">
        <v>662</v>
      </c>
      <c r="C125" t="s">
        <v>661</v>
      </c>
      <c r="D125" t="s">
        <v>660</v>
      </c>
      <c r="E125" t="s">
        <v>659</v>
      </c>
      <c r="F125" t="s">
        <v>29</v>
      </c>
      <c r="G125" t="s">
        <v>458</v>
      </c>
      <c r="H125" t="s">
        <v>53</v>
      </c>
      <c r="I125" t="str">
        <f>VLOOKUP(A125,Cirripectes_R_sampledata!C:E,3,FALSE)</f>
        <v>vanderbilti</v>
      </c>
    </row>
    <row r="126" spans="1:9" x14ac:dyDescent="0.25">
      <c r="A126" s="3" t="s">
        <v>258</v>
      </c>
      <c r="B126" t="s">
        <v>662</v>
      </c>
      <c r="C126" t="s">
        <v>661</v>
      </c>
      <c r="D126" t="s">
        <v>660</v>
      </c>
      <c r="E126" t="s">
        <v>659</v>
      </c>
      <c r="F126" t="s">
        <v>29</v>
      </c>
      <c r="G126" t="s">
        <v>458</v>
      </c>
      <c r="H126" t="s">
        <v>53</v>
      </c>
      <c r="I126" t="str">
        <f>VLOOKUP(A126,Cirripectes_R_sampledata!C:E,3,FALSE)</f>
        <v>vanderbilti</v>
      </c>
    </row>
    <row r="127" spans="1:9" x14ac:dyDescent="0.25">
      <c r="A127" s="3" t="s">
        <v>259</v>
      </c>
      <c r="B127" t="s">
        <v>662</v>
      </c>
      <c r="C127" t="s">
        <v>661</v>
      </c>
      <c r="D127" t="s">
        <v>660</v>
      </c>
      <c r="E127" t="s">
        <v>659</v>
      </c>
      <c r="F127" t="s">
        <v>29</v>
      </c>
      <c r="G127" t="s">
        <v>458</v>
      </c>
      <c r="H127" t="s">
        <v>53</v>
      </c>
      <c r="I127" t="str">
        <f>VLOOKUP(A127,Cirripectes_R_sampledata!C:E,3,FALSE)</f>
        <v>vanderbilti</v>
      </c>
    </row>
    <row r="128" spans="1:9" x14ac:dyDescent="0.25">
      <c r="A128" s="3" t="s">
        <v>260</v>
      </c>
      <c r="B128" t="s">
        <v>662</v>
      </c>
      <c r="C128" t="s">
        <v>661</v>
      </c>
      <c r="D128" t="s">
        <v>660</v>
      </c>
      <c r="E128" t="s">
        <v>659</v>
      </c>
      <c r="F128" t="s">
        <v>29</v>
      </c>
      <c r="G128" t="s">
        <v>458</v>
      </c>
      <c r="H128" t="s">
        <v>53</v>
      </c>
      <c r="I128" t="str">
        <f>VLOOKUP(A128,Cirripectes_R_sampledata!C:E,3,FALSE)</f>
        <v>vanderbilti</v>
      </c>
    </row>
    <row r="129" spans="1:9" x14ac:dyDescent="0.25">
      <c r="A129" s="3" t="s">
        <v>261</v>
      </c>
      <c r="B129" t="s">
        <v>662</v>
      </c>
      <c r="C129" t="s">
        <v>661</v>
      </c>
      <c r="D129" t="s">
        <v>660</v>
      </c>
      <c r="E129" t="s">
        <v>659</v>
      </c>
      <c r="F129" t="s">
        <v>29</v>
      </c>
      <c r="G129" t="s">
        <v>458</v>
      </c>
      <c r="H129" t="s">
        <v>53</v>
      </c>
      <c r="I129" t="str">
        <f>VLOOKUP(A129,Cirripectes_R_sampledata!C:E,3,FALSE)</f>
        <v>vanderbilti</v>
      </c>
    </row>
    <row r="130" spans="1:9" x14ac:dyDescent="0.25">
      <c r="A130" s="3" t="s">
        <v>262</v>
      </c>
      <c r="B130" t="s">
        <v>662</v>
      </c>
      <c r="C130" t="s">
        <v>661</v>
      </c>
      <c r="D130" t="s">
        <v>660</v>
      </c>
      <c r="E130" t="s">
        <v>659</v>
      </c>
      <c r="F130" t="s">
        <v>29</v>
      </c>
      <c r="G130" t="s">
        <v>458</v>
      </c>
      <c r="H130" t="s">
        <v>53</v>
      </c>
      <c r="I130" t="str">
        <f>VLOOKUP(A130,Cirripectes_R_sampledata!C:E,3,FALSE)</f>
        <v>vanderbilti</v>
      </c>
    </row>
    <row r="131" spans="1:9" x14ac:dyDescent="0.25">
      <c r="A131" s="3" t="s">
        <v>263</v>
      </c>
      <c r="B131" t="s">
        <v>662</v>
      </c>
      <c r="C131" t="s">
        <v>661</v>
      </c>
      <c r="D131" t="s">
        <v>660</v>
      </c>
      <c r="E131" t="s">
        <v>659</v>
      </c>
      <c r="F131" t="s">
        <v>29</v>
      </c>
      <c r="G131" t="s">
        <v>458</v>
      </c>
      <c r="H131" t="s">
        <v>53</v>
      </c>
      <c r="I131" t="str">
        <f>VLOOKUP(A131,Cirripectes_R_sampledata!C:E,3,FALSE)</f>
        <v>vanderbilti</v>
      </c>
    </row>
    <row r="132" spans="1:9" x14ac:dyDescent="0.25">
      <c r="A132" s="3" t="s">
        <v>264</v>
      </c>
      <c r="B132" t="s">
        <v>662</v>
      </c>
      <c r="C132" t="s">
        <v>661</v>
      </c>
      <c r="D132" t="s">
        <v>660</v>
      </c>
      <c r="E132" t="s">
        <v>659</v>
      </c>
      <c r="F132" t="s">
        <v>29</v>
      </c>
      <c r="G132" t="s">
        <v>458</v>
      </c>
      <c r="H132" t="s">
        <v>53</v>
      </c>
      <c r="I132" t="str">
        <f>VLOOKUP(A132,Cirripectes_R_sampledata!C:E,3,FALSE)</f>
        <v>vanderbilti</v>
      </c>
    </row>
    <row r="133" spans="1:9" x14ac:dyDescent="0.25">
      <c r="A133" s="3" t="s">
        <v>265</v>
      </c>
      <c r="B133" t="s">
        <v>662</v>
      </c>
      <c r="C133" t="s">
        <v>661</v>
      </c>
      <c r="D133" t="s">
        <v>660</v>
      </c>
      <c r="E133" t="s">
        <v>659</v>
      </c>
      <c r="F133" t="s">
        <v>29</v>
      </c>
      <c r="G133" t="s">
        <v>458</v>
      </c>
      <c r="H133" t="s">
        <v>53</v>
      </c>
      <c r="I133" t="str">
        <f>VLOOKUP(A133,Cirripectes_R_sampledata!C:E,3,FALSE)</f>
        <v>vanderbilti</v>
      </c>
    </row>
    <row r="134" spans="1:9" x14ac:dyDescent="0.25">
      <c r="A134" s="3" t="s">
        <v>266</v>
      </c>
      <c r="B134" t="s">
        <v>662</v>
      </c>
      <c r="C134" t="s">
        <v>661</v>
      </c>
      <c r="D134" t="s">
        <v>660</v>
      </c>
      <c r="E134" t="s">
        <v>659</v>
      </c>
      <c r="F134" t="s">
        <v>29</v>
      </c>
      <c r="G134" t="s">
        <v>458</v>
      </c>
      <c r="H134" t="s">
        <v>53</v>
      </c>
      <c r="I134" t="str">
        <f>VLOOKUP(A134,Cirripectes_R_sampledata!C:E,3,FALSE)</f>
        <v>vanderbilti</v>
      </c>
    </row>
    <row r="135" spans="1:9" x14ac:dyDescent="0.25">
      <c r="A135" s="3" t="s">
        <v>267</v>
      </c>
      <c r="B135" t="s">
        <v>662</v>
      </c>
      <c r="C135" t="s">
        <v>661</v>
      </c>
      <c r="D135" t="s">
        <v>660</v>
      </c>
      <c r="E135" t="s">
        <v>659</v>
      </c>
      <c r="F135" t="s">
        <v>29</v>
      </c>
      <c r="G135" t="s">
        <v>458</v>
      </c>
      <c r="H135" t="s">
        <v>53</v>
      </c>
      <c r="I135" t="str">
        <f>VLOOKUP(A135,Cirripectes_R_sampledata!C:E,3,FALSE)</f>
        <v>vanderbilti</v>
      </c>
    </row>
    <row r="136" spans="1:9" x14ac:dyDescent="0.25">
      <c r="A136" s="3" t="s">
        <v>268</v>
      </c>
      <c r="B136" t="s">
        <v>662</v>
      </c>
      <c r="C136" t="s">
        <v>661</v>
      </c>
      <c r="D136" t="s">
        <v>660</v>
      </c>
      <c r="E136" t="s">
        <v>659</v>
      </c>
      <c r="F136" t="s">
        <v>29</v>
      </c>
      <c r="G136" t="s">
        <v>458</v>
      </c>
      <c r="H136" t="s">
        <v>53</v>
      </c>
      <c r="I136" t="str">
        <f>VLOOKUP(A136,Cirripectes_R_sampledata!C:E,3,FALSE)</f>
        <v>vanderbilti</v>
      </c>
    </row>
    <row r="137" spans="1:9" x14ac:dyDescent="0.25">
      <c r="A137" s="3" t="s">
        <v>269</v>
      </c>
      <c r="B137" t="s">
        <v>662</v>
      </c>
      <c r="C137" t="s">
        <v>661</v>
      </c>
      <c r="D137" t="s">
        <v>660</v>
      </c>
      <c r="E137" t="s">
        <v>659</v>
      </c>
      <c r="F137" t="s">
        <v>29</v>
      </c>
      <c r="G137" t="s">
        <v>458</v>
      </c>
      <c r="H137" t="s">
        <v>53</v>
      </c>
      <c r="I137" t="str">
        <f>VLOOKUP(A137,Cirripectes_R_sampledata!C:E,3,FALSE)</f>
        <v>vanderbilti</v>
      </c>
    </row>
    <row r="138" spans="1:9" x14ac:dyDescent="0.25">
      <c r="A138" s="3" t="s">
        <v>270</v>
      </c>
      <c r="B138" t="s">
        <v>662</v>
      </c>
      <c r="C138" t="s">
        <v>661</v>
      </c>
      <c r="D138" t="s">
        <v>660</v>
      </c>
      <c r="E138" t="s">
        <v>659</v>
      </c>
      <c r="F138" t="s">
        <v>29</v>
      </c>
      <c r="G138" t="s">
        <v>458</v>
      </c>
      <c r="H138" t="s">
        <v>53</v>
      </c>
      <c r="I138" t="str">
        <f>VLOOKUP(A138,Cirripectes_R_sampledata!C:E,3,FALSE)</f>
        <v>vanderbilti</v>
      </c>
    </row>
    <row r="139" spans="1:9" x14ac:dyDescent="0.25">
      <c r="A139" s="3" t="s">
        <v>271</v>
      </c>
      <c r="B139" t="s">
        <v>662</v>
      </c>
      <c r="C139" t="s">
        <v>661</v>
      </c>
      <c r="D139" t="s">
        <v>660</v>
      </c>
      <c r="E139" t="s">
        <v>659</v>
      </c>
      <c r="F139" t="s">
        <v>29</v>
      </c>
      <c r="G139" t="s">
        <v>458</v>
      </c>
      <c r="H139" t="s">
        <v>53</v>
      </c>
      <c r="I139" t="str">
        <f>VLOOKUP(A139,Cirripectes_R_sampledata!C:E,3,FALSE)</f>
        <v>vanderbilti</v>
      </c>
    </row>
    <row r="140" spans="1:9" x14ac:dyDescent="0.25">
      <c r="A140" s="3" t="s">
        <v>272</v>
      </c>
      <c r="B140" t="s">
        <v>662</v>
      </c>
      <c r="C140" t="s">
        <v>661</v>
      </c>
      <c r="D140" t="s">
        <v>660</v>
      </c>
      <c r="E140" t="s">
        <v>659</v>
      </c>
      <c r="F140" t="s">
        <v>29</v>
      </c>
      <c r="G140" t="s">
        <v>458</v>
      </c>
      <c r="H140" t="s">
        <v>53</v>
      </c>
      <c r="I140" t="str">
        <f>VLOOKUP(A140,Cirripectes_R_sampledata!C:E,3,FALSE)</f>
        <v>vanderbilti</v>
      </c>
    </row>
    <row r="141" spans="1:9" x14ac:dyDescent="0.25">
      <c r="A141" s="3" t="s">
        <v>273</v>
      </c>
      <c r="B141" t="s">
        <v>662</v>
      </c>
      <c r="C141" t="s">
        <v>661</v>
      </c>
      <c r="D141" t="s">
        <v>660</v>
      </c>
      <c r="E141" t="s">
        <v>659</v>
      </c>
      <c r="F141" t="s">
        <v>29</v>
      </c>
      <c r="G141" t="s">
        <v>459</v>
      </c>
      <c r="H141" t="s">
        <v>59</v>
      </c>
      <c r="I141" t="str">
        <f>VLOOKUP(A141,Cirripectes_R_sampledata!C:E,3,FALSE)</f>
        <v>sp.1CC-2019</v>
      </c>
    </row>
    <row r="142" spans="1:9" x14ac:dyDescent="0.25">
      <c r="A142" s="3" t="s">
        <v>157</v>
      </c>
      <c r="B142" t="s">
        <v>662</v>
      </c>
      <c r="C142" t="s">
        <v>661</v>
      </c>
      <c r="D142" t="s">
        <v>660</v>
      </c>
      <c r="E142" t="s">
        <v>659</v>
      </c>
      <c r="F142" t="s">
        <v>29</v>
      </c>
      <c r="G142" t="s">
        <v>455</v>
      </c>
      <c r="H142" t="s">
        <v>45</v>
      </c>
      <c r="I142" t="str">
        <f>VLOOKUP(A142,Cirripectes_R_sampledata!C:E,3,FALSE)</f>
        <v>castaneus</v>
      </c>
    </row>
    <row r="143" spans="1:9" x14ac:dyDescent="0.25">
      <c r="A143" s="3" t="s">
        <v>158</v>
      </c>
      <c r="B143" t="s">
        <v>662</v>
      </c>
      <c r="C143" t="s">
        <v>661</v>
      </c>
      <c r="D143" t="s">
        <v>660</v>
      </c>
      <c r="E143" t="s">
        <v>659</v>
      </c>
      <c r="F143" t="s">
        <v>29</v>
      </c>
      <c r="G143" t="s">
        <v>455</v>
      </c>
      <c r="H143" t="s">
        <v>45</v>
      </c>
      <c r="I143" t="str">
        <f>VLOOKUP(A143,Cirripectes_R_sampledata!C:E,3,FALSE)</f>
        <v>castaneus</v>
      </c>
    </row>
    <row r="144" spans="1:9" x14ac:dyDescent="0.25">
      <c r="A144" s="3" t="s">
        <v>159</v>
      </c>
      <c r="B144" t="s">
        <v>662</v>
      </c>
      <c r="C144" t="s">
        <v>661</v>
      </c>
      <c r="D144" t="s">
        <v>660</v>
      </c>
      <c r="E144" t="s">
        <v>659</v>
      </c>
      <c r="F144" t="s">
        <v>29</v>
      </c>
      <c r="G144" t="s">
        <v>455</v>
      </c>
      <c r="H144" t="s">
        <v>45</v>
      </c>
      <c r="I144" t="str">
        <f>VLOOKUP(A144,Cirripectes_R_sampledata!C:E,3,FALSE)</f>
        <v>castaneus</v>
      </c>
    </row>
    <row r="145" spans="1:9" x14ac:dyDescent="0.25">
      <c r="A145" s="3" t="s">
        <v>103</v>
      </c>
      <c r="B145" t="s">
        <v>662</v>
      </c>
      <c r="C145" t="s">
        <v>661</v>
      </c>
      <c r="D145" t="s">
        <v>660</v>
      </c>
      <c r="E145" t="s">
        <v>659</v>
      </c>
      <c r="F145" t="s">
        <v>29</v>
      </c>
      <c r="G145" t="s">
        <v>446</v>
      </c>
      <c r="H145" t="s">
        <v>50</v>
      </c>
      <c r="I145" t="str">
        <f>VLOOKUP(A145,Cirripectes_R_sampledata!C:E,3,FALSE)</f>
        <v>variolosus</v>
      </c>
    </row>
    <row r="146" spans="1:9" x14ac:dyDescent="0.25">
      <c r="A146" s="3" t="s">
        <v>104</v>
      </c>
      <c r="B146" t="s">
        <v>662</v>
      </c>
      <c r="C146" t="s">
        <v>661</v>
      </c>
      <c r="D146" t="s">
        <v>660</v>
      </c>
      <c r="E146" t="s">
        <v>659</v>
      </c>
      <c r="F146" t="s">
        <v>29</v>
      </c>
      <c r="G146" t="s">
        <v>446</v>
      </c>
      <c r="H146" t="s">
        <v>50</v>
      </c>
      <c r="I146" t="str">
        <f>VLOOKUP(A146,Cirripectes_R_sampledata!C:E,3,FALSE)</f>
        <v>variolosus</v>
      </c>
    </row>
    <row r="147" spans="1:9" x14ac:dyDescent="0.25">
      <c r="A147" s="3" t="s">
        <v>105</v>
      </c>
      <c r="B147" t="s">
        <v>662</v>
      </c>
      <c r="C147" t="s">
        <v>661</v>
      </c>
      <c r="D147" t="s">
        <v>660</v>
      </c>
      <c r="E147" t="s">
        <v>659</v>
      </c>
      <c r="F147" t="s">
        <v>29</v>
      </c>
      <c r="G147" t="s">
        <v>446</v>
      </c>
      <c r="H147" t="s">
        <v>50</v>
      </c>
      <c r="I147" t="str">
        <f>VLOOKUP(A147,Cirripectes_R_sampledata!C:E,3,FALSE)</f>
        <v>variolosus</v>
      </c>
    </row>
    <row r="148" spans="1:9" x14ac:dyDescent="0.25">
      <c r="A148" s="3" t="s">
        <v>106</v>
      </c>
      <c r="B148" t="s">
        <v>662</v>
      </c>
      <c r="C148" t="s">
        <v>661</v>
      </c>
      <c r="D148" t="s">
        <v>660</v>
      </c>
      <c r="E148" t="s">
        <v>659</v>
      </c>
      <c r="F148" t="s">
        <v>29</v>
      </c>
      <c r="G148" t="s">
        <v>29</v>
      </c>
      <c r="H148" t="s">
        <v>52</v>
      </c>
      <c r="I148" t="str">
        <f>VLOOKUP(A148,Cirripectes_R_sampledata!C:E,3,FALSE)</f>
        <v>matatakaro</v>
      </c>
    </row>
    <row r="149" spans="1:9" x14ac:dyDescent="0.25">
      <c r="A149" s="3" t="s">
        <v>107</v>
      </c>
      <c r="B149" t="s">
        <v>662</v>
      </c>
      <c r="C149" t="s">
        <v>661</v>
      </c>
      <c r="D149" t="s">
        <v>660</v>
      </c>
      <c r="E149" t="s">
        <v>659</v>
      </c>
      <c r="F149" t="s">
        <v>29</v>
      </c>
      <c r="G149" t="s">
        <v>29</v>
      </c>
      <c r="H149" t="s">
        <v>52</v>
      </c>
      <c r="I149" t="str">
        <f>VLOOKUP(A149,Cirripectes_R_sampledata!C:E,3,FALSE)</f>
        <v>matatakaro</v>
      </c>
    </row>
    <row r="150" spans="1:9" x14ac:dyDescent="0.25">
      <c r="A150" s="3" t="s">
        <v>141</v>
      </c>
      <c r="B150" t="s">
        <v>662</v>
      </c>
      <c r="C150" t="s">
        <v>661</v>
      </c>
      <c r="D150" t="s">
        <v>660</v>
      </c>
      <c r="E150" t="s">
        <v>659</v>
      </c>
      <c r="F150" t="s">
        <v>29</v>
      </c>
      <c r="G150" t="s">
        <v>445</v>
      </c>
      <c r="H150" t="s">
        <v>47</v>
      </c>
      <c r="I150" t="str">
        <f>VLOOKUP(A150,Cirripectes_R_sampledata!C:E,3,FALSE)</f>
        <v>quagga</v>
      </c>
    </row>
    <row r="151" spans="1:9" x14ac:dyDescent="0.25">
      <c r="A151" s="3" t="s">
        <v>142</v>
      </c>
      <c r="B151" t="s">
        <v>662</v>
      </c>
      <c r="C151" t="s">
        <v>661</v>
      </c>
      <c r="D151" t="s">
        <v>660</v>
      </c>
      <c r="E151" t="s">
        <v>659</v>
      </c>
      <c r="F151" t="s">
        <v>29</v>
      </c>
      <c r="G151" t="s">
        <v>445</v>
      </c>
      <c r="H151" t="s">
        <v>47</v>
      </c>
      <c r="I151" t="str">
        <f>VLOOKUP(A151,Cirripectes_R_sampledata!C:E,3,FALSE)</f>
        <v>quagga</v>
      </c>
    </row>
    <row r="152" spans="1:9" x14ac:dyDescent="0.25">
      <c r="A152" s="3" t="s">
        <v>143</v>
      </c>
      <c r="B152" t="s">
        <v>662</v>
      </c>
      <c r="C152" t="s">
        <v>661</v>
      </c>
      <c r="D152" t="s">
        <v>660</v>
      </c>
      <c r="E152" t="s">
        <v>659</v>
      </c>
      <c r="F152" t="s">
        <v>29</v>
      </c>
      <c r="G152" t="s">
        <v>446</v>
      </c>
      <c r="H152" t="s">
        <v>50</v>
      </c>
      <c r="I152" t="str">
        <f>VLOOKUP(A152,Cirripectes_R_sampledata!C:E,3,FALSE)</f>
        <v>variolosus</v>
      </c>
    </row>
    <row r="153" spans="1:9" x14ac:dyDescent="0.25">
      <c r="A153" s="3" t="s">
        <v>144</v>
      </c>
      <c r="B153" t="s">
        <v>662</v>
      </c>
      <c r="C153" t="s">
        <v>661</v>
      </c>
      <c r="D153" t="s">
        <v>660</v>
      </c>
      <c r="E153" t="s">
        <v>659</v>
      </c>
      <c r="F153" t="s">
        <v>29</v>
      </c>
      <c r="G153" t="s">
        <v>446</v>
      </c>
      <c r="H153" t="s">
        <v>50</v>
      </c>
      <c r="I153" t="str">
        <f>VLOOKUP(A153,Cirripectes_R_sampledata!C:E,3,FALSE)</f>
        <v>variolosus</v>
      </c>
    </row>
    <row r="154" spans="1:9" x14ac:dyDescent="0.25">
      <c r="A154" s="3" t="s">
        <v>177</v>
      </c>
      <c r="B154" t="s">
        <v>662</v>
      </c>
      <c r="C154" t="s">
        <v>661</v>
      </c>
      <c r="D154" t="s">
        <v>660</v>
      </c>
      <c r="E154" t="s">
        <v>659</v>
      </c>
      <c r="F154" t="s">
        <v>29</v>
      </c>
      <c r="G154" t="s">
        <v>449</v>
      </c>
      <c r="H154" t="s">
        <v>51</v>
      </c>
      <c r="I154" t="str">
        <f>VLOOKUP(A154,Cirripectes_R_sampledata!C:E,3,FALSE)</f>
        <v>fuscoguttatus</v>
      </c>
    </row>
    <row r="155" spans="1:9" x14ac:dyDescent="0.25">
      <c r="A155" s="3" t="s">
        <v>178</v>
      </c>
      <c r="B155" t="s">
        <v>662</v>
      </c>
      <c r="C155" t="s">
        <v>661</v>
      </c>
      <c r="D155" t="s">
        <v>660</v>
      </c>
      <c r="E155" t="s">
        <v>659</v>
      </c>
      <c r="F155" t="s">
        <v>29</v>
      </c>
      <c r="G155" t="s">
        <v>449</v>
      </c>
      <c r="H155" t="s">
        <v>51</v>
      </c>
      <c r="I155" t="str">
        <f>VLOOKUP(A155,Cirripectes_R_sampledata!C:E,3,FALSE)</f>
        <v>fuscoguttatus</v>
      </c>
    </row>
    <row r="156" spans="1:9" x14ac:dyDescent="0.25">
      <c r="A156" s="3" t="s">
        <v>162</v>
      </c>
      <c r="B156" t="s">
        <v>662</v>
      </c>
      <c r="C156" t="s">
        <v>661</v>
      </c>
      <c r="D156" t="s">
        <v>660</v>
      </c>
      <c r="E156" t="s">
        <v>659</v>
      </c>
      <c r="F156" t="s">
        <v>29</v>
      </c>
      <c r="G156" t="s">
        <v>457</v>
      </c>
      <c r="H156" t="s">
        <v>54</v>
      </c>
      <c r="I156" t="str">
        <f>VLOOKUP(A156,Cirripectes_R_sampledata!C:E,3,FALSE)</f>
        <v>chelomatus</v>
      </c>
    </row>
    <row r="157" spans="1:9" x14ac:dyDescent="0.25">
      <c r="A157" s="3" t="s">
        <v>163</v>
      </c>
      <c r="B157" t="s">
        <v>662</v>
      </c>
      <c r="C157" t="s">
        <v>661</v>
      </c>
      <c r="D157" t="s">
        <v>660</v>
      </c>
      <c r="E157" t="s">
        <v>659</v>
      </c>
      <c r="F157" t="s">
        <v>29</v>
      </c>
      <c r="G157" t="s">
        <v>457</v>
      </c>
      <c r="H157" t="s">
        <v>54</v>
      </c>
      <c r="I157" t="str">
        <f>VLOOKUP(A157,Cirripectes_R_sampledata!C:E,3,FALSE)</f>
        <v>chelomatus</v>
      </c>
    </row>
    <row r="158" spans="1:9" x14ac:dyDescent="0.25">
      <c r="A158" s="3" t="s">
        <v>164</v>
      </c>
      <c r="B158" t="s">
        <v>662</v>
      </c>
      <c r="C158" t="s">
        <v>661</v>
      </c>
      <c r="D158" t="s">
        <v>660</v>
      </c>
      <c r="E158" t="s">
        <v>659</v>
      </c>
      <c r="F158" t="s">
        <v>29</v>
      </c>
      <c r="G158" t="s">
        <v>455</v>
      </c>
      <c r="H158" t="s">
        <v>45</v>
      </c>
      <c r="I158" t="str">
        <f>VLOOKUP(A158,Cirripectes_R_sampledata!C:E,3,FALSE)</f>
        <v>castaneus</v>
      </c>
    </row>
    <row r="159" spans="1:9" x14ac:dyDescent="0.25">
      <c r="A159" s="3" t="s">
        <v>165</v>
      </c>
      <c r="B159" t="s">
        <v>662</v>
      </c>
      <c r="C159" t="s">
        <v>661</v>
      </c>
      <c r="D159" t="s">
        <v>660</v>
      </c>
      <c r="E159" t="s">
        <v>659</v>
      </c>
      <c r="F159" t="s">
        <v>29</v>
      </c>
      <c r="G159" t="s">
        <v>455</v>
      </c>
      <c r="H159" t="s">
        <v>45</v>
      </c>
      <c r="I159" t="str">
        <f>VLOOKUP(A159,Cirripectes_R_sampledata!C:E,3,FALSE)</f>
        <v>castaneus</v>
      </c>
    </row>
    <row r="160" spans="1:9" x14ac:dyDescent="0.25">
      <c r="A160" s="3" t="s">
        <v>166</v>
      </c>
      <c r="B160" t="s">
        <v>662</v>
      </c>
      <c r="C160" t="s">
        <v>661</v>
      </c>
      <c r="D160" t="s">
        <v>660</v>
      </c>
      <c r="E160" t="s">
        <v>659</v>
      </c>
      <c r="F160" t="s">
        <v>29</v>
      </c>
      <c r="G160" t="s">
        <v>455</v>
      </c>
      <c r="H160" t="s">
        <v>45</v>
      </c>
      <c r="I160" t="str">
        <f>VLOOKUP(A160,Cirripectes_R_sampledata!C:E,3,FALSE)</f>
        <v>castaneus</v>
      </c>
    </row>
    <row r="161" spans="1:9" x14ac:dyDescent="0.25">
      <c r="A161" s="3" t="s">
        <v>167</v>
      </c>
      <c r="B161" t="s">
        <v>662</v>
      </c>
      <c r="C161" t="s">
        <v>661</v>
      </c>
      <c r="D161" t="s">
        <v>660</v>
      </c>
      <c r="E161" t="s">
        <v>659</v>
      </c>
      <c r="F161" t="s">
        <v>29</v>
      </c>
      <c r="G161" t="s">
        <v>457</v>
      </c>
      <c r="H161" t="s">
        <v>54</v>
      </c>
      <c r="I161" t="str">
        <f>VLOOKUP(A161,Cirripectes_R_sampledata!C:E,3,FALSE)</f>
        <v>chelomatus</v>
      </c>
    </row>
    <row r="162" spans="1:9" x14ac:dyDescent="0.25">
      <c r="A162" s="3" t="s">
        <v>184</v>
      </c>
      <c r="B162" t="s">
        <v>662</v>
      </c>
      <c r="C162" t="s">
        <v>661</v>
      </c>
      <c r="D162" t="s">
        <v>660</v>
      </c>
      <c r="E162" t="s">
        <v>659</v>
      </c>
      <c r="F162" t="s">
        <v>29</v>
      </c>
      <c r="G162" t="s">
        <v>452</v>
      </c>
      <c r="H162" t="s">
        <v>45</v>
      </c>
      <c r="I162" t="str">
        <f>VLOOKUP(A162,Cirripectes_R_sampledata!C:E,3,FALSE)</f>
        <v>castaneus</v>
      </c>
    </row>
    <row r="163" spans="1:9" x14ac:dyDescent="0.25">
      <c r="A163" s="3" t="s">
        <v>183</v>
      </c>
      <c r="B163" t="s">
        <v>662</v>
      </c>
      <c r="C163" t="s">
        <v>661</v>
      </c>
      <c r="D163" t="s">
        <v>660</v>
      </c>
      <c r="E163" t="s">
        <v>659</v>
      </c>
      <c r="F163" t="s">
        <v>29</v>
      </c>
      <c r="G163" t="s">
        <v>452</v>
      </c>
      <c r="H163" t="s">
        <v>45</v>
      </c>
      <c r="I163" t="str">
        <f>VLOOKUP(A163,Cirripectes_R_sampledata!C:E,3,FALSE)</f>
        <v>castaneus</v>
      </c>
    </row>
    <row r="164" spans="1:9" x14ac:dyDescent="0.25">
      <c r="A164" s="3" t="s">
        <v>185</v>
      </c>
      <c r="B164" t="s">
        <v>662</v>
      </c>
      <c r="C164" t="s">
        <v>661</v>
      </c>
      <c r="D164" t="s">
        <v>660</v>
      </c>
      <c r="E164" t="s">
        <v>659</v>
      </c>
      <c r="F164" t="s">
        <v>29</v>
      </c>
      <c r="G164" t="s">
        <v>453</v>
      </c>
      <c r="H164" t="s">
        <v>44</v>
      </c>
      <c r="I164" t="str">
        <f>VLOOKUP(A164,Cirripectes_R_sampledata!C:E,3,FALSE)</f>
        <v>filamentosus</v>
      </c>
    </row>
    <row r="165" spans="1:9" x14ac:dyDescent="0.25">
      <c r="A165" s="3" t="s">
        <v>181</v>
      </c>
      <c r="B165" t="s">
        <v>662</v>
      </c>
      <c r="C165" t="s">
        <v>661</v>
      </c>
      <c r="D165" t="s">
        <v>660</v>
      </c>
      <c r="E165" t="s">
        <v>659</v>
      </c>
      <c r="F165" t="s">
        <v>29</v>
      </c>
      <c r="G165" t="s">
        <v>452</v>
      </c>
      <c r="H165" t="s">
        <v>45</v>
      </c>
      <c r="I165" t="str">
        <f>VLOOKUP(A165,Cirripectes_R_sampledata!C:E,3,FALSE)</f>
        <v>castaneus</v>
      </c>
    </row>
    <row r="166" spans="1:9" x14ac:dyDescent="0.25">
      <c r="A166" s="3" t="s">
        <v>153</v>
      </c>
      <c r="B166" t="s">
        <v>662</v>
      </c>
      <c r="C166" t="s">
        <v>661</v>
      </c>
      <c r="D166" t="s">
        <v>660</v>
      </c>
      <c r="E166" t="s">
        <v>659</v>
      </c>
      <c r="F166" t="s">
        <v>29</v>
      </c>
      <c r="G166" t="s">
        <v>453</v>
      </c>
      <c r="H166" t="s">
        <v>44</v>
      </c>
      <c r="I166" t="str">
        <f>VLOOKUP(A166,Cirripectes_R_sampledata!C:E,3,FALSE)</f>
        <v>filamentosus</v>
      </c>
    </row>
    <row r="167" spans="1:9" x14ac:dyDescent="0.25">
      <c r="A167" s="3" t="s">
        <v>186</v>
      </c>
      <c r="B167" t="s">
        <v>662</v>
      </c>
      <c r="C167" t="s">
        <v>661</v>
      </c>
      <c r="D167" t="s">
        <v>660</v>
      </c>
      <c r="E167" t="s">
        <v>659</v>
      </c>
      <c r="F167" t="s">
        <v>29</v>
      </c>
      <c r="G167" t="s">
        <v>452</v>
      </c>
      <c r="H167" t="s">
        <v>55</v>
      </c>
      <c r="I167" t="str">
        <f>VLOOKUP(A167,Cirripectes_R_sampledata!C:E,3,FALSE)</f>
        <v>randalli</v>
      </c>
    </row>
    <row r="168" spans="1:9" x14ac:dyDescent="0.25">
      <c r="A168" s="3" t="s">
        <v>187</v>
      </c>
      <c r="B168" t="s">
        <v>662</v>
      </c>
      <c r="C168" t="s">
        <v>661</v>
      </c>
      <c r="D168" t="s">
        <v>660</v>
      </c>
      <c r="E168" t="s">
        <v>659</v>
      </c>
      <c r="F168" t="s">
        <v>29</v>
      </c>
      <c r="G168" t="s">
        <v>455</v>
      </c>
      <c r="H168" t="s">
        <v>45</v>
      </c>
      <c r="I168" t="str">
        <f>VLOOKUP(A168,Cirripectes_R_sampledata!C:E,3,FALSE)</f>
        <v>castaneus</v>
      </c>
    </row>
    <row r="169" spans="1:9" x14ac:dyDescent="0.25">
      <c r="A169" s="3" t="s">
        <v>145</v>
      </c>
      <c r="B169" t="s">
        <v>662</v>
      </c>
      <c r="C169" t="s">
        <v>661</v>
      </c>
      <c r="D169" t="s">
        <v>660</v>
      </c>
      <c r="E169" t="s">
        <v>659</v>
      </c>
      <c r="F169" t="s">
        <v>29</v>
      </c>
      <c r="G169" t="s">
        <v>452</v>
      </c>
      <c r="H169" t="s">
        <v>55</v>
      </c>
      <c r="I169" t="str">
        <f>VLOOKUP(A169,Cirripectes_R_sampledata!C:E,3,FALSE)</f>
        <v>randalli</v>
      </c>
    </row>
    <row r="170" spans="1:9" x14ac:dyDescent="0.25">
      <c r="A170" s="3" t="s">
        <v>146</v>
      </c>
      <c r="B170" t="s">
        <v>662</v>
      </c>
      <c r="C170" t="s">
        <v>661</v>
      </c>
      <c r="D170" t="s">
        <v>660</v>
      </c>
      <c r="E170" t="s">
        <v>659</v>
      </c>
      <c r="F170" t="s">
        <v>29</v>
      </c>
      <c r="G170" t="s">
        <v>452</v>
      </c>
      <c r="H170" t="s">
        <v>55</v>
      </c>
      <c r="I170" t="str">
        <f>VLOOKUP(A170,Cirripectes_R_sampledata!C:E,3,FALSE)</f>
        <v>randalli</v>
      </c>
    </row>
    <row r="171" spans="1:9" x14ac:dyDescent="0.25">
      <c r="A171" s="3" t="s">
        <v>188</v>
      </c>
      <c r="B171" t="s">
        <v>662</v>
      </c>
      <c r="C171" t="s">
        <v>661</v>
      </c>
      <c r="D171" t="s">
        <v>660</v>
      </c>
      <c r="E171" t="s">
        <v>659</v>
      </c>
      <c r="F171" t="s">
        <v>29</v>
      </c>
      <c r="G171" t="s">
        <v>452</v>
      </c>
      <c r="H171" t="s">
        <v>55</v>
      </c>
      <c r="I171" t="str">
        <f>VLOOKUP(A171,Cirripectes_R_sampledata!C:E,3,FALSE)</f>
        <v>randalli</v>
      </c>
    </row>
    <row r="172" spans="1:9" x14ac:dyDescent="0.25">
      <c r="A172" s="3" t="s">
        <v>189</v>
      </c>
      <c r="B172" t="s">
        <v>662</v>
      </c>
      <c r="C172" t="s">
        <v>661</v>
      </c>
      <c r="D172" t="s">
        <v>660</v>
      </c>
      <c r="E172" t="s">
        <v>659</v>
      </c>
      <c r="F172" t="s">
        <v>29</v>
      </c>
      <c r="G172" t="s">
        <v>452</v>
      </c>
      <c r="H172" t="s">
        <v>55</v>
      </c>
      <c r="I172" t="str">
        <f>VLOOKUP(A172,Cirripectes_R_sampledata!C:E,3,FALSE)</f>
        <v>randalli</v>
      </c>
    </row>
    <row r="173" spans="1:9" x14ac:dyDescent="0.25">
      <c r="A173" s="3" t="s">
        <v>190</v>
      </c>
      <c r="B173" t="s">
        <v>662</v>
      </c>
      <c r="C173" t="s">
        <v>661</v>
      </c>
      <c r="D173" t="s">
        <v>660</v>
      </c>
      <c r="E173" t="s">
        <v>659</v>
      </c>
      <c r="F173" t="s">
        <v>29</v>
      </c>
      <c r="G173" t="s">
        <v>455</v>
      </c>
      <c r="H173" t="s">
        <v>45</v>
      </c>
      <c r="I173" t="str">
        <f>VLOOKUP(A173,Cirripectes_R_sampledata!C:E,3,FALSE)</f>
        <v>castaneus</v>
      </c>
    </row>
    <row r="174" spans="1:9" x14ac:dyDescent="0.25">
      <c r="A174" s="3" t="s">
        <v>191</v>
      </c>
      <c r="B174" t="s">
        <v>662</v>
      </c>
      <c r="C174" t="s">
        <v>661</v>
      </c>
      <c r="D174" t="s">
        <v>660</v>
      </c>
      <c r="E174" t="s">
        <v>659</v>
      </c>
      <c r="F174" t="s">
        <v>29</v>
      </c>
      <c r="G174" t="s">
        <v>455</v>
      </c>
      <c r="H174" t="s">
        <v>45</v>
      </c>
      <c r="I174" t="str">
        <f>VLOOKUP(A174,Cirripectes_R_sampledata!C:E,3,FALSE)</f>
        <v>castaneus</v>
      </c>
    </row>
    <row r="175" spans="1:9" x14ac:dyDescent="0.25">
      <c r="A175" s="3" t="s">
        <v>147</v>
      </c>
      <c r="B175" t="s">
        <v>662</v>
      </c>
      <c r="C175" t="s">
        <v>661</v>
      </c>
      <c r="D175" t="s">
        <v>660</v>
      </c>
      <c r="E175" t="s">
        <v>659</v>
      </c>
      <c r="F175" t="s">
        <v>29</v>
      </c>
      <c r="G175" t="s">
        <v>452</v>
      </c>
      <c r="H175" t="s">
        <v>55</v>
      </c>
      <c r="I175" t="str">
        <f>VLOOKUP(A175,Cirripectes_R_sampledata!C:E,3,FALSE)</f>
        <v>randalli</v>
      </c>
    </row>
    <row r="176" spans="1:9" x14ac:dyDescent="0.25">
      <c r="A176" s="3" t="s">
        <v>148</v>
      </c>
      <c r="B176" t="s">
        <v>662</v>
      </c>
      <c r="C176" t="s">
        <v>661</v>
      </c>
      <c r="D176" t="s">
        <v>660</v>
      </c>
      <c r="E176" t="s">
        <v>659</v>
      </c>
      <c r="F176" t="s">
        <v>29</v>
      </c>
      <c r="G176" t="s">
        <v>452</v>
      </c>
      <c r="H176" t="s">
        <v>55</v>
      </c>
      <c r="I176" t="str">
        <f>VLOOKUP(A176,Cirripectes_R_sampledata!C:E,3,FALSE)</f>
        <v>randalli</v>
      </c>
    </row>
    <row r="177" spans="1:9" x14ac:dyDescent="0.25">
      <c r="A177" s="3" t="s">
        <v>192</v>
      </c>
      <c r="B177" t="s">
        <v>662</v>
      </c>
      <c r="C177" t="s">
        <v>661</v>
      </c>
      <c r="D177" t="s">
        <v>660</v>
      </c>
      <c r="E177" t="s">
        <v>659</v>
      </c>
      <c r="F177" t="s">
        <v>29</v>
      </c>
      <c r="G177" t="s">
        <v>455</v>
      </c>
      <c r="H177" t="s">
        <v>45</v>
      </c>
      <c r="I177" t="str">
        <f>VLOOKUP(A177,Cirripectes_R_sampledata!C:E,3,FALSE)</f>
        <v>castaneus</v>
      </c>
    </row>
    <row r="178" spans="1:9" x14ac:dyDescent="0.25">
      <c r="A178" s="3" t="s">
        <v>138</v>
      </c>
      <c r="B178" t="s">
        <v>662</v>
      </c>
      <c r="C178" t="s">
        <v>661</v>
      </c>
      <c r="D178" t="s">
        <v>660</v>
      </c>
      <c r="E178" t="s">
        <v>659</v>
      </c>
      <c r="F178" t="s">
        <v>29</v>
      </c>
      <c r="G178" t="s">
        <v>445</v>
      </c>
      <c r="H178" t="s">
        <v>47</v>
      </c>
      <c r="I178" t="str">
        <f>VLOOKUP(A178,Cirripectes_R_sampledata!C:E,3,FALSE)</f>
        <v>quagga</v>
      </c>
    </row>
    <row r="179" spans="1:9" x14ac:dyDescent="0.25">
      <c r="A179" s="3" t="s">
        <v>139</v>
      </c>
      <c r="B179" t="s">
        <v>662</v>
      </c>
      <c r="C179" t="s">
        <v>661</v>
      </c>
      <c r="D179" t="s">
        <v>660</v>
      </c>
      <c r="E179" t="s">
        <v>659</v>
      </c>
      <c r="F179" t="s">
        <v>29</v>
      </c>
      <c r="G179" t="s">
        <v>446</v>
      </c>
      <c r="H179" t="s">
        <v>50</v>
      </c>
      <c r="I179" t="str">
        <f>VLOOKUP(A179,Cirripectes_R_sampledata!C:E,3,FALSE)</f>
        <v>variolosus</v>
      </c>
    </row>
    <row r="180" spans="1:9" x14ac:dyDescent="0.25">
      <c r="A180" s="3" t="s">
        <v>140</v>
      </c>
      <c r="B180" t="s">
        <v>662</v>
      </c>
      <c r="C180" t="s">
        <v>661</v>
      </c>
      <c r="D180" t="s">
        <v>660</v>
      </c>
      <c r="E180" t="s">
        <v>659</v>
      </c>
      <c r="F180" t="s">
        <v>29</v>
      </c>
      <c r="G180" t="s">
        <v>446</v>
      </c>
      <c r="H180" t="s">
        <v>50</v>
      </c>
      <c r="I180" t="str">
        <f>VLOOKUP(A180,Cirripectes_R_sampledata!C:E,3,FALSE)</f>
        <v>variolosus</v>
      </c>
    </row>
    <row r="181" spans="1:9" x14ac:dyDescent="0.25">
      <c r="A181" s="3" t="s">
        <v>154</v>
      </c>
      <c r="B181" t="s">
        <v>662</v>
      </c>
      <c r="C181" t="s">
        <v>661</v>
      </c>
      <c r="D181" t="s">
        <v>660</v>
      </c>
      <c r="E181" t="s">
        <v>659</v>
      </c>
      <c r="F181" t="s">
        <v>29</v>
      </c>
      <c r="G181" t="s">
        <v>445</v>
      </c>
      <c r="H181" t="s">
        <v>47</v>
      </c>
      <c r="I181" t="str">
        <f>VLOOKUP(A181,Cirripectes_R_sampledata!C:E,3,FALSE)</f>
        <v>quagga</v>
      </c>
    </row>
    <row r="182" spans="1:9" x14ac:dyDescent="0.25">
      <c r="A182" s="3" t="s">
        <v>180</v>
      </c>
      <c r="B182" t="s">
        <v>662</v>
      </c>
      <c r="C182" t="s">
        <v>661</v>
      </c>
      <c r="D182" t="s">
        <v>660</v>
      </c>
      <c r="E182" t="s">
        <v>659</v>
      </c>
      <c r="F182" t="s">
        <v>29</v>
      </c>
      <c r="G182" t="s">
        <v>455</v>
      </c>
      <c r="H182" t="s">
        <v>56</v>
      </c>
      <c r="I182" t="str">
        <f>VLOOKUP(A182,Cirripectes_R_sampledata!C:E,3,FALSE)</f>
        <v>stigmaticus</v>
      </c>
    </row>
    <row r="183" spans="1:9" x14ac:dyDescent="0.25">
      <c r="A183" s="3" t="s">
        <v>155</v>
      </c>
      <c r="B183" t="s">
        <v>662</v>
      </c>
      <c r="C183" t="s">
        <v>661</v>
      </c>
      <c r="D183" t="s">
        <v>660</v>
      </c>
      <c r="E183" t="s">
        <v>659</v>
      </c>
      <c r="F183" t="s">
        <v>29</v>
      </c>
      <c r="G183" t="s">
        <v>454</v>
      </c>
      <c r="H183" t="s">
        <v>57</v>
      </c>
      <c r="I183" t="str">
        <f>VLOOKUP(A183,Cirripectes_R_sampledata!C:E,3,FALSE)</f>
        <v>polyzona</v>
      </c>
    </row>
    <row r="184" spans="1:9" x14ac:dyDescent="0.25">
      <c r="A184" s="3" t="s">
        <v>156</v>
      </c>
      <c r="B184" t="s">
        <v>662</v>
      </c>
      <c r="C184" t="s">
        <v>661</v>
      </c>
      <c r="D184" t="s">
        <v>660</v>
      </c>
      <c r="E184" t="s">
        <v>659</v>
      </c>
      <c r="F184" t="s">
        <v>29</v>
      </c>
      <c r="G184" t="s">
        <v>455</v>
      </c>
      <c r="H184" t="s">
        <v>56</v>
      </c>
      <c r="I184" t="str">
        <f>VLOOKUP(A184,Cirripectes_R_sampledata!C:E,3,FALSE)</f>
        <v>stigmaticus</v>
      </c>
    </row>
    <row r="185" spans="1:9" x14ac:dyDescent="0.25">
      <c r="A185" s="6" t="s">
        <v>1118</v>
      </c>
      <c r="B185" t="s">
        <v>662</v>
      </c>
      <c r="C185" t="s">
        <v>661</v>
      </c>
      <c r="D185" t="s">
        <v>660</v>
      </c>
      <c r="E185" t="s">
        <v>659</v>
      </c>
      <c r="F185" t="s">
        <v>29</v>
      </c>
      <c r="G185" t="s">
        <v>452</v>
      </c>
      <c r="H185" t="s">
        <v>1190</v>
      </c>
      <c r="I185" t="str">
        <f>VLOOKUP(A185,Cirripectes_R_sampledata!C:E,3,FALSE)</f>
        <v>castaneus</v>
      </c>
    </row>
    <row r="186" spans="1:9" x14ac:dyDescent="0.25">
      <c r="A186" s="6" t="s">
        <v>1119</v>
      </c>
      <c r="B186" t="s">
        <v>662</v>
      </c>
      <c r="C186" t="s">
        <v>661</v>
      </c>
      <c r="D186" t="s">
        <v>660</v>
      </c>
      <c r="E186" t="s">
        <v>659</v>
      </c>
      <c r="F186" t="s">
        <v>29</v>
      </c>
      <c r="G186" t="s">
        <v>452</v>
      </c>
      <c r="H186" t="s">
        <v>1190</v>
      </c>
      <c r="I186" t="str">
        <f>VLOOKUP(A186,Cirripectes_R_sampledata!C:E,3,FALSE)</f>
        <v>castaneus</v>
      </c>
    </row>
    <row r="187" spans="1:9" x14ac:dyDescent="0.25">
      <c r="A187" s="6" t="s">
        <v>1120</v>
      </c>
      <c r="B187" t="s">
        <v>662</v>
      </c>
      <c r="C187" t="s">
        <v>661</v>
      </c>
      <c r="D187" t="s">
        <v>660</v>
      </c>
      <c r="E187" t="s">
        <v>659</v>
      </c>
      <c r="F187" t="s">
        <v>29</v>
      </c>
      <c r="G187" t="s">
        <v>452</v>
      </c>
      <c r="H187" t="s">
        <v>1190</v>
      </c>
      <c r="I187" t="str">
        <f>VLOOKUP(A187,Cirripectes_R_sampledata!C:E,3,FALSE)</f>
        <v>castaneus</v>
      </c>
    </row>
    <row r="188" spans="1:9" x14ac:dyDescent="0.25">
      <c r="A188" s="6" t="s">
        <v>1121</v>
      </c>
      <c r="B188" t="s">
        <v>662</v>
      </c>
      <c r="C188" t="s">
        <v>661</v>
      </c>
      <c r="D188" t="s">
        <v>660</v>
      </c>
      <c r="E188" t="s">
        <v>659</v>
      </c>
      <c r="F188" t="s">
        <v>29</v>
      </c>
      <c r="G188" t="s">
        <v>452</v>
      </c>
      <c r="H188" t="s">
        <v>1190</v>
      </c>
      <c r="I188" t="str">
        <f>VLOOKUP(A188,Cirripectes_R_sampledata!C:E,3,FALSE)</f>
        <v>castaneus</v>
      </c>
    </row>
    <row r="189" spans="1:9" x14ac:dyDescent="0.25">
      <c r="A189" s="6" t="s">
        <v>1122</v>
      </c>
      <c r="B189" t="s">
        <v>662</v>
      </c>
      <c r="C189" t="s">
        <v>661</v>
      </c>
      <c r="D189" t="s">
        <v>660</v>
      </c>
      <c r="E189" t="s">
        <v>659</v>
      </c>
      <c r="F189" t="s">
        <v>29</v>
      </c>
      <c r="G189" t="s">
        <v>452</v>
      </c>
      <c r="H189" t="s">
        <v>1190</v>
      </c>
      <c r="I189" t="str">
        <f>VLOOKUP(A189,Cirripectes_R_sampledata!C:E,3,FALSE)</f>
        <v>castaneus</v>
      </c>
    </row>
    <row r="190" spans="1:9" x14ac:dyDescent="0.25">
      <c r="A190" s="6" t="s">
        <v>1123</v>
      </c>
      <c r="B190" t="s">
        <v>662</v>
      </c>
      <c r="C190" t="s">
        <v>661</v>
      </c>
      <c r="D190" t="s">
        <v>660</v>
      </c>
      <c r="E190" t="s">
        <v>659</v>
      </c>
      <c r="F190" t="s">
        <v>29</v>
      </c>
      <c r="G190" t="s">
        <v>452</v>
      </c>
      <c r="H190" t="s">
        <v>1190</v>
      </c>
      <c r="I190" t="str">
        <f>VLOOKUP(A190,Cirripectes_R_sampledata!C:E,3,FALSE)</f>
        <v>castaneus</v>
      </c>
    </row>
    <row r="191" spans="1:9" x14ac:dyDescent="0.25">
      <c r="A191" s="12" t="s">
        <v>1194</v>
      </c>
      <c r="B191" t="s">
        <v>662</v>
      </c>
      <c r="C191" t="s">
        <v>661</v>
      </c>
      <c r="D191" t="s">
        <v>660</v>
      </c>
      <c r="E191" t="s">
        <v>659</v>
      </c>
      <c r="F191" t="s">
        <v>29</v>
      </c>
      <c r="G191" t="s">
        <v>452</v>
      </c>
      <c r="H191" t="s">
        <v>1190</v>
      </c>
      <c r="I191" t="str">
        <f>VLOOKUP(A191,Cirripectes_R_sampledata!C:E,3,FALSE)</f>
        <v>castaneus</v>
      </c>
    </row>
    <row r="192" spans="1:9" x14ac:dyDescent="0.25">
      <c r="A192" s="6" t="s">
        <v>1124</v>
      </c>
      <c r="B192" t="s">
        <v>662</v>
      </c>
      <c r="C192" t="s">
        <v>661</v>
      </c>
      <c r="D192" t="s">
        <v>660</v>
      </c>
      <c r="E192" t="s">
        <v>659</v>
      </c>
      <c r="F192" t="s">
        <v>29</v>
      </c>
      <c r="G192" t="s">
        <v>453</v>
      </c>
      <c r="H192" t="s">
        <v>1190</v>
      </c>
      <c r="I192" t="str">
        <f>VLOOKUP(A192,Cirripectes_R_sampledata!C:E,3,FALSE)</f>
        <v>filamentosus</v>
      </c>
    </row>
    <row r="193" spans="1:9" x14ac:dyDescent="0.25">
      <c r="A193" s="6" t="s">
        <v>1125</v>
      </c>
      <c r="B193" t="s">
        <v>662</v>
      </c>
      <c r="C193" t="s">
        <v>661</v>
      </c>
      <c r="D193" t="s">
        <v>660</v>
      </c>
      <c r="E193" t="s">
        <v>659</v>
      </c>
      <c r="F193" t="s">
        <v>29</v>
      </c>
      <c r="G193" t="s">
        <v>453</v>
      </c>
      <c r="H193" t="s">
        <v>1190</v>
      </c>
      <c r="I193" t="str">
        <f>VLOOKUP(A193,Cirripectes_R_sampledata!C:E,3,FALSE)</f>
        <v>filamentosus</v>
      </c>
    </row>
    <row r="194" spans="1:9" x14ac:dyDescent="0.25">
      <c r="A194" s="12" t="s">
        <v>1191</v>
      </c>
      <c r="B194" t="s">
        <v>662</v>
      </c>
      <c r="C194" t="s">
        <v>661</v>
      </c>
      <c r="D194" t="s">
        <v>660</v>
      </c>
      <c r="E194" t="s">
        <v>659</v>
      </c>
      <c r="F194" t="s">
        <v>29</v>
      </c>
      <c r="G194" t="s">
        <v>453</v>
      </c>
      <c r="H194" t="s">
        <v>1190</v>
      </c>
      <c r="I194" t="str">
        <f>VLOOKUP(A194,Cirripectes_R_sampledata!C:E,3,FALSE)</f>
        <v>filamentosus</v>
      </c>
    </row>
    <row r="195" spans="1:9" x14ac:dyDescent="0.25">
      <c r="A195" s="6" t="s">
        <v>1126</v>
      </c>
      <c r="B195" t="s">
        <v>662</v>
      </c>
      <c r="C195" t="s">
        <v>661</v>
      </c>
      <c r="D195" t="s">
        <v>660</v>
      </c>
      <c r="E195" t="s">
        <v>659</v>
      </c>
      <c r="F195" t="s">
        <v>29</v>
      </c>
      <c r="G195" t="s">
        <v>750</v>
      </c>
      <c r="H195" t="s">
        <v>1190</v>
      </c>
      <c r="I195" t="str">
        <f>VLOOKUP(A195,Cirripectes_R_sampledata!C:E,3,FALSE)</f>
        <v>matatakaro</v>
      </c>
    </row>
    <row r="196" spans="1:9" x14ac:dyDescent="0.25">
      <c r="A196" s="6" t="s">
        <v>1127</v>
      </c>
      <c r="B196" t="s">
        <v>662</v>
      </c>
      <c r="C196" t="s">
        <v>661</v>
      </c>
      <c r="D196" t="s">
        <v>660</v>
      </c>
      <c r="E196" t="s">
        <v>659</v>
      </c>
      <c r="F196" t="s">
        <v>29</v>
      </c>
      <c r="G196" t="s">
        <v>750</v>
      </c>
      <c r="H196" t="s">
        <v>1190</v>
      </c>
      <c r="I196" t="str">
        <f>VLOOKUP(A196,Cirripectes_R_sampledata!C:E,3,FALSE)</f>
        <v>matatakaro</v>
      </c>
    </row>
    <row r="197" spans="1:9" x14ac:dyDescent="0.25">
      <c r="A197" s="6" t="s">
        <v>1128</v>
      </c>
      <c r="B197" t="s">
        <v>662</v>
      </c>
      <c r="C197" t="s">
        <v>661</v>
      </c>
      <c r="D197" t="s">
        <v>660</v>
      </c>
      <c r="E197" t="s">
        <v>659</v>
      </c>
      <c r="F197" t="s">
        <v>29</v>
      </c>
      <c r="G197" t="s">
        <v>750</v>
      </c>
      <c r="H197" t="s">
        <v>1190</v>
      </c>
      <c r="I197" t="str">
        <f>VLOOKUP(A197,Cirripectes_R_sampledata!C:E,3,FALSE)</f>
        <v>matatakaro</v>
      </c>
    </row>
    <row r="198" spans="1:9" x14ac:dyDescent="0.25">
      <c r="A198" s="6" t="s">
        <v>1129</v>
      </c>
      <c r="B198" t="s">
        <v>662</v>
      </c>
      <c r="C198" t="s">
        <v>661</v>
      </c>
      <c r="D198" t="s">
        <v>660</v>
      </c>
      <c r="E198" t="s">
        <v>659</v>
      </c>
      <c r="F198" t="s">
        <v>29</v>
      </c>
      <c r="G198" t="s">
        <v>750</v>
      </c>
      <c r="H198" t="s">
        <v>1190</v>
      </c>
      <c r="I198" t="str">
        <f>VLOOKUP(A198,Cirripectes_R_sampledata!C:E,3,FALSE)</f>
        <v>matatakaro</v>
      </c>
    </row>
    <row r="199" spans="1:9" x14ac:dyDescent="0.25">
      <c r="A199" s="6" t="s">
        <v>1130</v>
      </c>
      <c r="B199" t="s">
        <v>662</v>
      </c>
      <c r="C199" t="s">
        <v>661</v>
      </c>
      <c r="D199" t="s">
        <v>660</v>
      </c>
      <c r="E199" t="s">
        <v>659</v>
      </c>
      <c r="F199" t="s">
        <v>29</v>
      </c>
      <c r="G199" t="s">
        <v>750</v>
      </c>
      <c r="H199" t="s">
        <v>1190</v>
      </c>
      <c r="I199" t="str">
        <f>VLOOKUP(A199,Cirripectes_R_sampledata!C:E,3,FALSE)</f>
        <v>matatakaro</v>
      </c>
    </row>
    <row r="200" spans="1:9" x14ac:dyDescent="0.25">
      <c r="A200" s="6" t="s">
        <v>1131</v>
      </c>
      <c r="B200" t="s">
        <v>662</v>
      </c>
      <c r="C200" t="s">
        <v>661</v>
      </c>
      <c r="D200" t="s">
        <v>660</v>
      </c>
      <c r="E200" t="s">
        <v>659</v>
      </c>
      <c r="F200" t="s">
        <v>29</v>
      </c>
      <c r="G200" t="s">
        <v>750</v>
      </c>
      <c r="H200" t="s">
        <v>1190</v>
      </c>
      <c r="I200" t="str">
        <f>VLOOKUP(A200,Cirripectes_R_sampledata!C:E,3,FALSE)</f>
        <v>matatakaro</v>
      </c>
    </row>
    <row r="201" spans="1:9" x14ac:dyDescent="0.25">
      <c r="A201" s="6" t="s">
        <v>1132</v>
      </c>
      <c r="B201" t="s">
        <v>662</v>
      </c>
      <c r="C201" t="s">
        <v>661</v>
      </c>
      <c r="D201" t="s">
        <v>660</v>
      </c>
      <c r="E201" t="s">
        <v>659</v>
      </c>
      <c r="F201" t="s">
        <v>29</v>
      </c>
      <c r="G201" t="s">
        <v>750</v>
      </c>
      <c r="H201" t="s">
        <v>1190</v>
      </c>
      <c r="I201" t="str">
        <f>VLOOKUP(A201,Cirripectes_R_sampledata!C:E,3,FALSE)</f>
        <v>matatakaro</v>
      </c>
    </row>
    <row r="202" spans="1:9" x14ac:dyDescent="0.25">
      <c r="A202" s="6" t="s">
        <v>1133</v>
      </c>
      <c r="B202" t="s">
        <v>662</v>
      </c>
      <c r="C202" t="s">
        <v>661</v>
      </c>
      <c r="D202" t="s">
        <v>660</v>
      </c>
      <c r="E202" t="s">
        <v>659</v>
      </c>
      <c r="F202" t="s">
        <v>29</v>
      </c>
      <c r="G202" t="s">
        <v>750</v>
      </c>
      <c r="H202" t="s">
        <v>1190</v>
      </c>
      <c r="I202" t="str">
        <f>VLOOKUP(A202,Cirripectes_R_sampledata!C:E,3,FALSE)</f>
        <v>matatakaro</v>
      </c>
    </row>
    <row r="203" spans="1:9" x14ac:dyDescent="0.25">
      <c r="A203" s="6" t="s">
        <v>1134</v>
      </c>
      <c r="B203" t="s">
        <v>662</v>
      </c>
      <c r="C203" t="s">
        <v>661</v>
      </c>
      <c r="D203" t="s">
        <v>660</v>
      </c>
      <c r="E203" t="s">
        <v>659</v>
      </c>
      <c r="F203" t="s">
        <v>29</v>
      </c>
      <c r="G203" t="s">
        <v>750</v>
      </c>
      <c r="H203" t="s">
        <v>1190</v>
      </c>
      <c r="I203" t="str">
        <f>VLOOKUP(A203,Cirripectes_R_sampledata!C:E,3,FALSE)</f>
        <v>matatakaro</v>
      </c>
    </row>
    <row r="204" spans="1:9" x14ac:dyDescent="0.25">
      <c r="A204" s="6" t="s">
        <v>1135</v>
      </c>
      <c r="B204" t="s">
        <v>662</v>
      </c>
      <c r="C204" t="s">
        <v>661</v>
      </c>
      <c r="D204" t="s">
        <v>660</v>
      </c>
      <c r="E204" t="s">
        <v>659</v>
      </c>
      <c r="F204" t="s">
        <v>29</v>
      </c>
      <c r="G204" t="s">
        <v>750</v>
      </c>
      <c r="H204" t="s">
        <v>1190</v>
      </c>
      <c r="I204" t="str">
        <f>VLOOKUP(A204,Cirripectes_R_sampledata!C:E,3,FALSE)</f>
        <v>matatakaro</v>
      </c>
    </row>
    <row r="205" spans="1:9" x14ac:dyDescent="0.25">
      <c r="A205" s="6" t="s">
        <v>1136</v>
      </c>
      <c r="B205" t="s">
        <v>662</v>
      </c>
      <c r="C205" t="s">
        <v>661</v>
      </c>
      <c r="D205" t="s">
        <v>660</v>
      </c>
      <c r="E205" t="s">
        <v>659</v>
      </c>
      <c r="F205" t="s">
        <v>29</v>
      </c>
      <c r="G205" t="s">
        <v>750</v>
      </c>
      <c r="H205" t="s">
        <v>1190</v>
      </c>
      <c r="I205" t="str">
        <f>VLOOKUP(A205,Cirripectes_R_sampledata!C:E,3,FALSE)</f>
        <v>matatakaro</v>
      </c>
    </row>
    <row r="206" spans="1:9" x14ac:dyDescent="0.25">
      <c r="A206" s="6" t="s">
        <v>1137</v>
      </c>
      <c r="B206" t="s">
        <v>662</v>
      </c>
      <c r="C206" t="s">
        <v>661</v>
      </c>
      <c r="D206" t="s">
        <v>660</v>
      </c>
      <c r="E206" t="s">
        <v>659</v>
      </c>
      <c r="F206" t="s">
        <v>29</v>
      </c>
      <c r="G206" t="s">
        <v>750</v>
      </c>
      <c r="H206" t="s">
        <v>1190</v>
      </c>
      <c r="I206" t="str">
        <f>VLOOKUP(A206,Cirripectes_R_sampledata!C:E,3,FALSE)</f>
        <v>matatakaro</v>
      </c>
    </row>
    <row r="207" spans="1:9" x14ac:dyDescent="0.25">
      <c r="A207" s="6" t="s">
        <v>1138</v>
      </c>
      <c r="B207" t="s">
        <v>662</v>
      </c>
      <c r="C207" t="s">
        <v>661</v>
      </c>
      <c r="D207" t="s">
        <v>660</v>
      </c>
      <c r="E207" t="s">
        <v>659</v>
      </c>
      <c r="F207" t="s">
        <v>29</v>
      </c>
      <c r="G207" t="s">
        <v>750</v>
      </c>
      <c r="H207" t="s">
        <v>1190</v>
      </c>
      <c r="I207" t="str">
        <f>VLOOKUP(A207,Cirripectes_R_sampledata!C:E,3,FALSE)</f>
        <v>matatakaro</v>
      </c>
    </row>
    <row r="208" spans="1:9" x14ac:dyDescent="0.25">
      <c r="A208" s="6" t="s">
        <v>1139</v>
      </c>
      <c r="B208" t="s">
        <v>662</v>
      </c>
      <c r="C208" t="s">
        <v>661</v>
      </c>
      <c r="D208" t="s">
        <v>660</v>
      </c>
      <c r="E208" t="s">
        <v>659</v>
      </c>
      <c r="F208" t="s">
        <v>29</v>
      </c>
      <c r="G208" t="s">
        <v>750</v>
      </c>
      <c r="H208" t="s">
        <v>1190</v>
      </c>
      <c r="I208" t="str">
        <f>VLOOKUP(A208,Cirripectes_R_sampledata!C:E,3,FALSE)</f>
        <v>matatakaro</v>
      </c>
    </row>
    <row r="209" spans="1:9" x14ac:dyDescent="0.25">
      <c r="A209" s="6" t="s">
        <v>1140</v>
      </c>
      <c r="B209" t="s">
        <v>662</v>
      </c>
      <c r="C209" t="s">
        <v>661</v>
      </c>
      <c r="D209" t="s">
        <v>660</v>
      </c>
      <c r="E209" t="s">
        <v>659</v>
      </c>
      <c r="F209" t="s">
        <v>29</v>
      </c>
      <c r="G209" t="s">
        <v>750</v>
      </c>
      <c r="H209" t="s">
        <v>1190</v>
      </c>
      <c r="I209" t="str">
        <f>VLOOKUP(A209,Cirripectes_R_sampledata!C:E,3,FALSE)</f>
        <v>matatakaro</v>
      </c>
    </row>
    <row r="210" spans="1:9" x14ac:dyDescent="0.25">
      <c r="A210" s="6" t="s">
        <v>1141</v>
      </c>
      <c r="B210" t="s">
        <v>662</v>
      </c>
      <c r="C210" t="s">
        <v>661</v>
      </c>
      <c r="D210" t="s">
        <v>660</v>
      </c>
      <c r="E210" t="s">
        <v>659</v>
      </c>
      <c r="F210" t="s">
        <v>29</v>
      </c>
      <c r="G210" t="s">
        <v>750</v>
      </c>
      <c r="H210" t="s">
        <v>1190</v>
      </c>
      <c r="I210" t="str">
        <f>VLOOKUP(A210,Cirripectes_R_sampledata!C:E,3,FALSE)</f>
        <v>matatakaro</v>
      </c>
    </row>
    <row r="211" spans="1:9" x14ac:dyDescent="0.25">
      <c r="A211" s="6" t="s">
        <v>1142</v>
      </c>
      <c r="B211" t="s">
        <v>662</v>
      </c>
      <c r="C211" t="s">
        <v>661</v>
      </c>
      <c r="D211" t="s">
        <v>660</v>
      </c>
      <c r="E211" t="s">
        <v>659</v>
      </c>
      <c r="F211" t="s">
        <v>29</v>
      </c>
      <c r="G211" t="s">
        <v>750</v>
      </c>
      <c r="H211" t="s">
        <v>1190</v>
      </c>
      <c r="I211" t="str">
        <f>VLOOKUP(A211,Cirripectes_R_sampledata!C:E,3,FALSE)</f>
        <v>matatakaro</v>
      </c>
    </row>
    <row r="212" spans="1:9" x14ac:dyDescent="0.25">
      <c r="A212" s="6" t="s">
        <v>1143</v>
      </c>
      <c r="B212" t="s">
        <v>662</v>
      </c>
      <c r="C212" t="s">
        <v>661</v>
      </c>
      <c r="D212" t="s">
        <v>660</v>
      </c>
      <c r="E212" t="s">
        <v>659</v>
      </c>
      <c r="F212" t="s">
        <v>29</v>
      </c>
      <c r="G212" t="s">
        <v>750</v>
      </c>
      <c r="H212" t="s">
        <v>1190</v>
      </c>
      <c r="I212" t="str">
        <f>VLOOKUP(A212,Cirripectes_R_sampledata!C:E,3,FALSE)</f>
        <v>matatakaro</v>
      </c>
    </row>
    <row r="213" spans="1:9" x14ac:dyDescent="0.25">
      <c r="A213" s="6" t="s">
        <v>1144</v>
      </c>
      <c r="B213" t="s">
        <v>662</v>
      </c>
      <c r="C213" t="s">
        <v>661</v>
      </c>
      <c r="D213" t="s">
        <v>660</v>
      </c>
      <c r="E213" t="s">
        <v>659</v>
      </c>
      <c r="F213" t="s">
        <v>29</v>
      </c>
      <c r="G213" t="s">
        <v>750</v>
      </c>
      <c r="H213" t="s">
        <v>1190</v>
      </c>
      <c r="I213" t="str">
        <f>VLOOKUP(A213,Cirripectes_R_sampledata!C:E,3,FALSE)</f>
        <v>matatakaro</v>
      </c>
    </row>
    <row r="214" spans="1:9" x14ac:dyDescent="0.25">
      <c r="A214" s="6" t="s">
        <v>1145</v>
      </c>
      <c r="B214" t="s">
        <v>662</v>
      </c>
      <c r="C214" t="s">
        <v>661</v>
      </c>
      <c r="D214" t="s">
        <v>660</v>
      </c>
      <c r="E214" t="s">
        <v>659</v>
      </c>
      <c r="F214" t="s">
        <v>29</v>
      </c>
      <c r="G214" t="s">
        <v>750</v>
      </c>
      <c r="H214" t="s">
        <v>1190</v>
      </c>
      <c r="I214" t="str">
        <f>VLOOKUP(A214,Cirripectes_R_sampledata!C:E,3,FALSE)</f>
        <v>matatakaro</v>
      </c>
    </row>
    <row r="215" spans="1:9" x14ac:dyDescent="0.25">
      <c r="A215" s="6" t="s">
        <v>1146</v>
      </c>
      <c r="B215" t="s">
        <v>662</v>
      </c>
      <c r="C215" t="s">
        <v>661</v>
      </c>
      <c r="D215" t="s">
        <v>660</v>
      </c>
      <c r="E215" t="s">
        <v>659</v>
      </c>
      <c r="F215" t="s">
        <v>29</v>
      </c>
      <c r="G215" t="s">
        <v>750</v>
      </c>
      <c r="H215" t="s">
        <v>1190</v>
      </c>
      <c r="I215" t="str">
        <f>VLOOKUP(A215,Cirripectes_R_sampledata!C:E,3,FALSE)</f>
        <v>matatakaro</v>
      </c>
    </row>
    <row r="216" spans="1:9" x14ac:dyDescent="0.25">
      <c r="A216" s="6" t="s">
        <v>1147</v>
      </c>
      <c r="B216" t="s">
        <v>662</v>
      </c>
      <c r="C216" t="s">
        <v>661</v>
      </c>
      <c r="D216" t="s">
        <v>660</v>
      </c>
      <c r="E216" t="s">
        <v>659</v>
      </c>
      <c r="F216" t="s">
        <v>29</v>
      </c>
      <c r="G216" t="s">
        <v>750</v>
      </c>
      <c r="H216" t="s">
        <v>1190</v>
      </c>
      <c r="I216" t="str">
        <f>VLOOKUP(A216,Cirripectes_R_sampledata!C:E,3,FALSE)</f>
        <v>matatakaro</v>
      </c>
    </row>
    <row r="217" spans="1:9" x14ac:dyDescent="0.25">
      <c r="A217" s="6" t="s">
        <v>1148</v>
      </c>
      <c r="B217" t="s">
        <v>662</v>
      </c>
      <c r="C217" t="s">
        <v>661</v>
      </c>
      <c r="D217" t="s">
        <v>660</v>
      </c>
      <c r="E217" t="s">
        <v>659</v>
      </c>
      <c r="F217" t="s">
        <v>29</v>
      </c>
      <c r="G217" t="s">
        <v>750</v>
      </c>
      <c r="H217" t="s">
        <v>1190</v>
      </c>
      <c r="I217" t="str">
        <f>VLOOKUP(A217,Cirripectes_R_sampledata!C:E,3,FALSE)</f>
        <v>matatakaro</v>
      </c>
    </row>
    <row r="218" spans="1:9" x14ac:dyDescent="0.25">
      <c r="A218" s="6" t="s">
        <v>1149</v>
      </c>
      <c r="B218" t="s">
        <v>662</v>
      </c>
      <c r="C218" t="s">
        <v>661</v>
      </c>
      <c r="D218" t="s">
        <v>660</v>
      </c>
      <c r="E218" t="s">
        <v>659</v>
      </c>
      <c r="F218" t="s">
        <v>29</v>
      </c>
      <c r="G218" t="s">
        <v>750</v>
      </c>
      <c r="H218" t="s">
        <v>1190</v>
      </c>
      <c r="I218" t="str">
        <f>VLOOKUP(A218,Cirripectes_R_sampledata!C:E,3,FALSE)</f>
        <v>matatakaro</v>
      </c>
    </row>
    <row r="219" spans="1:9" x14ac:dyDescent="0.25">
      <c r="A219" s="6" t="s">
        <v>1150</v>
      </c>
      <c r="B219" t="s">
        <v>662</v>
      </c>
      <c r="C219" t="s">
        <v>661</v>
      </c>
      <c r="D219" t="s">
        <v>660</v>
      </c>
      <c r="E219" t="s">
        <v>659</v>
      </c>
      <c r="F219" t="s">
        <v>29</v>
      </c>
      <c r="G219" t="s">
        <v>750</v>
      </c>
      <c r="H219" t="s">
        <v>1190</v>
      </c>
      <c r="I219" t="str">
        <f>VLOOKUP(A219,Cirripectes_R_sampledata!C:E,3,FALSE)</f>
        <v>matatakaro</v>
      </c>
    </row>
    <row r="220" spans="1:9" x14ac:dyDescent="0.25">
      <c r="A220" s="6" t="s">
        <v>1151</v>
      </c>
      <c r="B220" t="s">
        <v>662</v>
      </c>
      <c r="C220" t="s">
        <v>661</v>
      </c>
      <c r="D220" t="s">
        <v>660</v>
      </c>
      <c r="E220" t="s">
        <v>659</v>
      </c>
      <c r="F220" t="s">
        <v>29</v>
      </c>
      <c r="G220" t="s">
        <v>750</v>
      </c>
      <c r="H220" t="s">
        <v>1190</v>
      </c>
      <c r="I220" t="str">
        <f>VLOOKUP(A220,Cirripectes_R_sampledata!C:E,3,FALSE)</f>
        <v>matatakaro</v>
      </c>
    </row>
    <row r="221" spans="1:9" x14ac:dyDescent="0.25">
      <c r="A221" s="12" t="s">
        <v>1193</v>
      </c>
      <c r="B221" t="s">
        <v>662</v>
      </c>
      <c r="C221" t="s">
        <v>661</v>
      </c>
      <c r="D221" t="s">
        <v>660</v>
      </c>
      <c r="E221" t="s">
        <v>659</v>
      </c>
      <c r="F221" t="s">
        <v>29</v>
      </c>
      <c r="G221" t="s">
        <v>454</v>
      </c>
      <c r="H221" t="s">
        <v>1190</v>
      </c>
      <c r="I221" t="str">
        <f>VLOOKUP(A221,Cirripectes_R_sampledata!C:E,3,FALSE)</f>
        <v>polyzona</v>
      </c>
    </row>
    <row r="222" spans="1:9" x14ac:dyDescent="0.25">
      <c r="A222" s="12" t="s">
        <v>1192</v>
      </c>
      <c r="B222" t="s">
        <v>662</v>
      </c>
      <c r="C222" t="s">
        <v>661</v>
      </c>
      <c r="D222" t="s">
        <v>660</v>
      </c>
      <c r="E222" t="s">
        <v>659</v>
      </c>
      <c r="F222" t="s">
        <v>29</v>
      </c>
      <c r="G222" t="s">
        <v>445</v>
      </c>
      <c r="H222" t="s">
        <v>1190</v>
      </c>
      <c r="I222" t="str">
        <f>VLOOKUP(A222,Cirripectes_R_sampledata!C:E,3,FALSE)</f>
        <v>quagga</v>
      </c>
    </row>
    <row r="223" spans="1:9" x14ac:dyDescent="0.25">
      <c r="A223" s="12" t="s">
        <v>1195</v>
      </c>
      <c r="B223" t="s">
        <v>662</v>
      </c>
      <c r="C223" t="s">
        <v>661</v>
      </c>
      <c r="D223" t="s">
        <v>660</v>
      </c>
      <c r="E223" t="s">
        <v>659</v>
      </c>
      <c r="F223" t="s">
        <v>29</v>
      </c>
      <c r="G223" t="s">
        <v>455</v>
      </c>
      <c r="H223" t="s">
        <v>1190</v>
      </c>
      <c r="I223" t="str">
        <f>VLOOKUP(A223,Cirripectes_R_sampledata!C:E,3,FALSE)</f>
        <v>sp.1CC-2019</v>
      </c>
    </row>
    <row r="224" spans="1:9" x14ac:dyDescent="0.25">
      <c r="A224" s="6" t="s">
        <v>1152</v>
      </c>
      <c r="B224" t="s">
        <v>662</v>
      </c>
      <c r="C224" t="s">
        <v>661</v>
      </c>
      <c r="D224" t="s">
        <v>660</v>
      </c>
      <c r="E224" t="s">
        <v>659</v>
      </c>
      <c r="F224" t="s">
        <v>29</v>
      </c>
      <c r="G224" t="s">
        <v>446</v>
      </c>
      <c r="H224" t="s">
        <v>1190</v>
      </c>
      <c r="I224" t="str">
        <f>VLOOKUP(A224,Cirripectes_R_sampledata!C:E,3,FALSE)</f>
        <v>variolosus</v>
      </c>
    </row>
    <row r="225" spans="1:9" x14ac:dyDescent="0.25">
      <c r="A225" s="6" t="s">
        <v>1153</v>
      </c>
      <c r="B225" t="s">
        <v>662</v>
      </c>
      <c r="C225" t="s">
        <v>661</v>
      </c>
      <c r="D225" t="s">
        <v>660</v>
      </c>
      <c r="E225" t="s">
        <v>659</v>
      </c>
      <c r="F225" t="s">
        <v>29</v>
      </c>
      <c r="G225" t="s">
        <v>446</v>
      </c>
      <c r="H225" t="s">
        <v>1190</v>
      </c>
      <c r="I225" t="str">
        <f>VLOOKUP(A225,Cirripectes_R_sampledata!C:E,3,FALSE)</f>
        <v>variolosus</v>
      </c>
    </row>
    <row r="226" spans="1:9" x14ac:dyDescent="0.25">
      <c r="A226" s="6" t="s">
        <v>1154</v>
      </c>
      <c r="B226" t="s">
        <v>662</v>
      </c>
      <c r="C226" t="s">
        <v>661</v>
      </c>
      <c r="D226" t="s">
        <v>660</v>
      </c>
      <c r="E226" t="s">
        <v>659</v>
      </c>
      <c r="F226" t="s">
        <v>29</v>
      </c>
      <c r="G226" t="s">
        <v>446</v>
      </c>
      <c r="H226" t="s">
        <v>1190</v>
      </c>
      <c r="I226" t="str">
        <f>VLOOKUP(A226,Cirripectes_R_sampledata!C:E,3,FALSE)</f>
        <v>variolosus</v>
      </c>
    </row>
    <row r="227" spans="1:9" x14ac:dyDescent="0.25">
      <c r="A227" s="6" t="s">
        <v>1155</v>
      </c>
      <c r="B227" t="s">
        <v>662</v>
      </c>
      <c r="C227" t="s">
        <v>661</v>
      </c>
      <c r="D227" t="s">
        <v>660</v>
      </c>
      <c r="E227" t="s">
        <v>659</v>
      </c>
      <c r="F227" t="s">
        <v>29</v>
      </c>
      <c r="G227" t="s">
        <v>446</v>
      </c>
      <c r="H227" t="s">
        <v>1190</v>
      </c>
      <c r="I227" t="str">
        <f>VLOOKUP(A227,Cirripectes_R_sampledata!C:E,3,FALSE)</f>
        <v>variolosus</v>
      </c>
    </row>
    <row r="228" spans="1:9" x14ac:dyDescent="0.25">
      <c r="A228" s="6" t="s">
        <v>1156</v>
      </c>
      <c r="B228" t="s">
        <v>662</v>
      </c>
      <c r="C228" t="s">
        <v>661</v>
      </c>
      <c r="D228" t="s">
        <v>660</v>
      </c>
      <c r="E228" t="s">
        <v>659</v>
      </c>
      <c r="F228" t="s">
        <v>29</v>
      </c>
      <c r="G228" t="s">
        <v>446</v>
      </c>
      <c r="H228" t="s">
        <v>1190</v>
      </c>
      <c r="I228" t="str">
        <f>VLOOKUP(A228,Cirripectes_R_sampledata!C:E,3,FALSE)</f>
        <v>variolosus</v>
      </c>
    </row>
    <row r="229" spans="1:9" x14ac:dyDescent="0.25">
      <c r="A229" s="6" t="s">
        <v>1157</v>
      </c>
      <c r="B229" t="s">
        <v>662</v>
      </c>
      <c r="C229" t="s">
        <v>661</v>
      </c>
      <c r="D229" t="s">
        <v>660</v>
      </c>
      <c r="E229" t="s">
        <v>659</v>
      </c>
      <c r="F229" t="s">
        <v>29</v>
      </c>
      <c r="G229" t="s">
        <v>446</v>
      </c>
      <c r="H229" t="s">
        <v>1190</v>
      </c>
      <c r="I229" t="str">
        <f>VLOOKUP(A229,Cirripectes_R_sampledata!C:E,3,FALSE)</f>
        <v>variolosus</v>
      </c>
    </row>
    <row r="230" spans="1:9" x14ac:dyDescent="0.25">
      <c r="A230" s="6" t="s">
        <v>1158</v>
      </c>
      <c r="B230" t="s">
        <v>662</v>
      </c>
      <c r="C230" t="s">
        <v>661</v>
      </c>
      <c r="D230" t="s">
        <v>660</v>
      </c>
      <c r="E230" t="s">
        <v>659</v>
      </c>
      <c r="F230" t="s">
        <v>29</v>
      </c>
      <c r="G230" t="s">
        <v>446</v>
      </c>
      <c r="H230" t="s">
        <v>1190</v>
      </c>
      <c r="I230" t="str">
        <f>VLOOKUP(A230,Cirripectes_R_sampledata!C:E,3,FALSE)</f>
        <v>variolosus</v>
      </c>
    </row>
    <row r="231" spans="1:9" x14ac:dyDescent="0.25">
      <c r="A231" s="6" t="s">
        <v>1159</v>
      </c>
      <c r="B231" t="s">
        <v>662</v>
      </c>
      <c r="C231" t="s">
        <v>661</v>
      </c>
      <c r="D231" t="s">
        <v>660</v>
      </c>
      <c r="E231" t="s">
        <v>659</v>
      </c>
      <c r="F231" t="s">
        <v>29</v>
      </c>
      <c r="G231" t="s">
        <v>446</v>
      </c>
      <c r="H231" t="s">
        <v>1190</v>
      </c>
      <c r="I231" t="str">
        <f>VLOOKUP(A231,Cirripectes_R_sampledata!C:E,3,FALSE)</f>
        <v>variolosus</v>
      </c>
    </row>
    <row r="232" spans="1:9" x14ac:dyDescent="0.25">
      <c r="A232" s="6" t="s">
        <v>1160</v>
      </c>
      <c r="B232" t="s">
        <v>662</v>
      </c>
      <c r="C232" t="s">
        <v>661</v>
      </c>
      <c r="D232" t="s">
        <v>660</v>
      </c>
      <c r="E232" t="s">
        <v>659</v>
      </c>
      <c r="F232" t="s">
        <v>29</v>
      </c>
      <c r="G232" t="s">
        <v>446</v>
      </c>
      <c r="H232" t="s">
        <v>1190</v>
      </c>
      <c r="I232" t="str">
        <f>VLOOKUP(A232,Cirripectes_R_sampledata!C:E,3,FALSE)</f>
        <v>variolosus</v>
      </c>
    </row>
    <row r="233" spans="1:9" x14ac:dyDescent="0.25">
      <c r="A233" s="6" t="s">
        <v>1161</v>
      </c>
      <c r="B233" t="s">
        <v>662</v>
      </c>
      <c r="C233" t="s">
        <v>661</v>
      </c>
      <c r="D233" t="s">
        <v>660</v>
      </c>
      <c r="E233" t="s">
        <v>659</v>
      </c>
      <c r="F233" t="s">
        <v>29</v>
      </c>
      <c r="G233" t="s">
        <v>446</v>
      </c>
      <c r="H233" t="s">
        <v>1190</v>
      </c>
      <c r="I233" t="str">
        <f>VLOOKUP(A233,Cirripectes_R_sampledata!C:E,3,FALSE)</f>
        <v>variolosus</v>
      </c>
    </row>
    <row r="234" spans="1:9" x14ac:dyDescent="0.25">
      <c r="A234" s="6" t="s">
        <v>1162</v>
      </c>
      <c r="B234" t="s">
        <v>662</v>
      </c>
      <c r="C234" t="s">
        <v>661</v>
      </c>
      <c r="D234" t="s">
        <v>660</v>
      </c>
      <c r="E234" t="s">
        <v>659</v>
      </c>
      <c r="F234" t="s">
        <v>29</v>
      </c>
      <c r="G234" t="s">
        <v>446</v>
      </c>
      <c r="H234" t="s">
        <v>1190</v>
      </c>
      <c r="I234" t="str">
        <f>VLOOKUP(A234,Cirripectes_R_sampledata!C:E,3,FALSE)</f>
        <v>variolosus</v>
      </c>
    </row>
    <row r="235" spans="1:9" x14ac:dyDescent="0.25">
      <c r="A235" s="6" t="s">
        <v>1163</v>
      </c>
      <c r="B235" t="s">
        <v>662</v>
      </c>
      <c r="C235" t="s">
        <v>661</v>
      </c>
      <c r="D235" t="s">
        <v>660</v>
      </c>
      <c r="E235" t="s">
        <v>659</v>
      </c>
      <c r="F235" t="s">
        <v>29</v>
      </c>
      <c r="G235" t="s">
        <v>446</v>
      </c>
      <c r="H235" t="s">
        <v>1190</v>
      </c>
      <c r="I235" t="str">
        <f>VLOOKUP(A235,Cirripectes_R_sampledata!C:E,3,FALSE)</f>
        <v>variolosus</v>
      </c>
    </row>
    <row r="236" spans="1:9" x14ac:dyDescent="0.25">
      <c r="A236" s="6" t="s">
        <v>1164</v>
      </c>
      <c r="B236" t="s">
        <v>662</v>
      </c>
      <c r="C236" t="s">
        <v>661</v>
      </c>
      <c r="D236" t="s">
        <v>660</v>
      </c>
      <c r="E236" t="s">
        <v>659</v>
      </c>
      <c r="F236" t="s">
        <v>29</v>
      </c>
      <c r="G236" t="s">
        <v>446</v>
      </c>
      <c r="H236" t="s">
        <v>1190</v>
      </c>
      <c r="I236" t="str">
        <f>VLOOKUP(A236,Cirripectes_R_sampledata!C:E,3,FALSE)</f>
        <v>variolosus</v>
      </c>
    </row>
    <row r="237" spans="1:9" x14ac:dyDescent="0.25">
      <c r="A237" s="6" t="s">
        <v>1165</v>
      </c>
      <c r="B237" t="s">
        <v>662</v>
      </c>
      <c r="C237" t="s">
        <v>661</v>
      </c>
      <c r="D237" t="s">
        <v>660</v>
      </c>
      <c r="E237" t="s">
        <v>659</v>
      </c>
      <c r="F237" t="s">
        <v>29</v>
      </c>
      <c r="G237" t="s">
        <v>446</v>
      </c>
      <c r="H237" t="s">
        <v>1190</v>
      </c>
      <c r="I237" t="str">
        <f>VLOOKUP(A237,Cirripectes_R_sampledata!C:E,3,FALSE)</f>
        <v>variolosus</v>
      </c>
    </row>
    <row r="238" spans="1:9" x14ac:dyDescent="0.25">
      <c r="A238" s="6" t="s">
        <v>1166</v>
      </c>
      <c r="B238" t="s">
        <v>662</v>
      </c>
      <c r="C238" t="s">
        <v>661</v>
      </c>
      <c r="D238" t="s">
        <v>660</v>
      </c>
      <c r="E238" t="s">
        <v>659</v>
      </c>
      <c r="F238" t="s">
        <v>29</v>
      </c>
      <c r="G238" t="s">
        <v>446</v>
      </c>
      <c r="H238" t="s">
        <v>1190</v>
      </c>
      <c r="I238" t="str">
        <f>VLOOKUP(A238,Cirripectes_R_sampledata!C:E,3,FALSE)</f>
        <v>variolosus</v>
      </c>
    </row>
    <row r="239" spans="1:9" x14ac:dyDescent="0.25">
      <c r="A239" s="6" t="s">
        <v>1167</v>
      </c>
      <c r="B239" t="s">
        <v>662</v>
      </c>
      <c r="C239" t="s">
        <v>661</v>
      </c>
      <c r="D239" t="s">
        <v>660</v>
      </c>
      <c r="E239" t="s">
        <v>659</v>
      </c>
      <c r="F239" t="s">
        <v>29</v>
      </c>
      <c r="G239" t="s">
        <v>446</v>
      </c>
      <c r="H239" t="s">
        <v>1190</v>
      </c>
      <c r="I239" t="str">
        <f>VLOOKUP(A239,Cirripectes_R_sampledata!C:E,3,FALSE)</f>
        <v>variolosus</v>
      </c>
    </row>
    <row r="240" spans="1:9" x14ac:dyDescent="0.25">
      <c r="A240" s="6" t="s">
        <v>1168</v>
      </c>
      <c r="B240" t="s">
        <v>662</v>
      </c>
      <c r="C240" t="s">
        <v>661</v>
      </c>
      <c r="D240" t="s">
        <v>660</v>
      </c>
      <c r="E240" t="s">
        <v>659</v>
      </c>
      <c r="F240" t="s">
        <v>29</v>
      </c>
      <c r="G240" t="s">
        <v>446</v>
      </c>
      <c r="H240" t="s">
        <v>1190</v>
      </c>
      <c r="I240" t="str">
        <f>VLOOKUP(A240,Cirripectes_R_sampledata!C:E,3,FALSE)</f>
        <v>variolosus</v>
      </c>
    </row>
    <row r="241" spans="1:9" x14ac:dyDescent="0.25">
      <c r="A241" s="6" t="s">
        <v>1169</v>
      </c>
      <c r="B241" t="s">
        <v>662</v>
      </c>
      <c r="C241" t="s">
        <v>661</v>
      </c>
      <c r="D241" t="s">
        <v>660</v>
      </c>
      <c r="E241" t="s">
        <v>659</v>
      </c>
      <c r="F241" t="s">
        <v>29</v>
      </c>
      <c r="G241" t="s">
        <v>446</v>
      </c>
      <c r="H241" t="s">
        <v>1190</v>
      </c>
      <c r="I241" t="str">
        <f>VLOOKUP(A241,Cirripectes_R_sampledata!C:E,3,FALSE)</f>
        <v>variolosus</v>
      </c>
    </row>
    <row r="242" spans="1:9" x14ac:dyDescent="0.25">
      <c r="A242" s="6" t="s">
        <v>1170</v>
      </c>
      <c r="B242" t="s">
        <v>662</v>
      </c>
      <c r="C242" t="s">
        <v>661</v>
      </c>
      <c r="D242" t="s">
        <v>660</v>
      </c>
      <c r="E242" t="s">
        <v>659</v>
      </c>
      <c r="F242" t="s">
        <v>29</v>
      </c>
      <c r="G242" t="s">
        <v>446</v>
      </c>
      <c r="H242" t="s">
        <v>1190</v>
      </c>
      <c r="I242" t="str">
        <f>VLOOKUP(A242,Cirripectes_R_sampledata!C:E,3,FALSE)</f>
        <v>variolosus</v>
      </c>
    </row>
    <row r="243" spans="1:9" x14ac:dyDescent="0.25">
      <c r="A243" s="6" t="s">
        <v>1171</v>
      </c>
      <c r="B243" t="s">
        <v>662</v>
      </c>
      <c r="C243" t="s">
        <v>661</v>
      </c>
      <c r="D243" t="s">
        <v>660</v>
      </c>
      <c r="E243" t="s">
        <v>659</v>
      </c>
      <c r="F243" t="s">
        <v>29</v>
      </c>
      <c r="G243" t="s">
        <v>446</v>
      </c>
      <c r="H243" t="s">
        <v>1190</v>
      </c>
      <c r="I243" t="str">
        <f>VLOOKUP(A243,Cirripectes_R_sampledata!C:E,3,FALSE)</f>
        <v>variolosus</v>
      </c>
    </row>
    <row r="244" spans="1:9" x14ac:dyDescent="0.25">
      <c r="A244" s="6" t="s">
        <v>1172</v>
      </c>
      <c r="B244" t="s">
        <v>662</v>
      </c>
      <c r="C244" t="s">
        <v>661</v>
      </c>
      <c r="D244" t="s">
        <v>660</v>
      </c>
      <c r="E244" t="s">
        <v>659</v>
      </c>
      <c r="F244" t="s">
        <v>29</v>
      </c>
      <c r="G244" t="s">
        <v>446</v>
      </c>
      <c r="H244" t="s">
        <v>1190</v>
      </c>
      <c r="I244" t="str">
        <f>VLOOKUP(A244,Cirripectes_R_sampledata!C:E,3,FALSE)</f>
        <v>variolosus</v>
      </c>
    </row>
    <row r="245" spans="1:9" x14ac:dyDescent="0.25">
      <c r="A245" s="6" t="s">
        <v>1173</v>
      </c>
      <c r="B245" t="s">
        <v>662</v>
      </c>
      <c r="C245" t="s">
        <v>661</v>
      </c>
      <c r="D245" t="s">
        <v>660</v>
      </c>
      <c r="E245" t="s">
        <v>659</v>
      </c>
      <c r="F245" t="s">
        <v>29</v>
      </c>
      <c r="G245" t="s">
        <v>446</v>
      </c>
      <c r="H245" t="s">
        <v>1190</v>
      </c>
      <c r="I245" t="str">
        <f>VLOOKUP(A245,Cirripectes_R_sampledata!C:E,3,FALSE)</f>
        <v>variolosus</v>
      </c>
    </row>
    <row r="246" spans="1:9" x14ac:dyDescent="0.25">
      <c r="A246" s="6" t="s">
        <v>1174</v>
      </c>
      <c r="B246" t="s">
        <v>662</v>
      </c>
      <c r="C246" t="s">
        <v>661</v>
      </c>
      <c r="D246" t="s">
        <v>660</v>
      </c>
      <c r="E246" t="s">
        <v>659</v>
      </c>
      <c r="F246" t="s">
        <v>29</v>
      </c>
      <c r="G246" t="s">
        <v>446</v>
      </c>
      <c r="H246" t="s">
        <v>1190</v>
      </c>
      <c r="I246" t="str">
        <f>VLOOKUP(A246,Cirripectes_R_sampledata!C:E,3,FALSE)</f>
        <v>variolosus</v>
      </c>
    </row>
    <row r="247" spans="1:9" x14ac:dyDescent="0.25">
      <c r="A247" s="6" t="s">
        <v>1175</v>
      </c>
      <c r="B247" t="s">
        <v>662</v>
      </c>
      <c r="C247" t="s">
        <v>661</v>
      </c>
      <c r="D247" t="s">
        <v>660</v>
      </c>
      <c r="E247" t="s">
        <v>659</v>
      </c>
      <c r="F247" t="s">
        <v>29</v>
      </c>
      <c r="G247" t="s">
        <v>446</v>
      </c>
      <c r="H247" t="s">
        <v>1190</v>
      </c>
      <c r="I247" t="str">
        <f>VLOOKUP(A247,Cirripectes_R_sampledata!C:E,3,FALSE)</f>
        <v>variolosus</v>
      </c>
    </row>
    <row r="248" spans="1:9" x14ac:dyDescent="0.25">
      <c r="A248" s="6" t="s">
        <v>1176</v>
      </c>
      <c r="B248" t="s">
        <v>662</v>
      </c>
      <c r="C248" t="s">
        <v>661</v>
      </c>
      <c r="D248" t="s">
        <v>660</v>
      </c>
      <c r="E248" t="s">
        <v>659</v>
      </c>
      <c r="F248" t="s">
        <v>29</v>
      </c>
      <c r="G248" t="s">
        <v>446</v>
      </c>
      <c r="H248" t="s">
        <v>1190</v>
      </c>
      <c r="I248" t="str">
        <f>VLOOKUP(A248,Cirripectes_R_sampledata!C:E,3,FALSE)</f>
        <v>variolosus</v>
      </c>
    </row>
    <row r="249" spans="1:9" x14ac:dyDescent="0.25">
      <c r="A249" s="6" t="s">
        <v>1177</v>
      </c>
      <c r="B249" t="s">
        <v>662</v>
      </c>
      <c r="C249" t="s">
        <v>661</v>
      </c>
      <c r="D249" t="s">
        <v>660</v>
      </c>
      <c r="E249" t="s">
        <v>659</v>
      </c>
      <c r="F249" t="s">
        <v>29</v>
      </c>
      <c r="G249" t="s">
        <v>446</v>
      </c>
      <c r="H249" t="s">
        <v>1190</v>
      </c>
      <c r="I249" t="str">
        <f>VLOOKUP(A249,Cirripectes_R_sampledata!C:E,3,FALSE)</f>
        <v>variolosus</v>
      </c>
    </row>
    <row r="250" spans="1:9" x14ac:dyDescent="0.25">
      <c r="A250" s="6" t="s">
        <v>1178</v>
      </c>
      <c r="B250" t="s">
        <v>662</v>
      </c>
      <c r="C250" t="s">
        <v>661</v>
      </c>
      <c r="D250" t="s">
        <v>660</v>
      </c>
      <c r="E250" t="s">
        <v>659</v>
      </c>
      <c r="F250" t="s">
        <v>29</v>
      </c>
      <c r="G250" t="s">
        <v>446</v>
      </c>
      <c r="H250" t="s">
        <v>1190</v>
      </c>
      <c r="I250" t="str">
        <f>VLOOKUP(A250,Cirripectes_R_sampledata!C:E,3,FALSE)</f>
        <v>variolosus</v>
      </c>
    </row>
    <row r="251" spans="1:9" x14ac:dyDescent="0.25">
      <c r="A251" s="6" t="s">
        <v>1179</v>
      </c>
      <c r="B251" t="s">
        <v>662</v>
      </c>
      <c r="C251" t="s">
        <v>661</v>
      </c>
      <c r="D251" t="s">
        <v>660</v>
      </c>
      <c r="E251" t="s">
        <v>659</v>
      </c>
      <c r="F251" t="s">
        <v>29</v>
      </c>
      <c r="G251" t="s">
        <v>446</v>
      </c>
      <c r="H251" t="s">
        <v>1190</v>
      </c>
      <c r="I251" t="str">
        <f>VLOOKUP(A251,Cirripectes_R_sampledata!C:E,3,FALSE)</f>
        <v>filamentosus</v>
      </c>
    </row>
    <row r="252" spans="1:9" x14ac:dyDescent="0.25">
      <c r="A252" s="6" t="s">
        <v>1180</v>
      </c>
      <c r="B252" t="s">
        <v>662</v>
      </c>
      <c r="C252" t="s">
        <v>661</v>
      </c>
      <c r="D252" t="s">
        <v>660</v>
      </c>
      <c r="E252" t="s">
        <v>659</v>
      </c>
      <c r="F252" t="s">
        <v>29</v>
      </c>
      <c r="G252" t="s">
        <v>446</v>
      </c>
      <c r="H252" t="s">
        <v>1190</v>
      </c>
      <c r="I252" t="str">
        <f>VLOOKUP(A252,Cirripectes_R_sampledata!C:E,3,FALSE)</f>
        <v>variolosus</v>
      </c>
    </row>
    <row r="253" spans="1:9" x14ac:dyDescent="0.25">
      <c r="A253" s="6" t="s">
        <v>1181</v>
      </c>
      <c r="B253" t="s">
        <v>662</v>
      </c>
      <c r="C253" t="s">
        <v>661</v>
      </c>
      <c r="D253" t="s">
        <v>660</v>
      </c>
      <c r="E253" t="s">
        <v>659</v>
      </c>
      <c r="F253" t="s">
        <v>29</v>
      </c>
      <c r="G253" t="s">
        <v>446</v>
      </c>
      <c r="H253" t="s">
        <v>1190</v>
      </c>
      <c r="I253" t="str">
        <f>VLOOKUP(A253,Cirripectes_R_sampledata!C:E,3,FALSE)</f>
        <v>variolosus</v>
      </c>
    </row>
    <row r="254" spans="1:9" x14ac:dyDescent="0.25">
      <c r="A254" s="6" t="s">
        <v>1182</v>
      </c>
      <c r="B254" t="s">
        <v>662</v>
      </c>
      <c r="C254" t="s">
        <v>661</v>
      </c>
      <c r="D254" t="s">
        <v>660</v>
      </c>
      <c r="E254" t="s">
        <v>659</v>
      </c>
      <c r="F254" t="s">
        <v>29</v>
      </c>
      <c r="G254" t="s">
        <v>446</v>
      </c>
      <c r="H254" t="s">
        <v>1190</v>
      </c>
      <c r="I254" t="str">
        <f>VLOOKUP(A254,Cirripectes_R_sampledata!C:E,3,FALSE)</f>
        <v>variolosus</v>
      </c>
    </row>
    <row r="255" spans="1:9" x14ac:dyDescent="0.25">
      <c r="A255" s="6" t="s">
        <v>1183</v>
      </c>
      <c r="B255" t="s">
        <v>662</v>
      </c>
      <c r="C255" t="s">
        <v>661</v>
      </c>
      <c r="D255" t="s">
        <v>660</v>
      </c>
      <c r="E255" t="s">
        <v>659</v>
      </c>
      <c r="F255" t="s">
        <v>29</v>
      </c>
      <c r="G255" t="s">
        <v>446</v>
      </c>
      <c r="H255" t="s">
        <v>1190</v>
      </c>
      <c r="I255" t="str">
        <f>VLOOKUP(A255,Cirripectes_R_sampledata!C:E,3,FALSE)</f>
        <v>variolosus</v>
      </c>
    </row>
    <row r="256" spans="1:9" x14ac:dyDescent="0.25">
      <c r="A256" s="6" t="s">
        <v>1184</v>
      </c>
      <c r="B256" t="s">
        <v>662</v>
      </c>
      <c r="C256" t="s">
        <v>661</v>
      </c>
      <c r="D256" t="s">
        <v>660</v>
      </c>
      <c r="E256" t="s">
        <v>659</v>
      </c>
      <c r="F256" t="s">
        <v>29</v>
      </c>
      <c r="G256" t="s">
        <v>446</v>
      </c>
      <c r="H256" t="s">
        <v>1190</v>
      </c>
      <c r="I256" t="str">
        <f>VLOOKUP(A256,Cirripectes_R_sampledata!C:E,3,FALSE)</f>
        <v>variolosus</v>
      </c>
    </row>
    <row r="257" spans="1:9" x14ac:dyDescent="0.25">
      <c r="A257" s="6" t="s">
        <v>1185</v>
      </c>
      <c r="B257" t="s">
        <v>662</v>
      </c>
      <c r="C257" t="s">
        <v>661</v>
      </c>
      <c r="D257" t="s">
        <v>660</v>
      </c>
      <c r="E257" t="s">
        <v>659</v>
      </c>
      <c r="F257" t="s">
        <v>29</v>
      </c>
      <c r="G257" t="s">
        <v>446</v>
      </c>
      <c r="H257" t="s">
        <v>1190</v>
      </c>
      <c r="I257" t="str">
        <f>VLOOKUP(A257,Cirripectes_R_sampledata!C:E,3,FALSE)</f>
        <v>variolosus</v>
      </c>
    </row>
    <row r="258" spans="1:9" x14ac:dyDescent="0.25">
      <c r="A258" s="6" t="s">
        <v>1186</v>
      </c>
      <c r="B258" t="s">
        <v>662</v>
      </c>
      <c r="C258" t="s">
        <v>661</v>
      </c>
      <c r="D258" t="s">
        <v>660</v>
      </c>
      <c r="E258" t="s">
        <v>659</v>
      </c>
      <c r="F258" t="s">
        <v>29</v>
      </c>
      <c r="G258" t="s">
        <v>446</v>
      </c>
      <c r="H258" t="s">
        <v>1190</v>
      </c>
      <c r="I258" t="str">
        <f>VLOOKUP(A258,Cirripectes_R_sampledata!C:E,3,FALSE)</f>
        <v>variolosus</v>
      </c>
    </row>
    <row r="259" spans="1:9" s="20" customFormat="1" x14ac:dyDescent="0.25">
      <c r="A259" s="38" t="s">
        <v>2</v>
      </c>
      <c r="B259" s="20" t="s">
        <v>662</v>
      </c>
      <c r="C259" s="20" t="s">
        <v>661</v>
      </c>
      <c r="D259" s="20" t="s">
        <v>660</v>
      </c>
      <c r="E259" s="20" t="s">
        <v>659</v>
      </c>
      <c r="F259" s="20" t="s">
        <v>29</v>
      </c>
      <c r="G259" s="20" t="s">
        <v>29</v>
      </c>
      <c r="H259" s="20" t="s">
        <v>1190</v>
      </c>
      <c r="I259" s="20" t="str">
        <f>VLOOKUP(A259,Cirripectes_R_sampledata!C:E,3,FALSE)</f>
        <v>stigmaticus</v>
      </c>
    </row>
    <row r="260" spans="1:9" s="20" customFormat="1" x14ac:dyDescent="0.25">
      <c r="A260" s="38">
        <v>1583</v>
      </c>
      <c r="B260" s="20" t="s">
        <v>662</v>
      </c>
      <c r="C260" s="20" t="s">
        <v>661</v>
      </c>
      <c r="D260" s="20" t="s">
        <v>660</v>
      </c>
      <c r="E260" s="20" t="s">
        <v>659</v>
      </c>
      <c r="F260" s="20" t="s">
        <v>29</v>
      </c>
      <c r="G260" s="20" t="s">
        <v>29</v>
      </c>
      <c r="H260" s="20" t="s">
        <v>1190</v>
      </c>
      <c r="I260" s="20" t="str">
        <f>VLOOKUP(A260,Cirripectes_R_sampledata!C:E,3,FALSE)</f>
        <v>stigmaticus</v>
      </c>
    </row>
    <row r="261" spans="1:9" s="20" customFormat="1" x14ac:dyDescent="0.25">
      <c r="A261" s="38" t="s">
        <v>1067</v>
      </c>
      <c r="B261" s="20" t="s">
        <v>662</v>
      </c>
      <c r="C261" s="20" t="s">
        <v>661</v>
      </c>
      <c r="D261" s="20" t="s">
        <v>660</v>
      </c>
      <c r="E261" s="20" t="s">
        <v>659</v>
      </c>
      <c r="F261" s="20" t="s">
        <v>29</v>
      </c>
      <c r="G261" s="20" t="s">
        <v>29</v>
      </c>
      <c r="H261" s="20" t="s">
        <v>1190</v>
      </c>
      <c r="I261" s="20" t="str">
        <f>VLOOKUP(A261,Cirripectes_R_sampledata!C:E,3,FALSE)</f>
        <v>stigmaticus</v>
      </c>
    </row>
    <row r="262" spans="1:9" s="20" customFormat="1" x14ac:dyDescent="0.25">
      <c r="A262" s="38" t="s">
        <v>1068</v>
      </c>
      <c r="B262" s="20" t="s">
        <v>662</v>
      </c>
      <c r="C262" s="20" t="s">
        <v>661</v>
      </c>
      <c r="D262" s="20" t="s">
        <v>660</v>
      </c>
      <c r="E262" s="20" t="s">
        <v>659</v>
      </c>
      <c r="F262" s="20" t="s">
        <v>29</v>
      </c>
      <c r="G262" s="20" t="s">
        <v>29</v>
      </c>
      <c r="H262" s="20" t="s">
        <v>1190</v>
      </c>
      <c r="I262" s="20" t="str">
        <f>VLOOKUP(A262,Cirripectes_R_sampledata!C:E,3,FALSE)</f>
        <v>stigmaticus</v>
      </c>
    </row>
    <row r="263" spans="1:9" s="20" customFormat="1" x14ac:dyDescent="0.25">
      <c r="A263" s="38" t="s">
        <v>3</v>
      </c>
      <c r="B263" s="20" t="s">
        <v>662</v>
      </c>
      <c r="C263" s="20" t="s">
        <v>661</v>
      </c>
      <c r="D263" s="20" t="s">
        <v>660</v>
      </c>
      <c r="E263" s="20" t="s">
        <v>659</v>
      </c>
      <c r="F263" s="20" t="s">
        <v>29</v>
      </c>
      <c r="G263" s="20" t="s">
        <v>29</v>
      </c>
      <c r="H263" s="20" t="s">
        <v>1190</v>
      </c>
      <c r="I263" s="20" t="str">
        <f>VLOOKUP(A263,Cirripectes_R_sampledata!C:E,3,FALSE)</f>
        <v>randalli</v>
      </c>
    </row>
    <row r="264" spans="1:9" s="20" customFormat="1" x14ac:dyDescent="0.25">
      <c r="A264" s="38" t="s">
        <v>17</v>
      </c>
      <c r="B264" s="20" t="s">
        <v>662</v>
      </c>
      <c r="C264" s="20" t="s">
        <v>661</v>
      </c>
      <c r="D264" s="20" t="s">
        <v>660</v>
      </c>
      <c r="E264" s="20" t="s">
        <v>659</v>
      </c>
      <c r="F264" s="20" t="s">
        <v>29</v>
      </c>
      <c r="G264" s="20" t="s">
        <v>29</v>
      </c>
      <c r="H264" s="20" t="s">
        <v>1190</v>
      </c>
      <c r="I264" s="20" t="str">
        <f>VLOOKUP(A264,Cirripectes_R_sampledata!C:E,3,FALSE)</f>
        <v>castaneus</v>
      </c>
    </row>
    <row r="265" spans="1:9" s="20" customFormat="1" x14ac:dyDescent="0.25">
      <c r="A265" s="38" t="s">
        <v>5</v>
      </c>
      <c r="B265" s="20" t="s">
        <v>662</v>
      </c>
      <c r="C265" s="20" t="s">
        <v>661</v>
      </c>
      <c r="D265" s="20" t="s">
        <v>660</v>
      </c>
      <c r="E265" s="20" t="s">
        <v>659</v>
      </c>
      <c r="F265" s="20" t="s">
        <v>29</v>
      </c>
      <c r="G265" s="20" t="s">
        <v>29</v>
      </c>
      <c r="H265" s="20" t="s">
        <v>1190</v>
      </c>
      <c r="I265" s="20" t="str">
        <f>VLOOKUP(A265,Cirripectes_R_sampledata!C:E,3,FALSE)</f>
        <v>castaneus</v>
      </c>
    </row>
    <row r="266" spans="1:9" s="20" customFormat="1" x14ac:dyDescent="0.25">
      <c r="A266" s="38" t="s">
        <v>11</v>
      </c>
      <c r="B266" s="20" t="s">
        <v>662</v>
      </c>
      <c r="C266" s="20" t="s">
        <v>661</v>
      </c>
      <c r="D266" s="20" t="s">
        <v>660</v>
      </c>
      <c r="E266" s="20" t="s">
        <v>659</v>
      </c>
      <c r="F266" s="20" t="s">
        <v>29</v>
      </c>
      <c r="G266" s="20" t="s">
        <v>29</v>
      </c>
      <c r="H266" s="20" t="s">
        <v>1190</v>
      </c>
      <c r="I266" s="20" t="str">
        <f>VLOOKUP(A266,Cirripectes_R_sampledata!C:E,3,FALSE)</f>
        <v>castaneus</v>
      </c>
    </row>
    <row r="267" spans="1:9" s="20" customFormat="1" x14ac:dyDescent="0.25">
      <c r="A267" s="38" t="s">
        <v>13</v>
      </c>
      <c r="B267" s="20" t="s">
        <v>662</v>
      </c>
      <c r="C267" s="20" t="s">
        <v>661</v>
      </c>
      <c r="D267" s="20" t="s">
        <v>660</v>
      </c>
      <c r="E267" s="20" t="s">
        <v>659</v>
      </c>
      <c r="F267" s="20" t="s">
        <v>29</v>
      </c>
      <c r="G267" s="20" t="s">
        <v>29</v>
      </c>
      <c r="H267" s="20" t="s">
        <v>1190</v>
      </c>
      <c r="I267" s="20" t="str">
        <f>VLOOKUP(A267,Cirripectes_R_sampledata!C:E,3,FALSE)</f>
        <v>castaneus</v>
      </c>
    </row>
    <row r="268" spans="1:9" s="20" customFormat="1" x14ac:dyDescent="0.25">
      <c r="A268" s="38" t="s">
        <v>18</v>
      </c>
      <c r="B268" s="20" t="s">
        <v>662</v>
      </c>
      <c r="C268" s="20" t="s">
        <v>661</v>
      </c>
      <c r="D268" s="20" t="s">
        <v>660</v>
      </c>
      <c r="E268" s="20" t="s">
        <v>659</v>
      </c>
      <c r="F268" s="20" t="s">
        <v>29</v>
      </c>
      <c r="G268" s="20" t="s">
        <v>29</v>
      </c>
      <c r="H268" s="20" t="s">
        <v>1190</v>
      </c>
      <c r="I268" s="20" t="str">
        <f>VLOOKUP(A268,Cirripectes_R_sampledata!C:E,3,FALSE)</f>
        <v>castaneus</v>
      </c>
    </row>
    <row r="269" spans="1:9" s="20" customFormat="1" x14ac:dyDescent="0.25">
      <c r="A269" s="38" t="s">
        <v>21</v>
      </c>
      <c r="B269" s="20" t="s">
        <v>662</v>
      </c>
      <c r="C269" s="20" t="s">
        <v>661</v>
      </c>
      <c r="D269" s="20" t="s">
        <v>660</v>
      </c>
      <c r="E269" s="20" t="s">
        <v>659</v>
      </c>
      <c r="F269" s="20" t="s">
        <v>29</v>
      </c>
      <c r="G269" s="20" t="s">
        <v>29</v>
      </c>
      <c r="H269" s="20" t="s">
        <v>1190</v>
      </c>
      <c r="I269" s="20" t="str">
        <f>VLOOKUP(A269,Cirripectes_R_sampledata!C:E,3,FALSE)</f>
        <v>castaneus</v>
      </c>
    </row>
    <row r="270" spans="1:9" s="20" customFormat="1" x14ac:dyDescent="0.25">
      <c r="A270" s="38" t="s">
        <v>1069</v>
      </c>
      <c r="B270" s="20" t="s">
        <v>662</v>
      </c>
      <c r="C270" s="20" t="s">
        <v>661</v>
      </c>
      <c r="D270" s="20" t="s">
        <v>660</v>
      </c>
      <c r="E270" s="20" t="s">
        <v>659</v>
      </c>
      <c r="F270" s="20" t="s">
        <v>29</v>
      </c>
      <c r="G270" s="20" t="s">
        <v>29</v>
      </c>
      <c r="H270" s="20" t="s">
        <v>1190</v>
      </c>
      <c r="I270" s="20" t="str">
        <f>VLOOKUP(A270,Cirripectes_R_sampledata!C:E,3,FALSE)</f>
        <v>castaneus</v>
      </c>
    </row>
    <row r="271" spans="1:9" s="20" customFormat="1" x14ac:dyDescent="0.25">
      <c r="A271" s="38" t="s">
        <v>9</v>
      </c>
      <c r="B271" s="20" t="s">
        <v>662</v>
      </c>
      <c r="C271" s="20" t="s">
        <v>661</v>
      </c>
      <c r="D271" s="20" t="s">
        <v>660</v>
      </c>
      <c r="E271" s="20" t="s">
        <v>659</v>
      </c>
      <c r="F271" s="20" t="s">
        <v>29</v>
      </c>
      <c r="G271" s="20" t="s">
        <v>29</v>
      </c>
      <c r="H271" s="20" t="s">
        <v>1190</v>
      </c>
      <c r="I271" s="20" t="str">
        <f>VLOOKUP(A271,Cirripectes_R_sampledata!C:E,3,FALSE)</f>
        <v>castaneus</v>
      </c>
    </row>
    <row r="272" spans="1:9" s="20" customFormat="1" x14ac:dyDescent="0.25">
      <c r="A272" s="38" t="s">
        <v>14</v>
      </c>
      <c r="B272" s="20" t="s">
        <v>662</v>
      </c>
      <c r="C272" s="20" t="s">
        <v>661</v>
      </c>
      <c r="D272" s="20" t="s">
        <v>660</v>
      </c>
      <c r="E272" s="20" t="s">
        <v>659</v>
      </c>
      <c r="F272" s="20" t="s">
        <v>29</v>
      </c>
      <c r="G272" s="20" t="s">
        <v>29</v>
      </c>
      <c r="H272" s="20" t="s">
        <v>1190</v>
      </c>
      <c r="I272" s="20" t="str">
        <f>VLOOKUP(A272,Cirripectes_R_sampledata!C:E,3,FALSE)</f>
        <v>castaneus</v>
      </c>
    </row>
    <row r="273" spans="1:9" s="20" customFormat="1" x14ac:dyDescent="0.25">
      <c r="A273" s="38" t="s">
        <v>7</v>
      </c>
      <c r="B273" s="20" t="s">
        <v>662</v>
      </c>
      <c r="C273" s="20" t="s">
        <v>661</v>
      </c>
      <c r="D273" s="20" t="s">
        <v>660</v>
      </c>
      <c r="E273" s="20" t="s">
        <v>659</v>
      </c>
      <c r="F273" s="20" t="s">
        <v>29</v>
      </c>
      <c r="G273" s="20" t="s">
        <v>29</v>
      </c>
      <c r="H273" s="20" t="s">
        <v>1190</v>
      </c>
      <c r="I273" s="20" t="str">
        <f>VLOOKUP(A273,Cirripectes_R_sampledata!C:E,3,FALSE)</f>
        <v>castaneus</v>
      </c>
    </row>
    <row r="274" spans="1:9" s="20" customFormat="1" x14ac:dyDescent="0.25">
      <c r="A274" s="38" t="s">
        <v>1070</v>
      </c>
      <c r="B274" s="20" t="s">
        <v>662</v>
      </c>
      <c r="C274" s="20" t="s">
        <v>661</v>
      </c>
      <c r="D274" s="20" t="s">
        <v>660</v>
      </c>
      <c r="E274" s="20" t="s">
        <v>659</v>
      </c>
      <c r="F274" s="20" t="s">
        <v>29</v>
      </c>
      <c r="G274" s="20" t="s">
        <v>29</v>
      </c>
      <c r="H274" s="20" t="s">
        <v>1190</v>
      </c>
      <c r="I274" s="20" t="str">
        <f>VLOOKUP(A274,Cirripectes_R_sampledata!C:E,3,FALSE)</f>
        <v>castaneus</v>
      </c>
    </row>
    <row r="275" spans="1:9" s="20" customFormat="1" x14ac:dyDescent="0.25">
      <c r="A275" s="38" t="s">
        <v>1071</v>
      </c>
      <c r="B275" s="20" t="s">
        <v>662</v>
      </c>
      <c r="C275" s="20" t="s">
        <v>661</v>
      </c>
      <c r="D275" s="20" t="s">
        <v>660</v>
      </c>
      <c r="E275" s="20" t="s">
        <v>659</v>
      </c>
      <c r="F275" s="20" t="s">
        <v>29</v>
      </c>
      <c r="G275" s="20" t="s">
        <v>29</v>
      </c>
      <c r="H275" s="20" t="s">
        <v>1190</v>
      </c>
      <c r="I275" s="20" t="str">
        <f>VLOOKUP(A275,Cirripectes_R_sampledata!C:E,3,FALSE)</f>
        <v>castaneus</v>
      </c>
    </row>
    <row r="276" spans="1:9" s="20" customFormat="1" x14ac:dyDescent="0.25">
      <c r="A276" s="38" t="s">
        <v>19</v>
      </c>
      <c r="B276" s="20" t="s">
        <v>662</v>
      </c>
      <c r="C276" s="20" t="s">
        <v>661</v>
      </c>
      <c r="D276" s="20" t="s">
        <v>660</v>
      </c>
      <c r="E276" s="20" t="s">
        <v>659</v>
      </c>
      <c r="F276" s="20" t="s">
        <v>29</v>
      </c>
      <c r="G276" s="20" t="s">
        <v>29</v>
      </c>
      <c r="H276" s="20" t="s">
        <v>1190</v>
      </c>
      <c r="I276" s="20" t="str">
        <f>VLOOKUP(A276,Cirripectes_R_sampledata!C:E,3,FALSE)</f>
        <v>castaneus</v>
      </c>
    </row>
    <row r="277" spans="1:9" s="20" customFormat="1" x14ac:dyDescent="0.25">
      <c r="A277" s="38" t="s">
        <v>6</v>
      </c>
      <c r="B277" s="20" t="s">
        <v>662</v>
      </c>
      <c r="C277" s="20" t="s">
        <v>661</v>
      </c>
      <c r="D277" s="20" t="s">
        <v>660</v>
      </c>
      <c r="E277" s="20" t="s">
        <v>659</v>
      </c>
      <c r="F277" s="20" t="s">
        <v>29</v>
      </c>
      <c r="G277" s="20" t="s">
        <v>29</v>
      </c>
      <c r="H277" s="20" t="s">
        <v>1190</v>
      </c>
      <c r="I277" s="20" t="str">
        <f>VLOOKUP(A277,Cirripectes_R_sampledata!C:E,3,FALSE)</f>
        <v>castaneus</v>
      </c>
    </row>
    <row r="278" spans="1:9" s="20" customFormat="1" x14ac:dyDescent="0.25">
      <c r="A278" s="38" t="s">
        <v>12</v>
      </c>
      <c r="B278" s="20" t="s">
        <v>662</v>
      </c>
      <c r="C278" s="20" t="s">
        <v>661</v>
      </c>
      <c r="D278" s="20" t="s">
        <v>660</v>
      </c>
      <c r="E278" s="20" t="s">
        <v>659</v>
      </c>
      <c r="F278" s="20" t="s">
        <v>29</v>
      </c>
      <c r="G278" s="20" t="s">
        <v>29</v>
      </c>
      <c r="H278" s="20" t="s">
        <v>1190</v>
      </c>
      <c r="I278" s="20" t="str">
        <f>VLOOKUP(A278,Cirripectes_R_sampledata!C:E,3,FALSE)</f>
        <v>castaneus</v>
      </c>
    </row>
    <row r="279" spans="1:9" s="20" customFormat="1" x14ac:dyDescent="0.25">
      <c r="A279" s="38" t="s">
        <v>15</v>
      </c>
      <c r="B279" s="20" t="s">
        <v>662</v>
      </c>
      <c r="C279" s="20" t="s">
        <v>661</v>
      </c>
      <c r="D279" s="20" t="s">
        <v>660</v>
      </c>
      <c r="E279" s="20" t="s">
        <v>659</v>
      </c>
      <c r="F279" s="20" t="s">
        <v>29</v>
      </c>
      <c r="G279" s="20" t="s">
        <v>29</v>
      </c>
      <c r="H279" s="20" t="s">
        <v>1190</v>
      </c>
      <c r="I279" s="20" t="str">
        <f>VLOOKUP(A279,Cirripectes_R_sampledata!C:E,3,FALSE)</f>
        <v>castaneus</v>
      </c>
    </row>
    <row r="280" spans="1:9" s="20" customFormat="1" x14ac:dyDescent="0.25">
      <c r="A280" s="38" t="s">
        <v>4</v>
      </c>
      <c r="B280" s="20" t="s">
        <v>662</v>
      </c>
      <c r="C280" s="20" t="s">
        <v>661</v>
      </c>
      <c r="D280" s="20" t="s">
        <v>660</v>
      </c>
      <c r="E280" s="20" t="s">
        <v>659</v>
      </c>
      <c r="F280" s="20" t="s">
        <v>29</v>
      </c>
      <c r="G280" s="20" t="s">
        <v>29</v>
      </c>
      <c r="H280" s="20" t="s">
        <v>1190</v>
      </c>
      <c r="I280" s="20" t="str">
        <f>VLOOKUP(A280,Cirripectes_R_sampledata!C:E,3,FALSE)</f>
        <v>castaneus</v>
      </c>
    </row>
    <row r="281" spans="1:9" s="20" customFormat="1" x14ac:dyDescent="0.25">
      <c r="A281" s="38" t="s">
        <v>16</v>
      </c>
      <c r="B281" s="20" t="s">
        <v>662</v>
      </c>
      <c r="C281" s="20" t="s">
        <v>661</v>
      </c>
      <c r="D281" s="20" t="s">
        <v>660</v>
      </c>
      <c r="E281" s="20" t="s">
        <v>659</v>
      </c>
      <c r="F281" s="20" t="s">
        <v>29</v>
      </c>
      <c r="G281" s="20" t="s">
        <v>29</v>
      </c>
      <c r="H281" s="20" t="s">
        <v>1190</v>
      </c>
      <c r="I281" s="20" t="str">
        <f>VLOOKUP(A281,Cirripectes_R_sampledata!C:E,3,FALSE)</f>
        <v>randalli</v>
      </c>
    </row>
    <row r="282" spans="1:9" s="20" customFormat="1" x14ac:dyDescent="0.25">
      <c r="A282" s="38" t="s">
        <v>8</v>
      </c>
      <c r="B282" s="20" t="s">
        <v>662</v>
      </c>
      <c r="C282" s="20" t="s">
        <v>661</v>
      </c>
      <c r="D282" s="20" t="s">
        <v>660</v>
      </c>
      <c r="E282" s="20" t="s">
        <v>659</v>
      </c>
      <c r="F282" s="20" t="s">
        <v>29</v>
      </c>
      <c r="G282" s="20" t="s">
        <v>29</v>
      </c>
      <c r="H282" s="20" t="s">
        <v>1190</v>
      </c>
      <c r="I282" s="20" t="str">
        <f>VLOOKUP(A282,Cirripectes_R_sampledata!C:E,3,FALSE)</f>
        <v>castaneus</v>
      </c>
    </row>
    <row r="283" spans="1:9" s="20" customFormat="1" x14ac:dyDescent="0.25">
      <c r="A283" s="38" t="s">
        <v>20</v>
      </c>
      <c r="B283" s="20" t="s">
        <v>662</v>
      </c>
      <c r="C283" s="20" t="s">
        <v>661</v>
      </c>
      <c r="D283" s="20" t="s">
        <v>660</v>
      </c>
      <c r="E283" s="20" t="s">
        <v>659</v>
      </c>
      <c r="F283" s="20" t="s">
        <v>29</v>
      </c>
      <c r="G283" s="20" t="s">
        <v>29</v>
      </c>
      <c r="H283" s="20" t="s">
        <v>1190</v>
      </c>
      <c r="I283" s="20" t="str">
        <f>VLOOKUP(A283,Cirripectes_R_sampledata!C:E,3,FALSE)</f>
        <v>castaneus</v>
      </c>
    </row>
    <row r="284" spans="1:9" s="20" customFormat="1" x14ac:dyDescent="0.25">
      <c r="A284" s="38" t="s">
        <v>10</v>
      </c>
      <c r="B284" s="20" t="s">
        <v>662</v>
      </c>
      <c r="C284" s="20" t="s">
        <v>661</v>
      </c>
      <c r="D284" s="20" t="s">
        <v>660</v>
      </c>
      <c r="E284" s="20" t="s">
        <v>659</v>
      </c>
      <c r="F284" s="20" t="s">
        <v>29</v>
      </c>
      <c r="G284" s="20" t="s">
        <v>29</v>
      </c>
      <c r="H284" s="20" t="s">
        <v>1190</v>
      </c>
      <c r="I284" s="20" t="str">
        <f>VLOOKUP(A284,Cirripectes_R_sampledata!C:E,3,FALSE)</f>
        <v>castaneus</v>
      </c>
    </row>
    <row r="285" spans="1:9" s="20" customFormat="1" x14ac:dyDescent="0.25">
      <c r="A285" s="22" t="s">
        <v>1204</v>
      </c>
      <c r="B285" s="20" t="s">
        <v>662</v>
      </c>
      <c r="C285" s="20" t="s">
        <v>661</v>
      </c>
      <c r="D285" s="20" t="s">
        <v>660</v>
      </c>
      <c r="E285" s="20" t="s">
        <v>659</v>
      </c>
      <c r="F285" s="20" t="s">
        <v>29</v>
      </c>
      <c r="G285" s="20" t="s">
        <v>29</v>
      </c>
      <c r="H285" s="20" t="s">
        <v>1190</v>
      </c>
      <c r="I285" s="20" t="str">
        <f>VLOOKUP(A285,Cirripectes_R_sampledata!C:E,3,FALSE)</f>
        <v>castaneus</v>
      </c>
    </row>
    <row r="286" spans="1:9" s="20" customFormat="1" x14ac:dyDescent="0.25">
      <c r="A286" s="22" t="s">
        <v>1205</v>
      </c>
      <c r="B286" s="20" t="s">
        <v>662</v>
      </c>
      <c r="C286" s="20" t="s">
        <v>661</v>
      </c>
      <c r="D286" s="20" t="s">
        <v>660</v>
      </c>
      <c r="E286" s="20" t="s">
        <v>659</v>
      </c>
      <c r="F286" s="20" t="s">
        <v>29</v>
      </c>
      <c r="G286" s="20" t="s">
        <v>29</v>
      </c>
      <c r="H286" s="20" t="s">
        <v>1190</v>
      </c>
      <c r="I286" s="20" t="str">
        <f>VLOOKUP(A286,Cirripectes_R_sampledata!C:E,3,FALSE)</f>
        <v>castaneus</v>
      </c>
    </row>
    <row r="287" spans="1:9" x14ac:dyDescent="0.25">
      <c r="A287" s="11" t="s">
        <v>1393</v>
      </c>
      <c r="B287" s="20" t="s">
        <v>662</v>
      </c>
      <c r="C287" s="20" t="s">
        <v>661</v>
      </c>
      <c r="D287" s="20" t="s">
        <v>660</v>
      </c>
      <c r="E287" s="20" t="s">
        <v>659</v>
      </c>
      <c r="F287" s="20" t="s">
        <v>1415</v>
      </c>
      <c r="G287" s="20" t="s">
        <v>1416</v>
      </c>
      <c r="H287" s="20" t="s">
        <v>1190</v>
      </c>
      <c r="I287" t="s">
        <v>1395</v>
      </c>
    </row>
    <row r="288" spans="1:9" x14ac:dyDescent="0.25">
      <c r="A288" s="11" t="s">
        <v>1398</v>
      </c>
      <c r="B288" s="20" t="s">
        <v>662</v>
      </c>
      <c r="C288" s="20" t="s">
        <v>661</v>
      </c>
      <c r="D288" s="20" t="s">
        <v>660</v>
      </c>
      <c r="E288" s="20" t="s">
        <v>659</v>
      </c>
      <c r="F288" s="20" t="s">
        <v>29</v>
      </c>
      <c r="G288" s="20" t="s">
        <v>1414</v>
      </c>
      <c r="H288" s="20" t="s">
        <v>1190</v>
      </c>
      <c r="I288" t="s">
        <v>1413</v>
      </c>
    </row>
    <row r="289" spans="1:9" x14ac:dyDescent="0.25">
      <c r="A289" s="11" t="s">
        <v>1399</v>
      </c>
      <c r="B289" s="20" t="s">
        <v>662</v>
      </c>
      <c r="C289" s="20" t="s">
        <v>661</v>
      </c>
      <c r="D289" s="20" t="s">
        <v>660</v>
      </c>
      <c r="E289" s="20" t="s">
        <v>659</v>
      </c>
      <c r="F289" s="20" t="s">
        <v>29</v>
      </c>
      <c r="G289" s="20" t="s">
        <v>1414</v>
      </c>
      <c r="H289" s="20" t="s">
        <v>1190</v>
      </c>
      <c r="I289" t="s">
        <v>1413</v>
      </c>
    </row>
    <row r="290" spans="1:9" x14ac:dyDescent="0.25">
      <c r="A290" s="11" t="s">
        <v>1400</v>
      </c>
      <c r="B290" s="20" t="s">
        <v>662</v>
      </c>
      <c r="C290" s="20" t="s">
        <v>661</v>
      </c>
      <c r="D290" s="20" t="s">
        <v>660</v>
      </c>
      <c r="E290" s="20" t="s">
        <v>659</v>
      </c>
      <c r="F290" s="20" t="s">
        <v>29</v>
      </c>
      <c r="G290" s="20" t="s">
        <v>1414</v>
      </c>
      <c r="H290" s="20" t="s">
        <v>1190</v>
      </c>
      <c r="I290" t="s">
        <v>1413</v>
      </c>
    </row>
    <row r="291" spans="1:9" x14ac:dyDescent="0.25">
      <c r="A291" s="11" t="s">
        <v>1401</v>
      </c>
      <c r="B291" s="20" t="s">
        <v>662</v>
      </c>
      <c r="C291" s="20" t="s">
        <v>661</v>
      </c>
      <c r="D291" s="20" t="s">
        <v>660</v>
      </c>
      <c r="E291" s="20" t="s">
        <v>659</v>
      </c>
      <c r="F291" s="20" t="s">
        <v>29</v>
      </c>
      <c r="G291" s="20" t="s">
        <v>1414</v>
      </c>
      <c r="H291" s="20" t="s">
        <v>1190</v>
      </c>
      <c r="I291" t="s">
        <v>1413</v>
      </c>
    </row>
    <row r="292" spans="1:9" x14ac:dyDescent="0.25">
      <c r="A292" s="11" t="s">
        <v>1402</v>
      </c>
      <c r="B292" s="20" t="s">
        <v>662</v>
      </c>
      <c r="C292" s="20" t="s">
        <v>661</v>
      </c>
      <c r="D292" s="20" t="s">
        <v>660</v>
      </c>
      <c r="E292" s="20" t="s">
        <v>659</v>
      </c>
      <c r="F292" s="20" t="s">
        <v>29</v>
      </c>
      <c r="G292" s="20" t="s">
        <v>1414</v>
      </c>
      <c r="H292" s="20" t="s">
        <v>1190</v>
      </c>
      <c r="I292" t="s">
        <v>1413</v>
      </c>
    </row>
    <row r="293" spans="1:9" x14ac:dyDescent="0.25">
      <c r="A293" s="11" t="s">
        <v>1403</v>
      </c>
      <c r="B293" s="20" t="s">
        <v>662</v>
      </c>
      <c r="C293" s="20" t="s">
        <v>661</v>
      </c>
      <c r="D293" s="20" t="s">
        <v>660</v>
      </c>
      <c r="E293" s="20" t="s">
        <v>659</v>
      </c>
      <c r="F293" s="20" t="s">
        <v>29</v>
      </c>
      <c r="G293" s="20" t="s">
        <v>447</v>
      </c>
      <c r="H293" s="20" t="s">
        <v>1190</v>
      </c>
      <c r="I293" t="s">
        <v>77</v>
      </c>
    </row>
    <row r="294" spans="1:9" x14ac:dyDescent="0.25">
      <c r="A294" s="11" t="s">
        <v>1404</v>
      </c>
      <c r="B294" s="20" t="s">
        <v>662</v>
      </c>
      <c r="C294" s="20" t="s">
        <v>661</v>
      </c>
      <c r="D294" s="20" t="s">
        <v>660</v>
      </c>
      <c r="E294" s="20" t="s">
        <v>659</v>
      </c>
      <c r="F294" s="20" t="s">
        <v>29</v>
      </c>
      <c r="G294" s="20" t="s">
        <v>447</v>
      </c>
      <c r="H294" s="20" t="s">
        <v>1190</v>
      </c>
      <c r="I294" t="s">
        <v>77</v>
      </c>
    </row>
    <row r="295" spans="1:9" x14ac:dyDescent="0.25">
      <c r="A295" s="11" t="s">
        <v>1455</v>
      </c>
      <c r="B295" s="20" t="s">
        <v>662</v>
      </c>
      <c r="C295" s="20" t="s">
        <v>661</v>
      </c>
      <c r="D295" s="20" t="s">
        <v>660</v>
      </c>
      <c r="E295" s="20" t="s">
        <v>659</v>
      </c>
      <c r="F295" s="20" t="s">
        <v>1491</v>
      </c>
      <c r="G295" s="11" t="s">
        <v>1487</v>
      </c>
      <c r="H295" s="20" t="s">
        <v>1190</v>
      </c>
      <c r="I295" t="s">
        <v>1395</v>
      </c>
    </row>
    <row r="296" spans="1:9" x14ac:dyDescent="0.25">
      <c r="A296" s="11" t="s">
        <v>1458</v>
      </c>
      <c r="B296" s="20" t="s">
        <v>662</v>
      </c>
      <c r="C296" s="20" t="s">
        <v>661</v>
      </c>
      <c r="D296" s="20" t="s">
        <v>660</v>
      </c>
      <c r="E296" s="20" t="s">
        <v>659</v>
      </c>
      <c r="F296" s="20" t="s">
        <v>1492</v>
      </c>
      <c r="G296" s="11" t="s">
        <v>1488</v>
      </c>
      <c r="H296" s="20" t="s">
        <v>1190</v>
      </c>
      <c r="I296" t="s">
        <v>1395</v>
      </c>
    </row>
    <row r="297" spans="1:9" x14ac:dyDescent="0.25">
      <c r="A297" s="11" t="s">
        <v>1456</v>
      </c>
      <c r="B297" s="20" t="s">
        <v>662</v>
      </c>
      <c r="C297" s="20" t="s">
        <v>661</v>
      </c>
      <c r="D297" s="20" t="s">
        <v>660</v>
      </c>
      <c r="E297" s="20" t="s">
        <v>659</v>
      </c>
      <c r="F297" s="20" t="s">
        <v>1493</v>
      </c>
      <c r="G297" s="11" t="s">
        <v>1489</v>
      </c>
      <c r="H297" s="20" t="s">
        <v>1190</v>
      </c>
      <c r="I297" t="s">
        <v>1395</v>
      </c>
    </row>
    <row r="298" spans="1:9" x14ac:dyDescent="0.25">
      <c r="A298" s="11" t="s">
        <v>1457</v>
      </c>
      <c r="B298" s="20" t="s">
        <v>662</v>
      </c>
      <c r="C298" s="20" t="s">
        <v>661</v>
      </c>
      <c r="D298" s="20" t="s">
        <v>660</v>
      </c>
      <c r="E298" s="20" t="s">
        <v>659</v>
      </c>
      <c r="F298" s="20" t="s">
        <v>1494</v>
      </c>
      <c r="G298" s="11" t="s">
        <v>1490</v>
      </c>
      <c r="H298" s="20" t="s">
        <v>1190</v>
      </c>
      <c r="I298" t="s">
        <v>1395</v>
      </c>
    </row>
  </sheetData>
  <conditionalFormatting sqref="A299:A1048576 A1:A184">
    <cfRule type="duplicateValues" dxfId="47" priority="9"/>
  </conditionalFormatting>
  <conditionalFormatting sqref="A185:A189 A195:A258">
    <cfRule type="duplicateValues" dxfId="46" priority="8"/>
  </conditionalFormatting>
  <conditionalFormatting sqref="A190 A192:A193">
    <cfRule type="duplicateValues" dxfId="45" priority="7"/>
  </conditionalFormatting>
  <conditionalFormatting sqref="A194">
    <cfRule type="duplicateValues" dxfId="44" priority="6"/>
  </conditionalFormatting>
  <conditionalFormatting sqref="A191">
    <cfRule type="duplicateValues" dxfId="43" priority="5"/>
  </conditionalFormatting>
  <conditionalFormatting sqref="A285:A286">
    <cfRule type="duplicateValues" dxfId="42" priority="4"/>
  </conditionalFormatting>
  <conditionalFormatting sqref="A288:A294">
    <cfRule type="duplicateValues" dxfId="41" priority="3"/>
  </conditionalFormatting>
  <conditionalFormatting sqref="A295:A298">
    <cfRule type="duplicateValues" dxfId="40" priority="2"/>
  </conditionalFormatting>
  <conditionalFormatting sqref="G295:G298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4"/>
  <sheetViews>
    <sheetView topLeftCell="B1" zoomScale="70" zoomScaleNormal="70" workbookViewId="0">
      <pane ySplit="1" topLeftCell="A2" activePane="bottomLeft" state="frozen"/>
      <selection pane="bottomLeft" activeCell="N300" sqref="N300"/>
    </sheetView>
  </sheetViews>
  <sheetFormatPr baseColWidth="10" defaultRowHeight="15" x14ac:dyDescent="0.25"/>
  <cols>
    <col min="2" max="2" width="7" customWidth="1"/>
    <col min="3" max="5" width="21" customWidth="1"/>
    <col min="6" max="6" width="42.5703125" customWidth="1"/>
    <col min="7" max="7" width="18.5703125" customWidth="1"/>
    <col min="8" max="8" width="11.42578125" style="2"/>
    <col min="9" max="11" width="11.42578125" customWidth="1"/>
    <col min="12" max="12" width="22.7109375" customWidth="1"/>
    <col min="13" max="13" width="17.7109375" customWidth="1"/>
    <col min="16" max="16" width="35.140625" customWidth="1"/>
    <col min="17" max="17" width="17.85546875" customWidth="1"/>
    <col min="18" max="18" width="17.5703125" customWidth="1"/>
    <col min="21" max="21" width="0" style="9" hidden="1" customWidth="1"/>
    <col min="22" max="23" width="0" hidden="1" customWidth="1"/>
    <col min="24" max="24" width="21.7109375" customWidth="1"/>
    <col min="25" max="25" width="21.85546875" customWidth="1"/>
    <col min="27" max="27" width="11.42578125" style="14"/>
  </cols>
  <sheetData>
    <row r="1" spans="1:38" s="13" customFormat="1" x14ac:dyDescent="0.25">
      <c r="A1" s="13" t="s">
        <v>39</v>
      </c>
      <c r="B1" s="13" t="s">
        <v>1390</v>
      </c>
      <c r="C1" s="13" t="s">
        <v>22</v>
      </c>
      <c r="D1" s="13" t="s">
        <v>1379</v>
      </c>
      <c r="E1" s="13" t="s">
        <v>1377</v>
      </c>
      <c r="F1" s="13" t="s">
        <v>1187</v>
      </c>
      <c r="G1" s="13" t="s">
        <v>274</v>
      </c>
      <c r="H1" s="24" t="str">
        <f>IF(ISBLANK('[1]Voucher Info'!B2),"",'[1]Voucher Info'!B2)</f>
        <v>Field ID</v>
      </c>
      <c r="I1" s="13" t="s">
        <v>0</v>
      </c>
      <c r="J1" s="13" t="s">
        <v>1117</v>
      </c>
      <c r="K1" s="13" t="s">
        <v>461</v>
      </c>
      <c r="L1" s="13" t="s">
        <v>42</v>
      </c>
      <c r="M1" s="13" t="s">
        <v>43</v>
      </c>
      <c r="N1" s="13" t="s">
        <v>31</v>
      </c>
      <c r="O1" s="13" t="s">
        <v>32</v>
      </c>
      <c r="P1" s="13" t="s">
        <v>1376</v>
      </c>
      <c r="Q1" s="13" t="s">
        <v>1319</v>
      </c>
      <c r="R1" s="13" t="s">
        <v>1320</v>
      </c>
      <c r="S1" t="s">
        <v>33</v>
      </c>
      <c r="T1" t="s">
        <v>34</v>
      </c>
      <c r="U1" s="25" t="s">
        <v>35</v>
      </c>
      <c r="V1" s="13" t="s">
        <v>36</v>
      </c>
      <c r="W1" s="13" t="s">
        <v>37</v>
      </c>
      <c r="X1" s="13" t="s">
        <v>460</v>
      </c>
      <c r="Y1" s="13" t="s">
        <v>40</v>
      </c>
      <c r="Z1" s="13" t="s">
        <v>41</v>
      </c>
      <c r="AA1" s="26" t="s">
        <v>663</v>
      </c>
      <c r="AE1" s="13" t="s">
        <v>1288</v>
      </c>
      <c r="AF1" s="13" t="s">
        <v>1289</v>
      </c>
      <c r="AG1" s="13" t="s">
        <v>1290</v>
      </c>
      <c r="AH1" s="13" t="s">
        <v>1293</v>
      </c>
      <c r="AI1" s="13" t="s">
        <v>1294</v>
      </c>
      <c r="AJ1" s="13" t="s">
        <v>1295</v>
      </c>
      <c r="AL1" s="13" t="s">
        <v>1296</v>
      </c>
    </row>
    <row r="2" spans="1:38" x14ac:dyDescent="0.25">
      <c r="A2" t="s">
        <v>462</v>
      </c>
      <c r="B2">
        <v>1</v>
      </c>
      <c r="C2" s="3" t="s">
        <v>152</v>
      </c>
      <c r="D2" s="3" t="s">
        <v>1190</v>
      </c>
      <c r="E2" s="3" t="s">
        <v>86</v>
      </c>
      <c r="F2" t="e">
        <f>VLOOKUP(C2,#REF!,2,FALSE)</f>
        <v>#REF!</v>
      </c>
      <c r="G2" s="3" t="s">
        <v>336</v>
      </c>
      <c r="H2" s="1">
        <f>VLOOKUP(C2,[2]COI!$A:$N,3,FALSE)</f>
        <v>0</v>
      </c>
      <c r="I2" t="s">
        <v>1</v>
      </c>
      <c r="K2" s="3"/>
      <c r="L2" t="str">
        <f>VLOOKUP($C2,[3]All_cirripectes!$B:$BQ,55,FALSE)</f>
        <v>Seychelles</v>
      </c>
      <c r="M2" t="s">
        <v>60</v>
      </c>
      <c r="N2" s="1"/>
      <c r="O2" s="1"/>
      <c r="P2" s="1" t="s">
        <v>60</v>
      </c>
      <c r="Q2" s="34">
        <v>-4.678927777777778</v>
      </c>
      <c r="R2" s="34">
        <v>55.49355555555556</v>
      </c>
      <c r="S2" s="1">
        <v>-4.678927777777778</v>
      </c>
      <c r="T2" s="1">
        <v>55.49355555555556</v>
      </c>
      <c r="U2" s="10"/>
      <c r="X2" s="3" t="s">
        <v>29</v>
      </c>
      <c r="Y2" s="3" t="s">
        <v>44</v>
      </c>
      <c r="Z2" t="s">
        <v>89</v>
      </c>
      <c r="AA2" s="14" t="s">
        <v>826</v>
      </c>
      <c r="AE2" t="e">
        <f>VLOOKUP($C2,#REF!,6,FALSE)</f>
        <v>#REF!</v>
      </c>
      <c r="AF2" t="e">
        <f>VLOOKUP($C2,#REF!,7,FALSE)</f>
        <v>#REF!</v>
      </c>
      <c r="AG2" t="e">
        <f>VLOOKUP($C2,#REF!,8,FALSE)</f>
        <v>#REF!</v>
      </c>
      <c r="AH2" t="e">
        <f>VLOOKUP($C2,#REF!,9,FALSE)</f>
        <v>#REF!</v>
      </c>
      <c r="AI2" t="e">
        <f>VLOOKUP($C2,#REF!,10,FALSE)</f>
        <v>#REF!</v>
      </c>
      <c r="AJ2" t="e">
        <f>VLOOKUP($C2,#REF!,11,FALSE)</f>
        <v>#REF!</v>
      </c>
      <c r="AL2">
        <v>0</v>
      </c>
    </row>
    <row r="3" spans="1:38" x14ac:dyDescent="0.25">
      <c r="A3" t="s">
        <v>463</v>
      </c>
      <c r="B3">
        <v>2</v>
      </c>
      <c r="C3" s="3" t="s">
        <v>196</v>
      </c>
      <c r="D3" s="3" t="s">
        <v>30</v>
      </c>
      <c r="E3" s="3" t="s">
        <v>30</v>
      </c>
      <c r="F3" t="e">
        <f>VLOOKUP(C3,#REF!,2,FALSE)</f>
        <v>#REF!</v>
      </c>
      <c r="G3" s="3" t="s">
        <v>362</v>
      </c>
      <c r="H3" s="1">
        <f>VLOOKUP(C3,[2]COI!$A:$N,3,FALSE)</f>
        <v>0</v>
      </c>
      <c r="I3" t="s">
        <v>1</v>
      </c>
      <c r="K3" s="3"/>
      <c r="L3" t="str">
        <f>VLOOKUP($C3,[3]All_cirripectes!$B:$BQ,55,FALSE)</f>
        <v>Saudi Arabia</v>
      </c>
      <c r="M3" s="4" t="s">
        <v>442</v>
      </c>
      <c r="N3" s="1"/>
      <c r="O3" s="1"/>
      <c r="P3" s="1" t="s">
        <v>1321</v>
      </c>
      <c r="Q3" s="34">
        <v>22.149280555555556</v>
      </c>
      <c r="R3" s="34">
        <v>38.650177777777778</v>
      </c>
      <c r="S3" s="1">
        <v>22.149280555555556</v>
      </c>
      <c r="T3" s="1">
        <v>38.650177777777778</v>
      </c>
      <c r="U3" s="10"/>
      <c r="X3" s="3" t="s">
        <v>452</v>
      </c>
      <c r="Y3" s="3" t="s">
        <v>45</v>
      </c>
      <c r="Z3" t="s">
        <v>89</v>
      </c>
      <c r="AA3" s="15" t="s">
        <v>816</v>
      </c>
      <c r="AE3" t="e">
        <f>VLOOKUP($C3,#REF!,6,FALSE)</f>
        <v>#REF!</v>
      </c>
      <c r="AF3" t="e">
        <f>VLOOKUP($C3,#REF!,7,FALSE)</f>
        <v>#REF!</v>
      </c>
      <c r="AG3" t="e">
        <f>VLOOKUP($C3,#REF!,8,FALSE)</f>
        <v>#REF!</v>
      </c>
      <c r="AH3" t="e">
        <f>VLOOKUP($C3,#REF!,9,FALSE)</f>
        <v>#REF!</v>
      </c>
      <c r="AI3" t="e">
        <f>VLOOKUP($C3,#REF!,10,FALSE)</f>
        <v>#REF!</v>
      </c>
      <c r="AJ3" t="e">
        <f>VLOOKUP($C3,#REF!,11,FALSE)</f>
        <v>#REF!</v>
      </c>
      <c r="AL3">
        <v>0</v>
      </c>
    </row>
    <row r="4" spans="1:38" x14ac:dyDescent="0.25">
      <c r="A4" t="s">
        <v>464</v>
      </c>
      <c r="B4">
        <v>3</v>
      </c>
      <c r="C4" s="3" t="s">
        <v>117</v>
      </c>
      <c r="D4" s="3" t="s">
        <v>1106</v>
      </c>
      <c r="E4" s="3" t="s">
        <v>80</v>
      </c>
      <c r="F4" t="e">
        <f>VLOOKUP(C4,#REF!,2,FALSE)</f>
        <v>#REF!</v>
      </c>
      <c r="G4" s="3" t="s">
        <v>301</v>
      </c>
      <c r="H4" s="1" t="str">
        <f>VLOOKUP(C4,[2]COI!$A:$N,3,FALSE)</f>
        <v>GU357568</v>
      </c>
      <c r="I4" t="s">
        <v>1</v>
      </c>
      <c r="K4" s="3">
        <v>2009</v>
      </c>
      <c r="L4" t="str">
        <f>VLOOKUP($C4,[3]All_cirripectes!$B:$BQ,55,FALSE)</f>
        <v>South Africa</v>
      </c>
      <c r="M4" t="s">
        <v>440</v>
      </c>
      <c r="N4" s="1"/>
      <c r="O4" s="1"/>
      <c r="P4" t="str">
        <f>VLOOKUP($C4,[3]All_cirripectes!$B:$BQ,55,FALSE)</f>
        <v>South Africa</v>
      </c>
      <c r="Q4" s="1" t="s">
        <v>985</v>
      </c>
      <c r="R4" s="1" t="s">
        <v>986</v>
      </c>
      <c r="S4" s="1" t="s">
        <v>1001</v>
      </c>
      <c r="T4" s="1" t="s">
        <v>1002</v>
      </c>
      <c r="U4" s="10"/>
      <c r="X4" s="3" t="s">
        <v>448</v>
      </c>
      <c r="Y4" s="3" t="s">
        <v>49</v>
      </c>
      <c r="Z4" t="s">
        <v>89</v>
      </c>
      <c r="AA4" s="14" t="s">
        <v>794</v>
      </c>
      <c r="AE4" t="e">
        <f>VLOOKUP($C4,#REF!,6,FALSE)</f>
        <v>#REF!</v>
      </c>
      <c r="AF4" t="e">
        <f>VLOOKUP($C4,#REF!,7,FALSE)</f>
        <v>#REF!</v>
      </c>
      <c r="AG4" t="e">
        <f>VLOOKUP($C4,#REF!,8,FALSE)</f>
        <v>#REF!</v>
      </c>
      <c r="AH4" t="e">
        <f>VLOOKUP($C4,#REF!,9,FALSE)</f>
        <v>#REF!</v>
      </c>
      <c r="AI4" t="e">
        <f>VLOOKUP($C4,#REF!,10,FALSE)</f>
        <v>#REF!</v>
      </c>
      <c r="AJ4" t="e">
        <f>VLOOKUP($C4,#REF!,11,FALSE)</f>
        <v>#REF!</v>
      </c>
      <c r="AL4">
        <v>0</v>
      </c>
    </row>
    <row r="5" spans="1:38" x14ac:dyDescent="0.25">
      <c r="A5" t="s">
        <v>465</v>
      </c>
      <c r="B5">
        <v>4</v>
      </c>
      <c r="C5" s="3" t="s">
        <v>118</v>
      </c>
      <c r="D5" s="3" t="s">
        <v>1106</v>
      </c>
      <c r="E5" s="3" t="s">
        <v>80</v>
      </c>
      <c r="F5" t="e">
        <f>VLOOKUP(C5,#REF!,2,FALSE)</f>
        <v>#REF!</v>
      </c>
      <c r="G5" s="3" t="s">
        <v>302</v>
      </c>
      <c r="H5" s="1" t="str">
        <f>VLOOKUP(C5,[2]COI!$A:$N,3,FALSE)</f>
        <v>GU357569</v>
      </c>
      <c r="I5" t="s">
        <v>1</v>
      </c>
      <c r="K5" s="3">
        <v>2009</v>
      </c>
      <c r="L5" t="str">
        <f>VLOOKUP($C5,[3]All_cirripectes!$B:$BQ,55,FALSE)</f>
        <v>South Africa</v>
      </c>
      <c r="M5" t="s">
        <v>440</v>
      </c>
      <c r="N5" s="1"/>
      <c r="O5" s="1"/>
      <c r="P5" t="str">
        <f>VLOOKUP($C5,[3]All_cirripectes!$B:$BQ,55,FALSE)</f>
        <v>South Africa</v>
      </c>
      <c r="Q5" s="1" t="s">
        <v>985</v>
      </c>
      <c r="R5" s="1" t="s">
        <v>986</v>
      </c>
      <c r="S5" s="1" t="s">
        <v>1001</v>
      </c>
      <c r="T5" s="1" t="s">
        <v>1002</v>
      </c>
      <c r="U5" s="10"/>
      <c r="X5" s="3" t="s">
        <v>448</v>
      </c>
      <c r="Y5" s="3" t="s">
        <v>49</v>
      </c>
      <c r="Z5" t="s">
        <v>89</v>
      </c>
      <c r="AA5" s="14" t="s">
        <v>815</v>
      </c>
      <c r="AE5" t="e">
        <f>VLOOKUP($C5,#REF!,6,FALSE)</f>
        <v>#REF!</v>
      </c>
      <c r="AF5" t="e">
        <f>VLOOKUP($C5,#REF!,7,FALSE)</f>
        <v>#REF!</v>
      </c>
      <c r="AG5" t="e">
        <f>VLOOKUP($C5,#REF!,8,FALSE)</f>
        <v>#REF!</v>
      </c>
      <c r="AH5" t="e">
        <f>VLOOKUP($C5,#REF!,9,FALSE)</f>
        <v>#REF!</v>
      </c>
      <c r="AI5" t="e">
        <f>VLOOKUP($C5,#REF!,10,FALSE)</f>
        <v>#REF!</v>
      </c>
      <c r="AJ5" t="e">
        <f>VLOOKUP($C5,#REF!,11,FALSE)</f>
        <v>#REF!</v>
      </c>
      <c r="AL5">
        <v>0</v>
      </c>
    </row>
    <row r="6" spans="1:38" x14ac:dyDescent="0.25">
      <c r="A6" t="s">
        <v>466</v>
      </c>
      <c r="B6">
        <v>5</v>
      </c>
      <c r="C6" s="3" t="s">
        <v>119</v>
      </c>
      <c r="D6" s="3" t="s">
        <v>81</v>
      </c>
      <c r="E6" s="3" t="s">
        <v>81</v>
      </c>
      <c r="F6" t="e">
        <f>VLOOKUP(C6,#REF!,2,FALSE)</f>
        <v>#REF!</v>
      </c>
      <c r="G6" s="3" t="s">
        <v>303</v>
      </c>
      <c r="H6" s="1" t="str">
        <f>VLOOKUP(C6,[2]COI!$A:$N,3,FALSE)</f>
        <v>AUST-052</v>
      </c>
      <c r="I6" t="s">
        <v>1</v>
      </c>
      <c r="K6" s="3">
        <v>2013</v>
      </c>
      <c r="L6" t="str">
        <f>VLOOKUP($C6,[3]All_cirripectes!$B:$BQ,55,FALSE)</f>
        <v>French Polynesia</v>
      </c>
      <c r="M6" t="s">
        <v>65</v>
      </c>
      <c r="N6" s="1"/>
      <c r="O6" s="1"/>
      <c r="P6" s="1" t="s">
        <v>1322</v>
      </c>
      <c r="Q6" s="1" t="s">
        <v>987</v>
      </c>
      <c r="R6" s="1" t="s">
        <v>988</v>
      </c>
      <c r="S6" s="1" t="s">
        <v>987</v>
      </c>
      <c r="T6" s="1" t="s">
        <v>988</v>
      </c>
      <c r="U6" s="10">
        <v>10</v>
      </c>
      <c r="X6" s="3" t="s">
        <v>446</v>
      </c>
      <c r="Y6" s="3" t="s">
        <v>50</v>
      </c>
      <c r="Z6" t="s">
        <v>89</v>
      </c>
      <c r="AA6" s="14" t="s">
        <v>798</v>
      </c>
      <c r="AE6" t="e">
        <f>VLOOKUP($C6,#REF!,6,FALSE)</f>
        <v>#REF!</v>
      </c>
      <c r="AF6" t="e">
        <f>VLOOKUP($C6,#REF!,7,FALSE)</f>
        <v>#REF!</v>
      </c>
      <c r="AG6" t="e">
        <f>VLOOKUP($C6,#REF!,8,FALSE)</f>
        <v>#REF!</v>
      </c>
      <c r="AH6" t="e">
        <f>VLOOKUP($C6,#REF!,9,FALSE)</f>
        <v>#REF!</v>
      </c>
      <c r="AI6" t="e">
        <f>VLOOKUP($C6,#REF!,10,FALSE)</f>
        <v>#REF!</v>
      </c>
      <c r="AJ6" t="e">
        <f>VLOOKUP($C6,#REF!,11,FALSE)</f>
        <v>#REF!</v>
      </c>
      <c r="AL6">
        <v>0</v>
      </c>
    </row>
    <row r="7" spans="1:38" x14ac:dyDescent="0.25">
      <c r="A7" t="s">
        <v>467</v>
      </c>
      <c r="B7">
        <v>6</v>
      </c>
      <c r="C7" s="3" t="s">
        <v>120</v>
      </c>
      <c r="D7" s="3" t="s">
        <v>81</v>
      </c>
      <c r="E7" s="3" t="s">
        <v>81</v>
      </c>
      <c r="F7" t="e">
        <f>VLOOKUP(C7,#REF!,2,FALSE)</f>
        <v>#REF!</v>
      </c>
      <c r="G7" s="3" t="s">
        <v>304</v>
      </c>
      <c r="H7" s="1" t="str">
        <f>VLOOKUP(C7,[2]COI!$A:$N,3,FALSE)</f>
        <v>AUST-056</v>
      </c>
      <c r="I7" t="s">
        <v>1</v>
      </c>
      <c r="K7" s="3">
        <v>2013</v>
      </c>
      <c r="L7" t="str">
        <f>VLOOKUP($C7,[3]All_cirripectes!$B:$BQ,55,FALSE)</f>
        <v>French Polynesia</v>
      </c>
      <c r="M7" t="s">
        <v>65</v>
      </c>
      <c r="N7" s="1"/>
      <c r="O7" s="1"/>
      <c r="P7" s="1" t="s">
        <v>1322</v>
      </c>
      <c r="Q7" s="1" t="s">
        <v>987</v>
      </c>
      <c r="R7" s="1" t="s">
        <v>988</v>
      </c>
      <c r="S7" s="1" t="s">
        <v>987</v>
      </c>
      <c r="T7" s="1" t="s">
        <v>988</v>
      </c>
      <c r="U7" s="10">
        <v>10</v>
      </c>
      <c r="X7" s="3" t="s">
        <v>446</v>
      </c>
      <c r="Y7" s="3" t="s">
        <v>50</v>
      </c>
      <c r="Z7" t="s">
        <v>89</v>
      </c>
      <c r="AA7" s="14" t="s">
        <v>801</v>
      </c>
      <c r="AE7" t="e">
        <f>VLOOKUP($C7,#REF!,6,FALSE)</f>
        <v>#REF!</v>
      </c>
      <c r="AF7" t="e">
        <f>VLOOKUP($C7,#REF!,7,FALSE)</f>
        <v>#REF!</v>
      </c>
      <c r="AG7" t="e">
        <f>VLOOKUP($C7,#REF!,8,FALSE)</f>
        <v>#REF!</v>
      </c>
      <c r="AH7" t="e">
        <f>VLOOKUP($C7,#REF!,9,FALSE)</f>
        <v>#REF!</v>
      </c>
      <c r="AI7" t="e">
        <f>VLOOKUP($C7,#REF!,10,FALSE)</f>
        <v>#REF!</v>
      </c>
      <c r="AJ7" t="e">
        <f>VLOOKUP($C7,#REF!,11,FALSE)</f>
        <v>#REF!</v>
      </c>
      <c r="AL7">
        <v>0</v>
      </c>
    </row>
    <row r="8" spans="1:38" x14ac:dyDescent="0.25">
      <c r="A8" t="s">
        <v>468</v>
      </c>
      <c r="B8">
        <v>7</v>
      </c>
      <c r="C8" s="3" t="s">
        <v>121</v>
      </c>
      <c r="D8" s="3" t="s">
        <v>82</v>
      </c>
      <c r="E8" s="3" t="s">
        <v>82</v>
      </c>
      <c r="F8" t="e">
        <f>VLOOKUP(C8,#REF!,2,FALSE)</f>
        <v>#REF!</v>
      </c>
      <c r="G8" s="3" t="s">
        <v>305</v>
      </c>
      <c r="H8" s="1" t="str">
        <f>VLOOKUP(C8,[2]COI!$A:$N,3,FALSE)</f>
        <v>AUST-156</v>
      </c>
      <c r="I8" t="s">
        <v>1</v>
      </c>
      <c r="K8" s="3">
        <v>2013</v>
      </c>
      <c r="L8" t="str">
        <f>VLOOKUP($C8,[3]All_cirripectes!$B:$BQ,55,FALSE)</f>
        <v>French Polynesia</v>
      </c>
      <c r="M8" t="s">
        <v>65</v>
      </c>
      <c r="N8" s="1"/>
      <c r="O8" s="1"/>
      <c r="P8" s="1" t="s">
        <v>1322</v>
      </c>
      <c r="Q8" s="1" t="s">
        <v>990</v>
      </c>
      <c r="R8" s="1" t="s">
        <v>991</v>
      </c>
      <c r="S8" s="1" t="s">
        <v>987</v>
      </c>
      <c r="T8" s="1" t="s">
        <v>988</v>
      </c>
      <c r="U8" s="10">
        <v>3</v>
      </c>
      <c r="X8" s="3" t="s">
        <v>449</v>
      </c>
      <c r="Y8" s="3" t="s">
        <v>51</v>
      </c>
      <c r="Z8" t="s">
        <v>89</v>
      </c>
      <c r="AA8" s="14" t="s">
        <v>889</v>
      </c>
      <c r="AE8" t="e">
        <f>VLOOKUP($C8,#REF!,6,FALSE)</f>
        <v>#REF!</v>
      </c>
      <c r="AF8" t="e">
        <f>VLOOKUP($C8,#REF!,7,FALSE)</f>
        <v>#REF!</v>
      </c>
      <c r="AG8" t="e">
        <f>VLOOKUP($C8,#REF!,8,FALSE)</f>
        <v>#REF!</v>
      </c>
      <c r="AH8" t="e">
        <f>VLOOKUP($C8,#REF!,9,FALSE)</f>
        <v>#REF!</v>
      </c>
      <c r="AI8" t="e">
        <f>VLOOKUP($C8,#REF!,10,FALSE)</f>
        <v>#REF!</v>
      </c>
      <c r="AJ8" t="e">
        <f>VLOOKUP($C8,#REF!,11,FALSE)</f>
        <v>#REF!</v>
      </c>
      <c r="AL8">
        <v>0</v>
      </c>
    </row>
    <row r="9" spans="1:38" x14ac:dyDescent="0.25">
      <c r="A9" t="s">
        <v>469</v>
      </c>
      <c r="B9">
        <v>8</v>
      </c>
      <c r="C9" s="3" t="s">
        <v>122</v>
      </c>
      <c r="D9" s="3" t="s">
        <v>82</v>
      </c>
      <c r="E9" s="3" t="s">
        <v>82</v>
      </c>
      <c r="F9" t="e">
        <f>VLOOKUP(C9,#REF!,2,FALSE)</f>
        <v>#REF!</v>
      </c>
      <c r="G9" s="3" t="s">
        <v>306</v>
      </c>
      <c r="H9" s="1" t="str">
        <f>VLOOKUP(C9,[2]COI!$A:$N,3,FALSE)</f>
        <v>AUST-157</v>
      </c>
      <c r="I9" t="s">
        <v>1</v>
      </c>
      <c r="K9" s="3">
        <v>2013</v>
      </c>
      <c r="L9" t="str">
        <f>VLOOKUP($C9,[3]All_cirripectes!$B:$BQ,55,FALSE)</f>
        <v>French Polynesia</v>
      </c>
      <c r="M9" t="s">
        <v>65</v>
      </c>
      <c r="N9" s="1"/>
      <c r="O9" s="1"/>
      <c r="P9" s="1" t="s">
        <v>1322</v>
      </c>
      <c r="Q9" s="1" t="s">
        <v>990</v>
      </c>
      <c r="R9" s="1" t="s">
        <v>991</v>
      </c>
      <c r="S9" s="1" t="s">
        <v>987</v>
      </c>
      <c r="T9" s="1" t="s">
        <v>988</v>
      </c>
      <c r="U9" s="10">
        <v>3</v>
      </c>
      <c r="X9" s="3" t="s">
        <v>449</v>
      </c>
      <c r="Y9" s="3" t="s">
        <v>51</v>
      </c>
      <c r="Z9" t="s">
        <v>89</v>
      </c>
      <c r="AA9" s="18"/>
      <c r="AE9" t="e">
        <f>VLOOKUP($C9,#REF!,6,FALSE)</f>
        <v>#REF!</v>
      </c>
      <c r="AF9" t="e">
        <f>VLOOKUP($C9,#REF!,7,FALSE)</f>
        <v>#REF!</v>
      </c>
      <c r="AG9" t="e">
        <f>VLOOKUP($C9,#REF!,8,FALSE)</f>
        <v>#REF!</v>
      </c>
      <c r="AH9" t="e">
        <f>VLOOKUP($C9,#REF!,9,FALSE)</f>
        <v>#REF!</v>
      </c>
      <c r="AI9" t="e">
        <f>VLOOKUP($C9,#REF!,10,FALSE)</f>
        <v>#REF!</v>
      </c>
      <c r="AJ9" t="e">
        <f>VLOOKUP($C9,#REF!,11,FALSE)</f>
        <v>#REF!</v>
      </c>
      <c r="AL9">
        <v>3</v>
      </c>
    </row>
    <row r="10" spans="1:38" x14ac:dyDescent="0.25">
      <c r="A10" t="s">
        <v>470</v>
      </c>
      <c r="B10">
        <v>9</v>
      </c>
      <c r="C10" s="3" t="s">
        <v>123</v>
      </c>
      <c r="D10" s="3" t="s">
        <v>81</v>
      </c>
      <c r="E10" s="3" t="s">
        <v>81</v>
      </c>
      <c r="F10" t="e">
        <f>VLOOKUP(C10,#REF!,2,FALSE)</f>
        <v>#REF!</v>
      </c>
      <c r="G10" s="3" t="s">
        <v>307</v>
      </c>
      <c r="H10" s="1" t="str">
        <f>VLOOKUP(C10,[2]COI!$A:$N,3,FALSE)</f>
        <v>AUST-162</v>
      </c>
      <c r="I10" t="s">
        <v>1</v>
      </c>
      <c r="K10" s="3">
        <v>2013</v>
      </c>
      <c r="L10" t="str">
        <f>VLOOKUP($C10,[3]All_cirripectes!$B:$BQ,55,FALSE)</f>
        <v>French Polynesia</v>
      </c>
      <c r="M10" t="s">
        <v>65</v>
      </c>
      <c r="N10" s="1"/>
      <c r="O10" s="1"/>
      <c r="P10" s="1" t="s">
        <v>1322</v>
      </c>
      <c r="Q10" s="1" t="s">
        <v>990</v>
      </c>
      <c r="R10" s="1" t="s">
        <v>991</v>
      </c>
      <c r="S10" s="1" t="s">
        <v>987</v>
      </c>
      <c r="T10" s="1" t="s">
        <v>988</v>
      </c>
      <c r="U10" s="10">
        <v>3</v>
      </c>
      <c r="X10" s="3" t="s">
        <v>446</v>
      </c>
      <c r="Y10" s="3" t="s">
        <v>50</v>
      </c>
      <c r="Z10" t="s">
        <v>89</v>
      </c>
      <c r="AA10" s="14" t="s">
        <v>802</v>
      </c>
      <c r="AE10" t="e">
        <f>VLOOKUP($C10,#REF!,6,FALSE)</f>
        <v>#REF!</v>
      </c>
      <c r="AF10" t="e">
        <f>VLOOKUP($C10,#REF!,7,FALSE)</f>
        <v>#REF!</v>
      </c>
      <c r="AG10" t="e">
        <f>VLOOKUP($C10,#REF!,8,FALSE)</f>
        <v>#REF!</v>
      </c>
      <c r="AH10" t="e">
        <f>VLOOKUP($C10,#REF!,9,FALSE)</f>
        <v>#REF!</v>
      </c>
      <c r="AI10" t="e">
        <f>VLOOKUP($C10,#REF!,10,FALSE)</f>
        <v>#REF!</v>
      </c>
      <c r="AJ10" t="e">
        <f>VLOOKUP($C10,#REF!,11,FALSE)</f>
        <v>#REF!</v>
      </c>
      <c r="AL10">
        <v>0</v>
      </c>
    </row>
    <row r="11" spans="1:38" x14ac:dyDescent="0.25">
      <c r="A11" t="s">
        <v>471</v>
      </c>
      <c r="B11">
        <v>10</v>
      </c>
      <c r="C11" s="3" t="s">
        <v>124</v>
      </c>
      <c r="D11" s="3" t="s">
        <v>81</v>
      </c>
      <c r="E11" s="3" t="s">
        <v>81</v>
      </c>
      <c r="F11" t="e">
        <f>VLOOKUP(C11,#REF!,2,FALSE)</f>
        <v>#REF!</v>
      </c>
      <c r="G11" s="3" t="s">
        <v>308</v>
      </c>
      <c r="H11" s="1" t="str">
        <f>VLOOKUP(C11,[2]COI!$A:$N,3,FALSE)</f>
        <v>AUST-163</v>
      </c>
      <c r="I11" t="s">
        <v>1</v>
      </c>
      <c r="K11" s="3">
        <v>2013</v>
      </c>
      <c r="L11" t="str">
        <f>VLOOKUP($C11,[3]All_cirripectes!$B:$BQ,55,FALSE)</f>
        <v>French Polynesia</v>
      </c>
      <c r="M11" t="s">
        <v>65</v>
      </c>
      <c r="N11" s="1"/>
      <c r="O11" s="1"/>
      <c r="P11" s="1" t="s">
        <v>1322</v>
      </c>
      <c r="Q11" s="1" t="s">
        <v>990</v>
      </c>
      <c r="R11" s="1" t="s">
        <v>991</v>
      </c>
      <c r="S11" s="1" t="s">
        <v>987</v>
      </c>
      <c r="T11" s="1" t="s">
        <v>988</v>
      </c>
      <c r="U11" s="10">
        <v>3</v>
      </c>
      <c r="X11" s="3" t="s">
        <v>446</v>
      </c>
      <c r="Y11" s="3" t="s">
        <v>50</v>
      </c>
      <c r="Z11" t="s">
        <v>89</v>
      </c>
      <c r="AA11" s="14" t="s">
        <v>803</v>
      </c>
      <c r="AE11" t="e">
        <f>VLOOKUP($C11,#REF!,6,FALSE)</f>
        <v>#REF!</v>
      </c>
      <c r="AF11" t="e">
        <f>VLOOKUP($C11,#REF!,7,FALSE)</f>
        <v>#REF!</v>
      </c>
      <c r="AG11" t="e">
        <f>VLOOKUP($C11,#REF!,8,FALSE)</f>
        <v>#REF!</v>
      </c>
      <c r="AH11" t="e">
        <f>VLOOKUP($C11,#REF!,9,FALSE)</f>
        <v>#REF!</v>
      </c>
      <c r="AI11" t="e">
        <f>VLOOKUP($C11,#REF!,10,FALSE)</f>
        <v>#REF!</v>
      </c>
      <c r="AJ11" t="e">
        <f>VLOOKUP($C11,#REF!,11,FALSE)</f>
        <v>#REF!</v>
      </c>
      <c r="AL11">
        <v>0</v>
      </c>
    </row>
    <row r="12" spans="1:38" x14ac:dyDescent="0.25">
      <c r="A12" t="s">
        <v>472</v>
      </c>
      <c r="B12">
        <v>11</v>
      </c>
      <c r="C12" s="3" t="s">
        <v>125</v>
      </c>
      <c r="D12" s="3" t="s">
        <v>81</v>
      </c>
      <c r="E12" s="3" t="s">
        <v>81</v>
      </c>
      <c r="F12" t="e">
        <f>VLOOKUP(C12,#REF!,2,FALSE)</f>
        <v>#REF!</v>
      </c>
      <c r="G12" s="3" t="s">
        <v>309</v>
      </c>
      <c r="H12" s="1" t="str">
        <f>VLOOKUP(C12,[2]COI!$A:$N,3,FALSE)</f>
        <v>AUST-164</v>
      </c>
      <c r="I12" t="s">
        <v>1</v>
      </c>
      <c r="K12" s="3">
        <v>2013</v>
      </c>
      <c r="L12" t="str">
        <f>VLOOKUP($C12,[3]All_cirripectes!$B:$BQ,55,FALSE)</f>
        <v>French Polynesia</v>
      </c>
      <c r="M12" t="s">
        <v>65</v>
      </c>
      <c r="N12" s="1"/>
      <c r="O12" s="1"/>
      <c r="P12" s="1" t="s">
        <v>1322</v>
      </c>
      <c r="Q12" s="1" t="s">
        <v>990</v>
      </c>
      <c r="R12" s="1" t="s">
        <v>991</v>
      </c>
      <c r="S12" s="1" t="s">
        <v>987</v>
      </c>
      <c r="T12" s="1" t="s">
        <v>988</v>
      </c>
      <c r="U12" s="10">
        <v>3</v>
      </c>
      <c r="X12" s="3" t="s">
        <v>446</v>
      </c>
      <c r="Y12" s="3" t="s">
        <v>50</v>
      </c>
      <c r="Z12" t="s">
        <v>89</v>
      </c>
      <c r="AA12" s="14" t="s">
        <v>823</v>
      </c>
      <c r="AE12" t="e">
        <f>VLOOKUP($C12,#REF!,6,FALSE)</f>
        <v>#REF!</v>
      </c>
      <c r="AF12" t="e">
        <f>VLOOKUP($C12,#REF!,7,FALSE)</f>
        <v>#REF!</v>
      </c>
      <c r="AG12" t="e">
        <f>VLOOKUP($C12,#REF!,8,FALSE)</f>
        <v>#REF!</v>
      </c>
      <c r="AH12" t="e">
        <f>VLOOKUP($C12,#REF!,9,FALSE)</f>
        <v>#REF!</v>
      </c>
      <c r="AI12" t="e">
        <f>VLOOKUP($C12,#REF!,10,FALSE)</f>
        <v>#REF!</v>
      </c>
      <c r="AJ12" t="e">
        <f>VLOOKUP($C12,#REF!,11,FALSE)</f>
        <v>#REF!</v>
      </c>
      <c r="AL12">
        <v>0</v>
      </c>
    </row>
    <row r="13" spans="1:38" x14ac:dyDescent="0.25">
      <c r="A13" t="s">
        <v>473</v>
      </c>
      <c r="B13">
        <v>12</v>
      </c>
      <c r="C13" s="3" t="s">
        <v>126</v>
      </c>
      <c r="D13" s="3" t="s">
        <v>78</v>
      </c>
      <c r="E13" s="3" t="s">
        <v>78</v>
      </c>
      <c r="F13" t="e">
        <f>VLOOKUP(C13,#REF!,2,FALSE)</f>
        <v>#REF!</v>
      </c>
      <c r="G13" s="3" t="s">
        <v>310</v>
      </c>
      <c r="H13" s="1" t="str">
        <f>VLOOKUP(C13,[2]COI!$A:$N,3,FALSE)</f>
        <v>AUST-165</v>
      </c>
      <c r="I13" t="s">
        <v>1</v>
      </c>
      <c r="K13" s="3">
        <v>2013</v>
      </c>
      <c r="L13" t="str">
        <f>VLOOKUP($C13,[3]All_cirripectes!$B:$BQ,55,FALSE)</f>
        <v>French Polynesia</v>
      </c>
      <c r="M13" t="s">
        <v>65</v>
      </c>
      <c r="N13" s="1"/>
      <c r="O13" s="1"/>
      <c r="P13" s="1" t="s">
        <v>1322</v>
      </c>
      <c r="Q13" s="1" t="s">
        <v>990</v>
      </c>
      <c r="R13" s="1" t="s">
        <v>991</v>
      </c>
      <c r="S13" s="1" t="s">
        <v>987</v>
      </c>
      <c r="T13" s="1" t="s">
        <v>988</v>
      </c>
      <c r="U13" s="10">
        <v>3</v>
      </c>
      <c r="X13" s="3" t="s">
        <v>445</v>
      </c>
      <c r="Y13" s="3" t="s">
        <v>47</v>
      </c>
      <c r="Z13" t="s">
        <v>89</v>
      </c>
      <c r="AA13" s="14" t="s">
        <v>809</v>
      </c>
      <c r="AE13" t="e">
        <f>VLOOKUP($C13,#REF!,6,FALSE)</f>
        <v>#REF!</v>
      </c>
      <c r="AF13" t="e">
        <f>VLOOKUP($C13,#REF!,7,FALSE)</f>
        <v>#REF!</v>
      </c>
      <c r="AG13" t="e">
        <f>VLOOKUP($C13,#REF!,8,FALSE)</f>
        <v>#REF!</v>
      </c>
      <c r="AH13" t="e">
        <f>VLOOKUP($C13,#REF!,9,FALSE)</f>
        <v>#REF!</v>
      </c>
      <c r="AI13" t="e">
        <f>VLOOKUP($C13,#REF!,10,FALSE)</f>
        <v>#REF!</v>
      </c>
      <c r="AJ13" t="e">
        <f>VLOOKUP($C13,#REF!,11,FALSE)</f>
        <v>#REF!</v>
      </c>
      <c r="AL13">
        <v>0</v>
      </c>
    </row>
    <row r="14" spans="1:38" x14ac:dyDescent="0.25">
      <c r="A14" t="s">
        <v>474</v>
      </c>
      <c r="B14">
        <v>13</v>
      </c>
      <c r="C14" s="3" t="s">
        <v>193</v>
      </c>
      <c r="D14" s="3" t="s">
        <v>78</v>
      </c>
      <c r="E14" s="3" t="s">
        <v>78</v>
      </c>
      <c r="F14" t="e">
        <f>VLOOKUP(C14,#REF!,2,FALSE)</f>
        <v>#REF!</v>
      </c>
      <c r="G14" s="3" t="s">
        <v>359</v>
      </c>
      <c r="H14" s="1" t="str">
        <f>VLOOKUP(C14,[2]COI!$A:$N,3,FALSE)</f>
        <v>AUST-168</v>
      </c>
      <c r="I14" t="s">
        <v>1</v>
      </c>
      <c r="K14" s="3">
        <v>2013</v>
      </c>
      <c r="L14" t="str">
        <f>VLOOKUP($C14,[3]All_cirripectes!$B:$BQ,55,FALSE)</f>
        <v>French Polynesia</v>
      </c>
      <c r="M14" t="s">
        <v>65</v>
      </c>
      <c r="N14" s="1"/>
      <c r="O14" s="1"/>
      <c r="P14" s="1" t="s">
        <v>1322</v>
      </c>
      <c r="Q14" s="1" t="s">
        <v>990</v>
      </c>
      <c r="R14" s="1" t="s">
        <v>991</v>
      </c>
      <c r="S14" s="1" t="s">
        <v>987</v>
      </c>
      <c r="T14" s="1" t="s">
        <v>988</v>
      </c>
      <c r="U14" s="10">
        <v>3</v>
      </c>
      <c r="X14" s="3" t="s">
        <v>445</v>
      </c>
      <c r="Y14" s="3" t="s">
        <v>47</v>
      </c>
      <c r="Z14" t="s">
        <v>89</v>
      </c>
      <c r="AA14" s="14" t="s">
        <v>824</v>
      </c>
      <c r="AE14" t="e">
        <f>VLOOKUP($C14,#REF!,6,FALSE)</f>
        <v>#REF!</v>
      </c>
      <c r="AF14" t="e">
        <f>VLOOKUP($C14,#REF!,7,FALSE)</f>
        <v>#REF!</v>
      </c>
      <c r="AG14" t="e">
        <f>VLOOKUP($C14,#REF!,8,FALSE)</f>
        <v>#REF!</v>
      </c>
      <c r="AH14" t="e">
        <f>VLOOKUP($C14,#REF!,9,FALSE)</f>
        <v>#REF!</v>
      </c>
      <c r="AI14" t="e">
        <f>VLOOKUP($C14,#REF!,10,FALSE)</f>
        <v>#REF!</v>
      </c>
      <c r="AJ14" t="e">
        <f>VLOOKUP($C14,#REF!,11,FALSE)</f>
        <v>#REF!</v>
      </c>
      <c r="AL14">
        <v>0</v>
      </c>
    </row>
    <row r="15" spans="1:38" x14ac:dyDescent="0.25">
      <c r="A15" t="s">
        <v>475</v>
      </c>
      <c r="B15">
        <v>14</v>
      </c>
      <c r="C15" s="3" t="s">
        <v>127</v>
      </c>
      <c r="D15" s="3" t="s">
        <v>1190</v>
      </c>
      <c r="E15" s="3" t="s">
        <v>1099</v>
      </c>
      <c r="F15" t="e">
        <f>VLOOKUP(C15,#REF!,2,FALSE)</f>
        <v>#REF!</v>
      </c>
      <c r="G15" s="3" t="s">
        <v>311</v>
      </c>
      <c r="H15" s="1" t="str">
        <f>VLOOKUP(C15,[2]COI!$A:$N,3,FALSE)</f>
        <v>AUST-242</v>
      </c>
      <c r="I15" t="s">
        <v>1</v>
      </c>
      <c r="K15" s="3">
        <v>2013</v>
      </c>
      <c r="L15" t="str">
        <f>VLOOKUP($C15,[3]All_cirripectes!$B:$BQ,55,FALSE)</f>
        <v>French Polynesia</v>
      </c>
      <c r="M15" t="s">
        <v>65</v>
      </c>
      <c r="N15" s="1"/>
      <c r="O15" s="1"/>
      <c r="P15" s="1" t="s">
        <v>1322</v>
      </c>
      <c r="Q15" s="1" t="s">
        <v>993</v>
      </c>
      <c r="R15" s="1" t="s">
        <v>994</v>
      </c>
      <c r="S15" s="1" t="s">
        <v>987</v>
      </c>
      <c r="T15" s="1" t="s">
        <v>988</v>
      </c>
      <c r="U15" s="10">
        <v>18</v>
      </c>
      <c r="X15" s="3" t="s">
        <v>29</v>
      </c>
      <c r="Y15" s="3" t="s">
        <v>52</v>
      </c>
      <c r="Z15" t="s">
        <v>89</v>
      </c>
      <c r="AA15" s="14" t="s">
        <v>805</v>
      </c>
      <c r="AE15" t="e">
        <f>VLOOKUP($C15,#REF!,6,FALSE)</f>
        <v>#REF!</v>
      </c>
      <c r="AF15" t="e">
        <f>VLOOKUP($C15,#REF!,7,FALSE)</f>
        <v>#REF!</v>
      </c>
      <c r="AG15" t="e">
        <f>VLOOKUP($C15,#REF!,8,FALSE)</f>
        <v>#REF!</v>
      </c>
      <c r="AH15" t="e">
        <f>VLOOKUP($C15,#REF!,9,FALSE)</f>
        <v>#REF!</v>
      </c>
      <c r="AI15" t="e">
        <f>VLOOKUP($C15,#REF!,10,FALSE)</f>
        <v>#REF!</v>
      </c>
      <c r="AJ15" t="e">
        <f>VLOOKUP($C15,#REF!,11,FALSE)</f>
        <v>#REF!</v>
      </c>
      <c r="AL15">
        <v>0</v>
      </c>
    </row>
    <row r="16" spans="1:38" x14ac:dyDescent="0.25">
      <c r="A16" t="s">
        <v>476</v>
      </c>
      <c r="B16">
        <v>15</v>
      </c>
      <c r="C16" s="3" t="s">
        <v>128</v>
      </c>
      <c r="D16" s="3" t="s">
        <v>82</v>
      </c>
      <c r="E16" s="3" t="s">
        <v>82</v>
      </c>
      <c r="F16" t="e">
        <f>VLOOKUP(C16,#REF!,2,FALSE)</f>
        <v>#REF!</v>
      </c>
      <c r="G16" s="3" t="s">
        <v>312</v>
      </c>
      <c r="H16" s="1" t="str">
        <f>VLOOKUP(C16,[2]COI!$A:$N,3,FALSE)</f>
        <v>AUST-397</v>
      </c>
      <c r="I16" t="s">
        <v>1</v>
      </c>
      <c r="K16" s="3">
        <v>2013</v>
      </c>
      <c r="L16" t="str">
        <f>VLOOKUP($C16,[3]All_cirripectes!$B:$BQ,55,FALSE)</f>
        <v>French Polynesia</v>
      </c>
      <c r="M16" t="s">
        <v>65</v>
      </c>
      <c r="N16" s="1"/>
      <c r="O16" s="1"/>
      <c r="P16" s="1" t="s">
        <v>1322</v>
      </c>
      <c r="Q16" s="1" t="s">
        <v>995</v>
      </c>
      <c r="R16" s="1" t="s">
        <v>996</v>
      </c>
      <c r="S16" s="1" t="s">
        <v>987</v>
      </c>
      <c r="T16" s="1" t="s">
        <v>988</v>
      </c>
      <c r="U16" s="10"/>
      <c r="X16" s="3" t="s">
        <v>449</v>
      </c>
      <c r="Y16" s="3" t="s">
        <v>51</v>
      </c>
      <c r="Z16" t="s">
        <v>89</v>
      </c>
      <c r="AA16" s="18"/>
      <c r="AE16" t="e">
        <f>VLOOKUP($C16,#REF!,6,FALSE)</f>
        <v>#REF!</v>
      </c>
      <c r="AF16" t="e">
        <f>VLOOKUP($C16,#REF!,7,FALSE)</f>
        <v>#REF!</v>
      </c>
      <c r="AG16" t="e">
        <f>VLOOKUP($C16,#REF!,8,FALSE)</f>
        <v>#REF!</v>
      </c>
      <c r="AH16" t="e">
        <f>VLOOKUP($C16,#REF!,9,FALSE)</f>
        <v>#REF!</v>
      </c>
      <c r="AI16" t="e">
        <f>VLOOKUP($C16,#REF!,10,FALSE)</f>
        <v>#REF!</v>
      </c>
      <c r="AJ16" t="e">
        <f>VLOOKUP($C16,#REF!,11,FALSE)</f>
        <v>#REF!</v>
      </c>
      <c r="AL16">
        <v>3</v>
      </c>
    </row>
    <row r="17" spans="1:38" x14ac:dyDescent="0.25">
      <c r="A17" t="s">
        <v>477</v>
      </c>
      <c r="B17">
        <v>16</v>
      </c>
      <c r="C17" s="3" t="s">
        <v>129</v>
      </c>
      <c r="D17" s="3" t="s">
        <v>77</v>
      </c>
      <c r="E17" s="3" t="s">
        <v>1495</v>
      </c>
      <c r="F17" t="e">
        <f>VLOOKUP(C17,#REF!,2,FALSE)</f>
        <v>#REF!</v>
      </c>
      <c r="G17" s="3" t="s">
        <v>313</v>
      </c>
      <c r="H17" s="1" t="str">
        <f>VLOOKUP(C17,[2]COI!$A:$N,3,FALSE)</f>
        <v>AUST-400</v>
      </c>
      <c r="I17" t="s">
        <v>1</v>
      </c>
      <c r="K17" s="3">
        <v>2013</v>
      </c>
      <c r="L17" t="str">
        <f>VLOOKUP($C17,[3]All_cirripectes!$B:$BQ,55,FALSE)</f>
        <v>French Polynesia</v>
      </c>
      <c r="M17" t="s">
        <v>65</v>
      </c>
      <c r="N17" s="1"/>
      <c r="O17" s="1"/>
      <c r="P17" s="1" t="s">
        <v>1322</v>
      </c>
      <c r="Q17" s="1" t="s">
        <v>995</v>
      </c>
      <c r="R17" s="1" t="s">
        <v>996</v>
      </c>
      <c r="S17" s="1" t="s">
        <v>987</v>
      </c>
      <c r="T17" s="1" t="s">
        <v>988</v>
      </c>
      <c r="U17" s="10"/>
      <c r="X17" s="3" t="s">
        <v>447</v>
      </c>
      <c r="Y17" s="3" t="s">
        <v>46</v>
      </c>
      <c r="Z17" t="s">
        <v>89</v>
      </c>
      <c r="AA17" s="14" t="s">
        <v>807</v>
      </c>
      <c r="AE17" t="e">
        <f>VLOOKUP($C17,#REF!,6,FALSE)</f>
        <v>#REF!</v>
      </c>
      <c r="AF17" t="e">
        <f>VLOOKUP($C17,#REF!,7,FALSE)</f>
        <v>#REF!</v>
      </c>
      <c r="AG17" t="e">
        <f>VLOOKUP($C17,#REF!,8,FALSE)</f>
        <v>#REF!</v>
      </c>
      <c r="AH17" t="e">
        <f>VLOOKUP($C17,#REF!,9,FALSE)</f>
        <v>#REF!</v>
      </c>
      <c r="AI17" t="e">
        <f>VLOOKUP($C17,#REF!,10,FALSE)</f>
        <v>#REF!</v>
      </c>
      <c r="AJ17" t="e">
        <f>VLOOKUP($C17,#REF!,11,FALSE)</f>
        <v>#REF!</v>
      </c>
      <c r="AL17">
        <v>0</v>
      </c>
    </row>
    <row r="18" spans="1:38" x14ac:dyDescent="0.25">
      <c r="A18" t="s">
        <v>478</v>
      </c>
      <c r="B18">
        <v>17</v>
      </c>
      <c r="C18" s="3" t="s">
        <v>130</v>
      </c>
      <c r="D18" s="3" t="s">
        <v>78</v>
      </c>
      <c r="E18" s="3" t="s">
        <v>78</v>
      </c>
      <c r="F18" t="e">
        <f>VLOOKUP(C18,#REF!,2,FALSE)</f>
        <v>#REF!</v>
      </c>
      <c r="G18" s="3" t="s">
        <v>314</v>
      </c>
      <c r="H18" s="1" t="str">
        <f>VLOOKUP(C18,[2]COI!$A:$N,3,FALSE)</f>
        <v>AUST-402</v>
      </c>
      <c r="I18" t="s">
        <v>1</v>
      </c>
      <c r="K18" s="3">
        <v>2013</v>
      </c>
      <c r="L18" t="str">
        <f>VLOOKUP($C18,[3]All_cirripectes!$B:$BQ,55,FALSE)</f>
        <v>French Polynesia</v>
      </c>
      <c r="M18" t="s">
        <v>65</v>
      </c>
      <c r="N18" s="1"/>
      <c r="O18" s="1"/>
      <c r="P18" s="1" t="s">
        <v>1322</v>
      </c>
      <c r="Q18" s="1" t="s">
        <v>995</v>
      </c>
      <c r="R18" s="1" t="s">
        <v>996</v>
      </c>
      <c r="S18" s="1" t="s">
        <v>987</v>
      </c>
      <c r="T18" s="1" t="s">
        <v>988</v>
      </c>
      <c r="U18" s="10"/>
      <c r="X18" s="3" t="s">
        <v>445</v>
      </c>
      <c r="Y18" s="3" t="s">
        <v>47</v>
      </c>
      <c r="Z18" t="s">
        <v>89</v>
      </c>
      <c r="AA18" s="14" t="s">
        <v>824</v>
      </c>
      <c r="AE18" t="e">
        <f>VLOOKUP($C18,#REF!,6,FALSE)</f>
        <v>#REF!</v>
      </c>
      <c r="AF18" t="e">
        <f>VLOOKUP($C18,#REF!,7,FALSE)</f>
        <v>#REF!</v>
      </c>
      <c r="AG18" t="e">
        <f>VLOOKUP($C18,#REF!,8,FALSE)</f>
        <v>#REF!</v>
      </c>
      <c r="AH18" t="e">
        <f>VLOOKUP($C18,#REF!,9,FALSE)</f>
        <v>#REF!</v>
      </c>
      <c r="AI18" t="e">
        <f>VLOOKUP($C18,#REF!,10,FALSE)</f>
        <v>#REF!</v>
      </c>
      <c r="AJ18" t="e">
        <f>VLOOKUP($C18,#REF!,11,FALSE)</f>
        <v>#REF!</v>
      </c>
      <c r="AL18">
        <v>0</v>
      </c>
    </row>
    <row r="19" spans="1:38" x14ac:dyDescent="0.25">
      <c r="A19" t="s">
        <v>479</v>
      </c>
      <c r="B19">
        <v>18</v>
      </c>
      <c r="C19" s="3" t="s">
        <v>131</v>
      </c>
      <c r="D19" s="3" t="s">
        <v>78</v>
      </c>
      <c r="E19" s="3" t="s">
        <v>78</v>
      </c>
      <c r="F19" t="e">
        <f>VLOOKUP(C19,#REF!,2,FALSE)</f>
        <v>#REF!</v>
      </c>
      <c r="G19" s="3" t="s">
        <v>315</v>
      </c>
      <c r="H19" s="1" t="str">
        <f>VLOOKUP(C19,[2]COI!$A:$N,3,FALSE)</f>
        <v>AUST-403</v>
      </c>
      <c r="I19" t="s">
        <v>1</v>
      </c>
      <c r="K19" s="3">
        <v>2013</v>
      </c>
      <c r="L19" t="str">
        <f>VLOOKUP($C19,[3]All_cirripectes!$B:$BQ,55,FALSE)</f>
        <v>French Polynesia</v>
      </c>
      <c r="M19" t="s">
        <v>65</v>
      </c>
      <c r="N19" s="1"/>
      <c r="O19" s="1"/>
      <c r="P19" s="1" t="s">
        <v>1322</v>
      </c>
      <c r="Q19" s="1" t="s">
        <v>995</v>
      </c>
      <c r="R19" s="1" t="s">
        <v>996</v>
      </c>
      <c r="S19" s="1" t="s">
        <v>987</v>
      </c>
      <c r="T19" s="1" t="s">
        <v>988</v>
      </c>
      <c r="U19" s="10"/>
      <c r="X19" s="3" t="s">
        <v>445</v>
      </c>
      <c r="Y19" s="3" t="s">
        <v>47</v>
      </c>
      <c r="Z19" t="s">
        <v>89</v>
      </c>
      <c r="AA19" s="14" t="s">
        <v>914</v>
      </c>
      <c r="AE19" t="e">
        <f>VLOOKUP($C19,#REF!,6,FALSE)</f>
        <v>#REF!</v>
      </c>
      <c r="AF19" t="e">
        <f>VLOOKUP($C19,#REF!,7,FALSE)</f>
        <v>#REF!</v>
      </c>
      <c r="AG19" t="e">
        <f>VLOOKUP($C19,#REF!,8,FALSE)</f>
        <v>#REF!</v>
      </c>
      <c r="AH19" t="e">
        <f>VLOOKUP($C19,#REF!,9,FALSE)</f>
        <v>#REF!</v>
      </c>
      <c r="AI19" t="e">
        <f>VLOOKUP($C19,#REF!,10,FALSE)</f>
        <v>#REF!</v>
      </c>
      <c r="AJ19" t="e">
        <f>VLOOKUP($C19,#REF!,11,FALSE)</f>
        <v>#REF!</v>
      </c>
      <c r="AL19">
        <v>0</v>
      </c>
    </row>
    <row r="20" spans="1:38" x14ac:dyDescent="0.25">
      <c r="A20" t="s">
        <v>480</v>
      </c>
      <c r="B20">
        <v>19</v>
      </c>
      <c r="C20" s="3" t="s">
        <v>194</v>
      </c>
      <c r="D20" s="3" t="s">
        <v>78</v>
      </c>
      <c r="E20" s="3" t="s">
        <v>78</v>
      </c>
      <c r="F20" t="e">
        <f>VLOOKUP(C20,#REF!,2,FALSE)</f>
        <v>#REF!</v>
      </c>
      <c r="G20" s="3" t="s">
        <v>360</v>
      </c>
      <c r="H20" s="1" t="str">
        <f>VLOOKUP(C20,[2]COI!$A:$N,3,FALSE)</f>
        <v>AUST-535</v>
      </c>
      <c r="I20" t="s">
        <v>1</v>
      </c>
      <c r="K20" s="3">
        <v>2013</v>
      </c>
      <c r="L20" t="str">
        <f>VLOOKUP($C20,[3]All_cirripectes!$B:$BQ,55,FALSE)</f>
        <v>French Polynesia</v>
      </c>
      <c r="M20" t="s">
        <v>65</v>
      </c>
      <c r="N20" s="1"/>
      <c r="O20" s="1"/>
      <c r="P20" s="1" t="s">
        <v>1322</v>
      </c>
      <c r="Q20" s="1" t="s">
        <v>997</v>
      </c>
      <c r="R20" s="1" t="s">
        <v>998</v>
      </c>
      <c r="S20" s="1" t="s">
        <v>987</v>
      </c>
      <c r="T20" s="1" t="s">
        <v>988</v>
      </c>
      <c r="U20" s="10"/>
      <c r="X20" s="3" t="s">
        <v>445</v>
      </c>
      <c r="Y20" s="3" t="s">
        <v>47</v>
      </c>
      <c r="Z20" t="s">
        <v>89</v>
      </c>
      <c r="AA20" s="14" t="s">
        <v>809</v>
      </c>
      <c r="AE20" t="e">
        <f>VLOOKUP($C20,#REF!,6,FALSE)</f>
        <v>#REF!</v>
      </c>
      <c r="AF20" t="e">
        <f>VLOOKUP($C20,#REF!,7,FALSE)</f>
        <v>#REF!</v>
      </c>
      <c r="AG20" t="e">
        <f>VLOOKUP($C20,#REF!,8,FALSE)</f>
        <v>#REF!</v>
      </c>
      <c r="AH20" t="e">
        <f>VLOOKUP($C20,#REF!,9,FALSE)</f>
        <v>#REF!</v>
      </c>
      <c r="AI20" t="e">
        <f>VLOOKUP($C20,#REF!,10,FALSE)</f>
        <v>#REF!</v>
      </c>
      <c r="AJ20" t="e">
        <f>VLOOKUP($C20,#REF!,11,FALSE)</f>
        <v>#REF!</v>
      </c>
      <c r="AL20">
        <v>0</v>
      </c>
    </row>
    <row r="21" spans="1:38" x14ac:dyDescent="0.25">
      <c r="A21" t="s">
        <v>481</v>
      </c>
      <c r="B21">
        <v>20</v>
      </c>
      <c r="C21" s="3" t="s">
        <v>132</v>
      </c>
      <c r="D21" s="3" t="s">
        <v>78</v>
      </c>
      <c r="E21" s="3" t="s">
        <v>78</v>
      </c>
      <c r="F21" t="e">
        <f>VLOOKUP(C21,#REF!,2,FALSE)</f>
        <v>#REF!</v>
      </c>
      <c r="G21" s="3" t="s">
        <v>316</v>
      </c>
      <c r="H21" s="1" t="str">
        <f>VLOOKUP(C21,[2]COI!$A:$N,3,FALSE)</f>
        <v>AUST-536</v>
      </c>
      <c r="I21" t="s">
        <v>1</v>
      </c>
      <c r="K21" s="3">
        <v>2013</v>
      </c>
      <c r="L21" t="str">
        <f>VLOOKUP($C21,[3]All_cirripectes!$B:$BQ,55,FALSE)</f>
        <v>French Polynesia</v>
      </c>
      <c r="M21" t="s">
        <v>65</v>
      </c>
      <c r="N21" s="1"/>
      <c r="O21" s="1"/>
      <c r="P21" s="1" t="s">
        <v>1322</v>
      </c>
      <c r="Q21" s="1" t="s">
        <v>997</v>
      </c>
      <c r="R21" s="1" t="s">
        <v>998</v>
      </c>
      <c r="S21" s="1" t="s">
        <v>987</v>
      </c>
      <c r="T21" s="1" t="s">
        <v>988</v>
      </c>
      <c r="U21" s="10"/>
      <c r="X21" s="3" t="s">
        <v>445</v>
      </c>
      <c r="Y21" s="3" t="s">
        <v>47</v>
      </c>
      <c r="Z21" t="s">
        <v>89</v>
      </c>
      <c r="AA21" s="14" t="s">
        <v>829</v>
      </c>
      <c r="AE21" t="e">
        <f>VLOOKUP($C21,#REF!,6,FALSE)</f>
        <v>#REF!</v>
      </c>
      <c r="AF21" t="e">
        <f>VLOOKUP($C21,#REF!,7,FALSE)</f>
        <v>#REF!</v>
      </c>
      <c r="AG21" t="e">
        <f>VLOOKUP($C21,#REF!,8,FALSE)</f>
        <v>#REF!</v>
      </c>
      <c r="AH21" t="e">
        <f>VLOOKUP($C21,#REF!,9,FALSE)</f>
        <v>#REF!</v>
      </c>
      <c r="AI21" t="e">
        <f>VLOOKUP($C21,#REF!,10,FALSE)</f>
        <v>#REF!</v>
      </c>
      <c r="AJ21" t="e">
        <f>VLOOKUP($C21,#REF!,11,FALSE)</f>
        <v>#REF!</v>
      </c>
      <c r="AL21">
        <v>0</v>
      </c>
    </row>
    <row r="22" spans="1:38" x14ac:dyDescent="0.25">
      <c r="A22" t="s">
        <v>482</v>
      </c>
      <c r="B22">
        <v>21</v>
      </c>
      <c r="C22" s="3" t="s">
        <v>133</v>
      </c>
      <c r="D22" s="3" t="s">
        <v>78</v>
      </c>
      <c r="E22" s="3" t="s">
        <v>78</v>
      </c>
      <c r="F22" t="e">
        <f>VLOOKUP(C22,#REF!,2,FALSE)</f>
        <v>#REF!</v>
      </c>
      <c r="G22" s="3" t="s">
        <v>317</v>
      </c>
      <c r="H22" s="1" t="str">
        <f>VLOOKUP(C22,[2]COI!$A:$N,3,FALSE)</f>
        <v>AUST-537</v>
      </c>
      <c r="I22" t="s">
        <v>1</v>
      </c>
      <c r="K22" s="3">
        <v>2013</v>
      </c>
      <c r="L22" t="str">
        <f>VLOOKUP($C22,[3]All_cirripectes!$B:$BQ,55,FALSE)</f>
        <v>French Polynesia</v>
      </c>
      <c r="M22" t="s">
        <v>65</v>
      </c>
      <c r="N22" s="1"/>
      <c r="O22" s="1"/>
      <c r="P22" s="1" t="s">
        <v>1322</v>
      </c>
      <c r="Q22" s="1" t="s">
        <v>997</v>
      </c>
      <c r="R22" s="1" t="s">
        <v>998</v>
      </c>
      <c r="S22" s="1" t="s">
        <v>987</v>
      </c>
      <c r="T22" s="1" t="s">
        <v>988</v>
      </c>
      <c r="U22" s="10"/>
      <c r="X22" s="3" t="s">
        <v>445</v>
      </c>
      <c r="Y22" s="3" t="s">
        <v>47</v>
      </c>
      <c r="Z22" t="s">
        <v>89</v>
      </c>
      <c r="AA22" s="14" t="s">
        <v>809</v>
      </c>
      <c r="AE22" t="e">
        <f>VLOOKUP($C22,#REF!,6,FALSE)</f>
        <v>#REF!</v>
      </c>
      <c r="AF22" t="e">
        <f>VLOOKUP($C22,#REF!,7,FALSE)</f>
        <v>#REF!</v>
      </c>
      <c r="AG22" t="e">
        <f>VLOOKUP($C22,#REF!,8,FALSE)</f>
        <v>#REF!</v>
      </c>
      <c r="AH22" t="e">
        <f>VLOOKUP($C22,#REF!,9,FALSE)</f>
        <v>#REF!</v>
      </c>
      <c r="AI22" t="e">
        <f>VLOOKUP($C22,#REF!,10,FALSE)</f>
        <v>#REF!</v>
      </c>
      <c r="AJ22" t="e">
        <f>VLOOKUP($C22,#REF!,11,FALSE)</f>
        <v>#REF!</v>
      </c>
      <c r="AL22">
        <v>0</v>
      </c>
    </row>
    <row r="23" spans="1:38" x14ac:dyDescent="0.25">
      <c r="A23" t="s">
        <v>483</v>
      </c>
      <c r="B23">
        <v>22</v>
      </c>
      <c r="C23" s="3" t="s">
        <v>134</v>
      </c>
      <c r="D23" s="3" t="s">
        <v>79</v>
      </c>
      <c r="E23" s="3" t="s">
        <v>79</v>
      </c>
      <c r="F23" t="e">
        <f>VLOOKUP(C23,#REF!,2,FALSE)</f>
        <v>#REF!</v>
      </c>
      <c r="G23" s="3" t="s">
        <v>318</v>
      </c>
      <c r="H23" s="1" t="str">
        <f>VLOOKUP(C23,[2]COI!$A:$N,3,FALSE)</f>
        <v>AUST-546</v>
      </c>
      <c r="I23" t="s">
        <v>1</v>
      </c>
      <c r="K23" s="3">
        <v>2013</v>
      </c>
      <c r="L23" t="str">
        <f>VLOOKUP($C23,[3]All_cirripectes!$B:$BQ,55,FALSE)</f>
        <v>French Polynesia</v>
      </c>
      <c r="M23" t="s">
        <v>65</v>
      </c>
      <c r="N23" s="1"/>
      <c r="O23" s="1"/>
      <c r="P23" s="1" t="s">
        <v>1322</v>
      </c>
      <c r="Q23" s="1" t="s">
        <v>997</v>
      </c>
      <c r="R23" s="1" t="s">
        <v>998</v>
      </c>
      <c r="S23" s="1" t="s">
        <v>987</v>
      </c>
      <c r="T23" s="1" t="s">
        <v>988</v>
      </c>
      <c r="U23" s="10"/>
      <c r="X23" s="3" t="s">
        <v>450</v>
      </c>
      <c r="Y23" s="3" t="s">
        <v>48</v>
      </c>
      <c r="Z23" t="s">
        <v>89</v>
      </c>
      <c r="AA23" s="14" t="s">
        <v>808</v>
      </c>
      <c r="AE23" t="e">
        <f>VLOOKUP($C23,#REF!,6,FALSE)</f>
        <v>#REF!</v>
      </c>
      <c r="AF23" t="e">
        <f>VLOOKUP($C23,#REF!,7,FALSE)</f>
        <v>#REF!</v>
      </c>
      <c r="AG23" t="e">
        <f>VLOOKUP($C23,#REF!,8,FALSE)</f>
        <v>#REF!</v>
      </c>
      <c r="AH23" t="e">
        <f>VLOOKUP($C23,#REF!,9,FALSE)</f>
        <v>#REF!</v>
      </c>
      <c r="AI23" t="e">
        <f>VLOOKUP($C23,#REF!,10,FALSE)</f>
        <v>#REF!</v>
      </c>
      <c r="AJ23" t="e">
        <f>VLOOKUP($C23,#REF!,11,FALSE)</f>
        <v>#REF!</v>
      </c>
      <c r="AL23">
        <v>0</v>
      </c>
    </row>
    <row r="24" spans="1:38" x14ac:dyDescent="0.25">
      <c r="A24" t="s">
        <v>484</v>
      </c>
      <c r="B24">
        <v>23</v>
      </c>
      <c r="C24" s="3" t="s">
        <v>135</v>
      </c>
      <c r="D24" s="3" t="s">
        <v>88</v>
      </c>
      <c r="E24" s="3" t="s">
        <v>88</v>
      </c>
      <c r="F24" t="e">
        <f>VLOOKUP(C24,#REF!,2,FALSE)</f>
        <v>#REF!</v>
      </c>
      <c r="G24" s="3" t="s">
        <v>319</v>
      </c>
      <c r="H24" s="1" t="str">
        <f>VLOOKUP(C24,[2]COI!$A:$N,3,FALSE)</f>
        <v>AUST-547</v>
      </c>
      <c r="I24" t="s">
        <v>1</v>
      </c>
      <c r="K24" s="3">
        <v>2013</v>
      </c>
      <c r="L24" t="str">
        <f>VLOOKUP($C24,[3]All_cirripectes!$B:$BQ,55,FALSE)</f>
        <v>French Polynesia</v>
      </c>
      <c r="M24" t="s">
        <v>65</v>
      </c>
      <c r="N24" s="1"/>
      <c r="O24" s="1"/>
      <c r="P24" s="1" t="s">
        <v>1322</v>
      </c>
      <c r="Q24" s="1" t="s">
        <v>997</v>
      </c>
      <c r="R24" s="1" t="s">
        <v>998</v>
      </c>
      <c r="S24" s="1" t="s">
        <v>987</v>
      </c>
      <c r="T24" s="1" t="s">
        <v>988</v>
      </c>
      <c r="U24" s="10"/>
      <c r="X24" s="3" t="s">
        <v>451</v>
      </c>
      <c r="Y24" s="3" t="s">
        <v>58</v>
      </c>
      <c r="Z24" t="s">
        <v>89</v>
      </c>
      <c r="AA24" s="18"/>
      <c r="AE24" t="e">
        <f>VLOOKUP($C24,#REF!,6,FALSE)</f>
        <v>#REF!</v>
      </c>
      <c r="AF24" t="e">
        <f>VLOOKUP($C24,#REF!,7,FALSE)</f>
        <v>#REF!</v>
      </c>
      <c r="AG24" t="e">
        <f>VLOOKUP($C24,#REF!,8,FALSE)</f>
        <v>#REF!</v>
      </c>
      <c r="AH24" t="e">
        <f>VLOOKUP($C24,#REF!,9,FALSE)</f>
        <v>#REF!</v>
      </c>
      <c r="AI24" t="e">
        <f>VLOOKUP($C24,#REF!,10,FALSE)</f>
        <v>#REF!</v>
      </c>
      <c r="AJ24" t="e">
        <f>VLOOKUP($C24,#REF!,11,FALSE)</f>
        <v>#REF!</v>
      </c>
      <c r="AL24">
        <v>4</v>
      </c>
    </row>
    <row r="25" spans="1:38" x14ac:dyDescent="0.25">
      <c r="A25" t="s">
        <v>485</v>
      </c>
      <c r="B25">
        <v>24</v>
      </c>
      <c r="C25" s="3" t="s">
        <v>195</v>
      </c>
      <c r="D25" s="3" t="s">
        <v>88</v>
      </c>
      <c r="E25" s="3" t="s">
        <v>88</v>
      </c>
      <c r="F25" t="e">
        <f>VLOOKUP(C25,#REF!,2,FALSE)</f>
        <v>#REF!</v>
      </c>
      <c r="G25" s="3" t="s">
        <v>361</v>
      </c>
      <c r="H25" s="1" t="str">
        <f>VLOOKUP(C25,[2]COI!$A:$N,3,FALSE)</f>
        <v>AUST-548</v>
      </c>
      <c r="I25" t="s">
        <v>1</v>
      </c>
      <c r="K25" s="3">
        <v>2013</v>
      </c>
      <c r="L25" t="str">
        <f>VLOOKUP($C25,[3]All_cirripectes!$B:$BQ,55,FALSE)</f>
        <v>French Polynesia</v>
      </c>
      <c r="M25" t="s">
        <v>65</v>
      </c>
      <c r="N25" s="1"/>
      <c r="O25" s="1"/>
      <c r="P25" s="1" t="s">
        <v>1322</v>
      </c>
      <c r="Q25" s="1" t="s">
        <v>997</v>
      </c>
      <c r="R25" s="1" t="s">
        <v>998</v>
      </c>
      <c r="S25" s="1" t="s">
        <v>987</v>
      </c>
      <c r="T25" s="1" t="s">
        <v>988</v>
      </c>
      <c r="U25" s="10"/>
      <c r="X25" s="3" t="s">
        <v>451</v>
      </c>
      <c r="Y25" s="3" t="s">
        <v>58</v>
      </c>
      <c r="Z25" t="s">
        <v>89</v>
      </c>
      <c r="AA25" s="18"/>
      <c r="AE25" t="e">
        <f>VLOOKUP($C25,#REF!,6,FALSE)</f>
        <v>#REF!</v>
      </c>
      <c r="AF25" t="e">
        <f>VLOOKUP($C25,#REF!,7,FALSE)</f>
        <v>#REF!</v>
      </c>
      <c r="AG25" t="e">
        <f>VLOOKUP($C25,#REF!,8,FALSE)</f>
        <v>#REF!</v>
      </c>
      <c r="AH25" t="e">
        <f>VLOOKUP($C25,#REF!,9,FALSE)</f>
        <v>#REF!</v>
      </c>
      <c r="AI25" t="e">
        <f>VLOOKUP($C25,#REF!,10,FALSE)</f>
        <v>#REF!</v>
      </c>
      <c r="AJ25" t="e">
        <f>VLOOKUP($C25,#REF!,11,FALSE)</f>
        <v>#REF!</v>
      </c>
      <c r="AL25">
        <v>4</v>
      </c>
    </row>
    <row r="26" spans="1:38" x14ac:dyDescent="0.25">
      <c r="A26" t="s">
        <v>486</v>
      </c>
      <c r="B26">
        <v>25</v>
      </c>
      <c r="C26" s="3" t="s">
        <v>136</v>
      </c>
      <c r="D26" s="3" t="s">
        <v>77</v>
      </c>
      <c r="E26" s="3" t="s">
        <v>1495</v>
      </c>
      <c r="F26" t="e">
        <f>VLOOKUP(C26,#REF!,2,FALSE)</f>
        <v>#REF!</v>
      </c>
      <c r="G26" s="3" t="s">
        <v>320</v>
      </c>
      <c r="H26" s="1" t="str">
        <f>VLOOKUP(C26,[2]COI!$A:$N,3,FALSE)</f>
        <v>AUST-549</v>
      </c>
      <c r="I26" t="s">
        <v>1</v>
      </c>
      <c r="K26" s="3">
        <v>2013</v>
      </c>
      <c r="L26" t="str">
        <f>VLOOKUP($C26,[3]All_cirripectes!$B:$BQ,55,FALSE)</f>
        <v>French Polynesia</v>
      </c>
      <c r="M26" t="s">
        <v>65</v>
      </c>
      <c r="N26" s="1"/>
      <c r="O26" s="1"/>
      <c r="P26" s="1" t="s">
        <v>1322</v>
      </c>
      <c r="Q26" s="1" t="s">
        <v>997</v>
      </c>
      <c r="R26" s="1" t="s">
        <v>998</v>
      </c>
      <c r="S26" s="1" t="s">
        <v>987</v>
      </c>
      <c r="T26" s="1" t="s">
        <v>988</v>
      </c>
      <c r="U26" s="10"/>
      <c r="X26" s="3" t="s">
        <v>447</v>
      </c>
      <c r="Y26" s="3" t="s">
        <v>46</v>
      </c>
      <c r="Z26" t="s">
        <v>89</v>
      </c>
      <c r="AA26" s="14" t="s">
        <v>807</v>
      </c>
      <c r="AE26" t="e">
        <f>VLOOKUP($C26,#REF!,6,FALSE)</f>
        <v>#REF!</v>
      </c>
      <c r="AF26" t="e">
        <f>VLOOKUP($C26,#REF!,7,FALSE)</f>
        <v>#REF!</v>
      </c>
      <c r="AG26" t="e">
        <f>VLOOKUP($C26,#REF!,8,FALSE)</f>
        <v>#REF!</v>
      </c>
      <c r="AH26" t="e">
        <f>VLOOKUP($C26,#REF!,9,FALSE)</f>
        <v>#REF!</v>
      </c>
      <c r="AI26" t="e">
        <f>VLOOKUP($C26,#REF!,10,FALSE)</f>
        <v>#REF!</v>
      </c>
      <c r="AJ26" t="e">
        <f>VLOOKUP($C26,#REF!,11,FALSE)</f>
        <v>#REF!</v>
      </c>
      <c r="AL26">
        <v>0</v>
      </c>
    </row>
    <row r="27" spans="1:38" x14ac:dyDescent="0.25">
      <c r="A27" t="s">
        <v>487</v>
      </c>
      <c r="B27">
        <v>26</v>
      </c>
      <c r="C27" s="3" t="s">
        <v>137</v>
      </c>
      <c r="D27" s="3" t="s">
        <v>77</v>
      </c>
      <c r="E27" s="3" t="s">
        <v>1495</v>
      </c>
      <c r="F27" t="e">
        <f>VLOOKUP(C27,#REF!,2,FALSE)</f>
        <v>#REF!</v>
      </c>
      <c r="G27" s="3" t="s">
        <v>321</v>
      </c>
      <c r="H27" s="1" t="str">
        <f>VLOOKUP(C27,[2]COI!$A:$N,3,FALSE)</f>
        <v>AUST-550</v>
      </c>
      <c r="I27" t="s">
        <v>1</v>
      </c>
      <c r="K27" s="3">
        <v>2013</v>
      </c>
      <c r="L27" t="str">
        <f>VLOOKUP($C27,[3]All_cirripectes!$B:$BQ,55,FALSE)</f>
        <v>French Polynesia</v>
      </c>
      <c r="M27" t="s">
        <v>65</v>
      </c>
      <c r="N27" s="1"/>
      <c r="O27" s="1"/>
      <c r="P27" s="1" t="s">
        <v>1322</v>
      </c>
      <c r="Q27" s="1" t="s">
        <v>997</v>
      </c>
      <c r="R27" s="1" t="s">
        <v>998</v>
      </c>
      <c r="S27" s="1" t="s">
        <v>987</v>
      </c>
      <c r="T27" s="1" t="s">
        <v>988</v>
      </c>
      <c r="U27" s="10"/>
      <c r="X27" s="3" t="s">
        <v>447</v>
      </c>
      <c r="Y27" s="3" t="s">
        <v>46</v>
      </c>
      <c r="Z27" t="s">
        <v>89</v>
      </c>
      <c r="AA27" s="14" t="s">
        <v>814</v>
      </c>
      <c r="AE27" t="e">
        <f>VLOOKUP($C27,#REF!,6,FALSE)</f>
        <v>#REF!</v>
      </c>
      <c r="AF27" t="e">
        <f>VLOOKUP($C27,#REF!,7,FALSE)</f>
        <v>#REF!</v>
      </c>
      <c r="AG27" t="e">
        <f>VLOOKUP($C27,#REF!,8,FALSE)</f>
        <v>#REF!</v>
      </c>
      <c r="AH27" t="e">
        <f>VLOOKUP($C27,#REF!,9,FALSE)</f>
        <v>#REF!</v>
      </c>
      <c r="AI27" t="e">
        <f>VLOOKUP($C27,#REF!,10,FALSE)</f>
        <v>#REF!</v>
      </c>
      <c r="AJ27" t="e">
        <f>VLOOKUP($C27,#REF!,11,FALSE)</f>
        <v>#REF!</v>
      </c>
      <c r="AL27">
        <v>0</v>
      </c>
    </row>
    <row r="28" spans="1:38" x14ac:dyDescent="0.25">
      <c r="A28" t="s">
        <v>488</v>
      </c>
      <c r="B28">
        <v>27</v>
      </c>
      <c r="C28" s="3" t="s">
        <v>179</v>
      </c>
      <c r="D28" s="3" t="s">
        <v>30</v>
      </c>
      <c r="E28" s="3" t="s">
        <v>1382</v>
      </c>
      <c r="F28" t="e">
        <f>VLOOKUP(C28,#REF!,2,FALSE)</f>
        <v>#REF!</v>
      </c>
      <c r="G28" s="3" t="s">
        <v>349</v>
      </c>
      <c r="H28" s="1" t="str">
        <f>VLOOKUP(C28,[2]COI!$A:$N,3,FALSE)</f>
        <v>R0101_131</v>
      </c>
      <c r="I28" t="s">
        <v>1</v>
      </c>
      <c r="K28" s="3"/>
      <c r="L28" t="str">
        <f>VLOOKUP($C28,[3]All_cirripectes!$B:$BQ,55,FALSE)</f>
        <v>Reunion</v>
      </c>
      <c r="M28" s="4" t="s">
        <v>444</v>
      </c>
      <c r="N28" s="1" t="s">
        <v>999</v>
      </c>
      <c r="O28" s="1" t="s">
        <v>1000</v>
      </c>
      <c r="P28" s="1" t="s">
        <v>444</v>
      </c>
      <c r="Q28" s="32" t="s">
        <v>1057</v>
      </c>
      <c r="R28" s="32" t="s">
        <v>1058</v>
      </c>
      <c r="S28" s="1" t="s">
        <v>1057</v>
      </c>
      <c r="T28" s="1" t="s">
        <v>1058</v>
      </c>
      <c r="U28" s="10"/>
      <c r="X28" s="3" t="s">
        <v>452</v>
      </c>
      <c r="Y28" s="3" t="s">
        <v>55</v>
      </c>
      <c r="Z28" t="s">
        <v>89</v>
      </c>
      <c r="AA28" s="17" t="s">
        <v>757</v>
      </c>
      <c r="AE28" t="e">
        <f>VLOOKUP($C28,#REF!,6,FALSE)</f>
        <v>#REF!</v>
      </c>
      <c r="AF28" t="e">
        <f>VLOOKUP($C28,#REF!,7,FALSE)</f>
        <v>#REF!</v>
      </c>
      <c r="AG28" t="e">
        <f>VLOOKUP($C28,#REF!,8,FALSE)</f>
        <v>#REF!</v>
      </c>
      <c r="AH28" t="e">
        <f>VLOOKUP($C28,#REF!,9,FALSE)</f>
        <v>#REF!</v>
      </c>
      <c r="AI28" t="e">
        <f>VLOOKUP($C28,#REF!,10,FALSE)</f>
        <v>#REF!</v>
      </c>
      <c r="AJ28" t="e">
        <f>VLOOKUP($C28,#REF!,11,FALSE)</f>
        <v>#REF!</v>
      </c>
      <c r="AL28">
        <v>0</v>
      </c>
    </row>
    <row r="29" spans="1:38" s="8" customFormat="1" x14ac:dyDescent="0.25">
      <c r="A29" s="8" t="s">
        <v>489</v>
      </c>
      <c r="B29" s="8">
        <v>28</v>
      </c>
      <c r="C29" s="7" t="s">
        <v>149</v>
      </c>
      <c r="D29" s="3" t="s">
        <v>30</v>
      </c>
      <c r="E29" s="3" t="s">
        <v>1382</v>
      </c>
      <c r="F29" s="8" t="e">
        <f>VLOOKUP(C29,#REF!,2,FALSE)</f>
        <v>#REF!</v>
      </c>
      <c r="G29" s="7" t="s">
        <v>333</v>
      </c>
      <c r="H29" s="1" t="str">
        <f>VLOOKUP(C29,[2]COI!$A:$N,3,FALSE)</f>
        <v>R0101_171</v>
      </c>
      <c r="I29" s="8" t="s">
        <v>1</v>
      </c>
      <c r="K29" s="7"/>
      <c r="L29" s="8" t="str">
        <f>VLOOKUP($C29,[3]All_cirripectes!$B:$BQ,55,FALSE)</f>
        <v>Reunion</v>
      </c>
      <c r="M29" s="8" t="s">
        <v>444</v>
      </c>
      <c r="N29" s="1" t="s">
        <v>999</v>
      </c>
      <c r="O29" s="1" t="s">
        <v>1000</v>
      </c>
      <c r="P29" s="1" t="s">
        <v>444</v>
      </c>
      <c r="Q29" s="32" t="s">
        <v>1057</v>
      </c>
      <c r="R29" s="32" t="s">
        <v>1058</v>
      </c>
      <c r="S29" s="1" t="s">
        <v>1057</v>
      </c>
      <c r="T29" s="1" t="s">
        <v>1058</v>
      </c>
      <c r="U29" s="10"/>
      <c r="X29" s="7" t="s">
        <v>452</v>
      </c>
      <c r="Y29" s="7" t="s">
        <v>55</v>
      </c>
      <c r="Z29" s="8" t="s">
        <v>89</v>
      </c>
      <c r="AA29" s="17" t="s">
        <v>764</v>
      </c>
      <c r="AB29"/>
      <c r="AC29"/>
      <c r="AD29"/>
      <c r="AE29" t="e">
        <f>VLOOKUP($C29,#REF!,6,FALSE)</f>
        <v>#REF!</v>
      </c>
      <c r="AF29" t="e">
        <f>VLOOKUP($C29,#REF!,7,FALSE)</f>
        <v>#REF!</v>
      </c>
      <c r="AG29" t="e">
        <f>VLOOKUP($C29,#REF!,8,FALSE)</f>
        <v>#REF!</v>
      </c>
      <c r="AH29" t="e">
        <f>VLOOKUP($C29,#REF!,9,FALSE)</f>
        <v>#REF!</v>
      </c>
      <c r="AI29" t="e">
        <f>VLOOKUP($C29,#REF!,10,FALSE)</f>
        <v>#REF!</v>
      </c>
      <c r="AJ29" t="e">
        <f>VLOOKUP($C29,#REF!,11,FALSE)</f>
        <v>#REF!</v>
      </c>
      <c r="AK29"/>
      <c r="AL29">
        <v>0</v>
      </c>
    </row>
    <row r="30" spans="1:38" x14ac:dyDescent="0.25">
      <c r="A30" t="s">
        <v>490</v>
      </c>
      <c r="B30">
        <v>29</v>
      </c>
      <c r="C30" s="3" t="s">
        <v>182</v>
      </c>
      <c r="D30" s="3" t="s">
        <v>85</v>
      </c>
      <c r="E30" s="3" t="s">
        <v>30</v>
      </c>
      <c r="F30" t="e">
        <f>VLOOKUP(C30,#REF!,2,FALSE)</f>
        <v>#REF!</v>
      </c>
      <c r="G30" s="3" t="s">
        <v>351</v>
      </c>
      <c r="H30" s="1" t="str">
        <f>VLOOKUP(C30,[2]COI!$A:$N,3,FALSE)</f>
        <v>R0301_021</v>
      </c>
      <c r="I30" t="s">
        <v>1</v>
      </c>
      <c r="K30" s="3"/>
      <c r="L30" t="str">
        <f>VLOOKUP($C30,[3]All_cirripectes!$B:$BQ,55,FALSE)</f>
        <v>Reunion</v>
      </c>
      <c r="M30" s="4" t="s">
        <v>444</v>
      </c>
      <c r="N30" s="1" t="s">
        <v>999</v>
      </c>
      <c r="O30" s="1" t="s">
        <v>1000</v>
      </c>
      <c r="P30" s="1" t="s">
        <v>444</v>
      </c>
      <c r="Q30" s="32" t="s">
        <v>1057</v>
      </c>
      <c r="R30" s="32" t="s">
        <v>1058</v>
      </c>
      <c r="S30" s="1" t="s">
        <v>1057</v>
      </c>
      <c r="T30" s="1" t="s">
        <v>1058</v>
      </c>
      <c r="U30" s="10"/>
      <c r="X30" s="3" t="s">
        <v>455</v>
      </c>
      <c r="Y30" s="3" t="s">
        <v>45</v>
      </c>
      <c r="Z30" t="s">
        <v>89</v>
      </c>
      <c r="AA30" s="14" t="s">
        <v>813</v>
      </c>
      <c r="AE30" t="e">
        <f>VLOOKUP($C30,#REF!,6,FALSE)</f>
        <v>#REF!</v>
      </c>
      <c r="AF30" t="e">
        <f>VLOOKUP($C30,#REF!,7,FALSE)</f>
        <v>#REF!</v>
      </c>
      <c r="AG30" t="e">
        <f>VLOOKUP($C30,#REF!,8,FALSE)</f>
        <v>#REF!</v>
      </c>
      <c r="AH30" t="e">
        <f>VLOOKUP($C30,#REF!,9,FALSE)</f>
        <v>#REF!</v>
      </c>
      <c r="AI30" t="e">
        <f>VLOOKUP($C30,#REF!,10,FALSE)</f>
        <v>#REF!</v>
      </c>
      <c r="AJ30" t="e">
        <f>VLOOKUP($C30,#REF!,11,FALSE)</f>
        <v>#REF!</v>
      </c>
      <c r="AL30">
        <v>0</v>
      </c>
    </row>
    <row r="31" spans="1:38" x14ac:dyDescent="0.25">
      <c r="A31" t="s">
        <v>491</v>
      </c>
      <c r="B31">
        <v>30</v>
      </c>
      <c r="C31" s="3" t="s">
        <v>160</v>
      </c>
      <c r="D31" s="3" t="s">
        <v>80</v>
      </c>
      <c r="E31" s="3" t="s">
        <v>80</v>
      </c>
      <c r="F31" t="e">
        <f>VLOOKUP(C31,#REF!,2,FALSE)</f>
        <v>#REF!</v>
      </c>
      <c r="G31" s="3" t="s">
        <v>342</v>
      </c>
      <c r="H31" s="1" t="str">
        <f>VLOOKUP(C31,[2]COI!$A:$N,3,FALSE)</f>
        <v>ADC11_235.8 #1</v>
      </c>
      <c r="I31" t="s">
        <v>1</v>
      </c>
      <c r="K31" s="5">
        <v>2011</v>
      </c>
      <c r="L31" t="str">
        <f>VLOOKUP($C31,[3]All_cirripectes!$B:$BQ,55,FALSE)</f>
        <v>South Africa</v>
      </c>
      <c r="M31" s="4" t="s">
        <v>440</v>
      </c>
      <c r="N31" s="1"/>
      <c r="O31" s="1"/>
      <c r="P31" t="str">
        <f>VLOOKUP($C31,[3]All_cirripectes!$B:$BQ,55,FALSE)</f>
        <v>South Africa</v>
      </c>
      <c r="Q31" s="32" t="s">
        <v>1001</v>
      </c>
      <c r="R31" s="32" t="s">
        <v>1002</v>
      </c>
      <c r="S31" s="1" t="s">
        <v>1001</v>
      </c>
      <c r="T31" s="1" t="s">
        <v>1002</v>
      </c>
      <c r="U31" s="10"/>
      <c r="X31" s="3" t="s">
        <v>456</v>
      </c>
      <c r="Y31" s="3" t="s">
        <v>49</v>
      </c>
      <c r="Z31" t="s">
        <v>89</v>
      </c>
      <c r="AA31" s="14" t="s">
        <v>818</v>
      </c>
      <c r="AE31" t="e">
        <f>VLOOKUP($C31,#REF!,6,FALSE)</f>
        <v>#REF!</v>
      </c>
      <c r="AF31" t="e">
        <f>VLOOKUP($C31,#REF!,7,FALSE)</f>
        <v>#REF!</v>
      </c>
      <c r="AG31" t="e">
        <f>VLOOKUP($C31,#REF!,8,FALSE)</f>
        <v>#REF!</v>
      </c>
      <c r="AH31" t="e">
        <f>VLOOKUP($C31,#REF!,9,FALSE)</f>
        <v>#REF!</v>
      </c>
      <c r="AI31" t="e">
        <f>VLOOKUP($C31,#REF!,10,FALSE)</f>
        <v>#REF!</v>
      </c>
      <c r="AJ31" t="e">
        <f>VLOOKUP($C31,#REF!,11,FALSE)</f>
        <v>#REF!</v>
      </c>
      <c r="AL31">
        <v>0</v>
      </c>
    </row>
    <row r="32" spans="1:38" x14ac:dyDescent="0.25">
      <c r="A32" t="s">
        <v>492</v>
      </c>
      <c r="B32">
        <v>31</v>
      </c>
      <c r="C32" s="3" t="s">
        <v>161</v>
      </c>
      <c r="D32" s="3" t="s">
        <v>80</v>
      </c>
      <c r="E32" s="3" t="s">
        <v>80</v>
      </c>
      <c r="F32" t="e">
        <f>VLOOKUP(C32,#REF!,2,FALSE)</f>
        <v>#REF!</v>
      </c>
      <c r="G32" s="3" t="s">
        <v>343</v>
      </c>
      <c r="H32" s="1" t="str">
        <f>VLOOKUP(C32,[2]COI!$A:$N,3,FALSE)</f>
        <v>ADC_235.8 #2</v>
      </c>
      <c r="I32" t="s">
        <v>1</v>
      </c>
      <c r="K32" s="3">
        <v>2011</v>
      </c>
      <c r="L32" t="str">
        <f>VLOOKUP($C32,[3]All_cirripectes!$B:$BQ,55,FALSE)</f>
        <v>South Africa</v>
      </c>
      <c r="M32" t="s">
        <v>440</v>
      </c>
      <c r="N32" s="1"/>
      <c r="O32" s="1"/>
      <c r="P32" t="str">
        <f>VLOOKUP($C32,[3]All_cirripectes!$B:$BQ,55,FALSE)</f>
        <v>South Africa</v>
      </c>
      <c r="Q32" s="1" t="s">
        <v>1001</v>
      </c>
      <c r="R32" s="1" t="s">
        <v>1002</v>
      </c>
      <c r="S32" s="1" t="s">
        <v>1001</v>
      </c>
      <c r="T32" s="1" t="s">
        <v>1002</v>
      </c>
      <c r="U32" s="10" t="s">
        <v>1003</v>
      </c>
      <c r="X32" s="3" t="s">
        <v>456</v>
      </c>
      <c r="Y32" s="3" t="s">
        <v>49</v>
      </c>
      <c r="Z32" t="s">
        <v>89</v>
      </c>
      <c r="AA32" s="14" t="s">
        <v>819</v>
      </c>
      <c r="AE32" t="e">
        <f>VLOOKUP($C32,#REF!,6,FALSE)</f>
        <v>#REF!</v>
      </c>
      <c r="AF32" t="e">
        <f>VLOOKUP($C32,#REF!,7,FALSE)</f>
        <v>#REF!</v>
      </c>
      <c r="AG32" t="e">
        <f>VLOOKUP($C32,#REF!,8,FALSE)</f>
        <v>#REF!</v>
      </c>
      <c r="AH32" t="e">
        <f>VLOOKUP($C32,#REF!,9,FALSE)</f>
        <v>#REF!</v>
      </c>
      <c r="AI32" t="e">
        <f>VLOOKUP($C32,#REF!,10,FALSE)</f>
        <v>#REF!</v>
      </c>
      <c r="AJ32" t="e">
        <f>VLOOKUP($C32,#REF!,11,FALSE)</f>
        <v>#REF!</v>
      </c>
      <c r="AL32">
        <v>0</v>
      </c>
    </row>
    <row r="33" spans="1:38" x14ac:dyDescent="0.25">
      <c r="A33" t="s">
        <v>493</v>
      </c>
      <c r="B33">
        <v>32</v>
      </c>
      <c r="C33" s="3" t="s">
        <v>168</v>
      </c>
      <c r="D33" s="3" t="s">
        <v>80</v>
      </c>
      <c r="E33" s="3" t="s">
        <v>80</v>
      </c>
      <c r="F33" t="e">
        <f>VLOOKUP(C33,#REF!,2,FALSE)</f>
        <v>#REF!</v>
      </c>
      <c r="G33" s="3" t="s">
        <v>344</v>
      </c>
      <c r="H33" s="1" t="str">
        <f>VLOOKUP(C33,[2]COI!$A:$N,3,FALSE)</f>
        <v>ADC12_235.8 #1</v>
      </c>
      <c r="I33" t="s">
        <v>1</v>
      </c>
      <c r="K33" s="3">
        <v>2010</v>
      </c>
      <c r="L33" t="str">
        <f>VLOOKUP($C33,[3]All_cirripectes!$B:$BQ,55,FALSE)</f>
        <v>South Africa</v>
      </c>
      <c r="M33" t="s">
        <v>66</v>
      </c>
      <c r="N33" s="1"/>
      <c r="O33" s="1"/>
      <c r="P33" t="str">
        <f>VLOOKUP($C33,[3]All_cirripectes!$B:$BQ,55,FALSE)</f>
        <v>South Africa</v>
      </c>
      <c r="Q33" s="1" t="s">
        <v>1004</v>
      </c>
      <c r="R33" s="1" t="s">
        <v>1005</v>
      </c>
      <c r="S33" s="1" t="s">
        <v>1004</v>
      </c>
      <c r="T33" s="1" t="s">
        <v>1005</v>
      </c>
      <c r="U33" s="10"/>
      <c r="X33" s="3" t="s">
        <v>456</v>
      </c>
      <c r="Y33" s="3" t="s">
        <v>49</v>
      </c>
      <c r="Z33" t="s">
        <v>89</v>
      </c>
      <c r="AA33" s="14" t="s">
        <v>818</v>
      </c>
      <c r="AE33" t="e">
        <f>VLOOKUP($C33,#REF!,6,FALSE)</f>
        <v>#REF!</v>
      </c>
      <c r="AF33" t="e">
        <f>VLOOKUP($C33,#REF!,7,FALSE)</f>
        <v>#REF!</v>
      </c>
      <c r="AG33" t="e">
        <f>VLOOKUP($C33,#REF!,8,FALSE)</f>
        <v>#REF!</v>
      </c>
      <c r="AH33" t="e">
        <f>VLOOKUP($C33,#REF!,9,FALSE)</f>
        <v>#REF!</v>
      </c>
      <c r="AI33" t="e">
        <f>VLOOKUP($C33,#REF!,10,FALSE)</f>
        <v>#REF!</v>
      </c>
      <c r="AJ33" t="e">
        <f>VLOOKUP($C33,#REF!,11,FALSE)</f>
        <v>#REF!</v>
      </c>
      <c r="AL33">
        <v>0</v>
      </c>
    </row>
    <row r="34" spans="1:38" x14ac:dyDescent="0.25">
      <c r="A34" t="s">
        <v>494</v>
      </c>
      <c r="B34">
        <v>33</v>
      </c>
      <c r="C34" s="3" t="s">
        <v>169</v>
      </c>
      <c r="D34" s="3" t="s">
        <v>80</v>
      </c>
      <c r="E34" s="3" t="s">
        <v>80</v>
      </c>
      <c r="F34" t="e">
        <f>VLOOKUP(C34,#REF!,2,FALSE)</f>
        <v>#REF!</v>
      </c>
      <c r="G34" s="3" t="s">
        <v>345</v>
      </c>
      <c r="H34" s="1" t="str">
        <f>VLOOKUP(C34,[2]COI!$A:$N,3,FALSE)</f>
        <v>ADC12_235.8 #3</v>
      </c>
      <c r="I34" t="s">
        <v>1</v>
      </c>
      <c r="K34" s="3">
        <v>2012</v>
      </c>
      <c r="L34" t="str">
        <f>VLOOKUP($C34,[3]All_cirripectes!$B:$BQ,55,FALSE)</f>
        <v>South Africa</v>
      </c>
      <c r="M34" t="s">
        <v>66</v>
      </c>
      <c r="N34" s="1"/>
      <c r="O34" s="1"/>
      <c r="P34" t="str">
        <f>VLOOKUP($C34,[3]All_cirripectes!$B:$BQ,55,FALSE)</f>
        <v>South Africa</v>
      </c>
      <c r="Q34" s="1" t="s">
        <v>1004</v>
      </c>
      <c r="R34" s="1" t="s">
        <v>1005</v>
      </c>
      <c r="S34" s="1" t="s">
        <v>1004</v>
      </c>
      <c r="T34" s="1" t="s">
        <v>1005</v>
      </c>
      <c r="U34" s="10"/>
      <c r="X34" s="3" t="s">
        <v>456</v>
      </c>
      <c r="Y34" s="3" t="s">
        <v>49</v>
      </c>
      <c r="Z34" t="s">
        <v>89</v>
      </c>
      <c r="AA34" s="14" t="s">
        <v>818</v>
      </c>
      <c r="AE34" t="e">
        <f>VLOOKUP($C34,#REF!,6,FALSE)</f>
        <v>#REF!</v>
      </c>
      <c r="AF34" t="e">
        <f>VLOOKUP($C34,#REF!,7,FALSE)</f>
        <v>#REF!</v>
      </c>
      <c r="AG34" t="e">
        <f>VLOOKUP($C34,#REF!,8,FALSE)</f>
        <v>#REF!</v>
      </c>
      <c r="AH34" t="e">
        <f>VLOOKUP($C34,#REF!,9,FALSE)</f>
        <v>#REF!</v>
      </c>
      <c r="AI34" t="e">
        <f>VLOOKUP($C34,#REF!,10,FALSE)</f>
        <v>#REF!</v>
      </c>
      <c r="AJ34" t="e">
        <f>VLOOKUP($C34,#REF!,11,FALSE)</f>
        <v>#REF!</v>
      </c>
      <c r="AL34">
        <v>0</v>
      </c>
    </row>
    <row r="35" spans="1:38" x14ac:dyDescent="0.25">
      <c r="A35" t="s">
        <v>495</v>
      </c>
      <c r="B35">
        <v>34</v>
      </c>
      <c r="C35" s="3" t="s">
        <v>170</v>
      </c>
      <c r="D35" s="3" t="s">
        <v>80</v>
      </c>
      <c r="E35" s="3" t="s">
        <v>80</v>
      </c>
      <c r="F35" t="e">
        <f>VLOOKUP(C35,#REF!,2,FALSE)</f>
        <v>#REF!</v>
      </c>
      <c r="G35" s="3" t="s">
        <v>346</v>
      </c>
      <c r="H35" s="1" t="str">
        <f>VLOOKUP(C35,[2]COI!$A:$N,3,FALSE)</f>
        <v>ADC12_235.9A #1</v>
      </c>
      <c r="I35" t="s">
        <v>1</v>
      </c>
      <c r="K35" s="3">
        <v>2010</v>
      </c>
      <c r="L35" t="str">
        <f>VLOOKUP($C35,[3]All_cirripectes!$B:$BQ,55,FALSE)</f>
        <v>South Africa</v>
      </c>
      <c r="M35" t="s">
        <v>66</v>
      </c>
      <c r="N35" s="1"/>
      <c r="O35" s="1"/>
      <c r="P35" t="str">
        <f>VLOOKUP($C35,[3]All_cirripectes!$B:$BQ,55,FALSE)</f>
        <v>South Africa</v>
      </c>
      <c r="Q35" s="1" t="s">
        <v>1004</v>
      </c>
      <c r="R35" s="1" t="s">
        <v>1005</v>
      </c>
      <c r="S35" s="1" t="s">
        <v>1004</v>
      </c>
      <c r="T35" s="1" t="s">
        <v>1005</v>
      </c>
      <c r="U35" s="10"/>
      <c r="X35" s="3" t="s">
        <v>456</v>
      </c>
      <c r="Y35" s="3" t="s">
        <v>49</v>
      </c>
      <c r="Z35" t="s">
        <v>89</v>
      </c>
      <c r="AA35" s="14" t="s">
        <v>820</v>
      </c>
      <c r="AE35" t="e">
        <f>VLOOKUP($C35,#REF!,6,FALSE)</f>
        <v>#REF!</v>
      </c>
      <c r="AF35" t="e">
        <f>VLOOKUP($C35,#REF!,7,FALSE)</f>
        <v>#REF!</v>
      </c>
      <c r="AG35" t="e">
        <f>VLOOKUP($C35,#REF!,8,FALSE)</f>
        <v>#REF!</v>
      </c>
      <c r="AH35" t="e">
        <f>VLOOKUP($C35,#REF!,9,FALSE)</f>
        <v>#REF!</v>
      </c>
      <c r="AI35" t="e">
        <f>VLOOKUP($C35,#REF!,10,FALSE)</f>
        <v>#REF!</v>
      </c>
      <c r="AJ35" t="e">
        <f>VLOOKUP($C35,#REF!,11,FALSE)</f>
        <v>#REF!</v>
      </c>
      <c r="AL35">
        <v>0</v>
      </c>
    </row>
    <row r="36" spans="1:38" x14ac:dyDescent="0.25">
      <c r="A36" t="s">
        <v>496</v>
      </c>
      <c r="B36">
        <v>35</v>
      </c>
      <c r="C36" s="3" t="s">
        <v>91</v>
      </c>
      <c r="D36" s="3" t="s">
        <v>78</v>
      </c>
      <c r="E36" s="3" t="s">
        <v>78</v>
      </c>
      <c r="F36" t="e">
        <f>VLOOKUP(C36,#REF!,2,FALSE)</f>
        <v>#REF!</v>
      </c>
      <c r="G36" s="3" t="s">
        <v>275</v>
      </c>
      <c r="H36" s="1" t="str">
        <f>VLOOKUP(C36,[2]COI!$A:$N,3,FALSE)</f>
        <v>FLMOO_998</v>
      </c>
      <c r="I36" t="s">
        <v>1</v>
      </c>
      <c r="K36" s="3">
        <v>2010</v>
      </c>
      <c r="L36" t="str">
        <f>VLOOKUP($C36,[3]All_cirripectes!$B:$BQ,55,FALSE)</f>
        <v>French Polynesia</v>
      </c>
      <c r="M36" t="s">
        <v>67</v>
      </c>
      <c r="N36" s="1" t="s">
        <v>76</v>
      </c>
      <c r="O36" s="1" t="s">
        <v>1006</v>
      </c>
      <c r="P36" s="35" t="s">
        <v>1375</v>
      </c>
      <c r="Q36" s="1" t="s">
        <v>1007</v>
      </c>
      <c r="R36" s="1" t="s">
        <v>1008</v>
      </c>
      <c r="S36" s="1" t="s">
        <v>1038</v>
      </c>
      <c r="T36" s="1" t="s">
        <v>1039</v>
      </c>
      <c r="U36" s="10"/>
      <c r="X36" s="3" t="s">
        <v>445</v>
      </c>
      <c r="Y36" s="3" t="s">
        <v>47</v>
      </c>
      <c r="Z36" t="s">
        <v>89</v>
      </c>
      <c r="AA36" s="14" t="s">
        <v>890</v>
      </c>
      <c r="AE36" t="e">
        <f>VLOOKUP($C36,#REF!,6,FALSE)</f>
        <v>#REF!</v>
      </c>
      <c r="AF36" t="e">
        <f>VLOOKUP($C36,#REF!,7,FALSE)</f>
        <v>#REF!</v>
      </c>
      <c r="AG36" t="e">
        <f>VLOOKUP($C36,#REF!,8,FALSE)</f>
        <v>#REF!</v>
      </c>
      <c r="AH36" t="e">
        <f>VLOOKUP($C36,#REF!,9,FALSE)</f>
        <v>#REF!</v>
      </c>
      <c r="AI36" t="e">
        <f>VLOOKUP($C36,#REF!,10,FALSE)</f>
        <v>#REF!</v>
      </c>
      <c r="AJ36" t="e">
        <f>VLOOKUP($C36,#REF!,11,FALSE)</f>
        <v>#REF!</v>
      </c>
      <c r="AL36">
        <v>0</v>
      </c>
    </row>
    <row r="37" spans="1:38" x14ac:dyDescent="0.25">
      <c r="A37" t="s">
        <v>497</v>
      </c>
      <c r="B37">
        <v>36</v>
      </c>
      <c r="C37" s="3" t="s">
        <v>92</v>
      </c>
      <c r="D37" s="3" t="s">
        <v>78</v>
      </c>
      <c r="E37" s="3" t="s">
        <v>78</v>
      </c>
      <c r="F37" t="e">
        <f>VLOOKUP(C37,#REF!,2,FALSE)</f>
        <v>#REF!</v>
      </c>
      <c r="G37" s="3" t="s">
        <v>276</v>
      </c>
      <c r="H37" s="1" t="str">
        <f>VLOOKUP(C37,[2]COI!$A:$N,3,FALSE)</f>
        <v>FLMOO_1013</v>
      </c>
      <c r="I37" t="s">
        <v>1</v>
      </c>
      <c r="K37" s="3">
        <v>2010</v>
      </c>
      <c r="L37" t="str">
        <f>VLOOKUP($C37,[3]All_cirripectes!$B:$BQ,55,FALSE)</f>
        <v>French Polynesia</v>
      </c>
      <c r="M37" t="s">
        <v>67</v>
      </c>
      <c r="N37" s="1" t="s">
        <v>76</v>
      </c>
      <c r="O37" s="1" t="s">
        <v>1006</v>
      </c>
      <c r="P37" s="35" t="s">
        <v>1375</v>
      </c>
      <c r="Q37" s="1" t="s">
        <v>1007</v>
      </c>
      <c r="R37" s="1" t="s">
        <v>1008</v>
      </c>
      <c r="S37" s="1" t="s">
        <v>1038</v>
      </c>
      <c r="T37" s="1" t="s">
        <v>1039</v>
      </c>
      <c r="U37" s="10"/>
      <c r="X37" s="3" t="s">
        <v>445</v>
      </c>
      <c r="Y37" s="3" t="s">
        <v>47</v>
      </c>
      <c r="Z37" t="s">
        <v>89</v>
      </c>
      <c r="AA37" s="14" t="s">
        <v>891</v>
      </c>
      <c r="AE37" t="e">
        <f>VLOOKUP($C37,#REF!,6,FALSE)</f>
        <v>#REF!</v>
      </c>
      <c r="AF37" t="e">
        <f>VLOOKUP($C37,#REF!,7,FALSE)</f>
        <v>#REF!</v>
      </c>
      <c r="AG37" t="e">
        <f>VLOOKUP($C37,#REF!,8,FALSE)</f>
        <v>#REF!</v>
      </c>
      <c r="AH37" t="e">
        <f>VLOOKUP($C37,#REF!,9,FALSE)</f>
        <v>#REF!</v>
      </c>
      <c r="AI37" t="e">
        <f>VLOOKUP($C37,#REF!,10,FALSE)</f>
        <v>#REF!</v>
      </c>
      <c r="AJ37" t="e">
        <f>VLOOKUP($C37,#REF!,11,FALSE)</f>
        <v>#REF!</v>
      </c>
      <c r="AL37">
        <v>0</v>
      </c>
    </row>
    <row r="38" spans="1:38" x14ac:dyDescent="0.25">
      <c r="A38" t="s">
        <v>498</v>
      </c>
      <c r="B38">
        <v>37</v>
      </c>
      <c r="C38" s="3" t="s">
        <v>93</v>
      </c>
      <c r="D38" s="3" t="s">
        <v>78</v>
      </c>
      <c r="E38" s="3" t="s">
        <v>78</v>
      </c>
      <c r="F38" t="e">
        <f>VLOOKUP(C38,#REF!,2,FALSE)</f>
        <v>#REF!</v>
      </c>
      <c r="G38" s="3" t="s">
        <v>277</v>
      </c>
      <c r="H38" s="1" t="str">
        <f>VLOOKUP(C38,[2]COI!$A:$N,3,FALSE)</f>
        <v>FLMOO_1014</v>
      </c>
      <c r="I38" t="s">
        <v>1</v>
      </c>
      <c r="K38" s="3">
        <v>2010</v>
      </c>
      <c r="L38" t="str">
        <f>VLOOKUP($C38,[3]All_cirripectes!$B:$BQ,55,FALSE)</f>
        <v>French Polynesia</v>
      </c>
      <c r="M38" t="s">
        <v>67</v>
      </c>
      <c r="N38" s="1" t="s">
        <v>76</v>
      </c>
      <c r="O38" s="1" t="s">
        <v>1006</v>
      </c>
      <c r="P38" s="35" t="s">
        <v>1375</v>
      </c>
      <c r="Q38" s="1" t="s">
        <v>1007</v>
      </c>
      <c r="R38" s="1" t="s">
        <v>1008</v>
      </c>
      <c r="S38" s="1" t="s">
        <v>1038</v>
      </c>
      <c r="T38" s="1" t="s">
        <v>1039</v>
      </c>
      <c r="U38" s="10"/>
      <c r="X38" s="3" t="s">
        <v>445</v>
      </c>
      <c r="Y38" s="3" t="s">
        <v>47</v>
      </c>
      <c r="Z38" t="s">
        <v>89</v>
      </c>
      <c r="AA38" s="14" t="s">
        <v>804</v>
      </c>
      <c r="AE38" t="e">
        <f>VLOOKUP($C38,#REF!,6,FALSE)</f>
        <v>#REF!</v>
      </c>
      <c r="AF38" t="e">
        <f>VLOOKUP($C38,#REF!,7,FALSE)</f>
        <v>#REF!</v>
      </c>
      <c r="AG38" t="e">
        <f>VLOOKUP($C38,#REF!,8,FALSE)</f>
        <v>#REF!</v>
      </c>
      <c r="AH38" t="e">
        <f>VLOOKUP($C38,#REF!,9,FALSE)</f>
        <v>#REF!</v>
      </c>
      <c r="AI38" t="e">
        <f>VLOOKUP($C38,#REF!,10,FALSE)</f>
        <v>#REF!</v>
      </c>
      <c r="AJ38" t="e">
        <f>VLOOKUP($C38,#REF!,11,FALSE)</f>
        <v>#REF!</v>
      </c>
      <c r="AL38">
        <v>0</v>
      </c>
    </row>
    <row r="39" spans="1:38" x14ac:dyDescent="0.25">
      <c r="A39" t="s">
        <v>499</v>
      </c>
      <c r="B39">
        <v>38</v>
      </c>
      <c r="C39" s="3" t="s">
        <v>94</v>
      </c>
      <c r="D39" s="3" t="s">
        <v>78</v>
      </c>
      <c r="E39" s="3" t="s">
        <v>78</v>
      </c>
      <c r="F39" t="e">
        <f>VLOOKUP(C39,#REF!,2,FALSE)</f>
        <v>#REF!</v>
      </c>
      <c r="G39" s="3" t="s">
        <v>278</v>
      </c>
      <c r="H39" s="1" t="str">
        <f>VLOOKUP(C39,[2]COI!$A:$N,3,FALSE)</f>
        <v>FLMOO_1019</v>
      </c>
      <c r="I39" t="s">
        <v>1</v>
      </c>
      <c r="K39" s="3">
        <v>2010</v>
      </c>
      <c r="L39" t="str">
        <f>VLOOKUP($C39,[3]All_cirripectes!$B:$BQ,55,FALSE)</f>
        <v>French Polynesia</v>
      </c>
      <c r="M39" t="s">
        <v>67</v>
      </c>
      <c r="N39" s="1" t="s">
        <v>76</v>
      </c>
      <c r="O39" s="1" t="s">
        <v>1006</v>
      </c>
      <c r="P39" s="35" t="s">
        <v>1375</v>
      </c>
      <c r="Q39" s="1" t="s">
        <v>1007</v>
      </c>
      <c r="R39" s="1" t="s">
        <v>1008</v>
      </c>
      <c r="S39" s="1" t="s">
        <v>1038</v>
      </c>
      <c r="T39" s="1" t="s">
        <v>1039</v>
      </c>
      <c r="U39" s="10"/>
      <c r="X39" s="3" t="s">
        <v>445</v>
      </c>
      <c r="Y39" s="3" t="s">
        <v>47</v>
      </c>
      <c r="Z39" t="s">
        <v>89</v>
      </c>
      <c r="AA39" s="14" t="s">
        <v>906</v>
      </c>
      <c r="AE39" t="e">
        <f>VLOOKUP($C39,#REF!,6,FALSE)</f>
        <v>#REF!</v>
      </c>
      <c r="AF39" t="e">
        <f>VLOOKUP($C39,#REF!,7,FALSE)</f>
        <v>#REF!</v>
      </c>
      <c r="AG39" t="e">
        <f>VLOOKUP($C39,#REF!,8,FALSE)</f>
        <v>#REF!</v>
      </c>
      <c r="AH39" t="e">
        <f>VLOOKUP($C39,#REF!,9,FALSE)</f>
        <v>#REF!</v>
      </c>
      <c r="AI39" t="e">
        <f>VLOOKUP($C39,#REF!,10,FALSE)</f>
        <v>#REF!</v>
      </c>
      <c r="AJ39" t="e">
        <f>VLOOKUP($C39,#REF!,11,FALSE)</f>
        <v>#REF!</v>
      </c>
      <c r="AL39">
        <v>0</v>
      </c>
    </row>
    <row r="40" spans="1:38" x14ac:dyDescent="0.25">
      <c r="A40" t="s">
        <v>500</v>
      </c>
      <c r="B40">
        <v>39</v>
      </c>
      <c r="C40" s="3" t="s">
        <v>95</v>
      </c>
      <c r="D40" s="3" t="s">
        <v>81</v>
      </c>
      <c r="E40" s="3" t="s">
        <v>81</v>
      </c>
      <c r="F40" t="e">
        <f>VLOOKUP(C40,#REF!,2,FALSE)</f>
        <v>#REF!</v>
      </c>
      <c r="G40" s="3" t="s">
        <v>279</v>
      </c>
      <c r="H40" s="1" t="str">
        <f>VLOOKUP(C40,[2]COI!$A:$N,3,FALSE)</f>
        <v>FLMOO_1106</v>
      </c>
      <c r="I40" t="s">
        <v>1</v>
      </c>
      <c r="K40" s="3">
        <v>2010</v>
      </c>
      <c r="L40" t="str">
        <f>VLOOKUP($C40,[3]All_cirripectes!$B:$BQ,55,FALSE)</f>
        <v>French Polynesia</v>
      </c>
      <c r="M40" t="s">
        <v>67</v>
      </c>
      <c r="N40" s="1" t="s">
        <v>76</v>
      </c>
      <c r="O40" s="1" t="s">
        <v>1009</v>
      </c>
      <c r="P40" s="35" t="s">
        <v>1375</v>
      </c>
      <c r="Q40" s="1" t="s">
        <v>1010</v>
      </c>
      <c r="R40" s="1" t="s">
        <v>1011</v>
      </c>
      <c r="S40" s="1" t="s">
        <v>1038</v>
      </c>
      <c r="T40" s="1" t="s">
        <v>1039</v>
      </c>
      <c r="U40" s="10"/>
      <c r="X40" s="3" t="s">
        <v>446</v>
      </c>
      <c r="Y40" s="3" t="s">
        <v>50</v>
      </c>
      <c r="Z40" t="s">
        <v>89</v>
      </c>
      <c r="AA40" s="14" t="s">
        <v>801</v>
      </c>
      <c r="AE40" t="e">
        <f>VLOOKUP($C40,#REF!,6,FALSE)</f>
        <v>#REF!</v>
      </c>
      <c r="AF40" t="e">
        <f>VLOOKUP($C40,#REF!,7,FALSE)</f>
        <v>#REF!</v>
      </c>
      <c r="AG40" t="e">
        <f>VLOOKUP($C40,#REF!,8,FALSE)</f>
        <v>#REF!</v>
      </c>
      <c r="AH40" t="e">
        <f>VLOOKUP($C40,#REF!,9,FALSE)</f>
        <v>#REF!</v>
      </c>
      <c r="AI40" t="e">
        <f>VLOOKUP($C40,#REF!,10,FALSE)</f>
        <v>#REF!</v>
      </c>
      <c r="AJ40" t="e">
        <f>VLOOKUP($C40,#REF!,11,FALSE)</f>
        <v>#REF!</v>
      </c>
      <c r="AL40">
        <v>0</v>
      </c>
    </row>
    <row r="41" spans="1:38" x14ac:dyDescent="0.25">
      <c r="A41" t="s">
        <v>501</v>
      </c>
      <c r="B41">
        <v>40</v>
      </c>
      <c r="C41" s="3" t="s">
        <v>96</v>
      </c>
      <c r="D41" s="3" t="s">
        <v>78</v>
      </c>
      <c r="E41" s="3" t="s">
        <v>78</v>
      </c>
      <c r="F41" t="e">
        <f>VLOOKUP(C41,#REF!,2,FALSE)</f>
        <v>#REF!</v>
      </c>
      <c r="G41" s="3" t="s">
        <v>280</v>
      </c>
      <c r="H41" s="1" t="str">
        <f>VLOOKUP(C41,[2]COI!$A:$N,3,FALSE)</f>
        <v>FLMOO_1124</v>
      </c>
      <c r="I41" t="s">
        <v>1</v>
      </c>
      <c r="K41" s="3">
        <v>2010</v>
      </c>
      <c r="L41" t="str">
        <f>VLOOKUP($C41,[3]All_cirripectes!$B:$BQ,55,FALSE)</f>
        <v>French Polynesia</v>
      </c>
      <c r="M41" t="s">
        <v>67</v>
      </c>
      <c r="N41" s="1" t="s">
        <v>76</v>
      </c>
      <c r="O41" s="1" t="s">
        <v>1012</v>
      </c>
      <c r="P41" s="35" t="s">
        <v>1375</v>
      </c>
      <c r="Q41" s="1" t="s">
        <v>1013</v>
      </c>
      <c r="R41" s="1" t="s">
        <v>1014</v>
      </c>
      <c r="S41" s="1" t="s">
        <v>1038</v>
      </c>
      <c r="T41" s="1" t="s">
        <v>1039</v>
      </c>
      <c r="U41" s="10"/>
      <c r="X41" s="3" t="s">
        <v>445</v>
      </c>
      <c r="Y41" s="3" t="s">
        <v>47</v>
      </c>
      <c r="Z41" t="s">
        <v>89</v>
      </c>
      <c r="AA41" s="17" t="s">
        <v>769</v>
      </c>
      <c r="AE41" t="e">
        <f>VLOOKUP($C41,#REF!,6,FALSE)</f>
        <v>#REF!</v>
      </c>
      <c r="AF41" t="e">
        <f>VLOOKUP($C41,#REF!,7,FALSE)</f>
        <v>#REF!</v>
      </c>
      <c r="AG41" t="e">
        <f>VLOOKUP($C41,#REF!,8,FALSE)</f>
        <v>#REF!</v>
      </c>
      <c r="AH41" t="e">
        <f>VLOOKUP($C41,#REF!,9,FALSE)</f>
        <v>#REF!</v>
      </c>
      <c r="AI41" t="e">
        <f>VLOOKUP($C41,#REF!,10,FALSE)</f>
        <v>#REF!</v>
      </c>
      <c r="AJ41" t="e">
        <f>VLOOKUP($C41,#REF!,11,FALSE)</f>
        <v>#REF!</v>
      </c>
      <c r="AL41">
        <v>9</v>
      </c>
    </row>
    <row r="42" spans="1:38" x14ac:dyDescent="0.25">
      <c r="A42" t="s">
        <v>502</v>
      </c>
      <c r="B42">
        <v>41</v>
      </c>
      <c r="C42" s="3" t="s">
        <v>97</v>
      </c>
      <c r="D42" s="3" t="s">
        <v>78</v>
      </c>
      <c r="E42" s="3" t="s">
        <v>78</v>
      </c>
      <c r="F42" t="e">
        <f>VLOOKUP(C42,#REF!,2,FALSE)</f>
        <v>#REF!</v>
      </c>
      <c r="G42" s="3" t="s">
        <v>281</v>
      </c>
      <c r="H42" s="1" t="str">
        <f>VLOOKUP(C42,[2]COI!$A:$N,3,FALSE)</f>
        <v>FLMOO_1129</v>
      </c>
      <c r="I42" t="s">
        <v>1</v>
      </c>
      <c r="K42" s="3">
        <v>2010</v>
      </c>
      <c r="L42" t="str">
        <f>VLOOKUP($C42,[3]All_cirripectes!$B:$BQ,55,FALSE)</f>
        <v>French Polynesia</v>
      </c>
      <c r="M42" t="s">
        <v>67</v>
      </c>
      <c r="N42" s="1" t="s">
        <v>76</v>
      </c>
      <c r="O42" s="1" t="s">
        <v>1012</v>
      </c>
      <c r="P42" s="35" t="s">
        <v>1375</v>
      </c>
      <c r="Q42" s="1" t="s">
        <v>1013</v>
      </c>
      <c r="R42" s="1" t="s">
        <v>1014</v>
      </c>
      <c r="S42" s="1" t="s">
        <v>1038</v>
      </c>
      <c r="T42" s="1" t="s">
        <v>1039</v>
      </c>
      <c r="U42" s="10"/>
      <c r="X42" s="3" t="s">
        <v>445</v>
      </c>
      <c r="Y42" s="3" t="s">
        <v>47</v>
      </c>
      <c r="Z42" t="s">
        <v>89</v>
      </c>
      <c r="AA42" s="14" t="s">
        <v>882</v>
      </c>
      <c r="AE42" t="e">
        <f>VLOOKUP($C42,#REF!,6,FALSE)</f>
        <v>#REF!</v>
      </c>
      <c r="AF42" t="e">
        <f>VLOOKUP($C42,#REF!,7,FALSE)</f>
        <v>#REF!</v>
      </c>
      <c r="AG42" t="e">
        <f>VLOOKUP($C42,#REF!,8,FALSE)</f>
        <v>#REF!</v>
      </c>
      <c r="AH42" t="e">
        <f>VLOOKUP($C42,#REF!,9,FALSE)</f>
        <v>#REF!</v>
      </c>
      <c r="AI42" t="e">
        <f>VLOOKUP($C42,#REF!,10,FALSE)</f>
        <v>#REF!</v>
      </c>
      <c r="AJ42" t="e">
        <f>VLOOKUP($C42,#REF!,11,FALSE)</f>
        <v>#REF!</v>
      </c>
      <c r="AL42">
        <v>0</v>
      </c>
    </row>
    <row r="43" spans="1:38" x14ac:dyDescent="0.25">
      <c r="A43" t="s">
        <v>503</v>
      </c>
      <c r="B43">
        <v>42</v>
      </c>
      <c r="C43" s="3" t="s">
        <v>98</v>
      </c>
      <c r="D43" s="3" t="s">
        <v>81</v>
      </c>
      <c r="E43" s="3" t="s">
        <v>81</v>
      </c>
      <c r="F43" t="e">
        <f>VLOOKUP(C43,#REF!,2,FALSE)</f>
        <v>#REF!</v>
      </c>
      <c r="G43" s="3" t="s">
        <v>282</v>
      </c>
      <c r="H43" s="1" t="str">
        <f>VLOOKUP(C43,[2]COI!$A:$N,3,FALSE)</f>
        <v>FLMOO_1223</v>
      </c>
      <c r="I43" t="s">
        <v>1</v>
      </c>
      <c r="K43" s="3">
        <v>2010</v>
      </c>
      <c r="L43" t="str">
        <f>VLOOKUP($C43,[3]All_cirripectes!$B:$BQ,55,FALSE)</f>
        <v>French Polynesia</v>
      </c>
      <c r="M43" t="s">
        <v>67</v>
      </c>
      <c r="N43" s="1" t="s">
        <v>76</v>
      </c>
      <c r="O43" s="1" t="s">
        <v>1006</v>
      </c>
      <c r="P43" s="35" t="s">
        <v>1375</v>
      </c>
      <c r="Q43" s="1" t="s">
        <v>1007</v>
      </c>
      <c r="R43" s="1" t="s">
        <v>1008</v>
      </c>
      <c r="S43" s="1" t="s">
        <v>1038</v>
      </c>
      <c r="T43" s="1" t="s">
        <v>1039</v>
      </c>
      <c r="U43" s="10"/>
      <c r="X43" s="3" t="s">
        <v>446</v>
      </c>
      <c r="Y43" s="3" t="s">
        <v>50</v>
      </c>
      <c r="Z43" t="s">
        <v>89</v>
      </c>
      <c r="AA43" s="14" t="s">
        <v>911</v>
      </c>
      <c r="AE43" t="e">
        <f>VLOOKUP($C43,#REF!,6,FALSE)</f>
        <v>#REF!</v>
      </c>
      <c r="AF43" t="e">
        <f>VLOOKUP($C43,#REF!,7,FALSE)</f>
        <v>#REF!</v>
      </c>
      <c r="AG43" t="e">
        <f>VLOOKUP($C43,#REF!,8,FALSE)</f>
        <v>#REF!</v>
      </c>
      <c r="AH43" t="e">
        <f>VLOOKUP($C43,#REF!,9,FALSE)</f>
        <v>#REF!</v>
      </c>
      <c r="AI43" t="e">
        <f>VLOOKUP($C43,#REF!,10,FALSE)</f>
        <v>#REF!</v>
      </c>
      <c r="AJ43" t="e">
        <f>VLOOKUP($C43,#REF!,11,FALSE)</f>
        <v>#REF!</v>
      </c>
      <c r="AL43">
        <v>0</v>
      </c>
    </row>
    <row r="44" spans="1:38" x14ac:dyDescent="0.25">
      <c r="A44" t="s">
        <v>504</v>
      </c>
      <c r="B44">
        <v>43</v>
      </c>
      <c r="C44" s="3" t="s">
        <v>171</v>
      </c>
      <c r="D44" s="3" t="s">
        <v>85</v>
      </c>
      <c r="E44" s="3" t="s">
        <v>85</v>
      </c>
      <c r="F44" t="e">
        <f>VLOOKUP(C44,#REF!,2,FALSE)</f>
        <v>#REF!</v>
      </c>
      <c r="G44" s="3"/>
      <c r="H44" s="1" t="str">
        <f>VLOOKUP(C44,[2]COI!$A:$N,3,FALSE)</f>
        <v>FUT-003</v>
      </c>
      <c r="I44" t="s">
        <v>1</v>
      </c>
      <c r="K44" s="3">
        <v>2016</v>
      </c>
      <c r="L44" t="s">
        <v>68</v>
      </c>
      <c r="M44" t="s">
        <v>68</v>
      </c>
      <c r="N44" s="1" t="s">
        <v>1015</v>
      </c>
      <c r="O44" s="1"/>
      <c r="P44" s="1" t="s">
        <v>1323</v>
      </c>
      <c r="Q44" s="1" t="s">
        <v>1016</v>
      </c>
      <c r="R44" s="1" t="s">
        <v>1017</v>
      </c>
      <c r="S44" s="1" t="e">
        <v>#N/A</v>
      </c>
      <c r="T44" s="1" t="e">
        <v>#N/A</v>
      </c>
      <c r="U44" s="10" t="s">
        <v>1018</v>
      </c>
      <c r="X44" s="3" t="s">
        <v>455</v>
      </c>
      <c r="Y44" s="3" t="s">
        <v>56</v>
      </c>
      <c r="Z44" t="s">
        <v>89</v>
      </c>
      <c r="AA44" s="14" t="s">
        <v>907</v>
      </c>
      <c r="AE44" t="e">
        <f>VLOOKUP($C44,#REF!,6,FALSE)</f>
        <v>#REF!</v>
      </c>
      <c r="AF44" t="e">
        <f>VLOOKUP($C44,#REF!,7,FALSE)</f>
        <v>#REF!</v>
      </c>
      <c r="AG44" t="e">
        <f>VLOOKUP($C44,#REF!,8,FALSE)</f>
        <v>#REF!</v>
      </c>
      <c r="AH44" t="e">
        <f>VLOOKUP($C44,#REF!,9,FALSE)</f>
        <v>#REF!</v>
      </c>
      <c r="AI44" t="e">
        <f>VLOOKUP($C44,#REF!,10,FALSE)</f>
        <v>#REF!</v>
      </c>
      <c r="AJ44" t="e">
        <f>VLOOKUP($C44,#REF!,11,FALSE)</f>
        <v>#REF!</v>
      </c>
      <c r="AL44">
        <v>0</v>
      </c>
    </row>
    <row r="45" spans="1:38" x14ac:dyDescent="0.25">
      <c r="A45" t="s">
        <v>505</v>
      </c>
      <c r="B45">
        <v>44</v>
      </c>
      <c r="C45" s="3" t="s">
        <v>172</v>
      </c>
      <c r="D45" s="3" t="s">
        <v>81</v>
      </c>
      <c r="E45" s="3" t="s">
        <v>81</v>
      </c>
      <c r="F45" t="e">
        <f>VLOOKUP(C45,#REF!,2,FALSE)</f>
        <v>#REF!</v>
      </c>
      <c r="G45" s="3"/>
      <c r="H45" s="1" t="str">
        <f>VLOOKUP(C45,[2]COI!$A:$N,3,FALSE)</f>
        <v>FUT-004</v>
      </c>
      <c r="I45" t="s">
        <v>1</v>
      </c>
      <c r="K45" s="3">
        <v>2016</v>
      </c>
      <c r="L45" t="s">
        <v>68</v>
      </c>
      <c r="M45" t="s">
        <v>68</v>
      </c>
      <c r="N45" s="1" t="s">
        <v>1015</v>
      </c>
      <c r="O45" s="1"/>
      <c r="P45" s="1" t="s">
        <v>1323</v>
      </c>
      <c r="Q45" s="1" t="s">
        <v>1016</v>
      </c>
      <c r="R45" s="1" t="s">
        <v>1017</v>
      </c>
      <c r="S45" s="1" t="e">
        <v>#N/A</v>
      </c>
      <c r="T45" s="1" t="e">
        <v>#N/A</v>
      </c>
      <c r="U45" s="10" t="s">
        <v>1018</v>
      </c>
      <c r="X45" s="3" t="s">
        <v>446</v>
      </c>
      <c r="Y45" s="3" t="s">
        <v>50</v>
      </c>
      <c r="Z45" t="s">
        <v>89</v>
      </c>
      <c r="AA45" s="14" t="s">
        <v>827</v>
      </c>
      <c r="AE45" t="e">
        <f>VLOOKUP($C45,#REF!,6,FALSE)</f>
        <v>#REF!</v>
      </c>
      <c r="AF45" t="e">
        <f>VLOOKUP($C45,#REF!,7,FALSE)</f>
        <v>#REF!</v>
      </c>
      <c r="AG45" t="e">
        <f>VLOOKUP($C45,#REF!,8,FALSE)</f>
        <v>#REF!</v>
      </c>
      <c r="AH45" t="e">
        <f>VLOOKUP($C45,#REF!,9,FALSE)</f>
        <v>#REF!</v>
      </c>
      <c r="AI45" t="e">
        <f>VLOOKUP($C45,#REF!,10,FALSE)</f>
        <v>#REF!</v>
      </c>
      <c r="AJ45" t="e">
        <f>VLOOKUP($C45,#REF!,11,FALSE)</f>
        <v>#REF!</v>
      </c>
      <c r="AL45">
        <v>0</v>
      </c>
    </row>
    <row r="46" spans="1:38" x14ac:dyDescent="0.25">
      <c r="A46" t="s">
        <v>506</v>
      </c>
      <c r="B46">
        <v>45</v>
      </c>
      <c r="C46" s="3" t="s">
        <v>173</v>
      </c>
      <c r="D46" s="3" t="s">
        <v>85</v>
      </c>
      <c r="E46" s="3" t="s">
        <v>85</v>
      </c>
      <c r="F46" t="e">
        <f>VLOOKUP(C46,#REF!,2,FALSE)</f>
        <v>#REF!</v>
      </c>
      <c r="G46" s="3"/>
      <c r="H46" s="1" t="str">
        <f>VLOOKUP(C46,[2]COI!$A:$N,3,FALSE)</f>
        <v>FUT-115</v>
      </c>
      <c r="I46" t="s">
        <v>1</v>
      </c>
      <c r="K46" s="3">
        <v>2016</v>
      </c>
      <c r="L46" t="s">
        <v>68</v>
      </c>
      <c r="M46" t="s">
        <v>68</v>
      </c>
      <c r="N46" s="1" t="s">
        <v>1015</v>
      </c>
      <c r="O46" s="1"/>
      <c r="P46" s="1" t="s">
        <v>1323</v>
      </c>
      <c r="Q46" s="1" t="s">
        <v>1019</v>
      </c>
      <c r="R46" s="1" t="s">
        <v>1020</v>
      </c>
      <c r="S46" s="1" t="e">
        <v>#N/A</v>
      </c>
      <c r="T46" s="1" t="e">
        <v>#N/A</v>
      </c>
      <c r="U46" s="10" t="s">
        <v>1021</v>
      </c>
      <c r="X46" s="3" t="s">
        <v>455</v>
      </c>
      <c r="Y46" s="3" t="s">
        <v>56</v>
      </c>
      <c r="Z46" t="s">
        <v>89</v>
      </c>
      <c r="AA46" s="14" t="s">
        <v>908</v>
      </c>
      <c r="AE46" t="e">
        <f>VLOOKUP($C46,#REF!,6,FALSE)</f>
        <v>#REF!</v>
      </c>
      <c r="AF46" t="e">
        <f>VLOOKUP($C46,#REF!,7,FALSE)</f>
        <v>#REF!</v>
      </c>
      <c r="AG46" t="e">
        <f>VLOOKUP($C46,#REF!,8,FALSE)</f>
        <v>#REF!</v>
      </c>
      <c r="AH46" t="e">
        <f>VLOOKUP($C46,#REF!,9,FALSE)</f>
        <v>#REF!</v>
      </c>
      <c r="AI46" t="e">
        <f>VLOOKUP($C46,#REF!,10,FALSE)</f>
        <v>#REF!</v>
      </c>
      <c r="AJ46" t="e">
        <f>VLOOKUP($C46,#REF!,11,FALSE)</f>
        <v>#REF!</v>
      </c>
      <c r="AL46">
        <v>0</v>
      </c>
    </row>
    <row r="47" spans="1:38" x14ac:dyDescent="0.25">
      <c r="A47" t="s">
        <v>507</v>
      </c>
      <c r="B47">
        <v>46</v>
      </c>
      <c r="C47" s="3" t="s">
        <v>174</v>
      </c>
      <c r="D47" s="3" t="s">
        <v>82</v>
      </c>
      <c r="E47" s="3" t="s">
        <v>82</v>
      </c>
      <c r="F47" t="e">
        <f>VLOOKUP(C47,#REF!,2,FALSE)</f>
        <v>#REF!</v>
      </c>
      <c r="G47" s="3"/>
      <c r="H47" s="1" t="str">
        <f>VLOOKUP(C47,[2]COI!$A:$N,3,FALSE)</f>
        <v>FUT-160</v>
      </c>
      <c r="I47" t="s">
        <v>1</v>
      </c>
      <c r="K47" s="3">
        <v>2016</v>
      </c>
      <c r="L47" t="s">
        <v>68</v>
      </c>
      <c r="M47" t="s">
        <v>68</v>
      </c>
      <c r="N47" s="1" t="s">
        <v>1015</v>
      </c>
      <c r="O47" s="1"/>
      <c r="P47" s="1" t="s">
        <v>1323</v>
      </c>
      <c r="Q47" s="1" t="s">
        <v>1022</v>
      </c>
      <c r="R47" s="1" t="s">
        <v>1023</v>
      </c>
      <c r="S47" s="1" t="e">
        <v>#N/A</v>
      </c>
      <c r="T47" s="1" t="e">
        <v>#N/A</v>
      </c>
      <c r="U47" s="10"/>
      <c r="X47" s="3" t="s">
        <v>449</v>
      </c>
      <c r="Y47" s="3" t="s">
        <v>51</v>
      </c>
      <c r="Z47" t="s">
        <v>89</v>
      </c>
      <c r="AA47" s="18"/>
      <c r="AE47" t="e">
        <f>VLOOKUP($C47,#REF!,6,FALSE)</f>
        <v>#REF!</v>
      </c>
      <c r="AF47" t="e">
        <f>VLOOKUP($C47,#REF!,7,FALSE)</f>
        <v>#REF!</v>
      </c>
      <c r="AG47" t="e">
        <f>VLOOKUP($C47,#REF!,8,FALSE)</f>
        <v>#REF!</v>
      </c>
      <c r="AH47" t="e">
        <f>VLOOKUP($C47,#REF!,9,FALSE)</f>
        <v>#REF!</v>
      </c>
      <c r="AI47" t="e">
        <f>VLOOKUP($C47,#REF!,10,FALSE)</f>
        <v>#REF!</v>
      </c>
      <c r="AJ47" t="e">
        <f>VLOOKUP($C47,#REF!,11,FALSE)</f>
        <v>#REF!</v>
      </c>
      <c r="AL47">
        <v>3</v>
      </c>
    </row>
    <row r="48" spans="1:38" x14ac:dyDescent="0.25">
      <c r="A48" t="s">
        <v>508</v>
      </c>
      <c r="B48">
        <v>47</v>
      </c>
      <c r="C48" s="3" t="s">
        <v>175</v>
      </c>
      <c r="D48" s="3" t="s">
        <v>87</v>
      </c>
      <c r="E48" s="3" t="s">
        <v>87</v>
      </c>
      <c r="F48" t="e">
        <f>VLOOKUP(C48,#REF!,2,FALSE)</f>
        <v>#REF!</v>
      </c>
      <c r="G48" s="3"/>
      <c r="H48" s="1" t="str">
        <f>VLOOKUP(C48,[2]COI!$A:$N,3,FALSE)</f>
        <v>FUT-163</v>
      </c>
      <c r="I48" t="s">
        <v>1</v>
      </c>
      <c r="K48" s="3">
        <v>2016</v>
      </c>
      <c r="L48" t="s">
        <v>68</v>
      </c>
      <c r="M48" t="s">
        <v>68</v>
      </c>
      <c r="N48" s="1" t="s">
        <v>1015</v>
      </c>
      <c r="O48" s="1"/>
      <c r="P48" s="1" t="s">
        <v>1323</v>
      </c>
      <c r="Q48" s="1" t="s">
        <v>1022</v>
      </c>
      <c r="R48" s="1" t="s">
        <v>1023</v>
      </c>
      <c r="S48" s="1" t="e">
        <v>#N/A</v>
      </c>
      <c r="T48" s="1" t="e">
        <v>#N/A</v>
      </c>
      <c r="U48" s="10"/>
      <c r="X48" s="3" t="s">
        <v>454</v>
      </c>
      <c r="Y48" s="3" t="s">
        <v>57</v>
      </c>
      <c r="Z48" t="s">
        <v>89</v>
      </c>
      <c r="AA48" s="14" t="s">
        <v>821</v>
      </c>
      <c r="AE48" t="e">
        <f>VLOOKUP($C48,#REF!,6,FALSE)</f>
        <v>#REF!</v>
      </c>
      <c r="AF48" t="e">
        <f>VLOOKUP($C48,#REF!,7,FALSE)</f>
        <v>#REF!</v>
      </c>
      <c r="AG48" t="e">
        <f>VLOOKUP($C48,#REF!,8,FALSE)</f>
        <v>#REF!</v>
      </c>
      <c r="AH48" t="e">
        <f>VLOOKUP($C48,#REF!,9,FALSE)</f>
        <v>#REF!</v>
      </c>
      <c r="AI48" t="e">
        <f>VLOOKUP($C48,#REF!,10,FALSE)</f>
        <v>#REF!</v>
      </c>
      <c r="AJ48" t="e">
        <f>VLOOKUP($C48,#REF!,11,FALSE)</f>
        <v>#REF!</v>
      </c>
      <c r="AL48">
        <v>0</v>
      </c>
    </row>
    <row r="49" spans="1:38" x14ac:dyDescent="0.25">
      <c r="A49" t="s">
        <v>509</v>
      </c>
      <c r="B49">
        <v>48</v>
      </c>
      <c r="C49" s="3" t="s">
        <v>176</v>
      </c>
      <c r="D49" s="3" t="s">
        <v>78</v>
      </c>
      <c r="E49" s="3" t="s">
        <v>78</v>
      </c>
      <c r="F49" t="e">
        <f>VLOOKUP(C49,#REF!,2,FALSE)</f>
        <v>#REF!</v>
      </c>
      <c r="G49" s="3"/>
      <c r="H49" s="1" t="str">
        <f>VLOOKUP(C49,[2]COI!$A:$N,3,FALSE)</f>
        <v>FUT-165</v>
      </c>
      <c r="I49" t="s">
        <v>1</v>
      </c>
      <c r="K49" s="3">
        <v>2016</v>
      </c>
      <c r="L49" t="s">
        <v>68</v>
      </c>
      <c r="M49" t="s">
        <v>68</v>
      </c>
      <c r="N49" s="1" t="s">
        <v>1015</v>
      </c>
      <c r="O49" s="1"/>
      <c r="P49" s="1" t="s">
        <v>1323</v>
      </c>
      <c r="Q49" s="1" t="s">
        <v>1022</v>
      </c>
      <c r="R49" s="1" t="s">
        <v>1023</v>
      </c>
      <c r="S49" s="1" t="e">
        <v>#N/A</v>
      </c>
      <c r="T49" s="1" t="e">
        <v>#N/A</v>
      </c>
      <c r="U49" s="10"/>
      <c r="X49" s="3" t="s">
        <v>445</v>
      </c>
      <c r="Y49" s="3" t="s">
        <v>47</v>
      </c>
      <c r="Z49" t="s">
        <v>89</v>
      </c>
      <c r="AA49" s="14" t="s">
        <v>795</v>
      </c>
      <c r="AE49" t="e">
        <f>VLOOKUP($C49,#REF!,6,FALSE)</f>
        <v>#REF!</v>
      </c>
      <c r="AF49" t="e">
        <f>VLOOKUP($C49,#REF!,7,FALSE)</f>
        <v>#REF!</v>
      </c>
      <c r="AG49" t="e">
        <f>VLOOKUP($C49,#REF!,8,FALSE)</f>
        <v>#REF!</v>
      </c>
      <c r="AH49" t="e">
        <f>VLOOKUP($C49,#REF!,9,FALSE)</f>
        <v>#REF!</v>
      </c>
      <c r="AI49" t="e">
        <f>VLOOKUP($C49,#REF!,10,FALSE)</f>
        <v>#REF!</v>
      </c>
      <c r="AJ49" t="e">
        <f>VLOOKUP($C49,#REF!,11,FALSE)</f>
        <v>#REF!</v>
      </c>
      <c r="AL49">
        <v>0</v>
      </c>
    </row>
    <row r="50" spans="1:38" x14ac:dyDescent="0.25">
      <c r="A50" t="s">
        <v>510</v>
      </c>
      <c r="B50">
        <v>49</v>
      </c>
      <c r="C50" s="3" t="s">
        <v>99</v>
      </c>
      <c r="D50" s="3" t="s">
        <v>1190</v>
      </c>
      <c r="E50" s="3" t="s">
        <v>1099</v>
      </c>
      <c r="F50" t="e">
        <f>VLOOKUP(C50,#REF!,2,FALSE)</f>
        <v>#REF!</v>
      </c>
      <c r="G50" s="3" t="s">
        <v>283</v>
      </c>
      <c r="H50" s="1" t="str">
        <f>VLOOKUP(C50,[2]COI!$A:$N,3,FALSE)</f>
        <v>GAM-791</v>
      </c>
      <c r="I50" t="s">
        <v>1</v>
      </c>
      <c r="K50" s="3">
        <v>2010</v>
      </c>
      <c r="L50" t="str">
        <f>VLOOKUP($C50,[3]All_cirripectes!$B:$BQ,55,FALSE)</f>
        <v>French Polynesia</v>
      </c>
      <c r="M50" t="s">
        <v>69</v>
      </c>
      <c r="N50" s="1"/>
      <c r="O50" s="1"/>
      <c r="P50" s="1" t="s">
        <v>1324</v>
      </c>
      <c r="Q50" s="1" t="s">
        <v>1024</v>
      </c>
      <c r="R50" s="1" t="s">
        <v>1025</v>
      </c>
      <c r="S50" s="1" t="s">
        <v>1024</v>
      </c>
      <c r="T50" s="1" t="s">
        <v>1025</v>
      </c>
      <c r="U50" s="10" t="s">
        <v>989</v>
      </c>
      <c r="X50" s="3" t="s">
        <v>29</v>
      </c>
      <c r="Y50" s="3" t="s">
        <v>52</v>
      </c>
      <c r="Z50" t="s">
        <v>89</v>
      </c>
      <c r="AA50" s="14" t="s">
        <v>808</v>
      </c>
      <c r="AE50" t="e">
        <f>VLOOKUP($C50,#REF!,6,FALSE)</f>
        <v>#REF!</v>
      </c>
      <c r="AF50" t="e">
        <f>VLOOKUP($C50,#REF!,7,FALSE)</f>
        <v>#REF!</v>
      </c>
      <c r="AG50" t="e">
        <f>VLOOKUP($C50,#REF!,8,FALSE)</f>
        <v>#REF!</v>
      </c>
      <c r="AH50" t="e">
        <f>VLOOKUP($C50,#REF!,9,FALSE)</f>
        <v>#REF!</v>
      </c>
      <c r="AI50" t="e">
        <f>VLOOKUP($C50,#REF!,10,FALSE)</f>
        <v>#REF!</v>
      </c>
      <c r="AJ50" t="e">
        <f>VLOOKUP($C50,#REF!,11,FALSE)</f>
        <v>#REF!</v>
      </c>
      <c r="AL50">
        <v>0</v>
      </c>
    </row>
    <row r="51" spans="1:38" x14ac:dyDescent="0.25">
      <c r="A51" t="s">
        <v>511</v>
      </c>
      <c r="B51">
        <v>50</v>
      </c>
      <c r="C51" s="3" t="s">
        <v>100</v>
      </c>
      <c r="D51" s="3" t="s">
        <v>1190</v>
      </c>
      <c r="E51" s="3" t="s">
        <v>1099</v>
      </c>
      <c r="F51" t="e">
        <f>VLOOKUP(C51,#REF!,2,FALSE)</f>
        <v>#REF!</v>
      </c>
      <c r="G51" s="3" t="s">
        <v>284</v>
      </c>
      <c r="H51" s="1" t="str">
        <f>VLOOKUP(C51,[2]COI!$A:$N,3,FALSE)</f>
        <v>GAM-792</v>
      </c>
      <c r="I51" t="s">
        <v>1</v>
      </c>
      <c r="K51" s="3">
        <v>2010</v>
      </c>
      <c r="L51" t="str">
        <f>VLOOKUP($C51,[3]All_cirripectes!$B:$BQ,55,FALSE)</f>
        <v>French Polynesia</v>
      </c>
      <c r="M51" t="s">
        <v>69</v>
      </c>
      <c r="N51" s="1"/>
      <c r="O51" s="1"/>
      <c r="P51" s="1" t="s">
        <v>1324</v>
      </c>
      <c r="Q51" s="1" t="s">
        <v>1024</v>
      </c>
      <c r="R51" s="1" t="s">
        <v>1025</v>
      </c>
      <c r="S51" s="1" t="s">
        <v>1024</v>
      </c>
      <c r="T51" s="1" t="s">
        <v>1025</v>
      </c>
      <c r="U51" s="10" t="s">
        <v>989</v>
      </c>
      <c r="X51" s="3" t="s">
        <v>29</v>
      </c>
      <c r="Y51" s="3" t="s">
        <v>52</v>
      </c>
      <c r="Z51" t="s">
        <v>89</v>
      </c>
      <c r="AA51" s="14" t="s">
        <v>809</v>
      </c>
      <c r="AE51" t="e">
        <f>VLOOKUP($C51,#REF!,6,FALSE)</f>
        <v>#REF!</v>
      </c>
      <c r="AF51" t="e">
        <f>VLOOKUP($C51,#REF!,7,FALSE)</f>
        <v>#REF!</v>
      </c>
      <c r="AG51" t="e">
        <f>VLOOKUP($C51,#REF!,8,FALSE)</f>
        <v>#REF!</v>
      </c>
      <c r="AH51" t="e">
        <f>VLOOKUP($C51,#REF!,9,FALSE)</f>
        <v>#REF!</v>
      </c>
      <c r="AI51" t="e">
        <f>VLOOKUP($C51,#REF!,10,FALSE)</f>
        <v>#REF!</v>
      </c>
      <c r="AJ51" t="e">
        <f>VLOOKUP($C51,#REF!,11,FALSE)</f>
        <v>#REF!</v>
      </c>
      <c r="AL51">
        <v>0</v>
      </c>
    </row>
    <row r="52" spans="1:38" x14ac:dyDescent="0.25">
      <c r="A52" t="s">
        <v>512</v>
      </c>
      <c r="B52">
        <v>51</v>
      </c>
      <c r="C52" s="3" t="s">
        <v>101</v>
      </c>
      <c r="D52" s="3" t="s">
        <v>81</v>
      </c>
      <c r="E52" s="3" t="s">
        <v>81</v>
      </c>
      <c r="F52" t="e">
        <f>VLOOKUP(C52,#REF!,2,FALSE)</f>
        <v>#REF!</v>
      </c>
      <c r="G52" s="3" t="s">
        <v>285</v>
      </c>
      <c r="H52" s="1" t="str">
        <f>VLOOKUP(C52,[2]COI!$A:$N,3,FALSE)</f>
        <v>GAM-793</v>
      </c>
      <c r="I52" t="s">
        <v>1</v>
      </c>
      <c r="K52" s="3">
        <v>2010</v>
      </c>
      <c r="L52" t="str">
        <f>VLOOKUP($C52,[3]All_cirripectes!$B:$BQ,55,FALSE)</f>
        <v>French Polynesia</v>
      </c>
      <c r="M52" t="s">
        <v>69</v>
      </c>
      <c r="N52" s="1"/>
      <c r="O52" s="1"/>
      <c r="P52" s="1" t="s">
        <v>1324</v>
      </c>
      <c r="Q52" s="1" t="s">
        <v>1024</v>
      </c>
      <c r="R52" s="1" t="s">
        <v>1025</v>
      </c>
      <c r="S52" s="1" t="s">
        <v>1024</v>
      </c>
      <c r="T52" s="1" t="s">
        <v>1025</v>
      </c>
      <c r="U52" s="10" t="s">
        <v>989</v>
      </c>
      <c r="X52" s="3" t="s">
        <v>446</v>
      </c>
      <c r="Y52" s="3" t="s">
        <v>50</v>
      </c>
      <c r="Z52" t="s">
        <v>89</v>
      </c>
      <c r="AA52" s="14" t="s">
        <v>828</v>
      </c>
      <c r="AE52" t="e">
        <f>VLOOKUP($C52,#REF!,6,FALSE)</f>
        <v>#REF!</v>
      </c>
      <c r="AF52" t="e">
        <f>VLOOKUP($C52,#REF!,7,FALSE)</f>
        <v>#REF!</v>
      </c>
      <c r="AG52" t="e">
        <f>VLOOKUP($C52,#REF!,8,FALSE)</f>
        <v>#REF!</v>
      </c>
      <c r="AH52" t="e">
        <f>VLOOKUP($C52,#REF!,9,FALSE)</f>
        <v>#REF!</v>
      </c>
      <c r="AI52" t="e">
        <f>VLOOKUP($C52,#REF!,10,FALSE)</f>
        <v>#REF!</v>
      </c>
      <c r="AJ52" t="e">
        <f>VLOOKUP($C52,#REF!,11,FALSE)</f>
        <v>#REF!</v>
      </c>
      <c r="AL52">
        <v>0</v>
      </c>
    </row>
    <row r="53" spans="1:38" x14ac:dyDescent="0.25">
      <c r="A53" t="s">
        <v>513</v>
      </c>
      <c r="B53">
        <v>52</v>
      </c>
      <c r="C53" s="3" t="s">
        <v>102</v>
      </c>
      <c r="D53" s="3" t="s">
        <v>81</v>
      </c>
      <c r="E53" s="3" t="s">
        <v>81</v>
      </c>
      <c r="F53" t="e">
        <f>VLOOKUP(C53,#REF!,2,FALSE)</f>
        <v>#REF!</v>
      </c>
      <c r="G53" s="3" t="s">
        <v>286</v>
      </c>
      <c r="H53" s="1" t="str">
        <f>VLOOKUP(C53,[2]COI!$A:$N,3,FALSE)</f>
        <v>GAM-794</v>
      </c>
      <c r="I53" t="s">
        <v>1</v>
      </c>
      <c r="K53" s="3">
        <v>2010</v>
      </c>
      <c r="L53" t="str">
        <f>VLOOKUP($C53,[3]All_cirripectes!$B:$BQ,55,FALSE)</f>
        <v>French Polynesia</v>
      </c>
      <c r="M53" t="s">
        <v>69</v>
      </c>
      <c r="N53" s="1"/>
      <c r="O53" s="1"/>
      <c r="P53" s="1" t="s">
        <v>1324</v>
      </c>
      <c r="Q53" s="1" t="s">
        <v>1024</v>
      </c>
      <c r="R53" s="1" t="s">
        <v>1025</v>
      </c>
      <c r="S53" s="1" t="s">
        <v>1024</v>
      </c>
      <c r="T53" s="1" t="s">
        <v>1025</v>
      </c>
      <c r="U53" s="10" t="s">
        <v>989</v>
      </c>
      <c r="X53" s="3" t="s">
        <v>446</v>
      </c>
      <c r="Y53" s="3" t="s">
        <v>50</v>
      </c>
      <c r="Z53" t="s">
        <v>89</v>
      </c>
      <c r="AA53" s="14" t="s">
        <v>830</v>
      </c>
      <c r="AE53" t="e">
        <f>VLOOKUP($C53,#REF!,6,FALSE)</f>
        <v>#REF!</v>
      </c>
      <c r="AF53" t="e">
        <f>VLOOKUP($C53,#REF!,7,FALSE)</f>
        <v>#REF!</v>
      </c>
      <c r="AG53" t="e">
        <f>VLOOKUP($C53,#REF!,8,FALSE)</f>
        <v>#REF!</v>
      </c>
      <c r="AH53" t="e">
        <f>VLOOKUP($C53,#REF!,9,FALSE)</f>
        <v>#REF!</v>
      </c>
      <c r="AI53" t="e">
        <f>VLOOKUP($C53,#REF!,10,FALSE)</f>
        <v>#REF!</v>
      </c>
      <c r="AJ53" t="e">
        <f>VLOOKUP($C53,#REF!,11,FALSE)</f>
        <v>#REF!</v>
      </c>
      <c r="AL53">
        <v>0</v>
      </c>
    </row>
    <row r="54" spans="1:38" x14ac:dyDescent="0.25">
      <c r="A54" t="s">
        <v>514</v>
      </c>
      <c r="B54">
        <v>53</v>
      </c>
      <c r="C54" s="3" t="s">
        <v>108</v>
      </c>
      <c r="D54" s="3" t="s">
        <v>78</v>
      </c>
      <c r="E54" s="3" t="s">
        <v>78</v>
      </c>
      <c r="F54" t="e">
        <f>VLOOKUP(C54,#REF!,2,FALSE)</f>
        <v>#REF!</v>
      </c>
      <c r="G54" s="3" t="s">
        <v>292</v>
      </c>
      <c r="H54" s="1" t="str">
        <f>VLOOKUP(C54,[2]COI!$A:$N,3,FALSE)</f>
        <v>GAM-099</v>
      </c>
      <c r="I54" t="s">
        <v>1</v>
      </c>
      <c r="K54" s="3">
        <v>2010</v>
      </c>
      <c r="L54" t="str">
        <f>VLOOKUP($C54,[3]All_cirripectes!$B:$BQ,55,FALSE)</f>
        <v>French Polynesia</v>
      </c>
      <c r="M54" t="s">
        <v>69</v>
      </c>
      <c r="N54" s="1"/>
      <c r="O54" s="1"/>
      <c r="P54" s="1" t="s">
        <v>1324</v>
      </c>
      <c r="Q54" s="1" t="s">
        <v>1026</v>
      </c>
      <c r="R54" s="1" t="s">
        <v>1027</v>
      </c>
      <c r="S54" s="1" t="s">
        <v>1024</v>
      </c>
      <c r="T54" s="1" t="s">
        <v>1025</v>
      </c>
      <c r="U54" s="10"/>
      <c r="X54" s="3" t="s">
        <v>445</v>
      </c>
      <c r="Y54" s="3" t="s">
        <v>47</v>
      </c>
      <c r="Z54" t="s">
        <v>89</v>
      </c>
      <c r="AA54" s="14" t="s">
        <v>796</v>
      </c>
      <c r="AE54" t="e">
        <f>VLOOKUP($C54,#REF!,6,FALSE)</f>
        <v>#REF!</v>
      </c>
      <c r="AF54" t="e">
        <f>VLOOKUP($C54,#REF!,7,FALSE)</f>
        <v>#REF!</v>
      </c>
      <c r="AG54" t="e">
        <f>VLOOKUP($C54,#REF!,8,FALSE)</f>
        <v>#REF!</v>
      </c>
      <c r="AH54" t="e">
        <f>VLOOKUP($C54,#REF!,9,FALSE)</f>
        <v>#REF!</v>
      </c>
      <c r="AI54" t="e">
        <f>VLOOKUP($C54,#REF!,10,FALSE)</f>
        <v>#REF!</v>
      </c>
      <c r="AJ54" t="e">
        <f>VLOOKUP($C54,#REF!,11,FALSE)</f>
        <v>#REF!</v>
      </c>
      <c r="AL54">
        <v>0</v>
      </c>
    </row>
    <row r="55" spans="1:38" x14ac:dyDescent="0.25">
      <c r="A55" t="s">
        <v>515</v>
      </c>
      <c r="B55">
        <v>54</v>
      </c>
      <c r="C55" s="3" t="s">
        <v>109</v>
      </c>
      <c r="D55" s="3" t="s">
        <v>78</v>
      </c>
      <c r="E55" s="3" t="s">
        <v>78</v>
      </c>
      <c r="F55" t="e">
        <f>VLOOKUP(C55,#REF!,2,FALSE)</f>
        <v>#REF!</v>
      </c>
      <c r="G55" s="3" t="s">
        <v>293</v>
      </c>
      <c r="H55" s="1" t="str">
        <f>VLOOKUP(C55,[2]COI!$A:$N,3,FALSE)</f>
        <v>GAM-109</v>
      </c>
      <c r="I55" t="s">
        <v>1</v>
      </c>
      <c r="K55" s="3">
        <v>2010</v>
      </c>
      <c r="L55" t="str">
        <f>VLOOKUP($C55,[3]All_cirripectes!$B:$BQ,55,FALSE)</f>
        <v>French Polynesia</v>
      </c>
      <c r="M55" t="s">
        <v>69</v>
      </c>
      <c r="N55" s="1"/>
      <c r="O55" s="1"/>
      <c r="P55" s="1" t="s">
        <v>1324</v>
      </c>
      <c r="Q55" s="1" t="s">
        <v>1026</v>
      </c>
      <c r="R55" s="1" t="s">
        <v>1027</v>
      </c>
      <c r="S55" s="1" t="s">
        <v>1024</v>
      </c>
      <c r="T55" s="1" t="s">
        <v>1025</v>
      </c>
      <c r="U55" s="10"/>
      <c r="X55" s="3" t="s">
        <v>445</v>
      </c>
      <c r="Y55" s="3" t="s">
        <v>47</v>
      </c>
      <c r="Z55" t="s">
        <v>89</v>
      </c>
      <c r="AA55" s="14" t="s">
        <v>817</v>
      </c>
      <c r="AE55" t="e">
        <f>VLOOKUP($C55,#REF!,6,FALSE)</f>
        <v>#REF!</v>
      </c>
      <c r="AF55" t="e">
        <f>VLOOKUP($C55,#REF!,7,FALSE)</f>
        <v>#REF!</v>
      </c>
      <c r="AG55" t="e">
        <f>VLOOKUP($C55,#REF!,8,FALSE)</f>
        <v>#REF!</v>
      </c>
      <c r="AH55" t="e">
        <f>VLOOKUP($C55,#REF!,9,FALSE)</f>
        <v>#REF!</v>
      </c>
      <c r="AI55" t="e">
        <f>VLOOKUP($C55,#REF!,10,FALSE)</f>
        <v>#REF!</v>
      </c>
      <c r="AJ55" t="e">
        <f>VLOOKUP($C55,#REF!,11,FALSE)</f>
        <v>#REF!</v>
      </c>
      <c r="AL55">
        <v>0</v>
      </c>
    </row>
    <row r="56" spans="1:38" x14ac:dyDescent="0.25">
      <c r="A56" t="s">
        <v>516</v>
      </c>
      <c r="B56">
        <v>55</v>
      </c>
      <c r="C56" s="3" t="s">
        <v>110</v>
      </c>
      <c r="D56" s="3" t="s">
        <v>78</v>
      </c>
      <c r="E56" s="3" t="s">
        <v>78</v>
      </c>
      <c r="F56" t="e">
        <f>VLOOKUP(C56,#REF!,2,FALSE)</f>
        <v>#REF!</v>
      </c>
      <c r="G56" s="3" t="s">
        <v>294</v>
      </c>
      <c r="H56" s="1" t="str">
        <f>VLOOKUP(C56,[2]COI!$A:$N,3,FALSE)</f>
        <v>GAM-110</v>
      </c>
      <c r="I56" t="s">
        <v>1</v>
      </c>
      <c r="K56" s="3">
        <v>2010</v>
      </c>
      <c r="L56" t="str">
        <f>VLOOKUP($C56,[3]All_cirripectes!$B:$BQ,55,FALSE)</f>
        <v>French Polynesia</v>
      </c>
      <c r="M56" t="s">
        <v>69</v>
      </c>
      <c r="N56" s="1"/>
      <c r="O56" s="1"/>
      <c r="P56" s="1" t="s">
        <v>1324</v>
      </c>
      <c r="Q56" s="1" t="s">
        <v>1026</v>
      </c>
      <c r="R56" s="1" t="s">
        <v>1027</v>
      </c>
      <c r="S56" s="1" t="s">
        <v>1024</v>
      </c>
      <c r="T56" s="1" t="s">
        <v>1025</v>
      </c>
      <c r="U56" s="10"/>
      <c r="X56" s="3" t="s">
        <v>445</v>
      </c>
      <c r="Y56" s="3" t="s">
        <v>47</v>
      </c>
      <c r="Z56" t="s">
        <v>89</v>
      </c>
      <c r="AA56" s="14" t="s">
        <v>909</v>
      </c>
      <c r="AE56" t="e">
        <f>VLOOKUP($C56,#REF!,6,FALSE)</f>
        <v>#REF!</v>
      </c>
      <c r="AF56" t="e">
        <f>VLOOKUP($C56,#REF!,7,FALSE)</f>
        <v>#REF!</v>
      </c>
      <c r="AG56" t="e">
        <f>VLOOKUP($C56,#REF!,8,FALSE)</f>
        <v>#REF!</v>
      </c>
      <c r="AH56" t="e">
        <f>VLOOKUP($C56,#REF!,9,FALSE)</f>
        <v>#REF!</v>
      </c>
      <c r="AI56" t="e">
        <f>VLOOKUP($C56,#REF!,10,FALSE)</f>
        <v>#REF!</v>
      </c>
      <c r="AJ56" t="e">
        <f>VLOOKUP($C56,#REF!,11,FALSE)</f>
        <v>#REF!</v>
      </c>
      <c r="AL56">
        <v>0</v>
      </c>
    </row>
    <row r="57" spans="1:38" x14ac:dyDescent="0.25">
      <c r="A57" t="s">
        <v>517</v>
      </c>
      <c r="B57">
        <v>56</v>
      </c>
      <c r="C57" s="3" t="s">
        <v>111</v>
      </c>
      <c r="D57" s="3" t="s">
        <v>81</v>
      </c>
      <c r="E57" s="3" t="s">
        <v>81</v>
      </c>
      <c r="F57" t="e">
        <f>VLOOKUP(C57,#REF!,2,FALSE)</f>
        <v>#REF!</v>
      </c>
      <c r="G57" s="3" t="s">
        <v>295</v>
      </c>
      <c r="H57" s="1" t="str">
        <f>VLOOKUP(C57,[2]COI!$A:$N,3,FALSE)</f>
        <v>GAM-143</v>
      </c>
      <c r="I57" t="s">
        <v>1</v>
      </c>
      <c r="K57" s="3">
        <v>2010</v>
      </c>
      <c r="L57" t="str">
        <f>VLOOKUP($C57,[3]All_cirripectes!$B:$BQ,55,FALSE)</f>
        <v>French Polynesia</v>
      </c>
      <c r="M57" t="s">
        <v>69</v>
      </c>
      <c r="N57" s="1"/>
      <c r="O57" s="1"/>
      <c r="P57" s="1" t="s">
        <v>1324</v>
      </c>
      <c r="Q57" s="1" t="s">
        <v>1026</v>
      </c>
      <c r="R57" s="1" t="s">
        <v>1027</v>
      </c>
      <c r="S57" s="1" t="s">
        <v>1024</v>
      </c>
      <c r="T57" s="1" t="s">
        <v>1025</v>
      </c>
      <c r="U57" s="10"/>
      <c r="X57" s="3" t="s">
        <v>446</v>
      </c>
      <c r="Y57" s="3" t="s">
        <v>50</v>
      </c>
      <c r="Z57" t="s">
        <v>89</v>
      </c>
      <c r="AA57" s="14" t="s">
        <v>797</v>
      </c>
      <c r="AE57" t="e">
        <f>VLOOKUP($C57,#REF!,6,FALSE)</f>
        <v>#REF!</v>
      </c>
      <c r="AF57" t="e">
        <f>VLOOKUP($C57,#REF!,7,FALSE)</f>
        <v>#REF!</v>
      </c>
      <c r="AG57" t="e">
        <f>VLOOKUP($C57,#REF!,8,FALSE)</f>
        <v>#REF!</v>
      </c>
      <c r="AH57" t="e">
        <f>VLOOKUP($C57,#REF!,9,FALSE)</f>
        <v>#REF!</v>
      </c>
      <c r="AI57" t="e">
        <f>VLOOKUP($C57,#REF!,10,FALSE)</f>
        <v>#REF!</v>
      </c>
      <c r="AJ57" t="e">
        <f>VLOOKUP($C57,#REF!,11,FALSE)</f>
        <v>#REF!</v>
      </c>
      <c r="AL57">
        <v>0</v>
      </c>
    </row>
    <row r="58" spans="1:38" x14ac:dyDescent="0.25">
      <c r="A58" t="s">
        <v>518</v>
      </c>
      <c r="B58">
        <v>57</v>
      </c>
      <c r="C58" s="3" t="s">
        <v>112</v>
      </c>
      <c r="D58" s="3" t="s">
        <v>81</v>
      </c>
      <c r="E58" s="3" t="s">
        <v>81</v>
      </c>
      <c r="F58" t="e">
        <f>VLOOKUP(C58,#REF!,2,FALSE)</f>
        <v>#REF!</v>
      </c>
      <c r="G58" s="3" t="s">
        <v>296</v>
      </c>
      <c r="H58" s="1" t="str">
        <f>VLOOKUP(C58,[2]COI!$A:$N,3,FALSE)</f>
        <v>GAM-144</v>
      </c>
      <c r="I58" t="s">
        <v>1</v>
      </c>
      <c r="K58" s="3">
        <v>2010</v>
      </c>
      <c r="L58" t="str">
        <f>VLOOKUP($C58,[3]All_cirripectes!$B:$BQ,55,FALSE)</f>
        <v>French Polynesia</v>
      </c>
      <c r="M58" t="s">
        <v>69</v>
      </c>
      <c r="N58" s="1"/>
      <c r="O58" s="1"/>
      <c r="P58" s="1" t="s">
        <v>1324</v>
      </c>
      <c r="Q58" s="1" t="s">
        <v>1026</v>
      </c>
      <c r="R58" s="1" t="s">
        <v>1027</v>
      </c>
      <c r="S58" s="1" t="s">
        <v>1024</v>
      </c>
      <c r="T58" s="1" t="s">
        <v>1025</v>
      </c>
      <c r="U58" s="10"/>
      <c r="X58" s="3" t="s">
        <v>446</v>
      </c>
      <c r="Y58" s="3" t="s">
        <v>50</v>
      </c>
      <c r="Z58" t="s">
        <v>89</v>
      </c>
      <c r="AA58" s="14" t="s">
        <v>831</v>
      </c>
      <c r="AE58" t="e">
        <f>VLOOKUP($C58,#REF!,6,FALSE)</f>
        <v>#REF!</v>
      </c>
      <c r="AF58" t="e">
        <f>VLOOKUP($C58,#REF!,7,FALSE)</f>
        <v>#REF!</v>
      </c>
      <c r="AG58" t="e">
        <f>VLOOKUP($C58,#REF!,8,FALSE)</f>
        <v>#REF!</v>
      </c>
      <c r="AH58" t="e">
        <f>VLOOKUP($C58,#REF!,9,FALSE)</f>
        <v>#REF!</v>
      </c>
      <c r="AI58" t="e">
        <f>VLOOKUP($C58,#REF!,10,FALSE)</f>
        <v>#REF!</v>
      </c>
      <c r="AJ58" t="e">
        <f>VLOOKUP($C58,#REF!,11,FALSE)</f>
        <v>#REF!</v>
      </c>
      <c r="AL58">
        <v>0</v>
      </c>
    </row>
    <row r="59" spans="1:38" x14ac:dyDescent="0.25">
      <c r="A59" t="s">
        <v>519</v>
      </c>
      <c r="B59">
        <v>58</v>
      </c>
      <c r="C59" s="3" t="s">
        <v>113</v>
      </c>
      <c r="D59" s="3" t="s">
        <v>81</v>
      </c>
      <c r="E59" s="3" t="s">
        <v>81</v>
      </c>
      <c r="F59" t="e">
        <f>VLOOKUP(C59,#REF!,2,FALSE)</f>
        <v>#REF!</v>
      </c>
      <c r="G59" s="3" t="s">
        <v>297</v>
      </c>
      <c r="H59" s="1" t="str">
        <f>VLOOKUP(C59,[2]COI!$A:$N,3,FALSE)</f>
        <v>GAM-145</v>
      </c>
      <c r="I59" t="s">
        <v>1</v>
      </c>
      <c r="K59" s="3">
        <v>2010</v>
      </c>
      <c r="L59" t="str">
        <f>VLOOKUP($C59,[3]All_cirripectes!$B:$BQ,55,FALSE)</f>
        <v>French Polynesia</v>
      </c>
      <c r="M59" t="s">
        <v>69</v>
      </c>
      <c r="N59" s="1"/>
      <c r="O59" s="1"/>
      <c r="P59" s="1" t="s">
        <v>1324</v>
      </c>
      <c r="Q59" s="1" t="s">
        <v>1026</v>
      </c>
      <c r="R59" s="1" t="s">
        <v>1027</v>
      </c>
      <c r="S59" s="1" t="s">
        <v>1024</v>
      </c>
      <c r="T59" s="1" t="s">
        <v>1025</v>
      </c>
      <c r="U59" s="10"/>
      <c r="X59" s="3" t="s">
        <v>446</v>
      </c>
      <c r="Y59" s="3" t="s">
        <v>50</v>
      </c>
      <c r="Z59" t="s">
        <v>89</v>
      </c>
      <c r="AA59" s="14" t="s">
        <v>828</v>
      </c>
      <c r="AE59" t="e">
        <f>VLOOKUP($C59,#REF!,6,FALSE)</f>
        <v>#REF!</v>
      </c>
      <c r="AF59" t="e">
        <f>VLOOKUP($C59,#REF!,7,FALSE)</f>
        <v>#REF!</v>
      </c>
      <c r="AG59" t="e">
        <f>VLOOKUP($C59,#REF!,8,FALSE)</f>
        <v>#REF!</v>
      </c>
      <c r="AH59" t="e">
        <f>VLOOKUP($C59,#REF!,9,FALSE)</f>
        <v>#REF!</v>
      </c>
      <c r="AI59" t="e">
        <f>VLOOKUP($C59,#REF!,10,FALSE)</f>
        <v>#REF!</v>
      </c>
      <c r="AJ59" t="e">
        <f>VLOOKUP($C59,#REF!,11,FALSE)</f>
        <v>#REF!</v>
      </c>
      <c r="AL59">
        <v>0</v>
      </c>
    </row>
    <row r="60" spans="1:38" x14ac:dyDescent="0.25">
      <c r="A60" t="s">
        <v>520</v>
      </c>
      <c r="B60">
        <v>59</v>
      </c>
      <c r="C60" s="3" t="s">
        <v>114</v>
      </c>
      <c r="D60" s="3" t="s">
        <v>77</v>
      </c>
      <c r="E60" s="3" t="s">
        <v>1495</v>
      </c>
      <c r="F60" t="e">
        <f>VLOOKUP(C60,#REF!,2,FALSE)</f>
        <v>#REF!</v>
      </c>
      <c r="G60" s="3" t="s">
        <v>298</v>
      </c>
      <c r="H60" s="1" t="str">
        <f>VLOOKUP(C60,[2]COI!$A:$N,3,FALSE)</f>
        <v>GAM-508</v>
      </c>
      <c r="I60" t="s">
        <v>1</v>
      </c>
      <c r="K60" s="3">
        <v>2010</v>
      </c>
      <c r="L60" t="str">
        <f>VLOOKUP($C60,[3]All_cirripectes!$B:$BQ,55,FALSE)</f>
        <v>French Polynesia</v>
      </c>
      <c r="M60" t="s">
        <v>69</v>
      </c>
      <c r="N60" s="1"/>
      <c r="O60" s="1"/>
      <c r="P60" s="1" t="s">
        <v>1324</v>
      </c>
      <c r="Q60" s="1" t="s">
        <v>1028</v>
      </c>
      <c r="R60" s="1" t="s">
        <v>1029</v>
      </c>
      <c r="S60" s="1" t="s">
        <v>1024</v>
      </c>
      <c r="T60" s="1" t="s">
        <v>1025</v>
      </c>
      <c r="U60" s="10"/>
      <c r="X60" s="3" t="s">
        <v>447</v>
      </c>
      <c r="Y60" s="3" t="s">
        <v>46</v>
      </c>
      <c r="Z60" t="s">
        <v>89</v>
      </c>
      <c r="AA60" s="14" t="s">
        <v>832</v>
      </c>
      <c r="AE60" t="e">
        <f>VLOOKUP($C60,#REF!,6,FALSE)</f>
        <v>#REF!</v>
      </c>
      <c r="AF60" t="e">
        <f>VLOOKUP($C60,#REF!,7,FALSE)</f>
        <v>#REF!</v>
      </c>
      <c r="AG60" t="e">
        <f>VLOOKUP($C60,#REF!,8,FALSE)</f>
        <v>#REF!</v>
      </c>
      <c r="AH60" t="e">
        <f>VLOOKUP($C60,#REF!,9,FALSE)</f>
        <v>#REF!</v>
      </c>
      <c r="AI60" t="e">
        <f>VLOOKUP($C60,#REF!,10,FALSE)</f>
        <v>#REF!</v>
      </c>
      <c r="AJ60" t="e">
        <f>VLOOKUP($C60,#REF!,11,FALSE)</f>
        <v>#REF!</v>
      </c>
      <c r="AL60">
        <v>0</v>
      </c>
    </row>
    <row r="61" spans="1:38" x14ac:dyDescent="0.25">
      <c r="A61" t="s">
        <v>521</v>
      </c>
      <c r="B61">
        <v>60</v>
      </c>
      <c r="C61" s="3" t="s">
        <v>115</v>
      </c>
      <c r="D61" s="3" t="s">
        <v>77</v>
      </c>
      <c r="E61" s="3" t="s">
        <v>1495</v>
      </c>
      <c r="F61" t="e">
        <f>VLOOKUP(C61,#REF!,2,FALSE)</f>
        <v>#REF!</v>
      </c>
      <c r="G61" s="3" t="s">
        <v>299</v>
      </c>
      <c r="H61" s="1" t="str">
        <f>VLOOKUP(C61,[2]COI!$A:$N,3,FALSE)</f>
        <v>GAM-511</v>
      </c>
      <c r="I61" t="s">
        <v>1</v>
      </c>
      <c r="K61" s="3">
        <v>2010</v>
      </c>
      <c r="L61" t="str">
        <f>VLOOKUP($C61,[3]All_cirripectes!$B:$BQ,55,FALSE)</f>
        <v>French Polynesia</v>
      </c>
      <c r="M61" t="s">
        <v>69</v>
      </c>
      <c r="N61" s="1"/>
      <c r="O61" s="1"/>
      <c r="P61" s="1" t="s">
        <v>1324</v>
      </c>
      <c r="Q61" s="1" t="s">
        <v>1028</v>
      </c>
      <c r="R61" s="1" t="s">
        <v>1029</v>
      </c>
      <c r="S61" s="1" t="s">
        <v>1024</v>
      </c>
      <c r="T61" s="1" t="s">
        <v>1025</v>
      </c>
      <c r="U61" s="10"/>
      <c r="X61" s="3" t="s">
        <v>447</v>
      </c>
      <c r="Y61" s="3" t="s">
        <v>46</v>
      </c>
      <c r="Z61" t="s">
        <v>89</v>
      </c>
      <c r="AA61" s="14" t="s">
        <v>807</v>
      </c>
      <c r="AE61" t="e">
        <f>VLOOKUP($C61,#REF!,6,FALSE)</f>
        <v>#REF!</v>
      </c>
      <c r="AF61" t="e">
        <f>VLOOKUP($C61,#REF!,7,FALSE)</f>
        <v>#REF!</v>
      </c>
      <c r="AG61" t="e">
        <f>VLOOKUP($C61,#REF!,8,FALSE)</f>
        <v>#REF!</v>
      </c>
      <c r="AH61" t="e">
        <f>VLOOKUP($C61,#REF!,9,FALSE)</f>
        <v>#REF!</v>
      </c>
      <c r="AI61" t="e">
        <f>VLOOKUP($C61,#REF!,10,FALSE)</f>
        <v>#REF!</v>
      </c>
      <c r="AJ61" t="e">
        <f>VLOOKUP($C61,#REF!,11,FALSE)</f>
        <v>#REF!</v>
      </c>
      <c r="AL61">
        <v>0</v>
      </c>
    </row>
    <row r="62" spans="1:38" x14ac:dyDescent="0.25">
      <c r="A62" t="s">
        <v>522</v>
      </c>
      <c r="B62">
        <v>61</v>
      </c>
      <c r="C62" s="3" t="s">
        <v>116</v>
      </c>
      <c r="D62" s="3" t="s">
        <v>81</v>
      </c>
      <c r="E62" s="3" t="s">
        <v>81</v>
      </c>
      <c r="F62" t="e">
        <f>VLOOKUP(C62,#REF!,2,FALSE)</f>
        <v>#REF!</v>
      </c>
      <c r="G62" s="3" t="s">
        <v>300</v>
      </c>
      <c r="H62" s="1" t="str">
        <f>VLOOKUP(C62,[2]COI!$A:$N,3,FALSE)</f>
        <v>GAM-737</v>
      </c>
      <c r="I62" t="s">
        <v>1</v>
      </c>
      <c r="K62" s="3">
        <v>2010</v>
      </c>
      <c r="L62" t="str">
        <f>VLOOKUP($C62,[3]All_cirripectes!$B:$BQ,55,FALSE)</f>
        <v>French Polynesia</v>
      </c>
      <c r="M62" t="s">
        <v>69</v>
      </c>
      <c r="N62" s="1"/>
      <c r="O62" s="1"/>
      <c r="P62" s="1" t="s">
        <v>1324</v>
      </c>
      <c r="Q62" s="1" t="s">
        <v>1030</v>
      </c>
      <c r="R62" s="1" t="s">
        <v>1031</v>
      </c>
      <c r="S62" s="1" t="s">
        <v>1024</v>
      </c>
      <c r="T62" s="1" t="s">
        <v>1025</v>
      </c>
      <c r="U62" s="10" t="s">
        <v>1032</v>
      </c>
      <c r="X62" s="3" t="s">
        <v>446</v>
      </c>
      <c r="Y62" s="3" t="s">
        <v>50</v>
      </c>
      <c r="Z62" t="s">
        <v>89</v>
      </c>
      <c r="AA62" s="14" t="s">
        <v>886</v>
      </c>
      <c r="AE62" t="e">
        <f>VLOOKUP($C62,#REF!,6,FALSE)</f>
        <v>#REF!</v>
      </c>
      <c r="AF62" t="e">
        <f>VLOOKUP($C62,#REF!,7,FALSE)</f>
        <v>#REF!</v>
      </c>
      <c r="AG62" t="e">
        <f>VLOOKUP($C62,#REF!,8,FALSE)</f>
        <v>#REF!</v>
      </c>
      <c r="AH62" t="e">
        <f>VLOOKUP($C62,#REF!,9,FALSE)</f>
        <v>#REF!</v>
      </c>
      <c r="AI62" t="e">
        <f>VLOOKUP($C62,#REF!,10,FALSE)</f>
        <v>#REF!</v>
      </c>
      <c r="AJ62" t="e">
        <f>VLOOKUP($C62,#REF!,11,FALSE)</f>
        <v>#REF!</v>
      </c>
      <c r="AL62">
        <v>0</v>
      </c>
    </row>
    <row r="63" spans="1:38" x14ac:dyDescent="0.25">
      <c r="A63" t="s">
        <v>523</v>
      </c>
      <c r="B63">
        <v>62</v>
      </c>
      <c r="C63" s="3" t="s">
        <v>151</v>
      </c>
      <c r="D63" s="3" t="s">
        <v>30</v>
      </c>
      <c r="E63" s="3" t="s">
        <v>30</v>
      </c>
      <c r="F63" t="e">
        <f>VLOOKUP(C63,#REF!,2,FALSE)</f>
        <v>#REF!</v>
      </c>
      <c r="G63" s="3" t="s">
        <v>335</v>
      </c>
      <c r="H63" s="1"/>
      <c r="I63" t="s">
        <v>1</v>
      </c>
      <c r="K63" s="3"/>
      <c r="L63" t="str">
        <f>VLOOKUP($C63,[3]All_cirripectes!$B:$BQ,55,FALSE)</f>
        <v>Japan</v>
      </c>
      <c r="M63" t="s">
        <v>61</v>
      </c>
      <c r="N63" s="1"/>
      <c r="O63" s="1"/>
      <c r="P63" s="1" t="s">
        <v>1325</v>
      </c>
      <c r="Q63" s="32">
        <v>36.172416666666663</v>
      </c>
      <c r="R63" s="32">
        <v>138.28458333333333</v>
      </c>
      <c r="S63" s="1">
        <v>36.172416666666663</v>
      </c>
      <c r="T63" s="1">
        <v>138.28458333333333</v>
      </c>
      <c r="U63" s="10"/>
      <c r="X63" s="3" t="s">
        <v>452</v>
      </c>
      <c r="Y63" s="3" t="s">
        <v>45</v>
      </c>
      <c r="Z63" t="s">
        <v>89</v>
      </c>
      <c r="AA63" s="14" t="s">
        <v>833</v>
      </c>
      <c r="AE63" t="e">
        <f>VLOOKUP($C63,#REF!,6,FALSE)</f>
        <v>#REF!</v>
      </c>
      <c r="AF63" t="e">
        <f>VLOOKUP($C63,#REF!,7,FALSE)</f>
        <v>#REF!</v>
      </c>
      <c r="AG63" t="e">
        <f>VLOOKUP($C63,#REF!,8,FALSE)</f>
        <v>#REF!</v>
      </c>
      <c r="AH63" t="e">
        <f>VLOOKUP($C63,#REF!,9,FALSE)</f>
        <v>#REF!</v>
      </c>
      <c r="AI63" t="e">
        <f>VLOOKUP($C63,#REF!,10,FALSE)</f>
        <v>#REF!</v>
      </c>
      <c r="AJ63" t="e">
        <f>VLOOKUP($C63,#REF!,11,FALSE)</f>
        <v>#REF!</v>
      </c>
      <c r="AL63">
        <v>0</v>
      </c>
    </row>
    <row r="64" spans="1:38" x14ac:dyDescent="0.25">
      <c r="A64" t="s">
        <v>524</v>
      </c>
      <c r="B64">
        <v>63</v>
      </c>
      <c r="C64" s="3" t="s">
        <v>150</v>
      </c>
      <c r="D64" s="3" t="s">
        <v>86</v>
      </c>
      <c r="E64" s="3" t="s">
        <v>86</v>
      </c>
      <c r="F64" t="e">
        <f>VLOOKUP(C64,#REF!,2,FALSE)</f>
        <v>#REF!</v>
      </c>
      <c r="G64" s="3" t="s">
        <v>334</v>
      </c>
      <c r="H64" s="1">
        <v>1758</v>
      </c>
      <c r="I64" t="s">
        <v>1</v>
      </c>
      <c r="K64" s="3"/>
      <c r="L64" t="str">
        <f>VLOOKUP($C64,[3]All_cirripectes!$B:$BQ,55,FALSE)</f>
        <v>Seychelles</v>
      </c>
      <c r="M64" t="s">
        <v>60</v>
      </c>
      <c r="N64" s="1"/>
      <c r="O64" s="1"/>
      <c r="P64" s="1" t="s">
        <v>60</v>
      </c>
      <c r="Q64" s="34">
        <v>-4.678927777777778</v>
      </c>
      <c r="R64" s="34">
        <v>55.49355555555556</v>
      </c>
      <c r="S64" s="1">
        <v>-4.678927777777778</v>
      </c>
      <c r="T64" s="1">
        <v>55.49355555555556</v>
      </c>
      <c r="U64" s="10"/>
      <c r="X64" s="3" t="s">
        <v>453</v>
      </c>
      <c r="Y64" s="3" t="s">
        <v>44</v>
      </c>
      <c r="Z64" t="s">
        <v>89</v>
      </c>
      <c r="AA64" s="17" t="s">
        <v>757</v>
      </c>
      <c r="AE64" t="e">
        <f>VLOOKUP($C64,#REF!,6,FALSE)</f>
        <v>#REF!</v>
      </c>
      <c r="AF64" t="e">
        <f>VLOOKUP($C64,#REF!,7,FALSE)</f>
        <v>#REF!</v>
      </c>
      <c r="AG64" t="e">
        <f>VLOOKUP($C64,#REF!,8,FALSE)</f>
        <v>#REF!</v>
      </c>
      <c r="AH64" t="e">
        <f>VLOOKUP($C64,#REF!,9,FALSE)</f>
        <v>#REF!</v>
      </c>
      <c r="AI64" t="e">
        <f>VLOOKUP($C64,#REF!,10,FALSE)</f>
        <v>#REF!</v>
      </c>
      <c r="AJ64" t="e">
        <f>VLOOKUP($C64,#REF!,11,FALSE)</f>
        <v>#REF!</v>
      </c>
      <c r="AL64">
        <v>0</v>
      </c>
    </row>
    <row r="65" spans="1:38" x14ac:dyDescent="0.25">
      <c r="A65" t="s">
        <v>525</v>
      </c>
      <c r="B65">
        <v>64</v>
      </c>
      <c r="C65" s="3" t="s">
        <v>197</v>
      </c>
      <c r="D65" s="3" t="s">
        <v>83</v>
      </c>
      <c r="E65" s="3" t="s">
        <v>83</v>
      </c>
      <c r="F65" t="e">
        <f>VLOOKUP(C65,#REF!,2,FALSE)</f>
        <v>#REF!</v>
      </c>
      <c r="G65" s="3" t="s">
        <v>363</v>
      </c>
      <c r="I65" t="s">
        <v>1</v>
      </c>
      <c r="K65" s="3"/>
      <c r="L65" t="s">
        <v>443</v>
      </c>
      <c r="M65" s="4" t="s">
        <v>443</v>
      </c>
      <c r="N65" s="1"/>
      <c r="O65" s="1"/>
      <c r="P65" s="1" t="s">
        <v>1326</v>
      </c>
      <c r="Q65" s="34">
        <v>19.896763888888888</v>
      </c>
      <c r="R65" s="34">
        <v>-155.58281111111111</v>
      </c>
      <c r="S65" s="1">
        <v>19.896763888888888</v>
      </c>
      <c r="T65" s="1">
        <v>-155.58281111111111</v>
      </c>
      <c r="U65" s="10"/>
      <c r="X65" s="3" t="s">
        <v>458</v>
      </c>
      <c r="Y65" s="3" t="s">
        <v>53</v>
      </c>
      <c r="Z65" t="s">
        <v>89</v>
      </c>
      <c r="AA65" s="14" t="s">
        <v>836</v>
      </c>
      <c r="AE65" t="e">
        <f>VLOOKUP($C65,#REF!,6,FALSE)</f>
        <v>#REF!</v>
      </c>
      <c r="AF65" t="e">
        <f>VLOOKUP($C65,#REF!,7,FALSE)</f>
        <v>#REF!</v>
      </c>
      <c r="AG65" t="e">
        <f>VLOOKUP($C65,#REF!,8,FALSE)</f>
        <v>#REF!</v>
      </c>
      <c r="AH65" t="e">
        <f>VLOOKUP($C65,#REF!,9,FALSE)</f>
        <v>#REF!</v>
      </c>
      <c r="AI65" t="e">
        <f>VLOOKUP($C65,#REF!,10,FALSE)</f>
        <v>#REF!</v>
      </c>
      <c r="AJ65" t="e">
        <f>VLOOKUP($C65,#REF!,11,FALSE)</f>
        <v>#REF!</v>
      </c>
      <c r="AL65">
        <v>0</v>
      </c>
    </row>
    <row r="66" spans="1:38" x14ac:dyDescent="0.25">
      <c r="A66" t="s">
        <v>526</v>
      </c>
      <c r="B66">
        <v>65</v>
      </c>
      <c r="C66" s="3" t="s">
        <v>198</v>
      </c>
      <c r="D66" s="3" t="s">
        <v>83</v>
      </c>
      <c r="E66" s="3" t="s">
        <v>83</v>
      </c>
      <c r="F66" t="e">
        <f>VLOOKUP(C66,#REF!,2,FALSE)</f>
        <v>#REF!</v>
      </c>
      <c r="G66" s="3" t="s">
        <v>364</v>
      </c>
      <c r="I66" t="s">
        <v>1</v>
      </c>
      <c r="K66" s="3"/>
      <c r="L66" t="s">
        <v>443</v>
      </c>
      <c r="M66" s="4" t="s">
        <v>443</v>
      </c>
      <c r="N66" s="1"/>
      <c r="O66" s="1"/>
      <c r="P66" s="1" t="s">
        <v>1326</v>
      </c>
      <c r="Q66" s="34">
        <v>19.896763888888888</v>
      </c>
      <c r="R66" s="34">
        <v>-155.58281111111111</v>
      </c>
      <c r="S66" s="1">
        <v>19.896763888888888</v>
      </c>
      <c r="T66" s="1">
        <v>-155.58281111111111</v>
      </c>
      <c r="U66" s="10"/>
      <c r="X66" s="3" t="s">
        <v>458</v>
      </c>
      <c r="Y66" s="3" t="s">
        <v>53</v>
      </c>
      <c r="Z66" t="s">
        <v>89</v>
      </c>
      <c r="AA66" s="14" t="s">
        <v>837</v>
      </c>
      <c r="AE66" t="e">
        <f>VLOOKUP($C66,#REF!,6,FALSE)</f>
        <v>#REF!</v>
      </c>
      <c r="AF66" t="e">
        <f>VLOOKUP($C66,#REF!,7,FALSE)</f>
        <v>#REF!</v>
      </c>
      <c r="AG66" t="e">
        <f>VLOOKUP($C66,#REF!,8,FALSE)</f>
        <v>#REF!</v>
      </c>
      <c r="AH66" t="e">
        <f>VLOOKUP($C66,#REF!,9,FALSE)</f>
        <v>#REF!</v>
      </c>
      <c r="AI66" t="e">
        <f>VLOOKUP($C66,#REF!,10,FALSE)</f>
        <v>#REF!</v>
      </c>
      <c r="AJ66" t="e">
        <f>VLOOKUP($C66,#REF!,11,FALSE)</f>
        <v>#REF!</v>
      </c>
      <c r="AL66">
        <v>0</v>
      </c>
    </row>
    <row r="67" spans="1:38" x14ac:dyDescent="0.25">
      <c r="A67" t="s">
        <v>527</v>
      </c>
      <c r="B67">
        <v>66</v>
      </c>
      <c r="C67" s="3" t="s">
        <v>199</v>
      </c>
      <c r="D67" s="3" t="s">
        <v>83</v>
      </c>
      <c r="E67" s="3" t="s">
        <v>83</v>
      </c>
      <c r="F67" t="e">
        <f>VLOOKUP(C67,#REF!,2,FALSE)</f>
        <v>#REF!</v>
      </c>
      <c r="G67" s="3" t="s">
        <v>365</v>
      </c>
      <c r="I67" t="s">
        <v>1</v>
      </c>
      <c r="K67" s="3"/>
      <c r="L67" t="s">
        <v>443</v>
      </c>
      <c r="M67" s="4" t="s">
        <v>443</v>
      </c>
      <c r="N67" s="1"/>
      <c r="O67" s="1"/>
      <c r="P67" s="1" t="s">
        <v>1326</v>
      </c>
      <c r="Q67" s="34">
        <v>19.896763888888888</v>
      </c>
      <c r="R67" s="34">
        <v>-155.58281111111111</v>
      </c>
      <c r="S67" s="1">
        <v>19.896763888888888</v>
      </c>
      <c r="T67" s="1">
        <v>-155.58281111111111</v>
      </c>
      <c r="U67" s="10"/>
      <c r="X67" s="3" t="s">
        <v>458</v>
      </c>
      <c r="Y67" s="3" t="s">
        <v>53</v>
      </c>
      <c r="Z67" t="s">
        <v>89</v>
      </c>
      <c r="AA67" s="14" t="s">
        <v>838</v>
      </c>
      <c r="AE67" t="e">
        <f>VLOOKUP($C67,#REF!,6,FALSE)</f>
        <v>#REF!</v>
      </c>
      <c r="AF67" t="e">
        <f>VLOOKUP($C67,#REF!,7,FALSE)</f>
        <v>#REF!</v>
      </c>
      <c r="AG67" t="e">
        <f>VLOOKUP($C67,#REF!,8,FALSE)</f>
        <v>#REF!</v>
      </c>
      <c r="AH67" t="e">
        <f>VLOOKUP($C67,#REF!,9,FALSE)</f>
        <v>#REF!</v>
      </c>
      <c r="AI67" t="e">
        <f>VLOOKUP($C67,#REF!,10,FALSE)</f>
        <v>#REF!</v>
      </c>
      <c r="AJ67" t="e">
        <f>VLOOKUP($C67,#REF!,11,FALSE)</f>
        <v>#REF!</v>
      </c>
      <c r="AL67">
        <v>0</v>
      </c>
    </row>
    <row r="68" spans="1:38" x14ac:dyDescent="0.25">
      <c r="A68" t="s">
        <v>528</v>
      </c>
      <c r="B68">
        <v>67</v>
      </c>
      <c r="C68" s="3" t="s">
        <v>200</v>
      </c>
      <c r="D68" s="3" t="s">
        <v>83</v>
      </c>
      <c r="E68" s="3" t="s">
        <v>83</v>
      </c>
      <c r="F68" t="e">
        <f>VLOOKUP(C68,#REF!,2,FALSE)</f>
        <v>#REF!</v>
      </c>
      <c r="G68" s="3" t="s">
        <v>366</v>
      </c>
      <c r="I68" t="s">
        <v>1</v>
      </c>
      <c r="K68" s="3"/>
      <c r="L68" t="s">
        <v>443</v>
      </c>
      <c r="M68" s="4" t="s">
        <v>443</v>
      </c>
      <c r="N68" s="1"/>
      <c r="O68" s="1"/>
      <c r="P68" s="1" t="s">
        <v>1326</v>
      </c>
      <c r="Q68" s="34">
        <v>19.896763888888888</v>
      </c>
      <c r="R68" s="34">
        <v>-155.58281111111111</v>
      </c>
      <c r="S68" s="1">
        <v>19.896763888888888</v>
      </c>
      <c r="T68" s="1">
        <v>-155.58281111111111</v>
      </c>
      <c r="U68" s="10"/>
      <c r="X68" s="3" t="s">
        <v>458</v>
      </c>
      <c r="Y68" s="3" t="s">
        <v>53</v>
      </c>
      <c r="Z68" t="s">
        <v>89</v>
      </c>
      <c r="AA68" s="14" t="s">
        <v>839</v>
      </c>
      <c r="AE68" t="e">
        <f>VLOOKUP($C68,#REF!,6,FALSE)</f>
        <v>#REF!</v>
      </c>
      <c r="AF68" t="e">
        <f>VLOOKUP($C68,#REF!,7,FALSE)</f>
        <v>#REF!</v>
      </c>
      <c r="AG68" t="e">
        <f>VLOOKUP($C68,#REF!,8,FALSE)</f>
        <v>#REF!</v>
      </c>
      <c r="AH68" t="e">
        <f>VLOOKUP($C68,#REF!,9,FALSE)</f>
        <v>#REF!</v>
      </c>
      <c r="AI68" t="e">
        <f>VLOOKUP($C68,#REF!,10,FALSE)</f>
        <v>#REF!</v>
      </c>
      <c r="AJ68" t="e">
        <f>VLOOKUP($C68,#REF!,11,FALSE)</f>
        <v>#REF!</v>
      </c>
      <c r="AL68">
        <v>0</v>
      </c>
    </row>
    <row r="69" spans="1:38" x14ac:dyDescent="0.25">
      <c r="A69" t="s">
        <v>529</v>
      </c>
      <c r="B69">
        <v>68</v>
      </c>
      <c r="C69" s="3" t="s">
        <v>201</v>
      </c>
      <c r="D69" s="3" t="s">
        <v>83</v>
      </c>
      <c r="E69" s="3" t="s">
        <v>83</v>
      </c>
      <c r="F69" t="e">
        <f>VLOOKUP(C69,#REF!,2,FALSE)</f>
        <v>#REF!</v>
      </c>
      <c r="G69" s="3" t="s">
        <v>367</v>
      </c>
      <c r="I69" t="s">
        <v>1</v>
      </c>
      <c r="K69" s="3"/>
      <c r="L69" t="s">
        <v>443</v>
      </c>
      <c r="M69" s="4" t="s">
        <v>443</v>
      </c>
      <c r="N69" s="1"/>
      <c r="O69" s="1"/>
      <c r="P69" s="1" t="s">
        <v>1326</v>
      </c>
      <c r="Q69" s="34">
        <v>19.896763888888888</v>
      </c>
      <c r="R69" s="34">
        <v>-155.58281111111111</v>
      </c>
      <c r="S69" s="1">
        <v>19.896763888888888</v>
      </c>
      <c r="T69" s="1">
        <v>-155.58281111111111</v>
      </c>
      <c r="U69" s="10"/>
      <c r="X69" s="3" t="s">
        <v>458</v>
      </c>
      <c r="Y69" s="3" t="s">
        <v>53</v>
      </c>
      <c r="Z69" t="s">
        <v>89</v>
      </c>
      <c r="AA69" s="14" t="s">
        <v>840</v>
      </c>
      <c r="AE69" t="e">
        <f>VLOOKUP($C69,#REF!,6,FALSE)</f>
        <v>#REF!</v>
      </c>
      <c r="AF69" t="e">
        <f>VLOOKUP($C69,#REF!,7,FALSE)</f>
        <v>#REF!</v>
      </c>
      <c r="AG69" t="e">
        <f>VLOOKUP($C69,#REF!,8,FALSE)</f>
        <v>#REF!</v>
      </c>
      <c r="AH69" t="e">
        <f>VLOOKUP($C69,#REF!,9,FALSE)</f>
        <v>#REF!</v>
      </c>
      <c r="AI69" t="e">
        <f>VLOOKUP($C69,#REF!,10,FALSE)</f>
        <v>#REF!</v>
      </c>
      <c r="AJ69" t="e">
        <f>VLOOKUP($C69,#REF!,11,FALSE)</f>
        <v>#REF!</v>
      </c>
      <c r="AL69">
        <v>0</v>
      </c>
    </row>
    <row r="70" spans="1:38" x14ac:dyDescent="0.25">
      <c r="A70" t="s">
        <v>530</v>
      </c>
      <c r="B70">
        <v>69</v>
      </c>
      <c r="C70" s="3" t="s">
        <v>202</v>
      </c>
      <c r="D70" s="3" t="s">
        <v>83</v>
      </c>
      <c r="E70" s="3" t="s">
        <v>83</v>
      </c>
      <c r="F70" t="e">
        <f>VLOOKUP(C70,#REF!,2,FALSE)</f>
        <v>#REF!</v>
      </c>
      <c r="G70" s="3" t="s">
        <v>368</v>
      </c>
      <c r="I70" t="s">
        <v>1</v>
      </c>
      <c r="K70" s="3"/>
      <c r="L70" t="s">
        <v>443</v>
      </c>
      <c r="M70" s="4" t="s">
        <v>443</v>
      </c>
      <c r="N70" s="1"/>
      <c r="O70" s="1"/>
      <c r="P70" s="1" t="s">
        <v>1326</v>
      </c>
      <c r="Q70" s="34">
        <v>19.896763888888888</v>
      </c>
      <c r="R70" s="34">
        <v>-155.58281111111111</v>
      </c>
      <c r="S70" s="1">
        <v>19.896763888888888</v>
      </c>
      <c r="T70" s="1">
        <v>-155.58281111111111</v>
      </c>
      <c r="U70" s="10"/>
      <c r="X70" s="3" t="s">
        <v>458</v>
      </c>
      <c r="Y70" s="3" t="s">
        <v>53</v>
      </c>
      <c r="Z70" t="s">
        <v>89</v>
      </c>
      <c r="AA70" s="14" t="s">
        <v>836</v>
      </c>
      <c r="AE70" t="e">
        <f>VLOOKUP($C70,#REF!,6,FALSE)</f>
        <v>#REF!</v>
      </c>
      <c r="AF70" t="e">
        <f>VLOOKUP($C70,#REF!,7,FALSE)</f>
        <v>#REF!</v>
      </c>
      <c r="AG70" t="e">
        <f>VLOOKUP($C70,#REF!,8,FALSE)</f>
        <v>#REF!</v>
      </c>
      <c r="AH70" t="e">
        <f>VLOOKUP($C70,#REF!,9,FALSE)</f>
        <v>#REF!</v>
      </c>
      <c r="AI70" t="e">
        <f>VLOOKUP($C70,#REF!,10,FALSE)</f>
        <v>#REF!</v>
      </c>
      <c r="AJ70" t="e">
        <f>VLOOKUP($C70,#REF!,11,FALSE)</f>
        <v>#REF!</v>
      </c>
      <c r="AL70">
        <v>0</v>
      </c>
    </row>
    <row r="71" spans="1:38" x14ac:dyDescent="0.25">
      <c r="A71" t="s">
        <v>531</v>
      </c>
      <c r="B71">
        <v>70</v>
      </c>
      <c r="C71" s="3" t="s">
        <v>203</v>
      </c>
      <c r="D71" s="3" t="s">
        <v>83</v>
      </c>
      <c r="E71" s="3" t="s">
        <v>83</v>
      </c>
      <c r="F71" t="e">
        <f>VLOOKUP(C71,#REF!,2,FALSE)</f>
        <v>#REF!</v>
      </c>
      <c r="G71" s="3" t="s">
        <v>369</v>
      </c>
      <c r="I71" t="s">
        <v>1</v>
      </c>
      <c r="K71" s="3"/>
      <c r="L71" t="s">
        <v>443</v>
      </c>
      <c r="M71" s="4" t="s">
        <v>443</v>
      </c>
      <c r="N71" s="1"/>
      <c r="O71" s="1"/>
      <c r="P71" s="1" t="s">
        <v>1326</v>
      </c>
      <c r="Q71" s="34">
        <v>19.896763888888888</v>
      </c>
      <c r="R71" s="34">
        <v>-155.58281111111111</v>
      </c>
      <c r="S71" s="1">
        <v>19.896763888888888</v>
      </c>
      <c r="T71" s="1">
        <v>-155.58281111111111</v>
      </c>
      <c r="U71" s="10"/>
      <c r="X71" s="3" t="s">
        <v>458</v>
      </c>
      <c r="Y71" s="3" t="s">
        <v>53</v>
      </c>
      <c r="Z71" t="s">
        <v>89</v>
      </c>
      <c r="AA71" s="14" t="s">
        <v>841</v>
      </c>
      <c r="AE71" t="e">
        <f>VLOOKUP($C71,#REF!,6,FALSE)</f>
        <v>#REF!</v>
      </c>
      <c r="AF71" t="e">
        <f>VLOOKUP($C71,#REF!,7,FALSE)</f>
        <v>#REF!</v>
      </c>
      <c r="AG71" t="e">
        <f>VLOOKUP($C71,#REF!,8,FALSE)</f>
        <v>#REF!</v>
      </c>
      <c r="AH71" t="e">
        <f>VLOOKUP($C71,#REF!,9,FALSE)</f>
        <v>#REF!</v>
      </c>
      <c r="AI71" t="e">
        <f>VLOOKUP($C71,#REF!,10,FALSE)</f>
        <v>#REF!</v>
      </c>
      <c r="AJ71" t="e">
        <f>VLOOKUP($C71,#REF!,11,FALSE)</f>
        <v>#REF!</v>
      </c>
      <c r="AL71">
        <v>0</v>
      </c>
    </row>
    <row r="72" spans="1:38" x14ac:dyDescent="0.25">
      <c r="A72" t="s">
        <v>532</v>
      </c>
      <c r="B72">
        <v>71</v>
      </c>
      <c r="C72" s="3" t="s">
        <v>204</v>
      </c>
      <c r="D72" s="3" t="s">
        <v>83</v>
      </c>
      <c r="E72" s="3" t="s">
        <v>83</v>
      </c>
      <c r="F72" t="e">
        <f>VLOOKUP(C72,#REF!,2,FALSE)</f>
        <v>#REF!</v>
      </c>
      <c r="G72" s="3" t="s">
        <v>370</v>
      </c>
      <c r="I72" t="s">
        <v>1</v>
      </c>
      <c r="K72" s="3"/>
      <c r="L72" t="s">
        <v>443</v>
      </c>
      <c r="M72" s="4" t="s">
        <v>443</v>
      </c>
      <c r="N72" s="1"/>
      <c r="O72" s="1"/>
      <c r="P72" s="1" t="s">
        <v>1326</v>
      </c>
      <c r="Q72" s="34">
        <v>19.896763888888888</v>
      </c>
      <c r="R72" s="34">
        <v>-155.58281111111111</v>
      </c>
      <c r="S72" s="1">
        <v>19.896763888888888</v>
      </c>
      <c r="T72" s="1">
        <v>-155.58281111111111</v>
      </c>
      <c r="U72" s="10"/>
      <c r="X72" s="3" t="s">
        <v>458</v>
      </c>
      <c r="Y72" s="3" t="s">
        <v>53</v>
      </c>
      <c r="Z72" t="s">
        <v>89</v>
      </c>
      <c r="AA72" s="14" t="s">
        <v>842</v>
      </c>
      <c r="AE72" t="e">
        <f>VLOOKUP($C72,#REF!,6,FALSE)</f>
        <v>#REF!</v>
      </c>
      <c r="AF72" t="e">
        <f>VLOOKUP($C72,#REF!,7,FALSE)</f>
        <v>#REF!</v>
      </c>
      <c r="AG72" t="e">
        <f>VLOOKUP($C72,#REF!,8,FALSE)</f>
        <v>#REF!</v>
      </c>
      <c r="AH72" t="e">
        <f>VLOOKUP($C72,#REF!,9,FALSE)</f>
        <v>#REF!</v>
      </c>
      <c r="AI72" t="e">
        <f>VLOOKUP($C72,#REF!,10,FALSE)</f>
        <v>#REF!</v>
      </c>
      <c r="AJ72" t="e">
        <f>VLOOKUP($C72,#REF!,11,FALSE)</f>
        <v>#REF!</v>
      </c>
      <c r="AL72">
        <v>0</v>
      </c>
    </row>
    <row r="73" spans="1:38" x14ac:dyDescent="0.25">
      <c r="A73" t="s">
        <v>533</v>
      </c>
      <c r="B73">
        <v>72</v>
      </c>
      <c r="C73" s="3" t="s">
        <v>205</v>
      </c>
      <c r="D73" s="3" t="s">
        <v>83</v>
      </c>
      <c r="E73" s="3" t="s">
        <v>83</v>
      </c>
      <c r="F73" t="e">
        <f>VLOOKUP(C73,#REF!,2,FALSE)</f>
        <v>#REF!</v>
      </c>
      <c r="G73" s="3" t="s">
        <v>371</v>
      </c>
      <c r="I73" t="s">
        <v>1</v>
      </c>
      <c r="K73" s="3"/>
      <c r="L73" t="s">
        <v>443</v>
      </c>
      <c r="M73" s="4" t="s">
        <v>443</v>
      </c>
      <c r="N73" s="1"/>
      <c r="O73" s="1"/>
      <c r="P73" s="1" t="s">
        <v>1326</v>
      </c>
      <c r="Q73" s="34">
        <v>19.896763888888888</v>
      </c>
      <c r="R73" s="34">
        <v>-155.58281111111111</v>
      </c>
      <c r="S73" s="1">
        <v>19.896763888888888</v>
      </c>
      <c r="T73" s="1">
        <v>-155.58281111111111</v>
      </c>
      <c r="U73" s="10"/>
      <c r="X73" s="3" t="s">
        <v>458</v>
      </c>
      <c r="Y73" s="3" t="s">
        <v>53</v>
      </c>
      <c r="Z73" t="s">
        <v>89</v>
      </c>
      <c r="AA73" s="14" t="s">
        <v>843</v>
      </c>
      <c r="AE73" t="e">
        <f>VLOOKUP($C73,#REF!,6,FALSE)</f>
        <v>#REF!</v>
      </c>
      <c r="AF73" t="e">
        <f>VLOOKUP($C73,#REF!,7,FALSE)</f>
        <v>#REF!</v>
      </c>
      <c r="AG73" t="e">
        <f>VLOOKUP($C73,#REF!,8,FALSE)</f>
        <v>#REF!</v>
      </c>
      <c r="AH73" t="e">
        <f>VLOOKUP($C73,#REF!,9,FALSE)</f>
        <v>#REF!</v>
      </c>
      <c r="AI73" t="e">
        <f>VLOOKUP($C73,#REF!,10,FALSE)</f>
        <v>#REF!</v>
      </c>
      <c r="AJ73" t="e">
        <f>VLOOKUP($C73,#REF!,11,FALSE)</f>
        <v>#REF!</v>
      </c>
      <c r="AL73">
        <v>0</v>
      </c>
    </row>
    <row r="74" spans="1:38" x14ac:dyDescent="0.25">
      <c r="A74" t="s">
        <v>534</v>
      </c>
      <c r="B74">
        <v>73</v>
      </c>
      <c r="C74" s="3" t="s">
        <v>206</v>
      </c>
      <c r="D74" s="3" t="s">
        <v>83</v>
      </c>
      <c r="E74" s="3" t="s">
        <v>83</v>
      </c>
      <c r="F74" t="e">
        <f>VLOOKUP(C74,#REF!,2,FALSE)</f>
        <v>#REF!</v>
      </c>
      <c r="G74" s="3" t="s">
        <v>372</v>
      </c>
      <c r="I74" t="s">
        <v>1</v>
      </c>
      <c r="K74" s="3"/>
      <c r="L74" t="s">
        <v>443</v>
      </c>
      <c r="M74" s="4" t="s">
        <v>443</v>
      </c>
      <c r="N74" s="1"/>
      <c r="O74" s="1"/>
      <c r="P74" s="1" t="s">
        <v>1326</v>
      </c>
      <c r="Q74" s="34">
        <v>19.896763888888888</v>
      </c>
      <c r="R74" s="34">
        <v>-155.58281111111111</v>
      </c>
      <c r="S74" s="1">
        <v>19.896763888888888</v>
      </c>
      <c r="T74" s="1">
        <v>-155.58281111111111</v>
      </c>
      <c r="U74" s="10"/>
      <c r="X74" s="3" t="s">
        <v>458</v>
      </c>
      <c r="Y74" s="3" t="s">
        <v>53</v>
      </c>
      <c r="Z74" t="s">
        <v>89</v>
      </c>
      <c r="AA74" s="14" t="s">
        <v>844</v>
      </c>
      <c r="AE74" t="e">
        <f>VLOOKUP($C74,#REF!,6,FALSE)</f>
        <v>#REF!</v>
      </c>
      <c r="AF74" t="e">
        <f>VLOOKUP($C74,#REF!,7,FALSE)</f>
        <v>#REF!</v>
      </c>
      <c r="AG74" t="e">
        <f>VLOOKUP($C74,#REF!,8,FALSE)</f>
        <v>#REF!</v>
      </c>
      <c r="AH74" t="e">
        <f>VLOOKUP($C74,#REF!,9,FALSE)</f>
        <v>#REF!</v>
      </c>
      <c r="AI74" t="e">
        <f>VLOOKUP($C74,#REF!,10,FALSE)</f>
        <v>#REF!</v>
      </c>
      <c r="AJ74" t="e">
        <f>VLOOKUP($C74,#REF!,11,FALSE)</f>
        <v>#REF!</v>
      </c>
      <c r="AL74">
        <v>0</v>
      </c>
    </row>
    <row r="75" spans="1:38" x14ac:dyDescent="0.25">
      <c r="A75" t="s">
        <v>535</v>
      </c>
      <c r="B75">
        <v>74</v>
      </c>
      <c r="C75" s="3" t="s">
        <v>207</v>
      </c>
      <c r="D75" s="3" t="s">
        <v>83</v>
      </c>
      <c r="E75" s="3" t="s">
        <v>83</v>
      </c>
      <c r="F75" t="e">
        <f>VLOOKUP(C75,#REF!,2,FALSE)</f>
        <v>#REF!</v>
      </c>
      <c r="G75" s="3" t="s">
        <v>373</v>
      </c>
      <c r="I75" t="s">
        <v>1</v>
      </c>
      <c r="K75" s="3"/>
      <c r="L75" t="s">
        <v>443</v>
      </c>
      <c r="M75" s="4" t="s">
        <v>443</v>
      </c>
      <c r="N75" s="1"/>
      <c r="O75" s="1"/>
      <c r="P75" s="1" t="s">
        <v>1326</v>
      </c>
      <c r="Q75" s="34">
        <v>19.896763888888888</v>
      </c>
      <c r="R75" s="34">
        <v>-155.58281111111111</v>
      </c>
      <c r="S75" s="1">
        <v>19.896763888888888</v>
      </c>
      <c r="T75" s="1">
        <v>-155.58281111111111</v>
      </c>
      <c r="U75" s="10"/>
      <c r="X75" s="3" t="s">
        <v>458</v>
      </c>
      <c r="Y75" s="3" t="s">
        <v>53</v>
      </c>
      <c r="Z75" t="s">
        <v>89</v>
      </c>
      <c r="AA75" s="14" t="s">
        <v>845</v>
      </c>
      <c r="AE75" t="e">
        <f>VLOOKUP($C75,#REF!,6,FALSE)</f>
        <v>#REF!</v>
      </c>
      <c r="AF75" t="e">
        <f>VLOOKUP($C75,#REF!,7,FALSE)</f>
        <v>#REF!</v>
      </c>
      <c r="AG75" t="e">
        <f>VLOOKUP($C75,#REF!,8,FALSE)</f>
        <v>#REF!</v>
      </c>
      <c r="AH75" t="e">
        <f>VLOOKUP($C75,#REF!,9,FALSE)</f>
        <v>#REF!</v>
      </c>
      <c r="AI75" t="e">
        <f>VLOOKUP($C75,#REF!,10,FALSE)</f>
        <v>#REF!</v>
      </c>
      <c r="AJ75" t="e">
        <f>VLOOKUP($C75,#REF!,11,FALSE)</f>
        <v>#REF!</v>
      </c>
      <c r="AL75">
        <v>0</v>
      </c>
    </row>
    <row r="76" spans="1:38" x14ac:dyDescent="0.25">
      <c r="A76" t="s">
        <v>536</v>
      </c>
      <c r="B76">
        <v>75</v>
      </c>
      <c r="C76" s="3" t="s">
        <v>208</v>
      </c>
      <c r="D76" s="3" t="s">
        <v>83</v>
      </c>
      <c r="E76" s="3" t="s">
        <v>83</v>
      </c>
      <c r="F76" t="e">
        <f>VLOOKUP(C76,#REF!,2,FALSE)</f>
        <v>#REF!</v>
      </c>
      <c r="G76" s="3" t="s">
        <v>374</v>
      </c>
      <c r="I76" t="s">
        <v>1</v>
      </c>
      <c r="K76" s="3"/>
      <c r="L76" t="s">
        <v>443</v>
      </c>
      <c r="M76" s="4" t="s">
        <v>443</v>
      </c>
      <c r="N76" s="1"/>
      <c r="O76" s="1"/>
      <c r="P76" s="1" t="s">
        <v>1326</v>
      </c>
      <c r="Q76" s="34">
        <v>19.896763888888888</v>
      </c>
      <c r="R76" s="34">
        <v>-155.58281111111111</v>
      </c>
      <c r="S76" s="1">
        <v>19.896763888888888</v>
      </c>
      <c r="T76" s="1">
        <v>-155.58281111111111</v>
      </c>
      <c r="U76" s="10"/>
      <c r="X76" s="3" t="s">
        <v>458</v>
      </c>
      <c r="Y76" s="3" t="s">
        <v>53</v>
      </c>
      <c r="Z76" t="s">
        <v>89</v>
      </c>
      <c r="AA76" s="14" t="s">
        <v>846</v>
      </c>
      <c r="AE76" t="e">
        <f>VLOOKUP($C76,#REF!,6,FALSE)</f>
        <v>#REF!</v>
      </c>
      <c r="AF76" t="e">
        <f>VLOOKUP($C76,#REF!,7,FALSE)</f>
        <v>#REF!</v>
      </c>
      <c r="AG76" t="e">
        <f>VLOOKUP($C76,#REF!,8,FALSE)</f>
        <v>#REF!</v>
      </c>
      <c r="AH76" t="e">
        <f>VLOOKUP($C76,#REF!,9,FALSE)</f>
        <v>#REF!</v>
      </c>
      <c r="AI76" t="e">
        <f>VLOOKUP($C76,#REF!,10,FALSE)</f>
        <v>#REF!</v>
      </c>
      <c r="AJ76" t="e">
        <f>VLOOKUP($C76,#REF!,11,FALSE)</f>
        <v>#REF!</v>
      </c>
      <c r="AL76">
        <v>0</v>
      </c>
    </row>
    <row r="77" spans="1:38" x14ac:dyDescent="0.25">
      <c r="A77" t="s">
        <v>537</v>
      </c>
      <c r="B77">
        <v>76</v>
      </c>
      <c r="C77" s="3" t="s">
        <v>209</v>
      </c>
      <c r="D77" s="3" t="s">
        <v>83</v>
      </c>
      <c r="E77" s="3" t="s">
        <v>83</v>
      </c>
      <c r="F77" t="e">
        <f>VLOOKUP(C77,#REF!,2,FALSE)</f>
        <v>#REF!</v>
      </c>
      <c r="G77" s="3" t="s">
        <v>375</v>
      </c>
      <c r="I77" t="s">
        <v>1</v>
      </c>
      <c r="K77" s="3"/>
      <c r="L77" t="s">
        <v>443</v>
      </c>
      <c r="M77" s="4" t="s">
        <v>443</v>
      </c>
      <c r="N77" s="1"/>
      <c r="O77" s="1"/>
      <c r="P77" s="1" t="s">
        <v>1326</v>
      </c>
      <c r="Q77" s="34">
        <v>19.896763888888888</v>
      </c>
      <c r="R77" s="34">
        <v>-155.58281111111111</v>
      </c>
      <c r="S77" s="1">
        <v>19.896763888888888</v>
      </c>
      <c r="T77" s="1">
        <v>-155.58281111111111</v>
      </c>
      <c r="U77" s="10"/>
      <c r="X77" s="3" t="s">
        <v>458</v>
      </c>
      <c r="Y77" s="3" t="s">
        <v>53</v>
      </c>
      <c r="Z77" t="s">
        <v>89</v>
      </c>
      <c r="AA77" s="14" t="s">
        <v>847</v>
      </c>
      <c r="AE77" t="e">
        <f>VLOOKUP($C77,#REF!,6,FALSE)</f>
        <v>#REF!</v>
      </c>
      <c r="AF77" t="e">
        <f>VLOOKUP($C77,#REF!,7,FALSE)</f>
        <v>#REF!</v>
      </c>
      <c r="AG77" t="e">
        <f>VLOOKUP($C77,#REF!,8,FALSE)</f>
        <v>#REF!</v>
      </c>
      <c r="AH77" t="e">
        <f>VLOOKUP($C77,#REF!,9,FALSE)</f>
        <v>#REF!</v>
      </c>
      <c r="AI77" t="e">
        <f>VLOOKUP($C77,#REF!,10,FALSE)</f>
        <v>#REF!</v>
      </c>
      <c r="AJ77" t="e">
        <f>VLOOKUP($C77,#REF!,11,FALSE)</f>
        <v>#REF!</v>
      </c>
      <c r="AL77">
        <v>0</v>
      </c>
    </row>
    <row r="78" spans="1:38" x14ac:dyDescent="0.25">
      <c r="A78" t="s">
        <v>538</v>
      </c>
      <c r="B78">
        <v>77</v>
      </c>
      <c r="C78" s="3" t="s">
        <v>210</v>
      </c>
      <c r="D78" s="3" t="s">
        <v>83</v>
      </c>
      <c r="E78" s="3" t="s">
        <v>83</v>
      </c>
      <c r="F78" t="e">
        <f>VLOOKUP(C78,#REF!,2,FALSE)</f>
        <v>#REF!</v>
      </c>
      <c r="G78" s="3" t="s">
        <v>376</v>
      </c>
      <c r="I78" t="s">
        <v>1</v>
      </c>
      <c r="K78" s="3"/>
      <c r="L78" t="s">
        <v>443</v>
      </c>
      <c r="M78" s="4" t="s">
        <v>443</v>
      </c>
      <c r="N78" s="1"/>
      <c r="O78" s="1"/>
      <c r="P78" s="1" t="s">
        <v>1326</v>
      </c>
      <c r="Q78" s="34">
        <v>19.896763888888888</v>
      </c>
      <c r="R78" s="34">
        <v>-155.58281111111111</v>
      </c>
      <c r="S78" s="1">
        <v>19.896763888888888</v>
      </c>
      <c r="T78" s="1">
        <v>-155.58281111111111</v>
      </c>
      <c r="U78" s="10"/>
      <c r="X78" s="3" t="s">
        <v>458</v>
      </c>
      <c r="Y78" s="3" t="s">
        <v>53</v>
      </c>
      <c r="Z78" t="s">
        <v>89</v>
      </c>
      <c r="AA78" s="14" t="s">
        <v>848</v>
      </c>
      <c r="AE78" t="e">
        <f>VLOOKUP($C78,#REF!,6,FALSE)</f>
        <v>#REF!</v>
      </c>
      <c r="AF78" t="e">
        <f>VLOOKUP($C78,#REF!,7,FALSE)</f>
        <v>#REF!</v>
      </c>
      <c r="AG78" t="e">
        <f>VLOOKUP($C78,#REF!,8,FALSE)</f>
        <v>#REF!</v>
      </c>
      <c r="AH78" t="e">
        <f>VLOOKUP($C78,#REF!,9,FALSE)</f>
        <v>#REF!</v>
      </c>
      <c r="AI78" t="e">
        <f>VLOOKUP($C78,#REF!,10,FALSE)</f>
        <v>#REF!</v>
      </c>
      <c r="AJ78" t="e">
        <f>VLOOKUP($C78,#REF!,11,FALSE)</f>
        <v>#REF!</v>
      </c>
      <c r="AL78">
        <v>0</v>
      </c>
    </row>
    <row r="79" spans="1:38" x14ac:dyDescent="0.25">
      <c r="A79" t="s">
        <v>539</v>
      </c>
      <c r="B79">
        <v>78</v>
      </c>
      <c r="C79" s="3" t="s">
        <v>211</v>
      </c>
      <c r="D79" s="3" t="s">
        <v>83</v>
      </c>
      <c r="E79" s="3" t="s">
        <v>83</v>
      </c>
      <c r="F79" t="e">
        <f>VLOOKUP(C79,#REF!,2,FALSE)</f>
        <v>#REF!</v>
      </c>
      <c r="G79" s="3" t="s">
        <v>377</v>
      </c>
      <c r="I79" t="s">
        <v>1</v>
      </c>
      <c r="K79" s="3"/>
      <c r="L79" t="s">
        <v>443</v>
      </c>
      <c r="M79" s="4" t="s">
        <v>443</v>
      </c>
      <c r="N79" s="1"/>
      <c r="O79" s="1"/>
      <c r="P79" s="1" t="s">
        <v>1326</v>
      </c>
      <c r="Q79" s="34">
        <v>19.896763888888888</v>
      </c>
      <c r="R79" s="34">
        <v>-155.58281111111111</v>
      </c>
      <c r="S79" s="1">
        <v>19.896763888888888</v>
      </c>
      <c r="T79" s="1">
        <v>-155.58281111111111</v>
      </c>
      <c r="U79" s="10"/>
      <c r="X79" s="3" t="s">
        <v>458</v>
      </c>
      <c r="Y79" s="3" t="s">
        <v>53</v>
      </c>
      <c r="Z79" t="s">
        <v>89</v>
      </c>
      <c r="AA79" s="14" t="s">
        <v>846</v>
      </c>
      <c r="AE79" t="e">
        <f>VLOOKUP($C79,#REF!,6,FALSE)</f>
        <v>#REF!</v>
      </c>
      <c r="AF79" t="e">
        <f>VLOOKUP($C79,#REF!,7,FALSE)</f>
        <v>#REF!</v>
      </c>
      <c r="AG79" t="e">
        <f>VLOOKUP($C79,#REF!,8,FALSE)</f>
        <v>#REF!</v>
      </c>
      <c r="AH79" t="e">
        <f>VLOOKUP($C79,#REF!,9,FALSE)</f>
        <v>#REF!</v>
      </c>
      <c r="AI79" t="e">
        <f>VLOOKUP($C79,#REF!,10,FALSE)</f>
        <v>#REF!</v>
      </c>
      <c r="AJ79" t="e">
        <f>VLOOKUP($C79,#REF!,11,FALSE)</f>
        <v>#REF!</v>
      </c>
      <c r="AL79">
        <v>0</v>
      </c>
    </row>
    <row r="80" spans="1:38" x14ac:dyDescent="0.25">
      <c r="A80" t="s">
        <v>540</v>
      </c>
      <c r="B80">
        <v>79</v>
      </c>
      <c r="C80" s="3" t="s">
        <v>212</v>
      </c>
      <c r="D80" s="3" t="s">
        <v>83</v>
      </c>
      <c r="E80" s="3" t="s">
        <v>83</v>
      </c>
      <c r="F80" t="e">
        <f>VLOOKUP(C80,#REF!,2,FALSE)</f>
        <v>#REF!</v>
      </c>
      <c r="G80" s="3" t="s">
        <v>378</v>
      </c>
      <c r="I80" t="s">
        <v>1</v>
      </c>
      <c r="K80" s="3"/>
      <c r="L80" t="s">
        <v>443</v>
      </c>
      <c r="M80" s="4" t="s">
        <v>443</v>
      </c>
      <c r="N80" s="1"/>
      <c r="O80" s="1"/>
      <c r="P80" s="1" t="s">
        <v>1326</v>
      </c>
      <c r="Q80" s="34">
        <v>19.896763888888888</v>
      </c>
      <c r="R80" s="34">
        <v>-155.58281111111111</v>
      </c>
      <c r="S80" s="1">
        <v>19.896763888888888</v>
      </c>
      <c r="T80" s="1">
        <v>-155.58281111111111</v>
      </c>
      <c r="U80" s="10"/>
      <c r="X80" s="3" t="s">
        <v>458</v>
      </c>
      <c r="Y80" s="3" t="s">
        <v>53</v>
      </c>
      <c r="Z80" t="s">
        <v>89</v>
      </c>
      <c r="AA80" s="14" t="s">
        <v>849</v>
      </c>
      <c r="AE80" t="e">
        <f>VLOOKUP($C80,#REF!,6,FALSE)</f>
        <v>#REF!</v>
      </c>
      <c r="AF80" t="e">
        <f>VLOOKUP($C80,#REF!,7,FALSE)</f>
        <v>#REF!</v>
      </c>
      <c r="AG80" t="e">
        <f>VLOOKUP($C80,#REF!,8,FALSE)</f>
        <v>#REF!</v>
      </c>
      <c r="AH80" t="e">
        <f>VLOOKUP($C80,#REF!,9,FALSE)</f>
        <v>#REF!</v>
      </c>
      <c r="AI80" t="e">
        <f>VLOOKUP($C80,#REF!,10,FALSE)</f>
        <v>#REF!</v>
      </c>
      <c r="AJ80" t="e">
        <f>VLOOKUP($C80,#REF!,11,FALSE)</f>
        <v>#REF!</v>
      </c>
      <c r="AL80">
        <v>0</v>
      </c>
    </row>
    <row r="81" spans="1:38" x14ac:dyDescent="0.25">
      <c r="A81" t="s">
        <v>541</v>
      </c>
      <c r="B81">
        <v>80</v>
      </c>
      <c r="C81" s="3" t="s">
        <v>213</v>
      </c>
      <c r="D81" s="3" t="s">
        <v>83</v>
      </c>
      <c r="E81" s="3" t="s">
        <v>83</v>
      </c>
      <c r="F81" t="e">
        <f>VLOOKUP(C81,#REF!,2,FALSE)</f>
        <v>#REF!</v>
      </c>
      <c r="G81" s="3" t="s">
        <v>379</v>
      </c>
      <c r="I81" t="s">
        <v>1</v>
      </c>
      <c r="K81" s="3"/>
      <c r="L81" t="s">
        <v>443</v>
      </c>
      <c r="M81" s="4" t="s">
        <v>443</v>
      </c>
      <c r="N81" s="1"/>
      <c r="O81" s="1"/>
      <c r="P81" s="1" t="s">
        <v>1326</v>
      </c>
      <c r="Q81" s="34">
        <v>19.896763888888888</v>
      </c>
      <c r="R81" s="34">
        <v>-155.58281111111111</v>
      </c>
      <c r="S81" s="1">
        <v>19.896763888888888</v>
      </c>
      <c r="T81" s="1">
        <v>-155.58281111111111</v>
      </c>
      <c r="U81" s="10"/>
      <c r="X81" s="3" t="s">
        <v>458</v>
      </c>
      <c r="Y81" s="3" t="s">
        <v>53</v>
      </c>
      <c r="Z81" t="s">
        <v>89</v>
      </c>
      <c r="AA81" s="14" t="s">
        <v>850</v>
      </c>
      <c r="AE81" t="e">
        <f>VLOOKUP($C81,#REF!,6,FALSE)</f>
        <v>#REF!</v>
      </c>
      <c r="AF81" t="e">
        <f>VLOOKUP($C81,#REF!,7,FALSE)</f>
        <v>#REF!</v>
      </c>
      <c r="AG81" t="e">
        <f>VLOOKUP($C81,#REF!,8,FALSE)</f>
        <v>#REF!</v>
      </c>
      <c r="AH81" t="e">
        <f>VLOOKUP($C81,#REF!,9,FALSE)</f>
        <v>#REF!</v>
      </c>
      <c r="AI81" t="e">
        <f>VLOOKUP($C81,#REF!,10,FALSE)</f>
        <v>#REF!</v>
      </c>
      <c r="AJ81" t="e">
        <f>VLOOKUP($C81,#REF!,11,FALSE)</f>
        <v>#REF!</v>
      </c>
      <c r="AL81">
        <v>0</v>
      </c>
    </row>
    <row r="82" spans="1:38" x14ac:dyDescent="0.25">
      <c r="A82" t="s">
        <v>542</v>
      </c>
      <c r="B82">
        <v>81</v>
      </c>
      <c r="C82" s="3" t="s">
        <v>214</v>
      </c>
      <c r="D82" s="3" t="s">
        <v>83</v>
      </c>
      <c r="E82" s="3" t="s">
        <v>83</v>
      </c>
      <c r="F82" t="e">
        <f>VLOOKUP(C82,#REF!,2,FALSE)</f>
        <v>#REF!</v>
      </c>
      <c r="G82" s="3" t="s">
        <v>380</v>
      </c>
      <c r="I82" t="s">
        <v>1</v>
      </c>
      <c r="K82" s="3"/>
      <c r="L82" t="s">
        <v>443</v>
      </c>
      <c r="M82" s="4" t="s">
        <v>443</v>
      </c>
      <c r="N82" s="1"/>
      <c r="O82" s="1"/>
      <c r="P82" s="1" t="s">
        <v>1326</v>
      </c>
      <c r="Q82" s="34">
        <v>19.896763888888888</v>
      </c>
      <c r="R82" s="34">
        <v>-155.58281111111111</v>
      </c>
      <c r="S82" s="1">
        <v>19.896763888888888</v>
      </c>
      <c r="T82" s="1">
        <v>-155.58281111111111</v>
      </c>
      <c r="U82" s="10"/>
      <c r="X82" s="3" t="s">
        <v>458</v>
      </c>
      <c r="Y82" s="3" t="s">
        <v>53</v>
      </c>
      <c r="Z82" t="s">
        <v>89</v>
      </c>
      <c r="AA82" s="14" t="s">
        <v>851</v>
      </c>
      <c r="AE82" t="e">
        <f>VLOOKUP($C82,#REF!,6,FALSE)</f>
        <v>#REF!</v>
      </c>
      <c r="AF82" t="e">
        <f>VLOOKUP($C82,#REF!,7,FALSE)</f>
        <v>#REF!</v>
      </c>
      <c r="AG82" t="e">
        <f>VLOOKUP($C82,#REF!,8,FALSE)</f>
        <v>#REF!</v>
      </c>
      <c r="AH82" t="e">
        <f>VLOOKUP($C82,#REF!,9,FALSE)</f>
        <v>#REF!</v>
      </c>
      <c r="AI82" t="e">
        <f>VLOOKUP($C82,#REF!,10,FALSE)</f>
        <v>#REF!</v>
      </c>
      <c r="AJ82" t="e">
        <f>VLOOKUP($C82,#REF!,11,FALSE)</f>
        <v>#REF!</v>
      </c>
      <c r="AL82">
        <v>0</v>
      </c>
    </row>
    <row r="83" spans="1:38" x14ac:dyDescent="0.25">
      <c r="A83" t="s">
        <v>543</v>
      </c>
      <c r="B83">
        <v>82</v>
      </c>
      <c r="C83" s="3" t="s">
        <v>215</v>
      </c>
      <c r="D83" s="3" t="s">
        <v>83</v>
      </c>
      <c r="E83" s="3" t="s">
        <v>83</v>
      </c>
      <c r="F83" t="e">
        <f>VLOOKUP(C83,#REF!,2,FALSE)</f>
        <v>#REF!</v>
      </c>
      <c r="G83" s="3" t="s">
        <v>381</v>
      </c>
      <c r="I83" t="s">
        <v>1</v>
      </c>
      <c r="K83" s="3"/>
      <c r="L83" t="s">
        <v>443</v>
      </c>
      <c r="M83" s="4" t="s">
        <v>443</v>
      </c>
      <c r="N83" s="1"/>
      <c r="O83" s="1"/>
      <c r="P83" s="1" t="s">
        <v>1326</v>
      </c>
      <c r="Q83" s="34">
        <v>19.896763888888888</v>
      </c>
      <c r="R83" s="34">
        <v>-155.58281111111111</v>
      </c>
      <c r="S83" s="1">
        <v>19.896763888888888</v>
      </c>
      <c r="T83" s="1">
        <v>-155.58281111111111</v>
      </c>
      <c r="U83" s="10"/>
      <c r="X83" s="3" t="s">
        <v>458</v>
      </c>
      <c r="Y83" s="3" t="s">
        <v>53</v>
      </c>
      <c r="Z83" t="s">
        <v>89</v>
      </c>
      <c r="AA83" s="14" t="s">
        <v>846</v>
      </c>
      <c r="AE83" t="e">
        <f>VLOOKUP($C83,#REF!,6,FALSE)</f>
        <v>#REF!</v>
      </c>
      <c r="AF83" t="e">
        <f>VLOOKUP($C83,#REF!,7,FALSE)</f>
        <v>#REF!</v>
      </c>
      <c r="AG83" t="e">
        <f>VLOOKUP($C83,#REF!,8,FALSE)</f>
        <v>#REF!</v>
      </c>
      <c r="AH83" t="e">
        <f>VLOOKUP($C83,#REF!,9,FALSE)</f>
        <v>#REF!</v>
      </c>
      <c r="AI83" t="e">
        <f>VLOOKUP($C83,#REF!,10,FALSE)</f>
        <v>#REF!</v>
      </c>
      <c r="AJ83" t="e">
        <f>VLOOKUP($C83,#REF!,11,FALSE)</f>
        <v>#REF!</v>
      </c>
      <c r="AL83">
        <v>0</v>
      </c>
    </row>
    <row r="84" spans="1:38" x14ac:dyDescent="0.25">
      <c r="A84" t="s">
        <v>544</v>
      </c>
      <c r="B84">
        <v>83</v>
      </c>
      <c r="C84" s="3" t="s">
        <v>216</v>
      </c>
      <c r="D84" s="3" t="s">
        <v>83</v>
      </c>
      <c r="E84" s="3" t="s">
        <v>83</v>
      </c>
      <c r="F84" t="e">
        <f>VLOOKUP(C84,#REF!,2,FALSE)</f>
        <v>#REF!</v>
      </c>
      <c r="G84" s="3" t="s">
        <v>382</v>
      </c>
      <c r="I84" t="s">
        <v>1</v>
      </c>
      <c r="K84" s="3"/>
      <c r="L84" t="s">
        <v>443</v>
      </c>
      <c r="M84" s="4" t="s">
        <v>443</v>
      </c>
      <c r="N84" s="1"/>
      <c r="O84" s="1"/>
      <c r="P84" s="1" t="s">
        <v>1326</v>
      </c>
      <c r="Q84" s="34">
        <v>19.896763888888888</v>
      </c>
      <c r="R84" s="34">
        <v>-155.58281111111111</v>
      </c>
      <c r="S84" s="1">
        <v>19.896763888888888</v>
      </c>
      <c r="T84" s="1">
        <v>-155.58281111111111</v>
      </c>
      <c r="U84" s="10"/>
      <c r="X84" s="3" t="s">
        <v>458</v>
      </c>
      <c r="Y84" s="3" t="s">
        <v>53</v>
      </c>
      <c r="Z84" t="s">
        <v>89</v>
      </c>
      <c r="AA84" s="14" t="s">
        <v>846</v>
      </c>
      <c r="AE84" t="e">
        <f>VLOOKUP($C84,#REF!,6,FALSE)</f>
        <v>#REF!</v>
      </c>
      <c r="AF84" t="e">
        <f>VLOOKUP($C84,#REF!,7,FALSE)</f>
        <v>#REF!</v>
      </c>
      <c r="AG84" t="e">
        <f>VLOOKUP($C84,#REF!,8,FALSE)</f>
        <v>#REF!</v>
      </c>
      <c r="AH84" t="e">
        <f>VLOOKUP($C84,#REF!,9,FALSE)</f>
        <v>#REF!</v>
      </c>
      <c r="AI84" t="e">
        <f>VLOOKUP($C84,#REF!,10,FALSE)</f>
        <v>#REF!</v>
      </c>
      <c r="AJ84" t="e">
        <f>VLOOKUP($C84,#REF!,11,FALSE)</f>
        <v>#REF!</v>
      </c>
      <c r="AL84">
        <v>0</v>
      </c>
    </row>
    <row r="85" spans="1:38" x14ac:dyDescent="0.25">
      <c r="A85" t="s">
        <v>545</v>
      </c>
      <c r="B85">
        <v>84</v>
      </c>
      <c r="C85" s="3" t="s">
        <v>217</v>
      </c>
      <c r="D85" s="3" t="s">
        <v>83</v>
      </c>
      <c r="E85" s="3" t="s">
        <v>83</v>
      </c>
      <c r="F85" t="e">
        <f>VLOOKUP(C85,#REF!,2,FALSE)</f>
        <v>#REF!</v>
      </c>
      <c r="G85" s="3" t="s">
        <v>383</v>
      </c>
      <c r="I85" t="s">
        <v>1</v>
      </c>
      <c r="K85" s="3"/>
      <c r="L85" t="s">
        <v>443</v>
      </c>
      <c r="M85" s="4" t="s">
        <v>443</v>
      </c>
      <c r="N85" s="1"/>
      <c r="O85" s="1"/>
      <c r="P85" s="1" t="s">
        <v>1326</v>
      </c>
      <c r="Q85" s="34">
        <v>19.896763888888888</v>
      </c>
      <c r="R85" s="34">
        <v>-155.58281111111111</v>
      </c>
      <c r="S85" s="1">
        <v>19.896763888888888</v>
      </c>
      <c r="T85" s="1">
        <v>-155.58281111111111</v>
      </c>
      <c r="U85" s="10"/>
      <c r="X85" s="3" t="s">
        <v>458</v>
      </c>
      <c r="Y85" s="3" t="s">
        <v>53</v>
      </c>
      <c r="Z85" t="s">
        <v>89</v>
      </c>
      <c r="AA85" s="14" t="s">
        <v>839</v>
      </c>
      <c r="AE85" t="e">
        <f>VLOOKUP($C85,#REF!,6,FALSE)</f>
        <v>#REF!</v>
      </c>
      <c r="AF85" t="e">
        <f>VLOOKUP($C85,#REF!,7,FALSE)</f>
        <v>#REF!</v>
      </c>
      <c r="AG85" t="e">
        <f>VLOOKUP($C85,#REF!,8,FALSE)</f>
        <v>#REF!</v>
      </c>
      <c r="AH85" t="e">
        <f>VLOOKUP($C85,#REF!,9,FALSE)</f>
        <v>#REF!</v>
      </c>
      <c r="AI85" t="e">
        <f>VLOOKUP($C85,#REF!,10,FALSE)</f>
        <v>#REF!</v>
      </c>
      <c r="AJ85" t="e">
        <f>VLOOKUP($C85,#REF!,11,FALSE)</f>
        <v>#REF!</v>
      </c>
      <c r="AL85">
        <v>0</v>
      </c>
    </row>
    <row r="86" spans="1:38" x14ac:dyDescent="0.25">
      <c r="A86" t="s">
        <v>546</v>
      </c>
      <c r="B86">
        <v>85</v>
      </c>
      <c r="C86" s="3" t="s">
        <v>218</v>
      </c>
      <c r="D86" s="3" t="s">
        <v>83</v>
      </c>
      <c r="E86" s="3" t="s">
        <v>83</v>
      </c>
      <c r="F86" t="e">
        <f>VLOOKUP(C86,#REF!,2,FALSE)</f>
        <v>#REF!</v>
      </c>
      <c r="G86" s="3" t="s">
        <v>384</v>
      </c>
      <c r="I86" t="s">
        <v>1</v>
      </c>
      <c r="K86" s="3"/>
      <c r="L86" t="s">
        <v>443</v>
      </c>
      <c r="M86" s="4" t="s">
        <v>443</v>
      </c>
      <c r="N86" s="1"/>
      <c r="O86" s="1"/>
      <c r="P86" s="1" t="s">
        <v>1326</v>
      </c>
      <c r="Q86" s="34">
        <v>19.896763888888888</v>
      </c>
      <c r="R86" s="34">
        <v>-155.58281111111111</v>
      </c>
      <c r="S86" s="1">
        <v>19.896763888888888</v>
      </c>
      <c r="T86" s="1">
        <v>-155.58281111111111</v>
      </c>
      <c r="U86" s="10"/>
      <c r="X86" s="3" t="s">
        <v>458</v>
      </c>
      <c r="Y86" s="3" t="s">
        <v>53</v>
      </c>
      <c r="Z86" t="s">
        <v>89</v>
      </c>
      <c r="AA86" s="14" t="s">
        <v>852</v>
      </c>
      <c r="AE86" t="e">
        <f>VLOOKUP($C86,#REF!,6,FALSE)</f>
        <v>#REF!</v>
      </c>
      <c r="AF86" t="e">
        <f>VLOOKUP($C86,#REF!,7,FALSE)</f>
        <v>#REF!</v>
      </c>
      <c r="AG86" t="e">
        <f>VLOOKUP($C86,#REF!,8,FALSE)</f>
        <v>#REF!</v>
      </c>
      <c r="AH86" t="e">
        <f>VLOOKUP($C86,#REF!,9,FALSE)</f>
        <v>#REF!</v>
      </c>
      <c r="AI86" t="e">
        <f>VLOOKUP($C86,#REF!,10,FALSE)</f>
        <v>#REF!</v>
      </c>
      <c r="AJ86" t="e">
        <f>VLOOKUP($C86,#REF!,11,FALSE)</f>
        <v>#REF!</v>
      </c>
      <c r="AL86">
        <v>0</v>
      </c>
    </row>
    <row r="87" spans="1:38" x14ac:dyDescent="0.25">
      <c r="A87" t="s">
        <v>547</v>
      </c>
      <c r="B87">
        <v>86</v>
      </c>
      <c r="C87" s="3" t="s">
        <v>219</v>
      </c>
      <c r="D87" s="3" t="s">
        <v>83</v>
      </c>
      <c r="E87" s="3" t="s">
        <v>83</v>
      </c>
      <c r="F87" t="e">
        <f>VLOOKUP(C87,#REF!,2,FALSE)</f>
        <v>#REF!</v>
      </c>
      <c r="G87" s="3" t="s">
        <v>385</v>
      </c>
      <c r="I87" t="s">
        <v>1</v>
      </c>
      <c r="K87" s="3"/>
      <c r="L87" t="s">
        <v>443</v>
      </c>
      <c r="M87" s="4" t="s">
        <v>443</v>
      </c>
      <c r="N87" s="1"/>
      <c r="O87" s="1"/>
      <c r="P87" s="1" t="s">
        <v>1326</v>
      </c>
      <c r="Q87" s="34">
        <v>19.896763888888888</v>
      </c>
      <c r="R87" s="34">
        <v>-155.58281111111111</v>
      </c>
      <c r="S87" s="1">
        <v>19.896763888888888</v>
      </c>
      <c r="T87" s="1">
        <v>-155.58281111111111</v>
      </c>
      <c r="U87" s="10"/>
      <c r="X87" s="3" t="s">
        <v>458</v>
      </c>
      <c r="Y87" s="3" t="s">
        <v>53</v>
      </c>
      <c r="Z87" t="s">
        <v>89</v>
      </c>
      <c r="AA87" s="14" t="s">
        <v>853</v>
      </c>
      <c r="AE87" t="e">
        <f>VLOOKUP($C87,#REF!,6,FALSE)</f>
        <v>#REF!</v>
      </c>
      <c r="AF87" t="e">
        <f>VLOOKUP($C87,#REF!,7,FALSE)</f>
        <v>#REF!</v>
      </c>
      <c r="AG87" t="e">
        <f>VLOOKUP($C87,#REF!,8,FALSE)</f>
        <v>#REF!</v>
      </c>
      <c r="AH87" t="e">
        <f>VLOOKUP($C87,#REF!,9,FALSE)</f>
        <v>#REF!</v>
      </c>
      <c r="AI87" t="e">
        <f>VLOOKUP($C87,#REF!,10,FALSE)</f>
        <v>#REF!</v>
      </c>
      <c r="AJ87" t="e">
        <f>VLOOKUP($C87,#REF!,11,FALSE)</f>
        <v>#REF!</v>
      </c>
      <c r="AL87">
        <v>0</v>
      </c>
    </row>
    <row r="88" spans="1:38" x14ac:dyDescent="0.25">
      <c r="A88" t="s">
        <v>548</v>
      </c>
      <c r="B88">
        <v>87</v>
      </c>
      <c r="C88" s="3" t="s">
        <v>220</v>
      </c>
      <c r="D88" s="3" t="s">
        <v>83</v>
      </c>
      <c r="E88" s="3" t="s">
        <v>83</v>
      </c>
      <c r="F88" t="e">
        <f>VLOOKUP(C88,#REF!,2,FALSE)</f>
        <v>#REF!</v>
      </c>
      <c r="G88" s="3" t="s">
        <v>386</v>
      </c>
      <c r="I88" t="s">
        <v>1</v>
      </c>
      <c r="K88" s="3"/>
      <c r="L88" t="s">
        <v>443</v>
      </c>
      <c r="M88" s="4" t="s">
        <v>443</v>
      </c>
      <c r="N88" s="1"/>
      <c r="O88" s="1"/>
      <c r="P88" s="1" t="s">
        <v>1326</v>
      </c>
      <c r="Q88" s="34">
        <v>19.896763888888888</v>
      </c>
      <c r="R88" s="34">
        <v>-155.58281111111111</v>
      </c>
      <c r="S88" s="1">
        <v>19.896763888888888</v>
      </c>
      <c r="T88" s="1">
        <v>-155.58281111111111</v>
      </c>
      <c r="U88" s="10"/>
      <c r="X88" s="3" t="s">
        <v>458</v>
      </c>
      <c r="Y88" s="3" t="s">
        <v>53</v>
      </c>
      <c r="Z88" t="s">
        <v>89</v>
      </c>
      <c r="AA88" s="14" t="s">
        <v>849</v>
      </c>
      <c r="AE88" t="e">
        <f>VLOOKUP($C88,#REF!,6,FALSE)</f>
        <v>#REF!</v>
      </c>
      <c r="AF88" t="e">
        <f>VLOOKUP($C88,#REF!,7,FALSE)</f>
        <v>#REF!</v>
      </c>
      <c r="AG88" t="e">
        <f>VLOOKUP($C88,#REF!,8,FALSE)</f>
        <v>#REF!</v>
      </c>
      <c r="AH88" t="e">
        <f>VLOOKUP($C88,#REF!,9,FALSE)</f>
        <v>#REF!</v>
      </c>
      <c r="AI88" t="e">
        <f>VLOOKUP($C88,#REF!,10,FALSE)</f>
        <v>#REF!</v>
      </c>
      <c r="AJ88" t="e">
        <f>VLOOKUP($C88,#REF!,11,FALSE)</f>
        <v>#REF!</v>
      </c>
      <c r="AL88">
        <v>0</v>
      </c>
    </row>
    <row r="89" spans="1:38" x14ac:dyDescent="0.25">
      <c r="A89" t="s">
        <v>549</v>
      </c>
      <c r="B89">
        <v>88</v>
      </c>
      <c r="C89" s="3" t="s">
        <v>221</v>
      </c>
      <c r="D89" s="3" t="s">
        <v>83</v>
      </c>
      <c r="E89" s="3" t="s">
        <v>83</v>
      </c>
      <c r="F89" t="e">
        <f>VLOOKUP(C89,#REF!,2,FALSE)</f>
        <v>#REF!</v>
      </c>
      <c r="G89" s="3" t="s">
        <v>387</v>
      </c>
      <c r="I89" t="s">
        <v>1</v>
      </c>
      <c r="K89" s="3"/>
      <c r="L89" t="s">
        <v>443</v>
      </c>
      <c r="M89" s="4" t="s">
        <v>443</v>
      </c>
      <c r="N89" s="1"/>
      <c r="O89" s="1"/>
      <c r="P89" s="1" t="s">
        <v>1326</v>
      </c>
      <c r="Q89" s="34">
        <v>19.896763888888888</v>
      </c>
      <c r="R89" s="34">
        <v>-155.58281111111111</v>
      </c>
      <c r="S89" s="1">
        <v>19.896763888888888</v>
      </c>
      <c r="T89" s="1">
        <v>-155.58281111111111</v>
      </c>
      <c r="U89" s="10"/>
      <c r="X89" s="3" t="s">
        <v>458</v>
      </c>
      <c r="Y89" s="3" t="s">
        <v>53</v>
      </c>
      <c r="Z89" t="s">
        <v>89</v>
      </c>
      <c r="AA89" s="14" t="s">
        <v>854</v>
      </c>
      <c r="AE89" t="e">
        <f>VLOOKUP($C89,#REF!,6,FALSE)</f>
        <v>#REF!</v>
      </c>
      <c r="AF89" t="e">
        <f>VLOOKUP($C89,#REF!,7,FALSE)</f>
        <v>#REF!</v>
      </c>
      <c r="AG89" t="e">
        <f>VLOOKUP($C89,#REF!,8,FALSE)</f>
        <v>#REF!</v>
      </c>
      <c r="AH89" t="e">
        <f>VLOOKUP($C89,#REF!,9,FALSE)</f>
        <v>#REF!</v>
      </c>
      <c r="AI89" t="e">
        <f>VLOOKUP($C89,#REF!,10,FALSE)</f>
        <v>#REF!</v>
      </c>
      <c r="AJ89" t="e">
        <f>VLOOKUP($C89,#REF!,11,FALSE)</f>
        <v>#REF!</v>
      </c>
      <c r="AL89">
        <v>0</v>
      </c>
    </row>
    <row r="90" spans="1:38" x14ac:dyDescent="0.25">
      <c r="A90" t="s">
        <v>550</v>
      </c>
      <c r="B90">
        <v>89</v>
      </c>
      <c r="C90" s="3" t="s">
        <v>222</v>
      </c>
      <c r="D90" s="3" t="s">
        <v>83</v>
      </c>
      <c r="E90" s="3" t="s">
        <v>83</v>
      </c>
      <c r="F90" t="e">
        <f>VLOOKUP(C90,#REF!,2,FALSE)</f>
        <v>#REF!</v>
      </c>
      <c r="G90" s="3" t="s">
        <v>388</v>
      </c>
      <c r="I90" t="s">
        <v>1</v>
      </c>
      <c r="K90" s="3"/>
      <c r="L90" t="s">
        <v>443</v>
      </c>
      <c r="M90" s="4" t="s">
        <v>443</v>
      </c>
      <c r="N90" s="1"/>
      <c r="O90" s="1"/>
      <c r="P90" s="1" t="s">
        <v>1326</v>
      </c>
      <c r="Q90" s="34">
        <v>19.896763888888888</v>
      </c>
      <c r="R90" s="34">
        <v>-155.58281111111111</v>
      </c>
      <c r="S90" s="1">
        <v>19.896763888888888</v>
      </c>
      <c r="T90" s="1">
        <v>-155.58281111111111</v>
      </c>
      <c r="U90" s="10"/>
      <c r="X90" s="3" t="s">
        <v>458</v>
      </c>
      <c r="Y90" s="3" t="s">
        <v>53</v>
      </c>
      <c r="Z90" t="s">
        <v>89</v>
      </c>
      <c r="AA90" s="14" t="s">
        <v>846</v>
      </c>
      <c r="AE90" t="e">
        <f>VLOOKUP($C90,#REF!,6,FALSE)</f>
        <v>#REF!</v>
      </c>
      <c r="AF90" t="e">
        <f>VLOOKUP($C90,#REF!,7,FALSE)</f>
        <v>#REF!</v>
      </c>
      <c r="AG90" t="e">
        <f>VLOOKUP($C90,#REF!,8,FALSE)</f>
        <v>#REF!</v>
      </c>
      <c r="AH90" t="e">
        <f>VLOOKUP($C90,#REF!,9,FALSE)</f>
        <v>#REF!</v>
      </c>
      <c r="AI90" t="e">
        <f>VLOOKUP($C90,#REF!,10,FALSE)</f>
        <v>#REF!</v>
      </c>
      <c r="AJ90" t="e">
        <f>VLOOKUP($C90,#REF!,11,FALSE)</f>
        <v>#REF!</v>
      </c>
      <c r="AL90">
        <v>0</v>
      </c>
    </row>
    <row r="91" spans="1:38" x14ac:dyDescent="0.25">
      <c r="A91" t="s">
        <v>551</v>
      </c>
      <c r="B91">
        <v>90</v>
      </c>
      <c r="C91" s="3" t="s">
        <v>223</v>
      </c>
      <c r="D91" s="3" t="s">
        <v>83</v>
      </c>
      <c r="E91" s="3" t="s">
        <v>83</v>
      </c>
      <c r="F91" t="e">
        <f>VLOOKUP(C91,#REF!,2,FALSE)</f>
        <v>#REF!</v>
      </c>
      <c r="G91" s="3" t="s">
        <v>389</v>
      </c>
      <c r="I91" t="s">
        <v>1</v>
      </c>
      <c r="K91" s="3"/>
      <c r="L91" t="s">
        <v>443</v>
      </c>
      <c r="M91" s="4" t="s">
        <v>443</v>
      </c>
      <c r="N91" s="1"/>
      <c r="O91" s="1"/>
      <c r="P91" s="1" t="s">
        <v>1326</v>
      </c>
      <c r="Q91" s="34">
        <v>19.896763888888888</v>
      </c>
      <c r="R91" s="34">
        <v>-155.58281111111111</v>
      </c>
      <c r="S91" s="1">
        <v>19.896763888888888</v>
      </c>
      <c r="T91" s="1">
        <v>-155.58281111111111</v>
      </c>
      <c r="U91" s="10"/>
      <c r="X91" s="3" t="s">
        <v>458</v>
      </c>
      <c r="Y91" s="3" t="s">
        <v>53</v>
      </c>
      <c r="Z91" t="s">
        <v>89</v>
      </c>
      <c r="AA91" s="14" t="s">
        <v>855</v>
      </c>
      <c r="AE91" t="e">
        <f>VLOOKUP($C91,#REF!,6,FALSE)</f>
        <v>#REF!</v>
      </c>
      <c r="AF91" t="e">
        <f>VLOOKUP($C91,#REF!,7,FALSE)</f>
        <v>#REF!</v>
      </c>
      <c r="AG91" t="e">
        <f>VLOOKUP($C91,#REF!,8,FALSE)</f>
        <v>#REF!</v>
      </c>
      <c r="AH91" t="e">
        <f>VLOOKUP($C91,#REF!,9,FALSE)</f>
        <v>#REF!</v>
      </c>
      <c r="AI91" t="e">
        <f>VLOOKUP($C91,#REF!,10,FALSE)</f>
        <v>#REF!</v>
      </c>
      <c r="AJ91" t="e">
        <f>VLOOKUP($C91,#REF!,11,FALSE)</f>
        <v>#REF!</v>
      </c>
      <c r="AL91">
        <v>0</v>
      </c>
    </row>
    <row r="92" spans="1:38" x14ac:dyDescent="0.25">
      <c r="A92" t="s">
        <v>552</v>
      </c>
      <c r="B92">
        <v>91</v>
      </c>
      <c r="C92" s="3" t="s">
        <v>224</v>
      </c>
      <c r="D92" s="3" t="s">
        <v>83</v>
      </c>
      <c r="E92" s="3" t="s">
        <v>83</v>
      </c>
      <c r="F92" t="e">
        <f>VLOOKUP(C92,#REF!,2,FALSE)</f>
        <v>#REF!</v>
      </c>
      <c r="G92" s="3" t="s">
        <v>390</v>
      </c>
      <c r="I92" t="s">
        <v>1</v>
      </c>
      <c r="K92" s="3"/>
      <c r="L92" t="s">
        <v>443</v>
      </c>
      <c r="M92" s="4" t="s">
        <v>443</v>
      </c>
      <c r="N92" s="1"/>
      <c r="O92" s="1"/>
      <c r="P92" s="1" t="s">
        <v>1326</v>
      </c>
      <c r="Q92" s="34">
        <v>19.896763888888888</v>
      </c>
      <c r="R92" s="34">
        <v>-155.58281111111111</v>
      </c>
      <c r="S92" s="1">
        <v>19.896763888888888</v>
      </c>
      <c r="T92" s="1">
        <v>-155.58281111111111</v>
      </c>
      <c r="U92" s="10"/>
      <c r="X92" s="3" t="s">
        <v>458</v>
      </c>
      <c r="Y92" s="3" t="s">
        <v>53</v>
      </c>
      <c r="Z92" t="s">
        <v>89</v>
      </c>
      <c r="AA92" s="14" t="s">
        <v>846</v>
      </c>
      <c r="AE92" t="e">
        <f>VLOOKUP($C92,#REF!,6,FALSE)</f>
        <v>#REF!</v>
      </c>
      <c r="AF92" t="e">
        <f>VLOOKUP($C92,#REF!,7,FALSE)</f>
        <v>#REF!</v>
      </c>
      <c r="AG92" t="e">
        <f>VLOOKUP($C92,#REF!,8,FALSE)</f>
        <v>#REF!</v>
      </c>
      <c r="AH92" t="e">
        <f>VLOOKUP($C92,#REF!,9,FALSE)</f>
        <v>#REF!</v>
      </c>
      <c r="AI92" t="e">
        <f>VLOOKUP($C92,#REF!,10,FALSE)</f>
        <v>#REF!</v>
      </c>
      <c r="AJ92" t="e">
        <f>VLOOKUP($C92,#REF!,11,FALSE)</f>
        <v>#REF!</v>
      </c>
      <c r="AL92">
        <v>0</v>
      </c>
    </row>
    <row r="93" spans="1:38" x14ac:dyDescent="0.25">
      <c r="A93" t="s">
        <v>553</v>
      </c>
      <c r="B93">
        <v>92</v>
      </c>
      <c r="C93" s="3" t="s">
        <v>225</v>
      </c>
      <c r="D93" s="3" t="s">
        <v>83</v>
      </c>
      <c r="E93" s="3" t="s">
        <v>83</v>
      </c>
      <c r="F93" t="e">
        <f>VLOOKUP(C93,#REF!,2,FALSE)</f>
        <v>#REF!</v>
      </c>
      <c r="G93" s="3" t="s">
        <v>391</v>
      </c>
      <c r="I93" t="s">
        <v>1</v>
      </c>
      <c r="K93" s="3"/>
      <c r="L93" t="s">
        <v>443</v>
      </c>
      <c r="M93" s="4" t="s">
        <v>443</v>
      </c>
      <c r="N93" s="1"/>
      <c r="O93" s="1"/>
      <c r="P93" s="1" t="s">
        <v>1326</v>
      </c>
      <c r="Q93" s="34">
        <v>19.896763888888888</v>
      </c>
      <c r="R93" s="34">
        <v>-155.58281111111111</v>
      </c>
      <c r="S93" s="1">
        <v>19.896763888888888</v>
      </c>
      <c r="T93" s="1">
        <v>-155.58281111111111</v>
      </c>
      <c r="U93" s="10"/>
      <c r="X93" s="3" t="s">
        <v>458</v>
      </c>
      <c r="Y93" s="3" t="s">
        <v>53</v>
      </c>
      <c r="Z93" t="s">
        <v>89</v>
      </c>
      <c r="AA93" s="14" t="s">
        <v>856</v>
      </c>
      <c r="AE93" t="e">
        <f>VLOOKUP($C93,#REF!,6,FALSE)</f>
        <v>#REF!</v>
      </c>
      <c r="AF93" t="e">
        <f>VLOOKUP($C93,#REF!,7,FALSE)</f>
        <v>#REF!</v>
      </c>
      <c r="AG93" t="e">
        <f>VLOOKUP($C93,#REF!,8,FALSE)</f>
        <v>#REF!</v>
      </c>
      <c r="AH93" t="e">
        <f>VLOOKUP($C93,#REF!,9,FALSE)</f>
        <v>#REF!</v>
      </c>
      <c r="AI93" t="e">
        <f>VLOOKUP($C93,#REF!,10,FALSE)</f>
        <v>#REF!</v>
      </c>
      <c r="AJ93" t="e">
        <f>VLOOKUP($C93,#REF!,11,FALSE)</f>
        <v>#REF!</v>
      </c>
      <c r="AL93">
        <v>0</v>
      </c>
    </row>
    <row r="94" spans="1:38" x14ac:dyDescent="0.25">
      <c r="A94" t="s">
        <v>554</v>
      </c>
      <c r="B94">
        <v>93</v>
      </c>
      <c r="C94" s="3" t="s">
        <v>226</v>
      </c>
      <c r="D94" s="3" t="s">
        <v>83</v>
      </c>
      <c r="E94" s="3" t="s">
        <v>83</v>
      </c>
      <c r="F94" t="e">
        <f>VLOOKUP(C94,#REF!,2,FALSE)</f>
        <v>#REF!</v>
      </c>
      <c r="G94" s="3" t="s">
        <v>392</v>
      </c>
      <c r="I94" t="s">
        <v>1</v>
      </c>
      <c r="K94" s="3"/>
      <c r="L94" t="s">
        <v>443</v>
      </c>
      <c r="M94" s="4" t="s">
        <v>443</v>
      </c>
      <c r="N94" s="1"/>
      <c r="O94" s="1"/>
      <c r="P94" s="1" t="s">
        <v>1326</v>
      </c>
      <c r="Q94" s="34">
        <v>19.896763888888888</v>
      </c>
      <c r="R94" s="34">
        <v>-155.58281111111111</v>
      </c>
      <c r="S94" s="1">
        <v>19.896763888888888</v>
      </c>
      <c r="T94" s="1">
        <v>-155.58281111111111</v>
      </c>
      <c r="U94" s="10"/>
      <c r="X94" s="3" t="s">
        <v>458</v>
      </c>
      <c r="Y94" s="3" t="s">
        <v>53</v>
      </c>
      <c r="Z94" t="s">
        <v>89</v>
      </c>
      <c r="AA94" s="14" t="s">
        <v>857</v>
      </c>
      <c r="AE94" t="e">
        <f>VLOOKUP($C94,#REF!,6,FALSE)</f>
        <v>#REF!</v>
      </c>
      <c r="AF94" t="e">
        <f>VLOOKUP($C94,#REF!,7,FALSE)</f>
        <v>#REF!</v>
      </c>
      <c r="AG94" t="e">
        <f>VLOOKUP($C94,#REF!,8,FALSE)</f>
        <v>#REF!</v>
      </c>
      <c r="AH94" t="e">
        <f>VLOOKUP($C94,#REF!,9,FALSE)</f>
        <v>#REF!</v>
      </c>
      <c r="AI94" t="e">
        <f>VLOOKUP($C94,#REF!,10,FALSE)</f>
        <v>#REF!</v>
      </c>
      <c r="AJ94" t="e">
        <f>VLOOKUP($C94,#REF!,11,FALSE)</f>
        <v>#REF!</v>
      </c>
      <c r="AL94">
        <v>0</v>
      </c>
    </row>
    <row r="95" spans="1:38" x14ac:dyDescent="0.25">
      <c r="A95" t="s">
        <v>555</v>
      </c>
      <c r="B95">
        <v>94</v>
      </c>
      <c r="C95" s="3" t="s">
        <v>227</v>
      </c>
      <c r="D95" s="3" t="s">
        <v>83</v>
      </c>
      <c r="E95" s="3" t="s">
        <v>83</v>
      </c>
      <c r="F95" t="e">
        <f>VLOOKUP(C95,#REF!,2,FALSE)</f>
        <v>#REF!</v>
      </c>
      <c r="G95" s="3" t="s">
        <v>393</v>
      </c>
      <c r="I95" t="s">
        <v>1</v>
      </c>
      <c r="K95" s="3"/>
      <c r="L95" t="s">
        <v>443</v>
      </c>
      <c r="M95" s="4" t="s">
        <v>443</v>
      </c>
      <c r="N95" s="1"/>
      <c r="O95" s="1"/>
      <c r="P95" s="1" t="s">
        <v>1326</v>
      </c>
      <c r="Q95" s="34">
        <v>19.896763888888888</v>
      </c>
      <c r="R95" s="34">
        <v>-155.58281111111111</v>
      </c>
      <c r="S95" s="1">
        <v>19.896763888888888</v>
      </c>
      <c r="T95" s="1">
        <v>-155.58281111111111</v>
      </c>
      <c r="U95" s="10"/>
      <c r="X95" s="3" t="s">
        <v>458</v>
      </c>
      <c r="Y95" s="3" t="s">
        <v>53</v>
      </c>
      <c r="Z95" t="s">
        <v>89</v>
      </c>
      <c r="AA95" s="14" t="s">
        <v>843</v>
      </c>
      <c r="AE95" t="e">
        <f>VLOOKUP($C95,#REF!,6,FALSE)</f>
        <v>#REF!</v>
      </c>
      <c r="AF95" t="e">
        <f>VLOOKUP($C95,#REF!,7,FALSE)</f>
        <v>#REF!</v>
      </c>
      <c r="AG95" t="e">
        <f>VLOOKUP($C95,#REF!,8,FALSE)</f>
        <v>#REF!</v>
      </c>
      <c r="AH95" t="e">
        <f>VLOOKUP($C95,#REF!,9,FALSE)</f>
        <v>#REF!</v>
      </c>
      <c r="AI95" t="e">
        <f>VLOOKUP($C95,#REF!,10,FALSE)</f>
        <v>#REF!</v>
      </c>
      <c r="AJ95" t="e">
        <f>VLOOKUP($C95,#REF!,11,FALSE)</f>
        <v>#REF!</v>
      </c>
      <c r="AL95">
        <v>0</v>
      </c>
    </row>
    <row r="96" spans="1:38" x14ac:dyDescent="0.25">
      <c r="A96" t="s">
        <v>556</v>
      </c>
      <c r="B96">
        <v>95</v>
      </c>
      <c r="C96" s="3" t="s">
        <v>228</v>
      </c>
      <c r="D96" s="3" t="s">
        <v>83</v>
      </c>
      <c r="E96" s="3" t="s">
        <v>83</v>
      </c>
      <c r="F96" t="e">
        <f>VLOOKUP(C96,#REF!,2,FALSE)</f>
        <v>#REF!</v>
      </c>
      <c r="G96" s="3" t="s">
        <v>394</v>
      </c>
      <c r="I96" t="s">
        <v>1</v>
      </c>
      <c r="K96" s="3"/>
      <c r="L96" t="s">
        <v>443</v>
      </c>
      <c r="M96" s="4" t="s">
        <v>443</v>
      </c>
      <c r="N96" s="1"/>
      <c r="O96" s="1"/>
      <c r="P96" s="1" t="s">
        <v>1326</v>
      </c>
      <c r="Q96" s="34">
        <v>19.896763888888888</v>
      </c>
      <c r="R96" s="34">
        <v>-155.58281111111111</v>
      </c>
      <c r="S96" s="1">
        <v>19.896763888888888</v>
      </c>
      <c r="T96" s="1">
        <v>-155.58281111111111</v>
      </c>
      <c r="U96" s="10"/>
      <c r="X96" s="3" t="s">
        <v>458</v>
      </c>
      <c r="Y96" s="3" t="s">
        <v>53</v>
      </c>
      <c r="Z96" t="s">
        <v>89</v>
      </c>
      <c r="AA96" s="14" t="s">
        <v>846</v>
      </c>
      <c r="AE96" t="e">
        <f>VLOOKUP($C96,#REF!,6,FALSE)</f>
        <v>#REF!</v>
      </c>
      <c r="AF96" t="e">
        <f>VLOOKUP($C96,#REF!,7,FALSE)</f>
        <v>#REF!</v>
      </c>
      <c r="AG96" t="e">
        <f>VLOOKUP($C96,#REF!,8,FALSE)</f>
        <v>#REF!</v>
      </c>
      <c r="AH96" t="e">
        <f>VLOOKUP($C96,#REF!,9,FALSE)</f>
        <v>#REF!</v>
      </c>
      <c r="AI96" t="e">
        <f>VLOOKUP($C96,#REF!,10,FALSE)</f>
        <v>#REF!</v>
      </c>
      <c r="AJ96" t="e">
        <f>VLOOKUP($C96,#REF!,11,FALSE)</f>
        <v>#REF!</v>
      </c>
      <c r="AL96">
        <v>0</v>
      </c>
    </row>
    <row r="97" spans="1:38" x14ac:dyDescent="0.25">
      <c r="A97" t="s">
        <v>557</v>
      </c>
      <c r="B97">
        <v>96</v>
      </c>
      <c r="C97" s="3" t="s">
        <v>229</v>
      </c>
      <c r="D97" s="3" t="s">
        <v>83</v>
      </c>
      <c r="E97" s="3" t="s">
        <v>83</v>
      </c>
      <c r="F97" t="e">
        <f>VLOOKUP(C97,#REF!,2,FALSE)</f>
        <v>#REF!</v>
      </c>
      <c r="G97" s="3" t="s">
        <v>395</v>
      </c>
      <c r="I97" t="s">
        <v>1</v>
      </c>
      <c r="K97" s="3"/>
      <c r="L97" t="s">
        <v>443</v>
      </c>
      <c r="M97" s="4" t="s">
        <v>443</v>
      </c>
      <c r="N97" s="1"/>
      <c r="O97" s="1"/>
      <c r="P97" s="1" t="s">
        <v>1326</v>
      </c>
      <c r="Q97" s="34">
        <v>19.896763888888888</v>
      </c>
      <c r="R97" s="34">
        <v>-155.58281111111111</v>
      </c>
      <c r="S97" s="1">
        <v>19.896763888888888</v>
      </c>
      <c r="T97" s="1">
        <v>-155.58281111111111</v>
      </c>
      <c r="U97" s="10"/>
      <c r="X97" s="3" t="s">
        <v>458</v>
      </c>
      <c r="Y97" s="3" t="s">
        <v>53</v>
      </c>
      <c r="Z97" t="s">
        <v>89</v>
      </c>
      <c r="AA97" s="14" t="s">
        <v>858</v>
      </c>
      <c r="AE97" t="e">
        <f>VLOOKUP($C97,#REF!,6,FALSE)</f>
        <v>#REF!</v>
      </c>
      <c r="AF97" t="e">
        <f>VLOOKUP($C97,#REF!,7,FALSE)</f>
        <v>#REF!</v>
      </c>
      <c r="AG97" t="e">
        <f>VLOOKUP($C97,#REF!,8,FALSE)</f>
        <v>#REF!</v>
      </c>
      <c r="AH97" t="e">
        <f>VLOOKUP($C97,#REF!,9,FALSE)</f>
        <v>#REF!</v>
      </c>
      <c r="AI97" t="e">
        <f>VLOOKUP($C97,#REF!,10,FALSE)</f>
        <v>#REF!</v>
      </c>
      <c r="AJ97" t="e">
        <f>VLOOKUP($C97,#REF!,11,FALSE)</f>
        <v>#REF!</v>
      </c>
      <c r="AL97">
        <v>0</v>
      </c>
    </row>
    <row r="98" spans="1:38" x14ac:dyDescent="0.25">
      <c r="A98" t="s">
        <v>558</v>
      </c>
      <c r="B98">
        <v>97</v>
      </c>
      <c r="C98" s="3" t="s">
        <v>230</v>
      </c>
      <c r="D98" s="3" t="s">
        <v>83</v>
      </c>
      <c r="E98" s="3" t="s">
        <v>83</v>
      </c>
      <c r="F98" t="e">
        <f>VLOOKUP(C98,#REF!,2,FALSE)</f>
        <v>#REF!</v>
      </c>
      <c r="G98" s="3" t="s">
        <v>396</v>
      </c>
      <c r="I98" t="s">
        <v>1</v>
      </c>
      <c r="K98" s="3"/>
      <c r="L98" t="s">
        <v>443</v>
      </c>
      <c r="M98" s="4" t="s">
        <v>443</v>
      </c>
      <c r="N98" s="1"/>
      <c r="O98" s="1"/>
      <c r="P98" s="1" t="s">
        <v>1326</v>
      </c>
      <c r="Q98" s="34">
        <v>19.896763888888888</v>
      </c>
      <c r="R98" s="34">
        <v>-155.58281111111111</v>
      </c>
      <c r="S98" s="1">
        <v>19.896763888888888</v>
      </c>
      <c r="T98" s="1">
        <v>-155.58281111111111</v>
      </c>
      <c r="U98" s="10"/>
      <c r="X98" s="3" t="s">
        <v>458</v>
      </c>
      <c r="Y98" s="3" t="s">
        <v>53</v>
      </c>
      <c r="Z98" t="s">
        <v>89</v>
      </c>
      <c r="AA98" s="14" t="s">
        <v>859</v>
      </c>
      <c r="AE98" t="e">
        <f>VLOOKUP($C98,#REF!,6,FALSE)</f>
        <v>#REF!</v>
      </c>
      <c r="AF98" t="e">
        <f>VLOOKUP($C98,#REF!,7,FALSE)</f>
        <v>#REF!</v>
      </c>
      <c r="AG98" t="e">
        <f>VLOOKUP($C98,#REF!,8,FALSE)</f>
        <v>#REF!</v>
      </c>
      <c r="AH98" t="e">
        <f>VLOOKUP($C98,#REF!,9,FALSE)</f>
        <v>#REF!</v>
      </c>
      <c r="AI98" t="e">
        <f>VLOOKUP($C98,#REF!,10,FALSE)</f>
        <v>#REF!</v>
      </c>
      <c r="AJ98" t="e">
        <f>VLOOKUP($C98,#REF!,11,FALSE)</f>
        <v>#REF!</v>
      </c>
      <c r="AL98">
        <v>0</v>
      </c>
    </row>
    <row r="99" spans="1:38" x14ac:dyDescent="0.25">
      <c r="A99" t="s">
        <v>559</v>
      </c>
      <c r="B99">
        <v>98</v>
      </c>
      <c r="C99" s="3" t="s">
        <v>231</v>
      </c>
      <c r="D99" s="3" t="s">
        <v>83</v>
      </c>
      <c r="E99" s="3" t="s">
        <v>83</v>
      </c>
      <c r="F99" t="e">
        <f>VLOOKUP(C99,#REF!,2,FALSE)</f>
        <v>#REF!</v>
      </c>
      <c r="G99" s="3" t="s">
        <v>397</v>
      </c>
      <c r="I99" t="s">
        <v>1</v>
      </c>
      <c r="K99" s="3"/>
      <c r="L99" t="s">
        <v>443</v>
      </c>
      <c r="M99" s="4" t="s">
        <v>443</v>
      </c>
      <c r="N99" s="1"/>
      <c r="O99" s="1"/>
      <c r="P99" s="1" t="s">
        <v>1326</v>
      </c>
      <c r="Q99" s="34">
        <v>19.896763888888888</v>
      </c>
      <c r="R99" s="34">
        <v>-155.58281111111111</v>
      </c>
      <c r="S99" s="1">
        <v>19.896763888888888</v>
      </c>
      <c r="T99" s="1">
        <v>-155.58281111111111</v>
      </c>
      <c r="U99" s="10"/>
      <c r="X99" s="3" t="s">
        <v>458</v>
      </c>
      <c r="Y99" s="3" t="s">
        <v>53</v>
      </c>
      <c r="Z99" t="s">
        <v>89</v>
      </c>
      <c r="AA99" s="14" t="s">
        <v>860</v>
      </c>
      <c r="AE99" t="e">
        <f>VLOOKUP($C99,#REF!,6,FALSE)</f>
        <v>#REF!</v>
      </c>
      <c r="AF99" t="e">
        <f>VLOOKUP($C99,#REF!,7,FALSE)</f>
        <v>#REF!</v>
      </c>
      <c r="AG99" t="e">
        <f>VLOOKUP($C99,#REF!,8,FALSE)</f>
        <v>#REF!</v>
      </c>
      <c r="AH99" t="e">
        <f>VLOOKUP($C99,#REF!,9,FALSE)</f>
        <v>#REF!</v>
      </c>
      <c r="AI99" t="e">
        <f>VLOOKUP($C99,#REF!,10,FALSE)</f>
        <v>#REF!</v>
      </c>
      <c r="AJ99" t="e">
        <f>VLOOKUP($C99,#REF!,11,FALSE)</f>
        <v>#REF!</v>
      </c>
      <c r="AL99">
        <v>0</v>
      </c>
    </row>
    <row r="100" spans="1:38" x14ac:dyDescent="0.25">
      <c r="A100" t="s">
        <v>560</v>
      </c>
      <c r="B100">
        <v>99</v>
      </c>
      <c r="C100" s="3" t="s">
        <v>232</v>
      </c>
      <c r="D100" s="3" t="s">
        <v>83</v>
      </c>
      <c r="E100" s="3" t="s">
        <v>83</v>
      </c>
      <c r="F100" t="e">
        <f>VLOOKUP(C100,#REF!,2,FALSE)</f>
        <v>#REF!</v>
      </c>
      <c r="G100" s="3" t="s">
        <v>398</v>
      </c>
      <c r="I100" t="s">
        <v>1</v>
      </c>
      <c r="K100" s="3"/>
      <c r="L100" t="s">
        <v>443</v>
      </c>
      <c r="M100" s="4" t="s">
        <v>443</v>
      </c>
      <c r="N100" s="1"/>
      <c r="O100" s="1"/>
      <c r="P100" s="1" t="s">
        <v>1326</v>
      </c>
      <c r="Q100" s="34">
        <v>19.896763888888888</v>
      </c>
      <c r="R100" s="34">
        <v>-155.58281111111111</v>
      </c>
      <c r="S100" s="1">
        <v>19.896763888888888</v>
      </c>
      <c r="T100" s="1">
        <v>-155.58281111111111</v>
      </c>
      <c r="U100" s="10"/>
      <c r="X100" s="3" t="s">
        <v>458</v>
      </c>
      <c r="Y100" s="3" t="s">
        <v>53</v>
      </c>
      <c r="Z100" t="s">
        <v>89</v>
      </c>
      <c r="AA100" s="14" t="s">
        <v>846</v>
      </c>
      <c r="AE100" t="e">
        <f>VLOOKUP($C100,#REF!,6,FALSE)</f>
        <v>#REF!</v>
      </c>
      <c r="AF100" t="e">
        <f>VLOOKUP($C100,#REF!,7,FALSE)</f>
        <v>#REF!</v>
      </c>
      <c r="AG100" t="e">
        <f>VLOOKUP($C100,#REF!,8,FALSE)</f>
        <v>#REF!</v>
      </c>
      <c r="AH100" t="e">
        <f>VLOOKUP($C100,#REF!,9,FALSE)</f>
        <v>#REF!</v>
      </c>
      <c r="AI100" t="e">
        <f>VLOOKUP($C100,#REF!,10,FALSE)</f>
        <v>#REF!</v>
      </c>
      <c r="AJ100" t="e">
        <f>VLOOKUP($C100,#REF!,11,FALSE)</f>
        <v>#REF!</v>
      </c>
      <c r="AL100">
        <v>0</v>
      </c>
    </row>
    <row r="101" spans="1:38" x14ac:dyDescent="0.25">
      <c r="A101" t="s">
        <v>561</v>
      </c>
      <c r="B101">
        <v>100</v>
      </c>
      <c r="C101" s="3" t="s">
        <v>233</v>
      </c>
      <c r="D101" s="3" t="s">
        <v>83</v>
      </c>
      <c r="E101" s="3" t="s">
        <v>83</v>
      </c>
      <c r="F101" t="e">
        <f>VLOOKUP(C101,#REF!,2,FALSE)</f>
        <v>#REF!</v>
      </c>
      <c r="G101" s="3" t="s">
        <v>399</v>
      </c>
      <c r="I101" t="s">
        <v>1</v>
      </c>
      <c r="K101" s="3"/>
      <c r="L101" t="s">
        <v>443</v>
      </c>
      <c r="M101" s="4" t="s">
        <v>443</v>
      </c>
      <c r="N101" s="1"/>
      <c r="O101" s="1"/>
      <c r="P101" s="1" t="s">
        <v>1326</v>
      </c>
      <c r="Q101" s="34">
        <v>19.896763888888888</v>
      </c>
      <c r="R101" s="34">
        <v>-155.58281111111111</v>
      </c>
      <c r="S101" s="1">
        <v>19.896763888888888</v>
      </c>
      <c r="T101" s="1">
        <v>-155.58281111111111</v>
      </c>
      <c r="U101" s="10"/>
      <c r="X101" s="3" t="s">
        <v>458</v>
      </c>
      <c r="Y101" s="3" t="s">
        <v>53</v>
      </c>
      <c r="Z101" t="s">
        <v>89</v>
      </c>
      <c r="AA101" s="14" t="s">
        <v>861</v>
      </c>
      <c r="AE101" t="e">
        <f>VLOOKUP($C101,#REF!,6,FALSE)</f>
        <v>#REF!</v>
      </c>
      <c r="AF101" t="e">
        <f>VLOOKUP($C101,#REF!,7,FALSE)</f>
        <v>#REF!</v>
      </c>
      <c r="AG101" t="e">
        <f>VLOOKUP($C101,#REF!,8,FALSE)</f>
        <v>#REF!</v>
      </c>
      <c r="AH101" t="e">
        <f>VLOOKUP($C101,#REF!,9,FALSE)</f>
        <v>#REF!</v>
      </c>
      <c r="AI101" t="e">
        <f>VLOOKUP($C101,#REF!,10,FALSE)</f>
        <v>#REF!</v>
      </c>
      <c r="AJ101" t="e">
        <f>VLOOKUP($C101,#REF!,11,FALSE)</f>
        <v>#REF!</v>
      </c>
      <c r="AL101">
        <v>0</v>
      </c>
    </row>
    <row r="102" spans="1:38" x14ac:dyDescent="0.25">
      <c r="A102" t="s">
        <v>562</v>
      </c>
      <c r="B102">
        <v>101</v>
      </c>
      <c r="C102" s="3" t="s">
        <v>234</v>
      </c>
      <c r="D102" s="3" t="s">
        <v>83</v>
      </c>
      <c r="E102" s="3" t="s">
        <v>83</v>
      </c>
      <c r="F102" t="e">
        <f>VLOOKUP(C102,#REF!,2,FALSE)</f>
        <v>#REF!</v>
      </c>
      <c r="G102" s="3" t="s">
        <v>400</v>
      </c>
      <c r="I102" t="s">
        <v>1</v>
      </c>
      <c r="K102" s="3"/>
      <c r="L102" t="s">
        <v>443</v>
      </c>
      <c r="M102" s="4" t="s">
        <v>443</v>
      </c>
      <c r="N102" s="1"/>
      <c r="O102" s="1"/>
      <c r="P102" s="1" t="s">
        <v>1326</v>
      </c>
      <c r="Q102" s="34">
        <v>19.896763888888888</v>
      </c>
      <c r="R102" s="34">
        <v>-155.58281111111111</v>
      </c>
      <c r="S102" s="1">
        <v>19.896763888888888</v>
      </c>
      <c r="T102" s="1">
        <v>-155.58281111111111</v>
      </c>
      <c r="U102" s="10"/>
      <c r="X102" s="3" t="s">
        <v>458</v>
      </c>
      <c r="Y102" s="3" t="s">
        <v>53</v>
      </c>
      <c r="Z102" t="s">
        <v>89</v>
      </c>
      <c r="AA102" s="14" t="s">
        <v>848</v>
      </c>
      <c r="AE102" t="e">
        <f>VLOOKUP($C102,#REF!,6,FALSE)</f>
        <v>#REF!</v>
      </c>
      <c r="AF102" t="e">
        <f>VLOOKUP($C102,#REF!,7,FALSE)</f>
        <v>#REF!</v>
      </c>
      <c r="AG102" t="e">
        <f>VLOOKUP($C102,#REF!,8,FALSE)</f>
        <v>#REF!</v>
      </c>
      <c r="AH102" t="e">
        <f>VLOOKUP($C102,#REF!,9,FALSE)</f>
        <v>#REF!</v>
      </c>
      <c r="AI102" t="e">
        <f>VLOOKUP($C102,#REF!,10,FALSE)</f>
        <v>#REF!</v>
      </c>
      <c r="AJ102" t="e">
        <f>VLOOKUP($C102,#REF!,11,FALSE)</f>
        <v>#REF!</v>
      </c>
      <c r="AL102">
        <v>0</v>
      </c>
    </row>
    <row r="103" spans="1:38" x14ac:dyDescent="0.25">
      <c r="A103" t="s">
        <v>563</v>
      </c>
      <c r="B103">
        <v>102</v>
      </c>
      <c r="C103" s="3" t="s">
        <v>235</v>
      </c>
      <c r="D103" s="3" t="s">
        <v>83</v>
      </c>
      <c r="E103" s="3" t="s">
        <v>83</v>
      </c>
      <c r="F103" t="e">
        <f>VLOOKUP(C103,#REF!,2,FALSE)</f>
        <v>#REF!</v>
      </c>
      <c r="G103" s="3" t="s">
        <v>401</v>
      </c>
      <c r="I103" t="s">
        <v>1</v>
      </c>
      <c r="K103" s="3"/>
      <c r="L103" t="s">
        <v>443</v>
      </c>
      <c r="M103" s="4" t="s">
        <v>443</v>
      </c>
      <c r="N103" s="1"/>
      <c r="O103" s="1"/>
      <c r="P103" s="1" t="s">
        <v>1326</v>
      </c>
      <c r="Q103" s="34">
        <v>19.896763888888888</v>
      </c>
      <c r="R103" s="34">
        <v>-155.58281111111111</v>
      </c>
      <c r="S103" s="1">
        <v>19.896763888888888</v>
      </c>
      <c r="T103" s="1">
        <v>-155.58281111111111</v>
      </c>
      <c r="U103" s="10"/>
      <c r="X103" s="3" t="s">
        <v>458</v>
      </c>
      <c r="Y103" s="3" t="s">
        <v>53</v>
      </c>
      <c r="Z103" t="s">
        <v>89</v>
      </c>
      <c r="AA103" s="14" t="s">
        <v>846</v>
      </c>
      <c r="AE103" t="e">
        <f>VLOOKUP($C103,#REF!,6,FALSE)</f>
        <v>#REF!</v>
      </c>
      <c r="AF103" t="e">
        <f>VLOOKUP($C103,#REF!,7,FALSE)</f>
        <v>#REF!</v>
      </c>
      <c r="AG103" t="e">
        <f>VLOOKUP($C103,#REF!,8,FALSE)</f>
        <v>#REF!</v>
      </c>
      <c r="AH103" t="e">
        <f>VLOOKUP($C103,#REF!,9,FALSE)</f>
        <v>#REF!</v>
      </c>
      <c r="AI103" t="e">
        <f>VLOOKUP($C103,#REF!,10,FALSE)</f>
        <v>#REF!</v>
      </c>
      <c r="AJ103" t="e">
        <f>VLOOKUP($C103,#REF!,11,FALSE)</f>
        <v>#REF!</v>
      </c>
      <c r="AL103">
        <v>0</v>
      </c>
    </row>
    <row r="104" spans="1:38" x14ac:dyDescent="0.25">
      <c r="A104" t="s">
        <v>564</v>
      </c>
      <c r="B104">
        <v>103</v>
      </c>
      <c r="C104" s="3" t="s">
        <v>236</v>
      </c>
      <c r="D104" s="3" t="s">
        <v>83</v>
      </c>
      <c r="E104" s="3" t="s">
        <v>83</v>
      </c>
      <c r="F104" t="e">
        <f>VLOOKUP(C104,#REF!,2,FALSE)</f>
        <v>#REF!</v>
      </c>
      <c r="G104" s="3" t="s">
        <v>402</v>
      </c>
      <c r="I104" t="s">
        <v>1</v>
      </c>
      <c r="K104" s="3"/>
      <c r="L104" t="s">
        <v>443</v>
      </c>
      <c r="M104" s="4" t="s">
        <v>443</v>
      </c>
      <c r="N104" s="1"/>
      <c r="O104" s="1"/>
      <c r="P104" s="1" t="s">
        <v>1326</v>
      </c>
      <c r="Q104" s="34">
        <v>19.896763888888888</v>
      </c>
      <c r="R104" s="34">
        <v>-155.58281111111111</v>
      </c>
      <c r="S104" s="1">
        <v>19.896763888888888</v>
      </c>
      <c r="T104" s="1">
        <v>-155.58281111111111</v>
      </c>
      <c r="U104" s="10"/>
      <c r="X104" s="3" t="s">
        <v>458</v>
      </c>
      <c r="Y104" s="3" t="s">
        <v>53</v>
      </c>
      <c r="Z104" t="s">
        <v>89</v>
      </c>
      <c r="AA104" s="14" t="s">
        <v>862</v>
      </c>
      <c r="AE104" t="e">
        <f>VLOOKUP($C104,#REF!,6,FALSE)</f>
        <v>#REF!</v>
      </c>
      <c r="AF104" t="e">
        <f>VLOOKUP($C104,#REF!,7,FALSE)</f>
        <v>#REF!</v>
      </c>
      <c r="AG104" t="e">
        <f>VLOOKUP($C104,#REF!,8,FALSE)</f>
        <v>#REF!</v>
      </c>
      <c r="AH104" t="e">
        <f>VLOOKUP($C104,#REF!,9,FALSE)</f>
        <v>#REF!</v>
      </c>
      <c r="AI104" t="e">
        <f>VLOOKUP($C104,#REF!,10,FALSE)</f>
        <v>#REF!</v>
      </c>
      <c r="AJ104" t="e">
        <f>VLOOKUP($C104,#REF!,11,FALSE)</f>
        <v>#REF!</v>
      </c>
      <c r="AL104">
        <v>0</v>
      </c>
    </row>
    <row r="105" spans="1:38" x14ac:dyDescent="0.25">
      <c r="A105" t="s">
        <v>565</v>
      </c>
      <c r="B105">
        <v>104</v>
      </c>
      <c r="C105" s="3" t="s">
        <v>237</v>
      </c>
      <c r="D105" s="3" t="s">
        <v>83</v>
      </c>
      <c r="E105" s="3" t="s">
        <v>83</v>
      </c>
      <c r="F105" t="e">
        <f>VLOOKUP(C105,#REF!,2,FALSE)</f>
        <v>#REF!</v>
      </c>
      <c r="G105" s="3" t="s">
        <v>403</v>
      </c>
      <c r="I105" t="s">
        <v>1</v>
      </c>
      <c r="K105" s="3"/>
      <c r="L105" t="s">
        <v>443</v>
      </c>
      <c r="M105" s="4" t="s">
        <v>443</v>
      </c>
      <c r="N105" s="1"/>
      <c r="O105" s="1"/>
      <c r="P105" s="1" t="s">
        <v>1326</v>
      </c>
      <c r="Q105" s="34">
        <v>19.896763888888888</v>
      </c>
      <c r="R105" s="34">
        <v>-155.58281111111111</v>
      </c>
      <c r="S105" s="1">
        <v>19.896763888888888</v>
      </c>
      <c r="T105" s="1">
        <v>-155.58281111111111</v>
      </c>
      <c r="U105" s="10"/>
      <c r="X105" s="3" t="s">
        <v>458</v>
      </c>
      <c r="Y105" s="3" t="s">
        <v>53</v>
      </c>
      <c r="Z105" t="s">
        <v>89</v>
      </c>
      <c r="AA105" s="14" t="s">
        <v>846</v>
      </c>
      <c r="AE105" t="e">
        <f>VLOOKUP($C105,#REF!,6,FALSE)</f>
        <v>#REF!</v>
      </c>
      <c r="AF105" t="e">
        <f>VLOOKUP($C105,#REF!,7,FALSE)</f>
        <v>#REF!</v>
      </c>
      <c r="AG105" t="e">
        <f>VLOOKUP($C105,#REF!,8,FALSE)</f>
        <v>#REF!</v>
      </c>
      <c r="AH105" t="e">
        <f>VLOOKUP($C105,#REF!,9,FALSE)</f>
        <v>#REF!</v>
      </c>
      <c r="AI105" t="e">
        <f>VLOOKUP($C105,#REF!,10,FALSE)</f>
        <v>#REF!</v>
      </c>
      <c r="AJ105" t="e">
        <f>VLOOKUP($C105,#REF!,11,FALSE)</f>
        <v>#REF!</v>
      </c>
      <c r="AL105">
        <v>0</v>
      </c>
    </row>
    <row r="106" spans="1:38" x14ac:dyDescent="0.25">
      <c r="A106" t="s">
        <v>566</v>
      </c>
      <c r="B106">
        <v>105</v>
      </c>
      <c r="C106" s="3" t="s">
        <v>238</v>
      </c>
      <c r="D106" s="3" t="s">
        <v>83</v>
      </c>
      <c r="E106" s="3" t="s">
        <v>83</v>
      </c>
      <c r="F106" t="e">
        <f>VLOOKUP(C106,#REF!,2,FALSE)</f>
        <v>#REF!</v>
      </c>
      <c r="G106" s="3" t="s">
        <v>404</v>
      </c>
      <c r="I106" t="s">
        <v>1</v>
      </c>
      <c r="K106" s="3"/>
      <c r="L106" t="s">
        <v>443</v>
      </c>
      <c r="M106" s="4" t="s">
        <v>443</v>
      </c>
      <c r="N106" s="1"/>
      <c r="O106" s="1"/>
      <c r="P106" s="1" t="s">
        <v>1326</v>
      </c>
      <c r="Q106" s="34">
        <v>19.896763888888888</v>
      </c>
      <c r="R106" s="34">
        <v>-155.58281111111111</v>
      </c>
      <c r="S106" s="1">
        <v>19.896763888888888</v>
      </c>
      <c r="T106" s="1">
        <v>-155.58281111111111</v>
      </c>
      <c r="U106" s="10"/>
      <c r="X106" s="3" t="s">
        <v>458</v>
      </c>
      <c r="Y106" s="3" t="s">
        <v>53</v>
      </c>
      <c r="Z106" t="s">
        <v>89</v>
      </c>
      <c r="AA106" s="14" t="s">
        <v>858</v>
      </c>
      <c r="AE106" t="e">
        <f>VLOOKUP($C106,#REF!,6,FALSE)</f>
        <v>#REF!</v>
      </c>
      <c r="AF106" t="e">
        <f>VLOOKUP($C106,#REF!,7,FALSE)</f>
        <v>#REF!</v>
      </c>
      <c r="AG106" t="e">
        <f>VLOOKUP($C106,#REF!,8,FALSE)</f>
        <v>#REF!</v>
      </c>
      <c r="AH106" t="e">
        <f>VLOOKUP($C106,#REF!,9,FALSE)</f>
        <v>#REF!</v>
      </c>
      <c r="AI106" t="e">
        <f>VLOOKUP($C106,#REF!,10,FALSE)</f>
        <v>#REF!</v>
      </c>
      <c r="AJ106" t="e">
        <f>VLOOKUP($C106,#REF!,11,FALSE)</f>
        <v>#REF!</v>
      </c>
      <c r="AL106">
        <v>0</v>
      </c>
    </row>
    <row r="107" spans="1:38" x14ac:dyDescent="0.25">
      <c r="A107" t="s">
        <v>567</v>
      </c>
      <c r="B107">
        <v>106</v>
      </c>
      <c r="C107" s="3" t="s">
        <v>239</v>
      </c>
      <c r="D107" s="3" t="s">
        <v>83</v>
      </c>
      <c r="E107" s="3" t="s">
        <v>83</v>
      </c>
      <c r="F107" t="e">
        <f>VLOOKUP(C107,#REF!,2,FALSE)</f>
        <v>#REF!</v>
      </c>
      <c r="G107" s="3" t="s">
        <v>405</v>
      </c>
      <c r="I107" t="s">
        <v>1</v>
      </c>
      <c r="K107" s="3"/>
      <c r="L107" t="s">
        <v>443</v>
      </c>
      <c r="M107" s="4" t="s">
        <v>443</v>
      </c>
      <c r="N107" s="1"/>
      <c r="O107" s="1"/>
      <c r="P107" s="1" t="s">
        <v>1326</v>
      </c>
      <c r="Q107" s="34">
        <v>19.896763888888888</v>
      </c>
      <c r="R107" s="34">
        <v>-155.58281111111111</v>
      </c>
      <c r="S107" s="1">
        <v>19.896763888888888</v>
      </c>
      <c r="T107" s="1">
        <v>-155.58281111111111</v>
      </c>
      <c r="U107" s="10"/>
      <c r="X107" s="3" t="s">
        <v>458</v>
      </c>
      <c r="Y107" s="3" t="s">
        <v>53</v>
      </c>
      <c r="Z107" t="s">
        <v>89</v>
      </c>
      <c r="AA107" s="14" t="s">
        <v>863</v>
      </c>
      <c r="AE107" t="e">
        <f>VLOOKUP($C107,#REF!,6,FALSE)</f>
        <v>#REF!</v>
      </c>
      <c r="AF107" t="e">
        <f>VLOOKUP($C107,#REF!,7,FALSE)</f>
        <v>#REF!</v>
      </c>
      <c r="AG107" t="e">
        <f>VLOOKUP($C107,#REF!,8,FALSE)</f>
        <v>#REF!</v>
      </c>
      <c r="AH107" t="e">
        <f>VLOOKUP($C107,#REF!,9,FALSE)</f>
        <v>#REF!</v>
      </c>
      <c r="AI107" t="e">
        <f>VLOOKUP($C107,#REF!,10,FALSE)</f>
        <v>#REF!</v>
      </c>
      <c r="AJ107" t="e">
        <f>VLOOKUP($C107,#REF!,11,FALSE)</f>
        <v>#REF!</v>
      </c>
      <c r="AL107">
        <v>0</v>
      </c>
    </row>
    <row r="108" spans="1:38" x14ac:dyDescent="0.25">
      <c r="A108" t="s">
        <v>568</v>
      </c>
      <c r="B108">
        <v>107</v>
      </c>
      <c r="C108" s="3" t="s">
        <v>240</v>
      </c>
      <c r="D108" s="3" t="s">
        <v>83</v>
      </c>
      <c r="E108" s="3" t="s">
        <v>83</v>
      </c>
      <c r="F108" t="e">
        <f>VLOOKUP(C108,#REF!,2,FALSE)</f>
        <v>#REF!</v>
      </c>
      <c r="G108" s="3" t="s">
        <v>406</v>
      </c>
      <c r="I108" t="s">
        <v>1</v>
      </c>
      <c r="K108" s="3"/>
      <c r="L108" t="s">
        <v>443</v>
      </c>
      <c r="M108" s="4" t="s">
        <v>443</v>
      </c>
      <c r="N108" s="1"/>
      <c r="O108" s="1"/>
      <c r="P108" s="1" t="s">
        <v>1326</v>
      </c>
      <c r="Q108" s="34">
        <v>19.896763888888888</v>
      </c>
      <c r="R108" s="34">
        <v>-155.58281111111111</v>
      </c>
      <c r="S108" s="1">
        <v>19.896763888888888</v>
      </c>
      <c r="T108" s="1">
        <v>-155.58281111111111</v>
      </c>
      <c r="U108" s="10"/>
      <c r="X108" s="3" t="s">
        <v>458</v>
      </c>
      <c r="Y108" s="3" t="s">
        <v>53</v>
      </c>
      <c r="Z108" t="s">
        <v>89</v>
      </c>
      <c r="AA108" s="14" t="s">
        <v>864</v>
      </c>
      <c r="AE108" t="e">
        <f>VLOOKUP($C108,#REF!,6,FALSE)</f>
        <v>#REF!</v>
      </c>
      <c r="AF108" t="e">
        <f>VLOOKUP($C108,#REF!,7,FALSE)</f>
        <v>#REF!</v>
      </c>
      <c r="AG108" t="e">
        <f>VLOOKUP($C108,#REF!,8,FALSE)</f>
        <v>#REF!</v>
      </c>
      <c r="AH108" t="e">
        <f>VLOOKUP($C108,#REF!,9,FALSE)</f>
        <v>#REF!</v>
      </c>
      <c r="AI108" t="e">
        <f>VLOOKUP($C108,#REF!,10,FALSE)</f>
        <v>#REF!</v>
      </c>
      <c r="AJ108" t="e">
        <f>VLOOKUP($C108,#REF!,11,FALSE)</f>
        <v>#REF!</v>
      </c>
      <c r="AL108">
        <v>0</v>
      </c>
    </row>
    <row r="109" spans="1:38" x14ac:dyDescent="0.25">
      <c r="A109" t="s">
        <v>569</v>
      </c>
      <c r="B109">
        <v>108</v>
      </c>
      <c r="C109" s="3" t="s">
        <v>241</v>
      </c>
      <c r="D109" s="3" t="s">
        <v>83</v>
      </c>
      <c r="E109" s="3" t="s">
        <v>83</v>
      </c>
      <c r="F109" t="e">
        <f>VLOOKUP(C109,#REF!,2,FALSE)</f>
        <v>#REF!</v>
      </c>
      <c r="G109" s="3" t="s">
        <v>407</v>
      </c>
      <c r="I109" t="s">
        <v>1</v>
      </c>
      <c r="K109" s="3"/>
      <c r="L109" t="s">
        <v>443</v>
      </c>
      <c r="M109" s="4" t="s">
        <v>443</v>
      </c>
      <c r="N109" s="1"/>
      <c r="O109" s="1"/>
      <c r="P109" s="1" t="s">
        <v>1326</v>
      </c>
      <c r="Q109" s="34">
        <v>19.896763888888888</v>
      </c>
      <c r="R109" s="34">
        <v>-155.58281111111111</v>
      </c>
      <c r="S109" s="1">
        <v>19.896763888888888</v>
      </c>
      <c r="T109" s="1">
        <v>-155.58281111111111</v>
      </c>
      <c r="U109" s="10"/>
      <c r="X109" s="3" t="s">
        <v>458</v>
      </c>
      <c r="Y109" s="3" t="s">
        <v>53</v>
      </c>
      <c r="Z109" t="s">
        <v>89</v>
      </c>
      <c r="AA109" s="14" t="s">
        <v>865</v>
      </c>
      <c r="AE109" t="e">
        <f>VLOOKUP($C109,#REF!,6,FALSE)</f>
        <v>#REF!</v>
      </c>
      <c r="AF109" t="e">
        <f>VLOOKUP($C109,#REF!,7,FALSE)</f>
        <v>#REF!</v>
      </c>
      <c r="AG109" t="e">
        <f>VLOOKUP($C109,#REF!,8,FALSE)</f>
        <v>#REF!</v>
      </c>
      <c r="AH109" t="e">
        <f>VLOOKUP($C109,#REF!,9,FALSE)</f>
        <v>#REF!</v>
      </c>
      <c r="AI109" t="e">
        <f>VLOOKUP($C109,#REF!,10,FALSE)</f>
        <v>#REF!</v>
      </c>
      <c r="AJ109" t="e">
        <f>VLOOKUP($C109,#REF!,11,FALSE)</f>
        <v>#REF!</v>
      </c>
      <c r="AL109">
        <v>0</v>
      </c>
    </row>
    <row r="110" spans="1:38" x14ac:dyDescent="0.25">
      <c r="A110" t="s">
        <v>570</v>
      </c>
      <c r="B110">
        <v>109</v>
      </c>
      <c r="C110" s="3" t="s">
        <v>242</v>
      </c>
      <c r="D110" s="3" t="s">
        <v>83</v>
      </c>
      <c r="E110" s="3" t="s">
        <v>83</v>
      </c>
      <c r="F110" t="e">
        <f>VLOOKUP(C110,#REF!,2,FALSE)</f>
        <v>#REF!</v>
      </c>
      <c r="G110" s="3" t="s">
        <v>408</v>
      </c>
      <c r="I110" t="s">
        <v>1</v>
      </c>
      <c r="K110" s="3"/>
      <c r="L110" t="s">
        <v>443</v>
      </c>
      <c r="M110" s="4" t="s">
        <v>443</v>
      </c>
      <c r="N110" s="1"/>
      <c r="O110" s="1"/>
      <c r="P110" s="1" t="s">
        <v>1326</v>
      </c>
      <c r="Q110" s="34">
        <v>19.896763888888888</v>
      </c>
      <c r="R110" s="34">
        <v>-155.58281111111111</v>
      </c>
      <c r="S110" s="1">
        <v>19.896763888888888</v>
      </c>
      <c r="T110" s="1">
        <v>-155.58281111111111</v>
      </c>
      <c r="U110" s="10"/>
      <c r="X110" s="3" t="s">
        <v>458</v>
      </c>
      <c r="Y110" s="3" t="s">
        <v>53</v>
      </c>
      <c r="Z110" t="s">
        <v>89</v>
      </c>
      <c r="AA110" s="14" t="s">
        <v>866</v>
      </c>
      <c r="AE110" t="e">
        <f>VLOOKUP($C110,#REF!,6,FALSE)</f>
        <v>#REF!</v>
      </c>
      <c r="AF110" t="e">
        <f>VLOOKUP($C110,#REF!,7,FALSE)</f>
        <v>#REF!</v>
      </c>
      <c r="AG110" t="e">
        <f>VLOOKUP($C110,#REF!,8,FALSE)</f>
        <v>#REF!</v>
      </c>
      <c r="AH110" t="e">
        <f>VLOOKUP($C110,#REF!,9,FALSE)</f>
        <v>#REF!</v>
      </c>
      <c r="AI110" t="e">
        <f>VLOOKUP($C110,#REF!,10,FALSE)</f>
        <v>#REF!</v>
      </c>
      <c r="AJ110" t="e">
        <f>VLOOKUP($C110,#REF!,11,FALSE)</f>
        <v>#REF!</v>
      </c>
      <c r="AL110">
        <v>0</v>
      </c>
    </row>
    <row r="111" spans="1:38" x14ac:dyDescent="0.25">
      <c r="A111" t="s">
        <v>571</v>
      </c>
      <c r="B111">
        <v>110</v>
      </c>
      <c r="C111" s="3" t="s">
        <v>243</v>
      </c>
      <c r="D111" s="3" t="s">
        <v>83</v>
      </c>
      <c r="E111" s="3" t="s">
        <v>83</v>
      </c>
      <c r="F111" t="e">
        <f>VLOOKUP(C111,#REF!,2,FALSE)</f>
        <v>#REF!</v>
      </c>
      <c r="G111" s="3" t="s">
        <v>409</v>
      </c>
      <c r="I111" t="s">
        <v>1</v>
      </c>
      <c r="K111" s="3"/>
      <c r="L111" t="s">
        <v>443</v>
      </c>
      <c r="M111" s="4" t="s">
        <v>443</v>
      </c>
      <c r="N111" s="1"/>
      <c r="O111" s="1"/>
      <c r="P111" s="1" t="s">
        <v>1326</v>
      </c>
      <c r="Q111" s="34">
        <v>19.896763888888888</v>
      </c>
      <c r="R111" s="34">
        <v>-155.58281111111111</v>
      </c>
      <c r="S111" s="1">
        <v>19.896763888888888</v>
      </c>
      <c r="T111" s="1">
        <v>-155.58281111111111</v>
      </c>
      <c r="U111" s="10"/>
      <c r="X111" s="3" t="s">
        <v>458</v>
      </c>
      <c r="Y111" s="3" t="s">
        <v>53</v>
      </c>
      <c r="Z111" t="s">
        <v>89</v>
      </c>
      <c r="AA111" s="14" t="s">
        <v>846</v>
      </c>
      <c r="AE111" t="e">
        <f>VLOOKUP($C111,#REF!,6,FALSE)</f>
        <v>#REF!</v>
      </c>
      <c r="AF111" t="e">
        <f>VLOOKUP($C111,#REF!,7,FALSE)</f>
        <v>#REF!</v>
      </c>
      <c r="AG111" t="e">
        <f>VLOOKUP($C111,#REF!,8,FALSE)</f>
        <v>#REF!</v>
      </c>
      <c r="AH111" t="e">
        <f>VLOOKUP($C111,#REF!,9,FALSE)</f>
        <v>#REF!</v>
      </c>
      <c r="AI111" t="e">
        <f>VLOOKUP($C111,#REF!,10,FALSE)</f>
        <v>#REF!</v>
      </c>
      <c r="AJ111" t="e">
        <f>VLOOKUP($C111,#REF!,11,FALSE)</f>
        <v>#REF!</v>
      </c>
      <c r="AL111">
        <v>0</v>
      </c>
    </row>
    <row r="112" spans="1:38" x14ac:dyDescent="0.25">
      <c r="A112" t="s">
        <v>572</v>
      </c>
      <c r="B112">
        <v>111</v>
      </c>
      <c r="C112" s="3" t="s">
        <v>244</v>
      </c>
      <c r="D112" s="3" t="s">
        <v>83</v>
      </c>
      <c r="E112" s="3" t="s">
        <v>83</v>
      </c>
      <c r="F112" t="e">
        <f>VLOOKUP(C112,#REF!,2,FALSE)</f>
        <v>#REF!</v>
      </c>
      <c r="G112" s="3" t="s">
        <v>410</v>
      </c>
      <c r="I112" t="s">
        <v>1</v>
      </c>
      <c r="K112" s="3"/>
      <c r="L112" t="s">
        <v>443</v>
      </c>
      <c r="M112" s="4" t="s">
        <v>443</v>
      </c>
      <c r="N112" s="1"/>
      <c r="O112" s="1"/>
      <c r="P112" s="1" t="s">
        <v>1326</v>
      </c>
      <c r="Q112" s="34">
        <v>19.896763888888888</v>
      </c>
      <c r="R112" s="34">
        <v>-155.58281111111111</v>
      </c>
      <c r="S112" s="1">
        <v>19.896763888888888</v>
      </c>
      <c r="T112" s="1">
        <v>-155.58281111111111</v>
      </c>
      <c r="U112" s="10"/>
      <c r="X112" s="3" t="s">
        <v>458</v>
      </c>
      <c r="Y112" s="3" t="s">
        <v>53</v>
      </c>
      <c r="Z112" t="s">
        <v>89</v>
      </c>
      <c r="AA112" s="14" t="s">
        <v>867</v>
      </c>
      <c r="AE112" t="e">
        <f>VLOOKUP($C112,#REF!,6,FALSE)</f>
        <v>#REF!</v>
      </c>
      <c r="AF112" t="e">
        <f>VLOOKUP($C112,#REF!,7,FALSE)</f>
        <v>#REF!</v>
      </c>
      <c r="AG112" t="e">
        <f>VLOOKUP($C112,#REF!,8,FALSE)</f>
        <v>#REF!</v>
      </c>
      <c r="AH112" t="e">
        <f>VLOOKUP($C112,#REF!,9,FALSE)</f>
        <v>#REF!</v>
      </c>
      <c r="AI112" t="e">
        <f>VLOOKUP($C112,#REF!,10,FALSE)</f>
        <v>#REF!</v>
      </c>
      <c r="AJ112" t="e">
        <f>VLOOKUP($C112,#REF!,11,FALSE)</f>
        <v>#REF!</v>
      </c>
      <c r="AL112">
        <v>0</v>
      </c>
    </row>
    <row r="113" spans="1:38" x14ac:dyDescent="0.25">
      <c r="A113" t="s">
        <v>573</v>
      </c>
      <c r="B113">
        <v>112</v>
      </c>
      <c r="C113" s="3" t="s">
        <v>245</v>
      </c>
      <c r="D113" s="3" t="s">
        <v>83</v>
      </c>
      <c r="E113" s="3" t="s">
        <v>83</v>
      </c>
      <c r="F113" t="e">
        <f>VLOOKUP(C113,#REF!,2,FALSE)</f>
        <v>#REF!</v>
      </c>
      <c r="G113" s="3" t="s">
        <v>411</v>
      </c>
      <c r="I113" t="s">
        <v>1</v>
      </c>
      <c r="K113" s="3"/>
      <c r="L113" t="s">
        <v>443</v>
      </c>
      <c r="M113" s="4" t="s">
        <v>443</v>
      </c>
      <c r="N113" s="1"/>
      <c r="O113" s="1"/>
      <c r="P113" s="1" t="s">
        <v>1326</v>
      </c>
      <c r="Q113" s="34">
        <v>19.896763888888888</v>
      </c>
      <c r="R113" s="34">
        <v>-155.58281111111111</v>
      </c>
      <c r="S113" s="1">
        <v>19.896763888888888</v>
      </c>
      <c r="T113" s="1">
        <v>-155.58281111111111</v>
      </c>
      <c r="U113" s="10"/>
      <c r="X113" s="3" t="s">
        <v>458</v>
      </c>
      <c r="Y113" s="3" t="s">
        <v>53</v>
      </c>
      <c r="Z113" t="s">
        <v>89</v>
      </c>
      <c r="AA113" s="14" t="s">
        <v>836</v>
      </c>
      <c r="AE113" t="e">
        <f>VLOOKUP($C113,#REF!,6,FALSE)</f>
        <v>#REF!</v>
      </c>
      <c r="AF113" t="e">
        <f>VLOOKUP($C113,#REF!,7,FALSE)</f>
        <v>#REF!</v>
      </c>
      <c r="AG113" t="e">
        <f>VLOOKUP($C113,#REF!,8,FALSE)</f>
        <v>#REF!</v>
      </c>
      <c r="AH113" t="e">
        <f>VLOOKUP($C113,#REF!,9,FALSE)</f>
        <v>#REF!</v>
      </c>
      <c r="AI113" t="e">
        <f>VLOOKUP($C113,#REF!,10,FALSE)</f>
        <v>#REF!</v>
      </c>
      <c r="AJ113" t="e">
        <f>VLOOKUP($C113,#REF!,11,FALSE)</f>
        <v>#REF!</v>
      </c>
      <c r="AL113">
        <v>0</v>
      </c>
    </row>
    <row r="114" spans="1:38" x14ac:dyDescent="0.25">
      <c r="A114" t="s">
        <v>574</v>
      </c>
      <c r="B114">
        <v>113</v>
      </c>
      <c r="C114" s="3" t="s">
        <v>246</v>
      </c>
      <c r="D114" s="3" t="s">
        <v>83</v>
      </c>
      <c r="E114" s="3" t="s">
        <v>83</v>
      </c>
      <c r="F114" t="e">
        <f>VLOOKUP(C114,#REF!,2,FALSE)</f>
        <v>#REF!</v>
      </c>
      <c r="G114" s="3" t="s">
        <v>412</v>
      </c>
      <c r="I114" t="s">
        <v>1</v>
      </c>
      <c r="K114" s="3"/>
      <c r="L114" t="s">
        <v>443</v>
      </c>
      <c r="M114" s="4" t="s">
        <v>443</v>
      </c>
      <c r="N114" s="1"/>
      <c r="O114" s="1"/>
      <c r="P114" s="1" t="s">
        <v>1326</v>
      </c>
      <c r="Q114" s="34">
        <v>19.896763888888888</v>
      </c>
      <c r="R114" s="34">
        <v>-155.58281111111111</v>
      </c>
      <c r="S114" s="1">
        <v>19.896763888888888</v>
      </c>
      <c r="T114" s="1">
        <v>-155.58281111111111</v>
      </c>
      <c r="U114" s="10"/>
      <c r="X114" s="3" t="s">
        <v>458</v>
      </c>
      <c r="Y114" s="3" t="s">
        <v>53</v>
      </c>
      <c r="Z114" t="s">
        <v>89</v>
      </c>
      <c r="AA114" s="14" t="s">
        <v>846</v>
      </c>
      <c r="AE114" t="e">
        <f>VLOOKUP($C114,#REF!,6,FALSE)</f>
        <v>#REF!</v>
      </c>
      <c r="AF114" t="e">
        <f>VLOOKUP($C114,#REF!,7,FALSE)</f>
        <v>#REF!</v>
      </c>
      <c r="AG114" t="e">
        <f>VLOOKUP($C114,#REF!,8,FALSE)</f>
        <v>#REF!</v>
      </c>
      <c r="AH114" t="e">
        <f>VLOOKUP($C114,#REF!,9,FALSE)</f>
        <v>#REF!</v>
      </c>
      <c r="AI114" t="e">
        <f>VLOOKUP($C114,#REF!,10,FALSE)</f>
        <v>#REF!</v>
      </c>
      <c r="AJ114" t="e">
        <f>VLOOKUP($C114,#REF!,11,FALSE)</f>
        <v>#REF!</v>
      </c>
      <c r="AL114">
        <v>0</v>
      </c>
    </row>
    <row r="115" spans="1:38" x14ac:dyDescent="0.25">
      <c r="A115" t="s">
        <v>575</v>
      </c>
      <c r="B115">
        <v>114</v>
      </c>
      <c r="C115" s="3" t="s">
        <v>247</v>
      </c>
      <c r="D115" s="3" t="s">
        <v>83</v>
      </c>
      <c r="E115" s="3" t="s">
        <v>83</v>
      </c>
      <c r="F115" t="e">
        <f>VLOOKUP(C115,#REF!,2,FALSE)</f>
        <v>#REF!</v>
      </c>
      <c r="G115" s="3" t="s">
        <v>413</v>
      </c>
      <c r="I115" t="s">
        <v>1</v>
      </c>
      <c r="K115" s="3"/>
      <c r="L115" t="s">
        <v>443</v>
      </c>
      <c r="M115" s="4" t="s">
        <v>443</v>
      </c>
      <c r="N115" s="1"/>
      <c r="O115" s="1"/>
      <c r="P115" s="1" t="s">
        <v>1326</v>
      </c>
      <c r="Q115" s="34">
        <v>19.896763888888888</v>
      </c>
      <c r="R115" s="34">
        <v>-155.58281111111111</v>
      </c>
      <c r="S115" s="1">
        <v>19.896763888888888</v>
      </c>
      <c r="T115" s="1">
        <v>-155.58281111111111</v>
      </c>
      <c r="U115" s="10"/>
      <c r="X115" s="3" t="s">
        <v>458</v>
      </c>
      <c r="Y115" s="3" t="s">
        <v>53</v>
      </c>
      <c r="Z115" t="s">
        <v>89</v>
      </c>
      <c r="AA115" s="14" t="s">
        <v>868</v>
      </c>
      <c r="AE115" t="e">
        <f>VLOOKUP($C115,#REF!,6,FALSE)</f>
        <v>#REF!</v>
      </c>
      <c r="AF115" t="e">
        <f>VLOOKUP($C115,#REF!,7,FALSE)</f>
        <v>#REF!</v>
      </c>
      <c r="AG115" t="e">
        <f>VLOOKUP($C115,#REF!,8,FALSE)</f>
        <v>#REF!</v>
      </c>
      <c r="AH115" t="e">
        <f>VLOOKUP($C115,#REF!,9,FALSE)</f>
        <v>#REF!</v>
      </c>
      <c r="AI115" t="e">
        <f>VLOOKUP($C115,#REF!,10,FALSE)</f>
        <v>#REF!</v>
      </c>
      <c r="AJ115" t="e">
        <f>VLOOKUP($C115,#REF!,11,FALSE)</f>
        <v>#REF!</v>
      </c>
      <c r="AL115">
        <v>0</v>
      </c>
    </row>
    <row r="116" spans="1:38" x14ac:dyDescent="0.25">
      <c r="A116" t="s">
        <v>576</v>
      </c>
      <c r="B116">
        <v>115</v>
      </c>
      <c r="C116" s="3" t="s">
        <v>248</v>
      </c>
      <c r="D116" s="3" t="s">
        <v>83</v>
      </c>
      <c r="E116" s="3" t="s">
        <v>83</v>
      </c>
      <c r="F116" t="e">
        <f>VLOOKUP(C116,#REF!,2,FALSE)</f>
        <v>#REF!</v>
      </c>
      <c r="G116" s="3" t="s">
        <v>414</v>
      </c>
      <c r="I116" t="s">
        <v>1</v>
      </c>
      <c r="K116" s="3"/>
      <c r="L116" t="s">
        <v>443</v>
      </c>
      <c r="M116" s="4" t="s">
        <v>443</v>
      </c>
      <c r="N116" s="1"/>
      <c r="O116" s="1"/>
      <c r="P116" s="1" t="s">
        <v>1326</v>
      </c>
      <c r="Q116" s="34">
        <v>19.896763888888888</v>
      </c>
      <c r="R116" s="34">
        <v>-155.58281111111111</v>
      </c>
      <c r="S116" s="1">
        <v>19.896763888888888</v>
      </c>
      <c r="T116" s="1">
        <v>-155.58281111111111</v>
      </c>
      <c r="U116" s="10"/>
      <c r="X116" s="3" t="s">
        <v>458</v>
      </c>
      <c r="Y116" s="3" t="s">
        <v>53</v>
      </c>
      <c r="Z116" t="s">
        <v>89</v>
      </c>
      <c r="AA116" s="14" t="s">
        <v>846</v>
      </c>
      <c r="AE116" t="e">
        <f>VLOOKUP($C116,#REF!,6,FALSE)</f>
        <v>#REF!</v>
      </c>
      <c r="AF116" t="e">
        <f>VLOOKUP($C116,#REF!,7,FALSE)</f>
        <v>#REF!</v>
      </c>
      <c r="AG116" t="e">
        <f>VLOOKUP($C116,#REF!,8,FALSE)</f>
        <v>#REF!</v>
      </c>
      <c r="AH116" t="e">
        <f>VLOOKUP($C116,#REF!,9,FALSE)</f>
        <v>#REF!</v>
      </c>
      <c r="AI116" t="e">
        <f>VLOOKUP($C116,#REF!,10,FALSE)</f>
        <v>#REF!</v>
      </c>
      <c r="AJ116" t="e">
        <f>VLOOKUP($C116,#REF!,11,FALSE)</f>
        <v>#REF!</v>
      </c>
      <c r="AL116">
        <v>0</v>
      </c>
    </row>
    <row r="117" spans="1:38" x14ac:dyDescent="0.25">
      <c r="A117" t="s">
        <v>577</v>
      </c>
      <c r="B117">
        <v>116</v>
      </c>
      <c r="C117" s="3" t="s">
        <v>249</v>
      </c>
      <c r="D117" s="3" t="s">
        <v>83</v>
      </c>
      <c r="E117" s="3" t="s">
        <v>83</v>
      </c>
      <c r="F117" t="e">
        <f>VLOOKUP(C117,#REF!,2,FALSE)</f>
        <v>#REF!</v>
      </c>
      <c r="G117" s="3" t="s">
        <v>415</v>
      </c>
      <c r="I117" t="s">
        <v>1</v>
      </c>
      <c r="K117" s="3"/>
      <c r="L117" t="s">
        <v>443</v>
      </c>
      <c r="M117" s="4" t="s">
        <v>443</v>
      </c>
      <c r="N117" s="1"/>
      <c r="O117" s="1"/>
      <c r="P117" s="1" t="s">
        <v>1326</v>
      </c>
      <c r="Q117" s="34">
        <v>19.896763888888888</v>
      </c>
      <c r="R117" s="34">
        <v>-155.58281111111111</v>
      </c>
      <c r="S117" s="1">
        <v>19.896763888888888</v>
      </c>
      <c r="T117" s="1">
        <v>-155.58281111111111</v>
      </c>
      <c r="U117" s="10"/>
      <c r="X117" s="3" t="s">
        <v>458</v>
      </c>
      <c r="Y117" s="3" t="s">
        <v>53</v>
      </c>
      <c r="Z117" t="s">
        <v>89</v>
      </c>
      <c r="AA117" s="14" t="s">
        <v>869</v>
      </c>
      <c r="AE117" t="e">
        <f>VLOOKUP($C117,#REF!,6,FALSE)</f>
        <v>#REF!</v>
      </c>
      <c r="AF117" t="e">
        <f>VLOOKUP($C117,#REF!,7,FALSE)</f>
        <v>#REF!</v>
      </c>
      <c r="AG117" t="e">
        <f>VLOOKUP($C117,#REF!,8,FALSE)</f>
        <v>#REF!</v>
      </c>
      <c r="AH117" t="e">
        <f>VLOOKUP($C117,#REF!,9,FALSE)</f>
        <v>#REF!</v>
      </c>
      <c r="AI117" t="e">
        <f>VLOOKUP($C117,#REF!,10,FALSE)</f>
        <v>#REF!</v>
      </c>
      <c r="AJ117" t="e">
        <f>VLOOKUP($C117,#REF!,11,FALSE)</f>
        <v>#REF!</v>
      </c>
      <c r="AL117">
        <v>0</v>
      </c>
    </row>
    <row r="118" spans="1:38" x14ac:dyDescent="0.25">
      <c r="A118" t="s">
        <v>578</v>
      </c>
      <c r="B118">
        <v>117</v>
      </c>
      <c r="C118" s="3" t="s">
        <v>250</v>
      </c>
      <c r="D118" s="3" t="s">
        <v>83</v>
      </c>
      <c r="E118" s="3" t="s">
        <v>83</v>
      </c>
      <c r="F118" t="e">
        <f>VLOOKUP(C118,#REF!,2,FALSE)</f>
        <v>#REF!</v>
      </c>
      <c r="G118" s="3" t="s">
        <v>416</v>
      </c>
      <c r="I118" t="s">
        <v>1</v>
      </c>
      <c r="K118" s="3"/>
      <c r="L118" t="s">
        <v>443</v>
      </c>
      <c r="M118" s="4" t="s">
        <v>443</v>
      </c>
      <c r="N118" s="1"/>
      <c r="O118" s="1"/>
      <c r="P118" s="1" t="s">
        <v>1326</v>
      </c>
      <c r="Q118" s="34">
        <v>19.896763888888888</v>
      </c>
      <c r="R118" s="34">
        <v>-155.58281111111111</v>
      </c>
      <c r="S118" s="1">
        <v>19.896763888888888</v>
      </c>
      <c r="T118" s="1">
        <v>-155.58281111111111</v>
      </c>
      <c r="U118" s="10"/>
      <c r="X118" s="3" t="s">
        <v>458</v>
      </c>
      <c r="Y118" s="3" t="s">
        <v>53</v>
      </c>
      <c r="Z118" t="s">
        <v>89</v>
      </c>
      <c r="AA118" s="14" t="s">
        <v>858</v>
      </c>
      <c r="AE118" t="e">
        <f>VLOOKUP($C118,#REF!,6,FALSE)</f>
        <v>#REF!</v>
      </c>
      <c r="AF118" t="e">
        <f>VLOOKUP($C118,#REF!,7,FALSE)</f>
        <v>#REF!</v>
      </c>
      <c r="AG118" t="e">
        <f>VLOOKUP($C118,#REF!,8,FALSE)</f>
        <v>#REF!</v>
      </c>
      <c r="AH118" t="e">
        <f>VLOOKUP($C118,#REF!,9,FALSE)</f>
        <v>#REF!</v>
      </c>
      <c r="AI118" t="e">
        <f>VLOOKUP($C118,#REF!,10,FALSE)</f>
        <v>#REF!</v>
      </c>
      <c r="AJ118" t="e">
        <f>VLOOKUP($C118,#REF!,11,FALSE)</f>
        <v>#REF!</v>
      </c>
      <c r="AL118">
        <v>0</v>
      </c>
    </row>
    <row r="119" spans="1:38" x14ac:dyDescent="0.25">
      <c r="A119" t="s">
        <v>579</v>
      </c>
      <c r="B119">
        <v>118</v>
      </c>
      <c r="C119" s="3" t="s">
        <v>251</v>
      </c>
      <c r="D119" s="3" t="s">
        <v>83</v>
      </c>
      <c r="E119" s="3" t="s">
        <v>83</v>
      </c>
      <c r="F119" t="e">
        <f>VLOOKUP(C119,#REF!,2,FALSE)</f>
        <v>#REF!</v>
      </c>
      <c r="G119" s="3" t="s">
        <v>417</v>
      </c>
      <c r="I119" t="s">
        <v>1</v>
      </c>
      <c r="K119" s="3"/>
      <c r="L119" t="s">
        <v>443</v>
      </c>
      <c r="M119" s="4" t="s">
        <v>443</v>
      </c>
      <c r="N119" s="1"/>
      <c r="O119" s="1"/>
      <c r="P119" s="1" t="s">
        <v>1326</v>
      </c>
      <c r="Q119" s="34">
        <v>19.896763888888888</v>
      </c>
      <c r="R119" s="34">
        <v>-155.58281111111111</v>
      </c>
      <c r="S119" s="1">
        <v>19.896763888888888</v>
      </c>
      <c r="T119" s="1">
        <v>-155.58281111111111</v>
      </c>
      <c r="U119" s="10"/>
      <c r="X119" s="3" t="s">
        <v>458</v>
      </c>
      <c r="Y119" s="3" t="s">
        <v>53</v>
      </c>
      <c r="Z119" t="s">
        <v>89</v>
      </c>
      <c r="AA119" s="14" t="s">
        <v>870</v>
      </c>
      <c r="AE119" t="e">
        <f>VLOOKUP($C119,#REF!,6,FALSE)</f>
        <v>#REF!</v>
      </c>
      <c r="AF119" t="e">
        <f>VLOOKUP($C119,#REF!,7,FALSE)</f>
        <v>#REF!</v>
      </c>
      <c r="AG119" t="e">
        <f>VLOOKUP($C119,#REF!,8,FALSE)</f>
        <v>#REF!</v>
      </c>
      <c r="AH119" t="e">
        <f>VLOOKUP($C119,#REF!,9,FALSE)</f>
        <v>#REF!</v>
      </c>
      <c r="AI119" t="e">
        <f>VLOOKUP($C119,#REF!,10,FALSE)</f>
        <v>#REF!</v>
      </c>
      <c r="AJ119" t="e">
        <f>VLOOKUP($C119,#REF!,11,FALSE)</f>
        <v>#REF!</v>
      </c>
      <c r="AL119">
        <v>0</v>
      </c>
    </row>
    <row r="120" spans="1:38" x14ac:dyDescent="0.25">
      <c r="A120" t="s">
        <v>580</v>
      </c>
      <c r="B120">
        <v>119</v>
      </c>
      <c r="C120" s="3" t="s">
        <v>252</v>
      </c>
      <c r="D120" s="3" t="s">
        <v>83</v>
      </c>
      <c r="E120" s="3" t="s">
        <v>83</v>
      </c>
      <c r="F120" t="e">
        <f>VLOOKUP(C120,#REF!,2,FALSE)</f>
        <v>#REF!</v>
      </c>
      <c r="G120" s="3" t="s">
        <v>418</v>
      </c>
      <c r="I120" t="s">
        <v>1</v>
      </c>
      <c r="K120" s="3"/>
      <c r="L120" t="s">
        <v>443</v>
      </c>
      <c r="M120" s="4" t="s">
        <v>443</v>
      </c>
      <c r="N120" s="1"/>
      <c r="O120" s="1"/>
      <c r="P120" s="1" t="s">
        <v>1326</v>
      </c>
      <c r="Q120" s="34">
        <v>19.896763888888888</v>
      </c>
      <c r="R120" s="34">
        <v>-155.58281111111111</v>
      </c>
      <c r="S120" s="1">
        <v>19.896763888888888</v>
      </c>
      <c r="T120" s="1">
        <v>-155.58281111111111</v>
      </c>
      <c r="U120" s="10"/>
      <c r="X120" s="3" t="s">
        <v>458</v>
      </c>
      <c r="Y120" s="3" t="s">
        <v>53</v>
      </c>
      <c r="Z120" t="s">
        <v>89</v>
      </c>
      <c r="AA120" s="14" t="s">
        <v>858</v>
      </c>
      <c r="AE120" t="e">
        <f>VLOOKUP($C120,#REF!,6,FALSE)</f>
        <v>#REF!</v>
      </c>
      <c r="AF120" t="e">
        <f>VLOOKUP($C120,#REF!,7,FALSE)</f>
        <v>#REF!</v>
      </c>
      <c r="AG120" t="e">
        <f>VLOOKUP($C120,#REF!,8,FALSE)</f>
        <v>#REF!</v>
      </c>
      <c r="AH120" t="e">
        <f>VLOOKUP($C120,#REF!,9,FALSE)</f>
        <v>#REF!</v>
      </c>
      <c r="AI120" t="e">
        <f>VLOOKUP($C120,#REF!,10,FALSE)</f>
        <v>#REF!</v>
      </c>
      <c r="AJ120" t="e">
        <f>VLOOKUP($C120,#REF!,11,FALSE)</f>
        <v>#REF!</v>
      </c>
      <c r="AL120">
        <v>0</v>
      </c>
    </row>
    <row r="121" spans="1:38" x14ac:dyDescent="0.25">
      <c r="A121" t="s">
        <v>581</v>
      </c>
      <c r="B121">
        <v>120</v>
      </c>
      <c r="C121" s="3" t="s">
        <v>253</v>
      </c>
      <c r="D121" s="3" t="s">
        <v>83</v>
      </c>
      <c r="E121" s="3" t="s">
        <v>83</v>
      </c>
      <c r="F121" t="e">
        <f>VLOOKUP(C121,#REF!,2,FALSE)</f>
        <v>#REF!</v>
      </c>
      <c r="G121" s="3" t="s">
        <v>419</v>
      </c>
      <c r="I121" t="s">
        <v>1</v>
      </c>
      <c r="K121" s="3"/>
      <c r="L121" t="s">
        <v>443</v>
      </c>
      <c r="M121" s="4" t="s">
        <v>443</v>
      </c>
      <c r="N121" s="1"/>
      <c r="O121" s="1"/>
      <c r="P121" s="1" t="s">
        <v>1326</v>
      </c>
      <c r="Q121" s="34">
        <v>19.896763888888888</v>
      </c>
      <c r="R121" s="34">
        <v>-155.58281111111111</v>
      </c>
      <c r="S121" s="1">
        <v>19.896763888888888</v>
      </c>
      <c r="T121" s="1">
        <v>-155.58281111111111</v>
      </c>
      <c r="U121" s="10"/>
      <c r="X121" s="3" t="s">
        <v>458</v>
      </c>
      <c r="Y121" s="3" t="s">
        <v>53</v>
      </c>
      <c r="Z121" t="s">
        <v>89</v>
      </c>
      <c r="AA121" s="14" t="s">
        <v>860</v>
      </c>
      <c r="AE121" t="e">
        <f>VLOOKUP($C121,#REF!,6,FALSE)</f>
        <v>#REF!</v>
      </c>
      <c r="AF121" t="e">
        <f>VLOOKUP($C121,#REF!,7,FALSE)</f>
        <v>#REF!</v>
      </c>
      <c r="AG121" t="e">
        <f>VLOOKUP($C121,#REF!,8,FALSE)</f>
        <v>#REF!</v>
      </c>
      <c r="AH121" t="e">
        <f>VLOOKUP($C121,#REF!,9,FALSE)</f>
        <v>#REF!</v>
      </c>
      <c r="AI121" t="e">
        <f>VLOOKUP($C121,#REF!,10,FALSE)</f>
        <v>#REF!</v>
      </c>
      <c r="AJ121" t="e">
        <f>VLOOKUP($C121,#REF!,11,FALSE)</f>
        <v>#REF!</v>
      </c>
      <c r="AL121">
        <v>0</v>
      </c>
    </row>
    <row r="122" spans="1:38" x14ac:dyDescent="0.25">
      <c r="A122" t="s">
        <v>582</v>
      </c>
      <c r="B122">
        <v>121</v>
      </c>
      <c r="C122" s="3" t="s">
        <v>254</v>
      </c>
      <c r="D122" s="3" t="s">
        <v>83</v>
      </c>
      <c r="E122" s="3" t="s">
        <v>83</v>
      </c>
      <c r="F122" t="e">
        <f>VLOOKUP(C122,#REF!,2,FALSE)</f>
        <v>#REF!</v>
      </c>
      <c r="G122" s="3" t="s">
        <v>420</v>
      </c>
      <c r="I122" t="s">
        <v>1</v>
      </c>
      <c r="K122" s="3"/>
      <c r="L122" t="s">
        <v>443</v>
      </c>
      <c r="M122" s="4" t="s">
        <v>443</v>
      </c>
      <c r="N122" s="1"/>
      <c r="O122" s="1"/>
      <c r="P122" s="1" t="s">
        <v>1326</v>
      </c>
      <c r="Q122" s="34">
        <v>19.896763888888888</v>
      </c>
      <c r="R122" s="34">
        <v>-155.58281111111111</v>
      </c>
      <c r="S122" s="1">
        <v>19.896763888888888</v>
      </c>
      <c r="T122" s="1">
        <v>-155.58281111111111</v>
      </c>
      <c r="U122" s="10"/>
      <c r="X122" s="3" t="s">
        <v>458</v>
      </c>
      <c r="Y122" s="3" t="s">
        <v>53</v>
      </c>
      <c r="Z122" t="s">
        <v>89</v>
      </c>
      <c r="AA122" s="14" t="s">
        <v>871</v>
      </c>
      <c r="AE122" t="e">
        <f>VLOOKUP($C122,#REF!,6,FALSE)</f>
        <v>#REF!</v>
      </c>
      <c r="AF122" t="e">
        <f>VLOOKUP($C122,#REF!,7,FALSE)</f>
        <v>#REF!</v>
      </c>
      <c r="AG122" t="e">
        <f>VLOOKUP($C122,#REF!,8,FALSE)</f>
        <v>#REF!</v>
      </c>
      <c r="AH122" t="e">
        <f>VLOOKUP($C122,#REF!,9,FALSE)</f>
        <v>#REF!</v>
      </c>
      <c r="AI122" t="e">
        <f>VLOOKUP($C122,#REF!,10,FALSE)</f>
        <v>#REF!</v>
      </c>
      <c r="AJ122" t="e">
        <f>VLOOKUP($C122,#REF!,11,FALSE)</f>
        <v>#REF!</v>
      </c>
      <c r="AL122">
        <v>0</v>
      </c>
    </row>
    <row r="123" spans="1:38" x14ac:dyDescent="0.25">
      <c r="A123" t="s">
        <v>583</v>
      </c>
      <c r="B123">
        <v>122</v>
      </c>
      <c r="C123" s="3" t="s">
        <v>255</v>
      </c>
      <c r="D123" s="3" t="s">
        <v>83</v>
      </c>
      <c r="E123" s="3" t="s">
        <v>83</v>
      </c>
      <c r="F123" t="e">
        <f>VLOOKUP(C123,#REF!,2,FALSE)</f>
        <v>#REF!</v>
      </c>
      <c r="G123" s="3" t="s">
        <v>421</v>
      </c>
      <c r="I123" t="s">
        <v>1</v>
      </c>
      <c r="K123" s="3"/>
      <c r="L123" t="s">
        <v>443</v>
      </c>
      <c r="M123" s="4" t="s">
        <v>443</v>
      </c>
      <c r="N123" s="1"/>
      <c r="O123" s="1"/>
      <c r="P123" s="1" t="s">
        <v>1326</v>
      </c>
      <c r="Q123" s="34">
        <v>19.896763888888888</v>
      </c>
      <c r="R123" s="34">
        <v>-155.58281111111111</v>
      </c>
      <c r="S123" s="1">
        <v>19.896763888888888</v>
      </c>
      <c r="T123" s="1">
        <v>-155.58281111111111</v>
      </c>
      <c r="U123" s="10"/>
      <c r="X123" s="3" t="s">
        <v>458</v>
      </c>
      <c r="Y123" s="3" t="s">
        <v>53</v>
      </c>
      <c r="Z123" t="s">
        <v>89</v>
      </c>
      <c r="AA123" s="14" t="s">
        <v>864</v>
      </c>
      <c r="AE123" t="e">
        <f>VLOOKUP($C123,#REF!,6,FALSE)</f>
        <v>#REF!</v>
      </c>
      <c r="AF123" t="e">
        <f>VLOOKUP($C123,#REF!,7,FALSE)</f>
        <v>#REF!</v>
      </c>
      <c r="AG123" t="e">
        <f>VLOOKUP($C123,#REF!,8,FALSE)</f>
        <v>#REF!</v>
      </c>
      <c r="AH123" t="e">
        <f>VLOOKUP($C123,#REF!,9,FALSE)</f>
        <v>#REF!</v>
      </c>
      <c r="AI123" t="e">
        <f>VLOOKUP($C123,#REF!,10,FALSE)</f>
        <v>#REF!</v>
      </c>
      <c r="AJ123" t="e">
        <f>VLOOKUP($C123,#REF!,11,FALSE)</f>
        <v>#REF!</v>
      </c>
      <c r="AL123">
        <v>0</v>
      </c>
    </row>
    <row r="124" spans="1:38" x14ac:dyDescent="0.25">
      <c r="A124" t="s">
        <v>584</v>
      </c>
      <c r="B124">
        <v>123</v>
      </c>
      <c r="C124" s="3" t="s">
        <v>256</v>
      </c>
      <c r="D124" s="3" t="s">
        <v>83</v>
      </c>
      <c r="E124" s="3" t="s">
        <v>83</v>
      </c>
      <c r="F124" t="e">
        <f>VLOOKUP(C124,#REF!,2,FALSE)</f>
        <v>#REF!</v>
      </c>
      <c r="G124" s="3" t="s">
        <v>422</v>
      </c>
      <c r="I124" t="s">
        <v>1</v>
      </c>
      <c r="K124" s="3"/>
      <c r="L124" t="s">
        <v>443</v>
      </c>
      <c r="M124" s="4" t="s">
        <v>443</v>
      </c>
      <c r="N124" s="1"/>
      <c r="O124" s="1"/>
      <c r="P124" s="1" t="s">
        <v>1326</v>
      </c>
      <c r="Q124" s="34">
        <v>19.896763888888888</v>
      </c>
      <c r="R124" s="34">
        <v>-155.58281111111111</v>
      </c>
      <c r="S124" s="1">
        <v>19.896763888888888</v>
      </c>
      <c r="T124" s="1">
        <v>-155.58281111111111</v>
      </c>
      <c r="U124" s="10"/>
      <c r="X124" s="3" t="s">
        <v>458</v>
      </c>
      <c r="Y124" s="3" t="s">
        <v>53</v>
      </c>
      <c r="Z124" t="s">
        <v>89</v>
      </c>
      <c r="AA124" s="14" t="s">
        <v>846</v>
      </c>
      <c r="AE124" t="e">
        <f>VLOOKUP($C124,#REF!,6,FALSE)</f>
        <v>#REF!</v>
      </c>
      <c r="AF124" t="e">
        <f>VLOOKUP($C124,#REF!,7,FALSE)</f>
        <v>#REF!</v>
      </c>
      <c r="AG124" t="e">
        <f>VLOOKUP($C124,#REF!,8,FALSE)</f>
        <v>#REF!</v>
      </c>
      <c r="AH124" t="e">
        <f>VLOOKUP($C124,#REF!,9,FALSE)</f>
        <v>#REF!</v>
      </c>
      <c r="AI124" t="e">
        <f>VLOOKUP($C124,#REF!,10,FALSE)</f>
        <v>#REF!</v>
      </c>
      <c r="AJ124" t="e">
        <f>VLOOKUP($C124,#REF!,11,FALSE)</f>
        <v>#REF!</v>
      </c>
      <c r="AL124">
        <v>0</v>
      </c>
    </row>
    <row r="125" spans="1:38" x14ac:dyDescent="0.25">
      <c r="A125" t="s">
        <v>585</v>
      </c>
      <c r="B125">
        <v>124</v>
      </c>
      <c r="C125" s="3" t="s">
        <v>257</v>
      </c>
      <c r="D125" s="3" t="s">
        <v>83</v>
      </c>
      <c r="E125" s="3" t="s">
        <v>83</v>
      </c>
      <c r="F125" t="e">
        <f>VLOOKUP(C125,#REF!,2,FALSE)</f>
        <v>#REF!</v>
      </c>
      <c r="G125" s="3" t="s">
        <v>423</v>
      </c>
      <c r="I125" t="s">
        <v>1</v>
      </c>
      <c r="K125" s="3"/>
      <c r="L125" t="s">
        <v>443</v>
      </c>
      <c r="M125" s="4" t="s">
        <v>443</v>
      </c>
      <c r="N125" s="1"/>
      <c r="O125" s="1"/>
      <c r="P125" s="1" t="s">
        <v>1326</v>
      </c>
      <c r="Q125" s="34">
        <v>19.896763888888888</v>
      </c>
      <c r="R125" s="34">
        <v>-155.58281111111111</v>
      </c>
      <c r="S125" s="1">
        <v>19.896763888888888</v>
      </c>
      <c r="T125" s="1">
        <v>-155.58281111111111</v>
      </c>
      <c r="U125" s="10"/>
      <c r="X125" s="3" t="s">
        <v>458</v>
      </c>
      <c r="Y125" s="3" t="s">
        <v>53</v>
      </c>
      <c r="Z125" t="s">
        <v>89</v>
      </c>
      <c r="AA125" s="14" t="s">
        <v>872</v>
      </c>
      <c r="AE125" t="e">
        <f>VLOOKUP($C125,#REF!,6,FALSE)</f>
        <v>#REF!</v>
      </c>
      <c r="AF125" t="e">
        <f>VLOOKUP($C125,#REF!,7,FALSE)</f>
        <v>#REF!</v>
      </c>
      <c r="AG125" t="e">
        <f>VLOOKUP($C125,#REF!,8,FALSE)</f>
        <v>#REF!</v>
      </c>
      <c r="AH125" t="e">
        <f>VLOOKUP($C125,#REF!,9,FALSE)</f>
        <v>#REF!</v>
      </c>
      <c r="AI125" t="e">
        <f>VLOOKUP($C125,#REF!,10,FALSE)</f>
        <v>#REF!</v>
      </c>
      <c r="AJ125" t="e">
        <f>VLOOKUP($C125,#REF!,11,FALSE)</f>
        <v>#REF!</v>
      </c>
      <c r="AL125">
        <v>0</v>
      </c>
    </row>
    <row r="126" spans="1:38" x14ac:dyDescent="0.25">
      <c r="A126" t="s">
        <v>586</v>
      </c>
      <c r="B126">
        <v>125</v>
      </c>
      <c r="C126" s="3" t="s">
        <v>258</v>
      </c>
      <c r="D126" s="3" t="s">
        <v>83</v>
      </c>
      <c r="E126" s="3" t="s">
        <v>83</v>
      </c>
      <c r="F126" t="e">
        <f>VLOOKUP(C126,#REF!,2,FALSE)</f>
        <v>#REF!</v>
      </c>
      <c r="G126" s="3" t="s">
        <v>424</v>
      </c>
      <c r="I126" t="s">
        <v>1</v>
      </c>
      <c r="K126" s="3"/>
      <c r="L126" t="s">
        <v>443</v>
      </c>
      <c r="M126" s="4" t="s">
        <v>443</v>
      </c>
      <c r="N126" s="1"/>
      <c r="O126" s="1"/>
      <c r="P126" s="1" t="s">
        <v>1326</v>
      </c>
      <c r="Q126" s="34">
        <v>19.896763888888888</v>
      </c>
      <c r="R126" s="34">
        <v>-155.58281111111111</v>
      </c>
      <c r="S126" s="1">
        <v>19.896763888888888</v>
      </c>
      <c r="T126" s="1">
        <v>-155.58281111111111</v>
      </c>
      <c r="U126" s="10"/>
      <c r="X126" s="3" t="s">
        <v>458</v>
      </c>
      <c r="Y126" s="3" t="s">
        <v>53</v>
      </c>
      <c r="Z126" t="s">
        <v>89</v>
      </c>
      <c r="AA126" s="14" t="s">
        <v>846</v>
      </c>
      <c r="AE126" t="e">
        <f>VLOOKUP($C126,#REF!,6,FALSE)</f>
        <v>#REF!</v>
      </c>
      <c r="AF126" t="e">
        <f>VLOOKUP($C126,#REF!,7,FALSE)</f>
        <v>#REF!</v>
      </c>
      <c r="AG126" t="e">
        <f>VLOOKUP($C126,#REF!,8,FALSE)</f>
        <v>#REF!</v>
      </c>
      <c r="AH126" t="e">
        <f>VLOOKUP($C126,#REF!,9,FALSE)</f>
        <v>#REF!</v>
      </c>
      <c r="AI126" t="e">
        <f>VLOOKUP($C126,#REF!,10,FALSE)</f>
        <v>#REF!</v>
      </c>
      <c r="AJ126" t="e">
        <f>VLOOKUP($C126,#REF!,11,FALSE)</f>
        <v>#REF!</v>
      </c>
      <c r="AL126">
        <v>0</v>
      </c>
    </row>
    <row r="127" spans="1:38" x14ac:dyDescent="0.25">
      <c r="A127" t="s">
        <v>587</v>
      </c>
      <c r="B127">
        <v>126</v>
      </c>
      <c r="C127" s="3" t="s">
        <v>259</v>
      </c>
      <c r="D127" s="3" t="s">
        <v>83</v>
      </c>
      <c r="E127" s="3" t="s">
        <v>83</v>
      </c>
      <c r="F127" t="e">
        <f>VLOOKUP(C127,#REF!,2,FALSE)</f>
        <v>#REF!</v>
      </c>
      <c r="G127" s="3" t="s">
        <v>425</v>
      </c>
      <c r="I127" t="s">
        <v>1</v>
      </c>
      <c r="K127" s="3"/>
      <c r="L127" t="s">
        <v>443</v>
      </c>
      <c r="M127" s="4" t="s">
        <v>443</v>
      </c>
      <c r="N127" s="1"/>
      <c r="O127" s="1"/>
      <c r="P127" s="1" t="s">
        <v>1326</v>
      </c>
      <c r="Q127" s="34">
        <v>19.896763888888888</v>
      </c>
      <c r="R127" s="34">
        <v>-155.58281111111111</v>
      </c>
      <c r="S127" s="1">
        <v>19.896763888888888</v>
      </c>
      <c r="T127" s="1">
        <v>-155.58281111111111</v>
      </c>
      <c r="U127" s="10"/>
      <c r="X127" s="3" t="s">
        <v>458</v>
      </c>
      <c r="Y127" s="3" t="s">
        <v>53</v>
      </c>
      <c r="Z127" t="s">
        <v>89</v>
      </c>
      <c r="AA127" s="14" t="s">
        <v>873</v>
      </c>
      <c r="AE127" t="e">
        <f>VLOOKUP($C127,#REF!,6,FALSE)</f>
        <v>#REF!</v>
      </c>
      <c r="AF127" t="e">
        <f>VLOOKUP($C127,#REF!,7,FALSE)</f>
        <v>#REF!</v>
      </c>
      <c r="AG127" t="e">
        <f>VLOOKUP($C127,#REF!,8,FALSE)</f>
        <v>#REF!</v>
      </c>
      <c r="AH127" t="e">
        <f>VLOOKUP($C127,#REF!,9,FALSE)</f>
        <v>#REF!</v>
      </c>
      <c r="AI127" t="e">
        <f>VLOOKUP($C127,#REF!,10,FALSE)</f>
        <v>#REF!</v>
      </c>
      <c r="AJ127" t="e">
        <f>VLOOKUP($C127,#REF!,11,FALSE)</f>
        <v>#REF!</v>
      </c>
      <c r="AL127">
        <v>0</v>
      </c>
    </row>
    <row r="128" spans="1:38" x14ac:dyDescent="0.25">
      <c r="A128" t="s">
        <v>588</v>
      </c>
      <c r="B128">
        <v>127</v>
      </c>
      <c r="C128" s="3" t="s">
        <v>260</v>
      </c>
      <c r="D128" s="3" t="s">
        <v>83</v>
      </c>
      <c r="E128" s="3" t="s">
        <v>83</v>
      </c>
      <c r="F128" t="e">
        <f>VLOOKUP(C128,#REF!,2,FALSE)</f>
        <v>#REF!</v>
      </c>
      <c r="G128" s="3" t="s">
        <v>426</v>
      </c>
      <c r="I128" t="s">
        <v>1</v>
      </c>
      <c r="K128" s="3"/>
      <c r="L128" t="s">
        <v>443</v>
      </c>
      <c r="M128" s="4" t="s">
        <v>443</v>
      </c>
      <c r="N128" s="1"/>
      <c r="O128" s="1"/>
      <c r="P128" s="1" t="s">
        <v>1326</v>
      </c>
      <c r="Q128" s="34">
        <v>19.896763888888888</v>
      </c>
      <c r="R128" s="34">
        <v>-155.58281111111111</v>
      </c>
      <c r="S128" s="1">
        <v>19.896763888888888</v>
      </c>
      <c r="T128" s="1">
        <v>-155.58281111111111</v>
      </c>
      <c r="U128" s="10"/>
      <c r="X128" s="3" t="s">
        <v>458</v>
      </c>
      <c r="Y128" s="3" t="s">
        <v>53</v>
      </c>
      <c r="Z128" t="s">
        <v>89</v>
      </c>
      <c r="AA128" s="14" t="s">
        <v>849</v>
      </c>
      <c r="AE128" t="e">
        <f>VLOOKUP($C128,#REF!,6,FALSE)</f>
        <v>#REF!</v>
      </c>
      <c r="AF128" t="e">
        <f>VLOOKUP($C128,#REF!,7,FALSE)</f>
        <v>#REF!</v>
      </c>
      <c r="AG128" t="e">
        <f>VLOOKUP($C128,#REF!,8,FALSE)</f>
        <v>#REF!</v>
      </c>
      <c r="AH128" t="e">
        <f>VLOOKUP($C128,#REF!,9,FALSE)</f>
        <v>#REF!</v>
      </c>
      <c r="AI128" t="e">
        <f>VLOOKUP($C128,#REF!,10,FALSE)</f>
        <v>#REF!</v>
      </c>
      <c r="AJ128" t="e">
        <f>VLOOKUP($C128,#REF!,11,FALSE)</f>
        <v>#REF!</v>
      </c>
      <c r="AL128">
        <v>0</v>
      </c>
    </row>
    <row r="129" spans="1:38" x14ac:dyDescent="0.25">
      <c r="A129" t="s">
        <v>589</v>
      </c>
      <c r="B129">
        <v>128</v>
      </c>
      <c r="C129" s="3" t="s">
        <v>261</v>
      </c>
      <c r="D129" s="3" t="s">
        <v>83</v>
      </c>
      <c r="E129" s="3" t="s">
        <v>83</v>
      </c>
      <c r="F129" t="e">
        <f>VLOOKUP(C129,#REF!,2,FALSE)</f>
        <v>#REF!</v>
      </c>
      <c r="G129" s="3" t="s">
        <v>427</v>
      </c>
      <c r="I129" t="s">
        <v>1</v>
      </c>
      <c r="K129" s="3"/>
      <c r="L129" t="s">
        <v>443</v>
      </c>
      <c r="M129" s="4" t="s">
        <v>443</v>
      </c>
      <c r="N129" s="1"/>
      <c r="O129" s="1"/>
      <c r="P129" s="1" t="s">
        <v>1326</v>
      </c>
      <c r="Q129" s="34">
        <v>19.896763888888888</v>
      </c>
      <c r="R129" s="34">
        <v>-155.58281111111111</v>
      </c>
      <c r="S129" s="1">
        <v>19.896763888888888</v>
      </c>
      <c r="T129" s="1">
        <v>-155.58281111111111</v>
      </c>
      <c r="U129" s="10"/>
      <c r="X129" s="3" t="s">
        <v>458</v>
      </c>
      <c r="Y129" s="3" t="s">
        <v>53</v>
      </c>
      <c r="Z129" t="s">
        <v>89</v>
      </c>
      <c r="AA129" s="14" t="s">
        <v>874</v>
      </c>
      <c r="AE129" t="e">
        <f>VLOOKUP($C129,#REF!,6,FALSE)</f>
        <v>#REF!</v>
      </c>
      <c r="AF129" t="e">
        <f>VLOOKUP($C129,#REF!,7,FALSE)</f>
        <v>#REF!</v>
      </c>
      <c r="AG129" t="e">
        <f>VLOOKUP($C129,#REF!,8,FALSE)</f>
        <v>#REF!</v>
      </c>
      <c r="AH129" t="e">
        <f>VLOOKUP($C129,#REF!,9,FALSE)</f>
        <v>#REF!</v>
      </c>
      <c r="AI129" t="e">
        <f>VLOOKUP($C129,#REF!,10,FALSE)</f>
        <v>#REF!</v>
      </c>
      <c r="AJ129" t="e">
        <f>VLOOKUP($C129,#REF!,11,FALSE)</f>
        <v>#REF!</v>
      </c>
      <c r="AL129">
        <v>0</v>
      </c>
    </row>
    <row r="130" spans="1:38" x14ac:dyDescent="0.25">
      <c r="A130" t="s">
        <v>590</v>
      </c>
      <c r="B130">
        <v>129</v>
      </c>
      <c r="C130" s="3" t="s">
        <v>262</v>
      </c>
      <c r="D130" s="3" t="s">
        <v>83</v>
      </c>
      <c r="E130" s="3" t="s">
        <v>83</v>
      </c>
      <c r="F130" t="e">
        <f>VLOOKUP(C130,#REF!,2,FALSE)</f>
        <v>#REF!</v>
      </c>
      <c r="G130" s="3" t="s">
        <v>428</v>
      </c>
      <c r="I130" t="s">
        <v>1</v>
      </c>
      <c r="K130" s="3"/>
      <c r="L130" t="s">
        <v>443</v>
      </c>
      <c r="M130" s="4" t="s">
        <v>443</v>
      </c>
      <c r="N130" s="1"/>
      <c r="O130" s="1"/>
      <c r="P130" s="1" t="s">
        <v>1326</v>
      </c>
      <c r="Q130" s="34">
        <v>19.896763888888888</v>
      </c>
      <c r="R130" s="34">
        <v>-155.58281111111111</v>
      </c>
      <c r="S130" s="1">
        <v>19.896763888888888</v>
      </c>
      <c r="T130" s="1">
        <v>-155.58281111111111</v>
      </c>
      <c r="U130" s="10"/>
      <c r="X130" s="3" t="s">
        <v>458</v>
      </c>
      <c r="Y130" s="3" t="s">
        <v>53</v>
      </c>
      <c r="Z130" t="s">
        <v>89</v>
      </c>
      <c r="AA130" s="14" t="s">
        <v>875</v>
      </c>
      <c r="AE130" t="e">
        <f>VLOOKUP($C130,#REF!,6,FALSE)</f>
        <v>#REF!</v>
      </c>
      <c r="AF130" t="e">
        <f>VLOOKUP($C130,#REF!,7,FALSE)</f>
        <v>#REF!</v>
      </c>
      <c r="AG130" t="e">
        <f>VLOOKUP($C130,#REF!,8,FALSE)</f>
        <v>#REF!</v>
      </c>
      <c r="AH130" t="e">
        <f>VLOOKUP($C130,#REF!,9,FALSE)</f>
        <v>#REF!</v>
      </c>
      <c r="AI130" t="e">
        <f>VLOOKUP($C130,#REF!,10,FALSE)</f>
        <v>#REF!</v>
      </c>
      <c r="AJ130" t="e">
        <f>VLOOKUP($C130,#REF!,11,FALSE)</f>
        <v>#REF!</v>
      </c>
      <c r="AL130">
        <v>0</v>
      </c>
    </row>
    <row r="131" spans="1:38" x14ac:dyDescent="0.25">
      <c r="A131" t="s">
        <v>591</v>
      </c>
      <c r="B131">
        <v>130</v>
      </c>
      <c r="C131" s="3" t="s">
        <v>263</v>
      </c>
      <c r="D131" s="3" t="s">
        <v>83</v>
      </c>
      <c r="E131" s="3" t="s">
        <v>83</v>
      </c>
      <c r="F131" t="e">
        <f>VLOOKUP(C131,#REF!,2,FALSE)</f>
        <v>#REF!</v>
      </c>
      <c r="G131" s="3" t="s">
        <v>429</v>
      </c>
      <c r="I131" t="s">
        <v>1</v>
      </c>
      <c r="K131" s="3"/>
      <c r="L131" t="s">
        <v>443</v>
      </c>
      <c r="M131" s="4" t="s">
        <v>443</v>
      </c>
      <c r="N131" s="1"/>
      <c r="O131" s="1"/>
      <c r="P131" s="1" t="s">
        <v>1326</v>
      </c>
      <c r="Q131" s="34">
        <v>19.896763888888888</v>
      </c>
      <c r="R131" s="34">
        <v>-155.58281111111111</v>
      </c>
      <c r="S131" s="1">
        <v>19.896763888888888</v>
      </c>
      <c r="T131" s="1">
        <v>-155.58281111111111</v>
      </c>
      <c r="U131" s="10"/>
      <c r="X131" s="3" t="s">
        <v>458</v>
      </c>
      <c r="Y131" s="3" t="s">
        <v>53</v>
      </c>
      <c r="Z131" t="s">
        <v>89</v>
      </c>
      <c r="AA131" s="14" t="s">
        <v>876</v>
      </c>
      <c r="AE131" t="e">
        <f>VLOOKUP($C131,#REF!,6,FALSE)</f>
        <v>#REF!</v>
      </c>
      <c r="AF131" t="e">
        <f>VLOOKUP($C131,#REF!,7,FALSE)</f>
        <v>#REF!</v>
      </c>
      <c r="AG131" t="e">
        <f>VLOOKUP($C131,#REF!,8,FALSE)</f>
        <v>#REF!</v>
      </c>
      <c r="AH131" t="e">
        <f>VLOOKUP($C131,#REF!,9,FALSE)</f>
        <v>#REF!</v>
      </c>
      <c r="AI131" t="e">
        <f>VLOOKUP($C131,#REF!,10,FALSE)</f>
        <v>#REF!</v>
      </c>
      <c r="AJ131" t="e">
        <f>VLOOKUP($C131,#REF!,11,FALSE)</f>
        <v>#REF!</v>
      </c>
      <c r="AL131">
        <v>0</v>
      </c>
    </row>
    <row r="132" spans="1:38" x14ac:dyDescent="0.25">
      <c r="A132" t="s">
        <v>592</v>
      </c>
      <c r="B132">
        <v>131</v>
      </c>
      <c r="C132" s="3" t="s">
        <v>264</v>
      </c>
      <c r="D132" s="3" t="s">
        <v>83</v>
      </c>
      <c r="E132" s="3" t="s">
        <v>83</v>
      </c>
      <c r="F132" t="e">
        <f>VLOOKUP(C132,#REF!,2,FALSE)</f>
        <v>#REF!</v>
      </c>
      <c r="G132" s="3" t="s">
        <v>430</v>
      </c>
      <c r="I132" t="s">
        <v>1</v>
      </c>
      <c r="K132" s="3"/>
      <c r="L132" t="s">
        <v>443</v>
      </c>
      <c r="M132" s="4" t="s">
        <v>443</v>
      </c>
      <c r="N132" s="1"/>
      <c r="O132" s="1"/>
      <c r="P132" s="1" t="s">
        <v>1326</v>
      </c>
      <c r="Q132" s="34">
        <v>19.896763888888888</v>
      </c>
      <c r="R132" s="34">
        <v>-155.58281111111111</v>
      </c>
      <c r="S132" s="1">
        <v>19.896763888888888</v>
      </c>
      <c r="T132" s="1">
        <v>-155.58281111111111</v>
      </c>
      <c r="U132" s="10"/>
      <c r="X132" s="3" t="s">
        <v>458</v>
      </c>
      <c r="Y132" s="3" t="s">
        <v>53</v>
      </c>
      <c r="Z132" t="s">
        <v>89</v>
      </c>
      <c r="AA132" s="14" t="s">
        <v>877</v>
      </c>
      <c r="AE132" t="e">
        <f>VLOOKUP($C132,#REF!,6,FALSE)</f>
        <v>#REF!</v>
      </c>
      <c r="AF132" t="e">
        <f>VLOOKUP($C132,#REF!,7,FALSE)</f>
        <v>#REF!</v>
      </c>
      <c r="AG132" t="e">
        <f>VLOOKUP($C132,#REF!,8,FALSE)</f>
        <v>#REF!</v>
      </c>
      <c r="AH132" t="e">
        <f>VLOOKUP($C132,#REF!,9,FALSE)</f>
        <v>#REF!</v>
      </c>
      <c r="AI132" t="e">
        <f>VLOOKUP($C132,#REF!,10,FALSE)</f>
        <v>#REF!</v>
      </c>
      <c r="AJ132" t="e">
        <f>VLOOKUP($C132,#REF!,11,FALSE)</f>
        <v>#REF!</v>
      </c>
      <c r="AL132">
        <v>0</v>
      </c>
    </row>
    <row r="133" spans="1:38" x14ac:dyDescent="0.25">
      <c r="A133" t="s">
        <v>593</v>
      </c>
      <c r="B133">
        <v>132</v>
      </c>
      <c r="C133" s="3" t="s">
        <v>265</v>
      </c>
      <c r="D133" s="3" t="s">
        <v>83</v>
      </c>
      <c r="E133" s="3" t="s">
        <v>83</v>
      </c>
      <c r="F133" t="e">
        <f>VLOOKUP(C133,#REF!,2,FALSE)</f>
        <v>#REF!</v>
      </c>
      <c r="G133" s="3" t="s">
        <v>431</v>
      </c>
      <c r="I133" t="s">
        <v>1</v>
      </c>
      <c r="K133" s="3"/>
      <c r="L133" t="s">
        <v>443</v>
      </c>
      <c r="M133" s="4" t="s">
        <v>443</v>
      </c>
      <c r="N133" s="1"/>
      <c r="O133" s="1"/>
      <c r="P133" s="1" t="s">
        <v>1326</v>
      </c>
      <c r="Q133" s="34">
        <v>19.896763888888888</v>
      </c>
      <c r="R133" s="34">
        <v>-155.58281111111111</v>
      </c>
      <c r="S133" s="1">
        <v>19.896763888888888</v>
      </c>
      <c r="T133" s="1">
        <v>-155.58281111111111</v>
      </c>
      <c r="U133" s="10"/>
      <c r="X133" s="3" t="s">
        <v>458</v>
      </c>
      <c r="Y133" s="3" t="s">
        <v>53</v>
      </c>
      <c r="Z133" t="s">
        <v>89</v>
      </c>
      <c r="AA133" s="14" t="s">
        <v>846</v>
      </c>
      <c r="AE133" t="e">
        <f>VLOOKUP($C133,#REF!,6,FALSE)</f>
        <v>#REF!</v>
      </c>
      <c r="AF133" t="e">
        <f>VLOOKUP($C133,#REF!,7,FALSE)</f>
        <v>#REF!</v>
      </c>
      <c r="AG133" t="e">
        <f>VLOOKUP($C133,#REF!,8,FALSE)</f>
        <v>#REF!</v>
      </c>
      <c r="AH133" t="e">
        <f>VLOOKUP($C133,#REF!,9,FALSE)</f>
        <v>#REF!</v>
      </c>
      <c r="AI133" t="e">
        <f>VLOOKUP($C133,#REF!,10,FALSE)</f>
        <v>#REF!</v>
      </c>
      <c r="AJ133" t="e">
        <f>VLOOKUP($C133,#REF!,11,FALSE)</f>
        <v>#REF!</v>
      </c>
      <c r="AL133">
        <v>0</v>
      </c>
    </row>
    <row r="134" spans="1:38" x14ac:dyDescent="0.25">
      <c r="A134" t="s">
        <v>594</v>
      </c>
      <c r="B134">
        <v>133</v>
      </c>
      <c r="C134" s="3" t="s">
        <v>266</v>
      </c>
      <c r="D134" s="3" t="s">
        <v>83</v>
      </c>
      <c r="E134" s="3" t="s">
        <v>83</v>
      </c>
      <c r="F134" t="e">
        <f>VLOOKUP(C134,#REF!,2,FALSE)</f>
        <v>#REF!</v>
      </c>
      <c r="G134" s="3" t="s">
        <v>432</v>
      </c>
      <c r="I134" t="s">
        <v>1</v>
      </c>
      <c r="K134" s="3"/>
      <c r="L134" t="s">
        <v>443</v>
      </c>
      <c r="M134" s="4" t="s">
        <v>443</v>
      </c>
      <c r="N134" s="1"/>
      <c r="O134" s="1"/>
      <c r="P134" s="1" t="s">
        <v>1326</v>
      </c>
      <c r="Q134" s="34">
        <v>19.896763888888888</v>
      </c>
      <c r="R134" s="34">
        <v>-155.58281111111111</v>
      </c>
      <c r="S134" s="1">
        <v>19.896763888888888</v>
      </c>
      <c r="T134" s="1">
        <v>-155.58281111111111</v>
      </c>
      <c r="U134" s="10"/>
      <c r="X134" s="3" t="s">
        <v>458</v>
      </c>
      <c r="Y134" s="3" t="s">
        <v>53</v>
      </c>
      <c r="Z134" t="s">
        <v>89</v>
      </c>
      <c r="AA134" s="14" t="s">
        <v>878</v>
      </c>
      <c r="AE134" t="e">
        <f>VLOOKUP($C134,#REF!,6,FALSE)</f>
        <v>#REF!</v>
      </c>
      <c r="AF134" t="e">
        <f>VLOOKUP($C134,#REF!,7,FALSE)</f>
        <v>#REF!</v>
      </c>
      <c r="AG134" t="e">
        <f>VLOOKUP($C134,#REF!,8,FALSE)</f>
        <v>#REF!</v>
      </c>
      <c r="AH134" t="e">
        <f>VLOOKUP($C134,#REF!,9,FALSE)</f>
        <v>#REF!</v>
      </c>
      <c r="AI134" t="e">
        <f>VLOOKUP($C134,#REF!,10,FALSE)</f>
        <v>#REF!</v>
      </c>
      <c r="AJ134" t="e">
        <f>VLOOKUP($C134,#REF!,11,FALSE)</f>
        <v>#REF!</v>
      </c>
      <c r="AL134">
        <v>0</v>
      </c>
    </row>
    <row r="135" spans="1:38" x14ac:dyDescent="0.25">
      <c r="A135" t="s">
        <v>595</v>
      </c>
      <c r="B135">
        <v>134</v>
      </c>
      <c r="C135" s="3" t="s">
        <v>267</v>
      </c>
      <c r="D135" s="3" t="s">
        <v>83</v>
      </c>
      <c r="E135" s="3" t="s">
        <v>83</v>
      </c>
      <c r="F135" t="e">
        <f>VLOOKUP(C135,#REF!,2,FALSE)</f>
        <v>#REF!</v>
      </c>
      <c r="G135" s="3" t="s">
        <v>433</v>
      </c>
      <c r="I135" t="s">
        <v>1</v>
      </c>
      <c r="K135" s="3"/>
      <c r="L135" t="s">
        <v>443</v>
      </c>
      <c r="M135" s="4" t="s">
        <v>443</v>
      </c>
      <c r="N135" s="1"/>
      <c r="O135" s="1"/>
      <c r="P135" s="1" t="s">
        <v>1326</v>
      </c>
      <c r="Q135" s="34">
        <v>19.896763888888888</v>
      </c>
      <c r="R135" s="34">
        <v>-155.58281111111111</v>
      </c>
      <c r="S135" s="1">
        <v>19.896763888888888</v>
      </c>
      <c r="T135" s="1">
        <v>-155.58281111111111</v>
      </c>
      <c r="U135" s="10"/>
      <c r="X135" s="3" t="s">
        <v>458</v>
      </c>
      <c r="Y135" s="3" t="s">
        <v>53</v>
      </c>
      <c r="Z135" t="s">
        <v>89</v>
      </c>
      <c r="AA135" s="14" t="s">
        <v>879</v>
      </c>
      <c r="AE135" t="e">
        <f>VLOOKUP($C135,#REF!,6,FALSE)</f>
        <v>#REF!</v>
      </c>
      <c r="AF135" t="e">
        <f>VLOOKUP($C135,#REF!,7,FALSE)</f>
        <v>#REF!</v>
      </c>
      <c r="AG135" t="e">
        <f>VLOOKUP($C135,#REF!,8,FALSE)</f>
        <v>#REF!</v>
      </c>
      <c r="AH135" t="e">
        <f>VLOOKUP($C135,#REF!,9,FALSE)</f>
        <v>#REF!</v>
      </c>
      <c r="AI135" t="e">
        <f>VLOOKUP($C135,#REF!,10,FALSE)</f>
        <v>#REF!</v>
      </c>
      <c r="AJ135" t="e">
        <f>VLOOKUP($C135,#REF!,11,FALSE)</f>
        <v>#REF!</v>
      </c>
      <c r="AL135">
        <v>0</v>
      </c>
    </row>
    <row r="136" spans="1:38" x14ac:dyDescent="0.25">
      <c r="A136" t="s">
        <v>596</v>
      </c>
      <c r="B136">
        <v>135</v>
      </c>
      <c r="C136" s="3" t="s">
        <v>268</v>
      </c>
      <c r="D136" s="3" t="s">
        <v>83</v>
      </c>
      <c r="E136" s="3" t="s">
        <v>83</v>
      </c>
      <c r="F136" t="e">
        <f>VLOOKUP(C136,#REF!,2,FALSE)</f>
        <v>#REF!</v>
      </c>
      <c r="G136" s="3" t="s">
        <v>434</v>
      </c>
      <c r="I136" t="s">
        <v>1</v>
      </c>
      <c r="K136" s="3"/>
      <c r="L136" t="s">
        <v>443</v>
      </c>
      <c r="M136" s="4" t="s">
        <v>443</v>
      </c>
      <c r="N136" s="1"/>
      <c r="O136" s="1"/>
      <c r="P136" s="1" t="s">
        <v>1326</v>
      </c>
      <c r="Q136" s="34">
        <v>19.896763888888888</v>
      </c>
      <c r="R136" s="34">
        <v>-155.58281111111111</v>
      </c>
      <c r="S136" s="1">
        <v>19.896763888888888</v>
      </c>
      <c r="T136" s="1">
        <v>-155.58281111111111</v>
      </c>
      <c r="U136" s="10"/>
      <c r="X136" s="3" t="s">
        <v>458</v>
      </c>
      <c r="Y136" s="3" t="s">
        <v>53</v>
      </c>
      <c r="Z136" t="s">
        <v>89</v>
      </c>
      <c r="AA136" s="14" t="s">
        <v>839</v>
      </c>
      <c r="AE136" t="e">
        <f>VLOOKUP($C136,#REF!,6,FALSE)</f>
        <v>#REF!</v>
      </c>
      <c r="AF136" t="e">
        <f>VLOOKUP($C136,#REF!,7,FALSE)</f>
        <v>#REF!</v>
      </c>
      <c r="AG136" t="e">
        <f>VLOOKUP($C136,#REF!,8,FALSE)</f>
        <v>#REF!</v>
      </c>
      <c r="AH136" t="e">
        <f>VLOOKUP($C136,#REF!,9,FALSE)</f>
        <v>#REF!</v>
      </c>
      <c r="AI136" t="e">
        <f>VLOOKUP($C136,#REF!,10,FALSE)</f>
        <v>#REF!</v>
      </c>
      <c r="AJ136" t="e">
        <f>VLOOKUP($C136,#REF!,11,FALSE)</f>
        <v>#REF!</v>
      </c>
      <c r="AL136">
        <v>0</v>
      </c>
    </row>
    <row r="137" spans="1:38" x14ac:dyDescent="0.25">
      <c r="A137" t="s">
        <v>597</v>
      </c>
      <c r="B137">
        <v>136</v>
      </c>
      <c r="C137" s="3" t="s">
        <v>269</v>
      </c>
      <c r="D137" s="3" t="s">
        <v>83</v>
      </c>
      <c r="E137" s="3" t="s">
        <v>83</v>
      </c>
      <c r="F137" t="e">
        <f>VLOOKUP(C137,#REF!,2,FALSE)</f>
        <v>#REF!</v>
      </c>
      <c r="G137" s="3" t="s">
        <v>435</v>
      </c>
      <c r="I137" t="s">
        <v>1</v>
      </c>
      <c r="K137" s="3"/>
      <c r="L137" t="s">
        <v>443</v>
      </c>
      <c r="M137" s="4" t="s">
        <v>443</v>
      </c>
      <c r="N137" s="1"/>
      <c r="O137" s="1"/>
      <c r="P137" s="1" t="s">
        <v>1326</v>
      </c>
      <c r="Q137" s="34">
        <v>19.896763888888888</v>
      </c>
      <c r="R137" s="34">
        <v>-155.58281111111111</v>
      </c>
      <c r="S137" s="1">
        <v>19.896763888888888</v>
      </c>
      <c r="T137" s="1">
        <v>-155.58281111111111</v>
      </c>
      <c r="U137" s="10"/>
      <c r="X137" s="3" t="s">
        <v>458</v>
      </c>
      <c r="Y137" s="3" t="s">
        <v>53</v>
      </c>
      <c r="Z137" t="s">
        <v>89</v>
      </c>
      <c r="AA137" s="14" t="s">
        <v>880</v>
      </c>
      <c r="AE137" t="e">
        <f>VLOOKUP($C137,#REF!,6,FALSE)</f>
        <v>#REF!</v>
      </c>
      <c r="AF137" t="e">
        <f>VLOOKUP($C137,#REF!,7,FALSE)</f>
        <v>#REF!</v>
      </c>
      <c r="AG137" t="e">
        <f>VLOOKUP($C137,#REF!,8,FALSE)</f>
        <v>#REF!</v>
      </c>
      <c r="AH137" t="e">
        <f>VLOOKUP($C137,#REF!,9,FALSE)</f>
        <v>#REF!</v>
      </c>
      <c r="AI137" t="e">
        <f>VLOOKUP($C137,#REF!,10,FALSE)</f>
        <v>#REF!</v>
      </c>
      <c r="AJ137" t="e">
        <f>VLOOKUP($C137,#REF!,11,FALSE)</f>
        <v>#REF!</v>
      </c>
      <c r="AL137">
        <v>0</v>
      </c>
    </row>
    <row r="138" spans="1:38" x14ac:dyDescent="0.25">
      <c r="A138" t="s">
        <v>598</v>
      </c>
      <c r="B138">
        <v>137</v>
      </c>
      <c r="C138" s="3" t="s">
        <v>270</v>
      </c>
      <c r="D138" s="3" t="s">
        <v>83</v>
      </c>
      <c r="E138" s="3" t="s">
        <v>83</v>
      </c>
      <c r="F138" t="e">
        <f>VLOOKUP(C138,#REF!,2,FALSE)</f>
        <v>#REF!</v>
      </c>
      <c r="G138" s="3" t="s">
        <v>436</v>
      </c>
      <c r="I138" t="s">
        <v>1</v>
      </c>
      <c r="K138" s="3"/>
      <c r="L138" t="s">
        <v>443</v>
      </c>
      <c r="M138" s="4" t="s">
        <v>443</v>
      </c>
      <c r="N138" s="1"/>
      <c r="O138" s="1"/>
      <c r="P138" s="1" t="s">
        <v>1326</v>
      </c>
      <c r="Q138" s="34">
        <v>19.896763888888888</v>
      </c>
      <c r="R138" s="34">
        <v>-155.58281111111111</v>
      </c>
      <c r="S138" s="1">
        <v>19.896763888888888</v>
      </c>
      <c r="T138" s="1">
        <v>-155.58281111111111</v>
      </c>
      <c r="U138" s="10"/>
      <c r="X138" s="3" t="s">
        <v>458</v>
      </c>
      <c r="Y138" s="3" t="s">
        <v>53</v>
      </c>
      <c r="Z138" t="s">
        <v>89</v>
      </c>
      <c r="AA138" s="14" t="s">
        <v>881</v>
      </c>
      <c r="AE138" t="e">
        <f>VLOOKUP($C138,#REF!,6,FALSE)</f>
        <v>#REF!</v>
      </c>
      <c r="AF138" t="e">
        <f>VLOOKUP($C138,#REF!,7,FALSE)</f>
        <v>#REF!</v>
      </c>
      <c r="AG138" t="e">
        <f>VLOOKUP($C138,#REF!,8,FALSE)</f>
        <v>#REF!</v>
      </c>
      <c r="AH138" t="e">
        <f>VLOOKUP($C138,#REF!,9,FALSE)</f>
        <v>#REF!</v>
      </c>
      <c r="AI138" t="e">
        <f>VLOOKUP($C138,#REF!,10,FALSE)</f>
        <v>#REF!</v>
      </c>
      <c r="AJ138" t="e">
        <f>VLOOKUP($C138,#REF!,11,FALSE)</f>
        <v>#REF!</v>
      </c>
      <c r="AL138">
        <v>0</v>
      </c>
    </row>
    <row r="139" spans="1:38" x14ac:dyDescent="0.25">
      <c r="A139" t="s">
        <v>599</v>
      </c>
      <c r="B139">
        <v>138</v>
      </c>
      <c r="C139" s="3" t="s">
        <v>271</v>
      </c>
      <c r="D139" s="3" t="s">
        <v>83</v>
      </c>
      <c r="E139" s="3" t="s">
        <v>83</v>
      </c>
      <c r="F139" t="e">
        <f>VLOOKUP(C139,#REF!,2,FALSE)</f>
        <v>#REF!</v>
      </c>
      <c r="G139" s="3" t="s">
        <v>437</v>
      </c>
      <c r="I139" t="s">
        <v>1</v>
      </c>
      <c r="K139" s="3"/>
      <c r="L139" t="s">
        <v>443</v>
      </c>
      <c r="M139" s="4" t="s">
        <v>443</v>
      </c>
      <c r="N139" s="1"/>
      <c r="O139" s="1"/>
      <c r="P139" s="1" t="s">
        <v>1326</v>
      </c>
      <c r="Q139" s="34">
        <v>19.896763888888888</v>
      </c>
      <c r="R139" s="34">
        <v>-155.58281111111111</v>
      </c>
      <c r="S139" s="1">
        <v>19.896763888888888</v>
      </c>
      <c r="T139" s="1">
        <v>-155.58281111111111</v>
      </c>
      <c r="U139" s="10"/>
      <c r="X139" s="3" t="s">
        <v>458</v>
      </c>
      <c r="Y139" s="3" t="s">
        <v>53</v>
      </c>
      <c r="Z139" t="s">
        <v>89</v>
      </c>
      <c r="AA139" s="14" t="s">
        <v>851</v>
      </c>
      <c r="AE139" t="e">
        <f>VLOOKUP($C139,#REF!,6,FALSE)</f>
        <v>#REF!</v>
      </c>
      <c r="AF139" t="e">
        <f>VLOOKUP($C139,#REF!,7,FALSE)</f>
        <v>#REF!</v>
      </c>
      <c r="AG139" t="e">
        <f>VLOOKUP($C139,#REF!,8,FALSE)</f>
        <v>#REF!</v>
      </c>
      <c r="AH139" t="e">
        <f>VLOOKUP($C139,#REF!,9,FALSE)</f>
        <v>#REF!</v>
      </c>
      <c r="AI139" t="e">
        <f>VLOOKUP($C139,#REF!,10,FALSE)</f>
        <v>#REF!</v>
      </c>
      <c r="AJ139" t="e">
        <f>VLOOKUP($C139,#REF!,11,FALSE)</f>
        <v>#REF!</v>
      </c>
      <c r="AL139">
        <v>0</v>
      </c>
    </row>
    <row r="140" spans="1:38" x14ac:dyDescent="0.25">
      <c r="A140" t="s">
        <v>600</v>
      </c>
      <c r="B140">
        <v>139</v>
      </c>
      <c r="C140" s="3" t="s">
        <v>272</v>
      </c>
      <c r="D140" s="3" t="s">
        <v>83</v>
      </c>
      <c r="E140" s="3" t="s">
        <v>83</v>
      </c>
      <c r="F140" t="e">
        <f>VLOOKUP(C140,#REF!,2,FALSE)</f>
        <v>#REF!</v>
      </c>
      <c r="G140" s="3" t="s">
        <v>438</v>
      </c>
      <c r="I140" t="s">
        <v>1</v>
      </c>
      <c r="K140" s="3"/>
      <c r="L140" t="s">
        <v>443</v>
      </c>
      <c r="M140" s="4" t="s">
        <v>443</v>
      </c>
      <c r="N140" s="1"/>
      <c r="O140" s="1"/>
      <c r="P140" s="1" t="s">
        <v>1326</v>
      </c>
      <c r="Q140" s="34">
        <v>19.896763888888888</v>
      </c>
      <c r="R140" s="34">
        <v>-155.58281111111111</v>
      </c>
      <c r="S140" s="1">
        <v>19.896763888888888</v>
      </c>
      <c r="T140" s="1">
        <v>-155.58281111111111</v>
      </c>
      <c r="U140" s="10"/>
      <c r="X140" s="3" t="s">
        <v>458</v>
      </c>
      <c r="Y140" s="3" t="s">
        <v>53</v>
      </c>
      <c r="Z140" t="s">
        <v>89</v>
      </c>
      <c r="AA140" s="14" t="s">
        <v>797</v>
      </c>
      <c r="AE140" t="e">
        <f>VLOOKUP($C140,#REF!,6,FALSE)</f>
        <v>#REF!</v>
      </c>
      <c r="AF140" t="e">
        <f>VLOOKUP($C140,#REF!,7,FALSE)</f>
        <v>#REF!</v>
      </c>
      <c r="AG140" t="e">
        <f>VLOOKUP($C140,#REF!,8,FALSE)</f>
        <v>#REF!</v>
      </c>
      <c r="AH140" t="e">
        <f>VLOOKUP($C140,#REF!,9,FALSE)</f>
        <v>#REF!</v>
      </c>
      <c r="AI140" t="e">
        <f>VLOOKUP($C140,#REF!,10,FALSE)</f>
        <v>#REF!</v>
      </c>
      <c r="AJ140" t="e">
        <f>VLOOKUP($C140,#REF!,11,FALSE)</f>
        <v>#REF!</v>
      </c>
      <c r="AL140">
        <v>0</v>
      </c>
    </row>
    <row r="141" spans="1:38" x14ac:dyDescent="0.25">
      <c r="A141" t="s">
        <v>601</v>
      </c>
      <c r="B141">
        <v>140</v>
      </c>
      <c r="C141" s="3" t="s">
        <v>273</v>
      </c>
      <c r="D141" s="3" t="s">
        <v>1107</v>
      </c>
      <c r="E141" s="3" t="s">
        <v>1107</v>
      </c>
      <c r="F141" t="e">
        <f>VLOOKUP(C141,#REF!,2,FALSE)</f>
        <v>#REF!</v>
      </c>
      <c r="G141" s="3" t="s">
        <v>439</v>
      </c>
      <c r="I141" t="s">
        <v>1</v>
      </c>
      <c r="K141" s="3">
        <v>2016</v>
      </c>
      <c r="L141" t="str">
        <f>VLOOKUP($C141,[3]All_cirripectes!$B:$BQ,55,FALSE)</f>
        <v>Malaysia</v>
      </c>
      <c r="M141" t="s">
        <v>64</v>
      </c>
      <c r="N141" s="1"/>
      <c r="O141" s="1"/>
      <c r="P141" s="1" t="s">
        <v>1327</v>
      </c>
      <c r="Q141" s="34">
        <v>4.2027361111111112</v>
      </c>
      <c r="R141" s="34">
        <v>102.03218611111112</v>
      </c>
      <c r="S141" s="1">
        <v>4.2027361111111112</v>
      </c>
      <c r="T141" s="1">
        <v>102.03218611111112</v>
      </c>
      <c r="U141" s="10"/>
      <c r="X141" s="3" t="s">
        <v>459</v>
      </c>
      <c r="Y141" s="3" t="s">
        <v>59</v>
      </c>
      <c r="Z141" t="s">
        <v>89</v>
      </c>
      <c r="AA141" s="14" t="s">
        <v>918</v>
      </c>
      <c r="AE141" t="e">
        <f>VLOOKUP($C141,#REF!,6,FALSE)</f>
        <v>#REF!</v>
      </c>
      <c r="AF141" t="e">
        <f>VLOOKUP($C141,#REF!,7,FALSE)</f>
        <v>#REF!</v>
      </c>
      <c r="AG141" t="e">
        <f>VLOOKUP($C141,#REF!,8,FALSE)</f>
        <v>#REF!</v>
      </c>
      <c r="AH141" t="e">
        <f>VLOOKUP($C141,#REF!,9,FALSE)</f>
        <v>#REF!</v>
      </c>
      <c r="AI141" t="e">
        <f>VLOOKUP($C141,#REF!,10,FALSE)</f>
        <v>#REF!</v>
      </c>
      <c r="AJ141" t="e">
        <f>VLOOKUP($C141,#REF!,11,FALSE)</f>
        <v>#REF!</v>
      </c>
      <c r="AL141">
        <v>4</v>
      </c>
    </row>
    <row r="142" spans="1:38" x14ac:dyDescent="0.25">
      <c r="A142" t="s">
        <v>602</v>
      </c>
      <c r="B142">
        <v>141</v>
      </c>
      <c r="C142" s="3" t="s">
        <v>157</v>
      </c>
      <c r="D142" s="3" t="s">
        <v>85</v>
      </c>
      <c r="E142" s="3" t="s">
        <v>30</v>
      </c>
      <c r="F142" t="e">
        <f>VLOOKUP(C142,#REF!,2,FALSE)</f>
        <v>#REF!</v>
      </c>
      <c r="G142" s="3" t="s">
        <v>339</v>
      </c>
      <c r="H142" s="1" t="str">
        <f>VLOOKUP(C142,[2]COI!$A:$N,3,FALSE)</f>
        <v>3008</v>
      </c>
      <c r="I142" t="s">
        <v>1</v>
      </c>
      <c r="K142" s="3">
        <v>2008</v>
      </c>
      <c r="L142" t="str">
        <f>VLOOKUP($C142,[3]All_cirripectes!$B:$BQ,55,FALSE)</f>
        <v>Australia</v>
      </c>
      <c r="M142" t="s">
        <v>73</v>
      </c>
      <c r="N142" s="1"/>
      <c r="O142" s="1"/>
      <c r="P142" s="1" t="s">
        <v>1328</v>
      </c>
      <c r="Q142" s="34">
        <v>-14.619</v>
      </c>
      <c r="R142" s="34">
        <v>145.62700000000001</v>
      </c>
      <c r="S142" s="1">
        <v>-14.619</v>
      </c>
      <c r="T142" s="1">
        <v>145.62700000000001</v>
      </c>
      <c r="U142" s="10"/>
      <c r="X142" s="3" t="s">
        <v>455</v>
      </c>
      <c r="Y142" s="3" t="s">
        <v>45</v>
      </c>
      <c r="Z142" t="s">
        <v>89</v>
      </c>
      <c r="AA142" s="17" t="s">
        <v>757</v>
      </c>
      <c r="AE142" t="e">
        <f>VLOOKUP($C142,#REF!,6,FALSE)</f>
        <v>#REF!</v>
      </c>
      <c r="AF142" t="e">
        <f>VLOOKUP($C142,#REF!,7,FALSE)</f>
        <v>#REF!</v>
      </c>
      <c r="AG142" t="e">
        <f>VLOOKUP($C142,#REF!,8,FALSE)</f>
        <v>#REF!</v>
      </c>
      <c r="AH142" t="e">
        <f>VLOOKUP($C142,#REF!,9,FALSE)</f>
        <v>#REF!</v>
      </c>
      <c r="AI142" t="e">
        <f>VLOOKUP($C142,#REF!,10,FALSE)</f>
        <v>#REF!</v>
      </c>
      <c r="AJ142" t="e">
        <f>VLOOKUP($C142,#REF!,11,FALSE)</f>
        <v>#REF!</v>
      </c>
      <c r="AL142">
        <v>0</v>
      </c>
    </row>
    <row r="143" spans="1:38" x14ac:dyDescent="0.25">
      <c r="A143" t="s">
        <v>603</v>
      </c>
      <c r="B143">
        <v>142</v>
      </c>
      <c r="C143" s="3" t="s">
        <v>158</v>
      </c>
      <c r="D143" s="3" t="s">
        <v>85</v>
      </c>
      <c r="E143" s="3" t="s">
        <v>30</v>
      </c>
      <c r="F143" t="e">
        <f>VLOOKUP(C143,#REF!,2,FALSE)</f>
        <v>#REF!</v>
      </c>
      <c r="G143" s="3" t="s">
        <v>340</v>
      </c>
      <c r="H143" s="1" t="str">
        <f>VLOOKUP(C143,[2]COI!$A:$N,3,FALSE)</f>
        <v>3009</v>
      </c>
      <c r="I143" t="s">
        <v>1</v>
      </c>
      <c r="K143" s="3">
        <v>2008</v>
      </c>
      <c r="L143" t="str">
        <f>VLOOKUP($C143,[3]All_cirripectes!$B:$BQ,55,FALSE)</f>
        <v>Australia</v>
      </c>
      <c r="M143" t="s">
        <v>73</v>
      </c>
      <c r="N143" s="1"/>
      <c r="O143" s="1"/>
      <c r="P143" s="1" t="s">
        <v>1328</v>
      </c>
      <c r="Q143" s="34">
        <v>-14.619</v>
      </c>
      <c r="R143" s="34">
        <v>145.62700000000001</v>
      </c>
      <c r="S143" s="1">
        <v>-14.619</v>
      </c>
      <c r="T143" s="1">
        <v>145.62700000000001</v>
      </c>
      <c r="U143" s="10"/>
      <c r="X143" s="3" t="s">
        <v>455</v>
      </c>
      <c r="Y143" s="3" t="s">
        <v>45</v>
      </c>
      <c r="Z143" t="s">
        <v>89</v>
      </c>
      <c r="AA143" s="17" t="s">
        <v>758</v>
      </c>
      <c r="AE143" t="e">
        <f>VLOOKUP($C143,#REF!,6,FALSE)</f>
        <v>#REF!</v>
      </c>
      <c r="AF143" t="e">
        <f>VLOOKUP($C143,#REF!,7,FALSE)</f>
        <v>#REF!</v>
      </c>
      <c r="AG143" t="e">
        <f>VLOOKUP($C143,#REF!,8,FALSE)</f>
        <v>#REF!</v>
      </c>
      <c r="AH143" t="e">
        <f>VLOOKUP($C143,#REF!,9,FALSE)</f>
        <v>#REF!</v>
      </c>
      <c r="AI143" t="e">
        <f>VLOOKUP($C143,#REF!,10,FALSE)</f>
        <v>#REF!</v>
      </c>
      <c r="AJ143" t="e">
        <f>VLOOKUP($C143,#REF!,11,FALSE)</f>
        <v>#REF!</v>
      </c>
      <c r="AL143">
        <v>0</v>
      </c>
    </row>
    <row r="144" spans="1:38" x14ac:dyDescent="0.25">
      <c r="A144" t="s">
        <v>604</v>
      </c>
      <c r="B144">
        <v>143</v>
      </c>
      <c r="C144" s="3" t="s">
        <v>159</v>
      </c>
      <c r="D144" s="3" t="s">
        <v>85</v>
      </c>
      <c r="E144" s="3" t="s">
        <v>30</v>
      </c>
      <c r="F144" t="e">
        <f>VLOOKUP(C144,#REF!,2,FALSE)</f>
        <v>#REF!</v>
      </c>
      <c r="G144" s="3" t="s">
        <v>341</v>
      </c>
      <c r="H144" s="1" t="str">
        <f>VLOOKUP(C144,[2]COI!$A:$N,3,FALSE)</f>
        <v>3010</v>
      </c>
      <c r="I144" t="s">
        <v>1</v>
      </c>
      <c r="K144" s="3">
        <v>2008</v>
      </c>
      <c r="L144" t="str">
        <f>VLOOKUP($C144,[3]All_cirripectes!$B:$BQ,55,FALSE)</f>
        <v>Australia</v>
      </c>
      <c r="M144" t="s">
        <v>73</v>
      </c>
      <c r="N144" s="1"/>
      <c r="O144" s="1"/>
      <c r="P144" s="1" t="s">
        <v>1328</v>
      </c>
      <c r="Q144" s="34">
        <v>-14.619</v>
      </c>
      <c r="R144" s="34">
        <v>145.62700000000001</v>
      </c>
      <c r="S144" s="1">
        <v>-14.619</v>
      </c>
      <c r="T144" s="1">
        <v>145.62700000000001</v>
      </c>
      <c r="U144" s="10"/>
      <c r="X144" s="3" t="s">
        <v>455</v>
      </c>
      <c r="Y144" s="3" t="s">
        <v>45</v>
      </c>
      <c r="Z144" t="s">
        <v>89</v>
      </c>
      <c r="AA144" s="17" t="s">
        <v>759</v>
      </c>
      <c r="AE144" t="e">
        <f>VLOOKUP($C144,#REF!,6,FALSE)</f>
        <v>#REF!</v>
      </c>
      <c r="AF144" t="e">
        <f>VLOOKUP($C144,#REF!,7,FALSE)</f>
        <v>#REF!</v>
      </c>
      <c r="AG144" t="e">
        <f>VLOOKUP($C144,#REF!,8,FALSE)</f>
        <v>#REF!</v>
      </c>
      <c r="AH144" t="e">
        <f>VLOOKUP($C144,#REF!,9,FALSE)</f>
        <v>#REF!</v>
      </c>
      <c r="AI144" t="e">
        <f>VLOOKUP($C144,#REF!,10,FALSE)</f>
        <v>#REF!</v>
      </c>
      <c r="AJ144" t="e">
        <f>VLOOKUP($C144,#REF!,11,FALSE)</f>
        <v>#REF!</v>
      </c>
      <c r="AL144">
        <v>0</v>
      </c>
    </row>
    <row r="145" spans="1:38" x14ac:dyDescent="0.25">
      <c r="A145" t="s">
        <v>605</v>
      </c>
      <c r="B145">
        <v>144</v>
      </c>
      <c r="C145" s="3" t="s">
        <v>103</v>
      </c>
      <c r="D145" s="3" t="s">
        <v>81</v>
      </c>
      <c r="E145" s="3" t="s">
        <v>81</v>
      </c>
      <c r="F145" t="e">
        <f>VLOOKUP(C145,#REF!,2,FALSE)</f>
        <v>#REF!</v>
      </c>
      <c r="G145" s="3" t="s">
        <v>287</v>
      </c>
      <c r="H145" s="1" t="str">
        <f>VLOOKUP(C145,[2]COI!$A:$N,3,FALSE)</f>
        <v>MARQ-071</v>
      </c>
      <c r="I145" t="s">
        <v>1</v>
      </c>
      <c r="K145" s="3">
        <v>2011</v>
      </c>
      <c r="L145" t="str">
        <f>VLOOKUP($C145,[3]All_cirripectes!$B:$BQ,55,FALSE)</f>
        <v>French Polynesia</v>
      </c>
      <c r="M145" t="s">
        <v>70</v>
      </c>
      <c r="N145" s="1"/>
      <c r="O145" s="1"/>
      <c r="P145" s="35" t="s">
        <v>1375</v>
      </c>
      <c r="Q145" s="1" t="s">
        <v>1033</v>
      </c>
      <c r="R145" s="1" t="s">
        <v>1034</v>
      </c>
      <c r="S145" s="1" t="s">
        <v>1033</v>
      </c>
      <c r="T145" s="1" t="s">
        <v>1034</v>
      </c>
      <c r="U145" s="10" t="s">
        <v>992</v>
      </c>
      <c r="X145" s="3" t="s">
        <v>446</v>
      </c>
      <c r="Y145" s="3" t="s">
        <v>50</v>
      </c>
      <c r="Z145" t="s">
        <v>89</v>
      </c>
      <c r="AA145" s="14" t="s">
        <v>887</v>
      </c>
      <c r="AE145" t="e">
        <f>VLOOKUP($C145,#REF!,6,FALSE)</f>
        <v>#REF!</v>
      </c>
      <c r="AF145" t="e">
        <f>VLOOKUP($C145,#REF!,7,FALSE)</f>
        <v>#REF!</v>
      </c>
      <c r="AG145" t="e">
        <f>VLOOKUP($C145,#REF!,8,FALSE)</f>
        <v>#REF!</v>
      </c>
      <c r="AH145" t="e">
        <f>VLOOKUP($C145,#REF!,9,FALSE)</f>
        <v>#REF!</v>
      </c>
      <c r="AI145" t="e">
        <f>VLOOKUP($C145,#REF!,10,FALSE)</f>
        <v>#REF!</v>
      </c>
      <c r="AJ145" t="e">
        <f>VLOOKUP($C145,#REF!,11,FALSE)</f>
        <v>#REF!</v>
      </c>
      <c r="AL145">
        <v>0</v>
      </c>
    </row>
    <row r="146" spans="1:38" x14ac:dyDescent="0.25">
      <c r="A146" t="s">
        <v>606</v>
      </c>
      <c r="B146">
        <v>145</v>
      </c>
      <c r="C146" s="3" t="s">
        <v>104</v>
      </c>
      <c r="D146" s="3" t="s">
        <v>81</v>
      </c>
      <c r="E146" s="3" t="s">
        <v>81</v>
      </c>
      <c r="F146" t="e">
        <f>VLOOKUP(C146,#REF!,2,FALSE)</f>
        <v>#REF!</v>
      </c>
      <c r="G146" s="3" t="s">
        <v>288</v>
      </c>
      <c r="H146" s="1" t="str">
        <f>VLOOKUP(C146,[2]COI!$A:$N,3,FALSE)</f>
        <v>MARQ-073</v>
      </c>
      <c r="I146" t="s">
        <v>1</v>
      </c>
      <c r="K146" s="3">
        <v>2011</v>
      </c>
      <c r="L146" t="str">
        <f>VLOOKUP($C146,[3]All_cirripectes!$B:$BQ,55,FALSE)</f>
        <v>French Polynesia</v>
      </c>
      <c r="M146" t="s">
        <v>70</v>
      </c>
      <c r="N146" s="1"/>
      <c r="O146" s="1"/>
      <c r="P146" s="35" t="s">
        <v>1375</v>
      </c>
      <c r="Q146" s="1" t="s">
        <v>1033</v>
      </c>
      <c r="R146" s="1" t="s">
        <v>1034</v>
      </c>
      <c r="S146" s="1" t="s">
        <v>1033</v>
      </c>
      <c r="T146" s="1" t="s">
        <v>1034</v>
      </c>
      <c r="U146" s="10" t="s">
        <v>992</v>
      </c>
      <c r="X146" s="3" t="s">
        <v>446</v>
      </c>
      <c r="Y146" s="3" t="s">
        <v>50</v>
      </c>
      <c r="Z146" t="s">
        <v>89</v>
      </c>
      <c r="AA146" s="14" t="s">
        <v>888</v>
      </c>
      <c r="AE146" t="e">
        <f>VLOOKUP($C146,#REF!,6,FALSE)</f>
        <v>#REF!</v>
      </c>
      <c r="AF146" t="e">
        <f>VLOOKUP($C146,#REF!,7,FALSE)</f>
        <v>#REF!</v>
      </c>
      <c r="AG146" t="e">
        <f>VLOOKUP($C146,#REF!,8,FALSE)</f>
        <v>#REF!</v>
      </c>
      <c r="AH146" t="e">
        <f>VLOOKUP($C146,#REF!,9,FALSE)</f>
        <v>#REF!</v>
      </c>
      <c r="AI146" t="e">
        <f>VLOOKUP($C146,#REF!,10,FALSE)</f>
        <v>#REF!</v>
      </c>
      <c r="AJ146" t="e">
        <f>VLOOKUP($C146,#REF!,11,FALSE)</f>
        <v>#REF!</v>
      </c>
      <c r="AL146">
        <v>0</v>
      </c>
    </row>
    <row r="147" spans="1:38" x14ac:dyDescent="0.25">
      <c r="A147" t="s">
        <v>607</v>
      </c>
      <c r="B147">
        <v>146</v>
      </c>
      <c r="C147" s="3" t="s">
        <v>105</v>
      </c>
      <c r="D147" s="3" t="s">
        <v>81</v>
      </c>
      <c r="E147" s="3" t="s">
        <v>81</v>
      </c>
      <c r="F147" t="e">
        <f>VLOOKUP(C147,#REF!,2,FALSE)</f>
        <v>#REF!</v>
      </c>
      <c r="G147" s="3" t="s">
        <v>289</v>
      </c>
      <c r="H147" s="1" t="str">
        <f>VLOOKUP(C147,[2]COI!$A:$N,3,FALSE)</f>
        <v>MARQ-074</v>
      </c>
      <c r="I147" t="s">
        <v>1</v>
      </c>
      <c r="K147" s="3">
        <v>2011</v>
      </c>
      <c r="L147" t="str">
        <f>VLOOKUP($C147,[3]All_cirripectes!$B:$BQ,55,FALSE)</f>
        <v>French Polynesia</v>
      </c>
      <c r="M147" t="s">
        <v>70</v>
      </c>
      <c r="N147" s="1"/>
      <c r="O147" s="1"/>
      <c r="P147" s="35" t="s">
        <v>1375</v>
      </c>
      <c r="Q147" s="1" t="s">
        <v>1033</v>
      </c>
      <c r="R147" s="1" t="s">
        <v>1034</v>
      </c>
      <c r="S147" s="1" t="s">
        <v>1033</v>
      </c>
      <c r="T147" s="1" t="s">
        <v>1034</v>
      </c>
      <c r="U147" s="10" t="s">
        <v>992</v>
      </c>
      <c r="X147" s="3" t="s">
        <v>446</v>
      </c>
      <c r="Y147" s="3" t="s">
        <v>50</v>
      </c>
      <c r="Z147" t="s">
        <v>89</v>
      </c>
      <c r="AA147" s="14" t="s">
        <v>892</v>
      </c>
      <c r="AE147" t="e">
        <f>VLOOKUP($C147,#REF!,6,FALSE)</f>
        <v>#REF!</v>
      </c>
      <c r="AF147" t="e">
        <f>VLOOKUP($C147,#REF!,7,FALSE)</f>
        <v>#REF!</v>
      </c>
      <c r="AG147" t="e">
        <f>VLOOKUP($C147,#REF!,8,FALSE)</f>
        <v>#REF!</v>
      </c>
      <c r="AH147" t="e">
        <f>VLOOKUP($C147,#REF!,9,FALSE)</f>
        <v>#REF!</v>
      </c>
      <c r="AI147" t="e">
        <f>VLOOKUP($C147,#REF!,10,FALSE)</f>
        <v>#REF!</v>
      </c>
      <c r="AJ147" t="e">
        <f>VLOOKUP($C147,#REF!,11,FALSE)</f>
        <v>#REF!</v>
      </c>
      <c r="AL147">
        <v>0</v>
      </c>
    </row>
    <row r="148" spans="1:38" x14ac:dyDescent="0.25">
      <c r="A148" t="s">
        <v>608</v>
      </c>
      <c r="B148">
        <v>147</v>
      </c>
      <c r="C148" s="3" t="s">
        <v>106</v>
      </c>
      <c r="D148" s="3" t="s">
        <v>1190</v>
      </c>
      <c r="E148" s="3" t="s">
        <v>1099</v>
      </c>
      <c r="F148" t="e">
        <f>VLOOKUP(C148,#REF!,2,FALSE)</f>
        <v>#REF!</v>
      </c>
      <c r="G148" s="3" t="s">
        <v>290</v>
      </c>
      <c r="H148" s="1" t="str">
        <f>VLOOKUP(C148,[2]COI!$A:$N,3,FALSE)</f>
        <v>MARQ-139</v>
      </c>
      <c r="I148" t="s">
        <v>1</v>
      </c>
      <c r="K148" s="3">
        <v>2011</v>
      </c>
      <c r="L148" t="str">
        <f>VLOOKUP($C148,[3]All_cirripectes!$B:$BQ,55,FALSE)</f>
        <v>French Polynesia</v>
      </c>
      <c r="M148" t="s">
        <v>70</v>
      </c>
      <c r="N148" s="1"/>
      <c r="O148" s="1"/>
      <c r="P148" s="35" t="s">
        <v>1375</v>
      </c>
      <c r="Q148" s="1" t="s">
        <v>1035</v>
      </c>
      <c r="R148" s="1" t="s">
        <v>1036</v>
      </c>
      <c r="S148" s="1" t="s">
        <v>1033</v>
      </c>
      <c r="T148" s="1" t="s">
        <v>1034</v>
      </c>
      <c r="U148" s="10" t="s">
        <v>1037</v>
      </c>
      <c r="X148" s="3" t="s">
        <v>29</v>
      </c>
      <c r="Y148" s="3" t="s">
        <v>52</v>
      </c>
      <c r="Z148" t="s">
        <v>89</v>
      </c>
      <c r="AA148" s="14" t="s">
        <v>810</v>
      </c>
      <c r="AE148" t="e">
        <f>VLOOKUP($C148,#REF!,6,FALSE)</f>
        <v>#REF!</v>
      </c>
      <c r="AF148" t="e">
        <f>VLOOKUP($C148,#REF!,7,FALSE)</f>
        <v>#REF!</v>
      </c>
      <c r="AG148" t="e">
        <f>VLOOKUP($C148,#REF!,8,FALSE)</f>
        <v>#REF!</v>
      </c>
      <c r="AH148" t="e">
        <f>VLOOKUP($C148,#REF!,9,FALSE)</f>
        <v>#REF!</v>
      </c>
      <c r="AI148" t="e">
        <f>VLOOKUP($C148,#REF!,10,FALSE)</f>
        <v>#REF!</v>
      </c>
      <c r="AJ148" t="e">
        <f>VLOOKUP($C148,#REF!,11,FALSE)</f>
        <v>#REF!</v>
      </c>
      <c r="AL148">
        <v>0</v>
      </c>
    </row>
    <row r="149" spans="1:38" x14ac:dyDescent="0.25">
      <c r="A149" t="s">
        <v>609</v>
      </c>
      <c r="B149">
        <v>148</v>
      </c>
      <c r="C149" s="3" t="s">
        <v>107</v>
      </c>
      <c r="D149" s="3" t="s">
        <v>1190</v>
      </c>
      <c r="E149" s="3" t="s">
        <v>1099</v>
      </c>
      <c r="F149" t="e">
        <f>VLOOKUP(C149,#REF!,2,FALSE)</f>
        <v>#REF!</v>
      </c>
      <c r="G149" s="3" t="s">
        <v>291</v>
      </c>
      <c r="H149" s="1" t="str">
        <f>VLOOKUP(C149,[2]COI!$A:$N,3,FALSE)</f>
        <v>MARQ-140</v>
      </c>
      <c r="I149" t="s">
        <v>1</v>
      </c>
      <c r="K149" s="3">
        <v>2011</v>
      </c>
      <c r="L149" t="str">
        <f>VLOOKUP($C149,[3]All_cirripectes!$B:$BQ,55,FALSE)</f>
        <v>French Polynesia</v>
      </c>
      <c r="M149" t="s">
        <v>70</v>
      </c>
      <c r="N149" s="1"/>
      <c r="O149" s="1"/>
      <c r="P149" s="35" t="s">
        <v>1375</v>
      </c>
      <c r="Q149" s="1" t="s">
        <v>1035</v>
      </c>
      <c r="R149" s="1" t="s">
        <v>1036</v>
      </c>
      <c r="S149" s="1" t="s">
        <v>1033</v>
      </c>
      <c r="T149" s="1" t="s">
        <v>1034</v>
      </c>
      <c r="U149" s="10" t="s">
        <v>1037</v>
      </c>
      <c r="X149" s="3" t="s">
        <v>29</v>
      </c>
      <c r="Y149" s="3" t="s">
        <v>52</v>
      </c>
      <c r="Z149" t="s">
        <v>89</v>
      </c>
      <c r="AA149" s="14" t="s">
        <v>809</v>
      </c>
      <c r="AE149" t="e">
        <f>VLOOKUP($C149,#REF!,6,FALSE)</f>
        <v>#REF!</v>
      </c>
      <c r="AF149" t="e">
        <f>VLOOKUP($C149,#REF!,7,FALSE)</f>
        <v>#REF!</v>
      </c>
      <c r="AG149" t="e">
        <f>VLOOKUP($C149,#REF!,8,FALSE)</f>
        <v>#REF!</v>
      </c>
      <c r="AH149" t="e">
        <f>VLOOKUP($C149,#REF!,9,FALSE)</f>
        <v>#REF!</v>
      </c>
      <c r="AI149" t="e">
        <f>VLOOKUP($C149,#REF!,10,FALSE)</f>
        <v>#REF!</v>
      </c>
      <c r="AJ149" t="e">
        <f>VLOOKUP($C149,#REF!,11,FALSE)</f>
        <v>#REF!</v>
      </c>
      <c r="AL149">
        <v>0</v>
      </c>
    </row>
    <row r="150" spans="1:38" x14ac:dyDescent="0.25">
      <c r="A150" t="s">
        <v>610</v>
      </c>
      <c r="B150">
        <v>149</v>
      </c>
      <c r="C150" s="3" t="s">
        <v>141</v>
      </c>
      <c r="D150" s="3" t="s">
        <v>78</v>
      </c>
      <c r="E150" s="3" t="s">
        <v>78</v>
      </c>
      <c r="F150" t="e">
        <f>VLOOKUP(C150,#REF!,2,FALSE)</f>
        <v>#REF!</v>
      </c>
      <c r="G150" s="3" t="s">
        <v>325</v>
      </c>
      <c r="H150" s="1" t="str">
        <f>VLOOKUP(C150,[2]COI!$A:$N,3,FALSE)</f>
        <v>MBIO291.4</v>
      </c>
      <c r="I150" t="s">
        <v>1</v>
      </c>
      <c r="K150" s="3">
        <v>2006</v>
      </c>
      <c r="L150" t="str">
        <f>VLOOKUP($C150,[3]All_cirripectes!$B:$BQ,55,FALSE)</f>
        <v>French Polynesia</v>
      </c>
      <c r="M150" s="32" t="s">
        <v>67</v>
      </c>
      <c r="O150" s="1" t="s">
        <v>76</v>
      </c>
      <c r="P150" s="35" t="s">
        <v>1375</v>
      </c>
      <c r="Q150" s="1" t="s">
        <v>1038</v>
      </c>
      <c r="R150" s="1" t="s">
        <v>1039</v>
      </c>
      <c r="S150" s="1" t="s">
        <v>1038</v>
      </c>
      <c r="T150" s="1" t="s">
        <v>1039</v>
      </c>
      <c r="U150" s="10"/>
      <c r="X150" s="3" t="s">
        <v>445</v>
      </c>
      <c r="Y150" s="3" t="s">
        <v>47</v>
      </c>
      <c r="Z150" t="s">
        <v>89</v>
      </c>
      <c r="AA150" s="14" t="s">
        <v>910</v>
      </c>
      <c r="AE150" t="e">
        <f>VLOOKUP($C150,#REF!,6,FALSE)</f>
        <v>#REF!</v>
      </c>
      <c r="AF150" t="e">
        <f>VLOOKUP($C150,#REF!,7,FALSE)</f>
        <v>#REF!</v>
      </c>
      <c r="AG150" t="e">
        <f>VLOOKUP($C150,#REF!,8,FALSE)</f>
        <v>#REF!</v>
      </c>
      <c r="AH150" t="e">
        <f>VLOOKUP($C150,#REF!,9,FALSE)</f>
        <v>#REF!</v>
      </c>
      <c r="AI150" t="e">
        <f>VLOOKUP($C150,#REF!,10,FALSE)</f>
        <v>#REF!</v>
      </c>
      <c r="AJ150" t="e">
        <f>VLOOKUP($C150,#REF!,11,FALSE)</f>
        <v>#REF!</v>
      </c>
      <c r="AL150">
        <v>0</v>
      </c>
    </row>
    <row r="151" spans="1:38" x14ac:dyDescent="0.25">
      <c r="A151" t="s">
        <v>611</v>
      </c>
      <c r="B151">
        <v>150</v>
      </c>
      <c r="C151" s="3" t="s">
        <v>142</v>
      </c>
      <c r="D151" s="3" t="s">
        <v>78</v>
      </c>
      <c r="E151" s="3" t="s">
        <v>78</v>
      </c>
      <c r="F151" t="e">
        <f>VLOOKUP(C151,#REF!,2,FALSE)</f>
        <v>#REF!</v>
      </c>
      <c r="G151" s="3" t="s">
        <v>326</v>
      </c>
      <c r="H151" s="1" t="str">
        <f>VLOOKUP(C151,[2]COI!$A:$N,3,FALSE)</f>
        <v>MBIO292.4</v>
      </c>
      <c r="I151" t="s">
        <v>1</v>
      </c>
      <c r="K151" s="3">
        <v>2006</v>
      </c>
      <c r="L151" t="str">
        <f>VLOOKUP($C151,[3]All_cirripectes!$B:$BQ,55,FALSE)</f>
        <v>French Polynesia</v>
      </c>
      <c r="M151" s="32" t="s">
        <v>67</v>
      </c>
      <c r="O151" s="1" t="s">
        <v>76</v>
      </c>
      <c r="P151" s="35" t="s">
        <v>1375</v>
      </c>
      <c r="Q151" s="1" t="s">
        <v>1038</v>
      </c>
      <c r="R151" s="1" t="s">
        <v>1039</v>
      </c>
      <c r="S151" s="1" t="s">
        <v>1038</v>
      </c>
      <c r="T151" s="1" t="s">
        <v>1039</v>
      </c>
      <c r="U151" s="10"/>
      <c r="X151" s="3" t="s">
        <v>445</v>
      </c>
      <c r="Y151" s="3" t="s">
        <v>47</v>
      </c>
      <c r="Z151" t="s">
        <v>89</v>
      </c>
      <c r="AA151" s="14" t="s">
        <v>883</v>
      </c>
      <c r="AE151" t="e">
        <f>VLOOKUP($C151,#REF!,6,FALSE)</f>
        <v>#REF!</v>
      </c>
      <c r="AF151" t="e">
        <f>VLOOKUP($C151,#REF!,7,FALSE)</f>
        <v>#REF!</v>
      </c>
      <c r="AG151" t="e">
        <f>VLOOKUP($C151,#REF!,8,FALSE)</f>
        <v>#REF!</v>
      </c>
      <c r="AH151" t="e">
        <f>VLOOKUP($C151,#REF!,9,FALSE)</f>
        <v>#REF!</v>
      </c>
      <c r="AI151" t="e">
        <f>VLOOKUP($C151,#REF!,10,FALSE)</f>
        <v>#REF!</v>
      </c>
      <c r="AJ151" t="e">
        <f>VLOOKUP($C151,#REF!,11,FALSE)</f>
        <v>#REF!</v>
      </c>
      <c r="AL151">
        <v>0</v>
      </c>
    </row>
    <row r="152" spans="1:38" x14ac:dyDescent="0.25">
      <c r="A152" t="s">
        <v>612</v>
      </c>
      <c r="B152">
        <v>151</v>
      </c>
      <c r="C152" s="3" t="s">
        <v>143</v>
      </c>
      <c r="D152" s="3" t="s">
        <v>81</v>
      </c>
      <c r="E152" s="3" t="s">
        <v>81</v>
      </c>
      <c r="F152" t="e">
        <f>VLOOKUP(C152,#REF!,2,FALSE)</f>
        <v>#REF!</v>
      </c>
      <c r="G152" s="3" t="s">
        <v>327</v>
      </c>
      <c r="H152" s="1" t="str">
        <f>VLOOKUP(C152,[2]COI!$A:$N,3,FALSE)</f>
        <v>MBIO307.4</v>
      </c>
      <c r="I152" t="s">
        <v>1</v>
      </c>
      <c r="K152" s="3">
        <v>2006</v>
      </c>
      <c r="L152" t="str">
        <f>VLOOKUP($C152,[3]All_cirripectes!$B:$BQ,55,FALSE)</f>
        <v>French Polynesia</v>
      </c>
      <c r="M152" s="32" t="s">
        <v>67</v>
      </c>
      <c r="O152" s="1" t="s">
        <v>76</v>
      </c>
      <c r="P152" s="35" t="s">
        <v>1375</v>
      </c>
      <c r="Q152" s="1" t="s">
        <v>1038</v>
      </c>
      <c r="R152" s="1" t="s">
        <v>1039</v>
      </c>
      <c r="S152" s="1" t="s">
        <v>1038</v>
      </c>
      <c r="T152" s="1" t="s">
        <v>1039</v>
      </c>
      <c r="U152" s="10"/>
      <c r="X152" s="3" t="s">
        <v>446</v>
      </c>
      <c r="Y152" s="3" t="s">
        <v>50</v>
      </c>
      <c r="Z152" t="s">
        <v>89</v>
      </c>
      <c r="AA152" s="14" t="s">
        <v>893</v>
      </c>
      <c r="AE152" t="e">
        <f>VLOOKUP($C152,#REF!,6,FALSE)</f>
        <v>#REF!</v>
      </c>
      <c r="AF152" t="e">
        <f>VLOOKUP($C152,#REF!,7,FALSE)</f>
        <v>#REF!</v>
      </c>
      <c r="AG152" t="e">
        <f>VLOOKUP($C152,#REF!,8,FALSE)</f>
        <v>#REF!</v>
      </c>
      <c r="AH152" t="e">
        <f>VLOOKUP($C152,#REF!,9,FALSE)</f>
        <v>#REF!</v>
      </c>
      <c r="AI152" t="e">
        <f>VLOOKUP($C152,#REF!,10,FALSE)</f>
        <v>#REF!</v>
      </c>
      <c r="AJ152" t="e">
        <f>VLOOKUP($C152,#REF!,11,FALSE)</f>
        <v>#REF!</v>
      </c>
      <c r="AL152">
        <v>0</v>
      </c>
    </row>
    <row r="153" spans="1:38" x14ac:dyDescent="0.25">
      <c r="A153" t="s">
        <v>613</v>
      </c>
      <c r="B153">
        <v>152</v>
      </c>
      <c r="C153" s="3" t="s">
        <v>144</v>
      </c>
      <c r="D153" s="3" t="s">
        <v>81</v>
      </c>
      <c r="E153" s="3" t="s">
        <v>81</v>
      </c>
      <c r="F153" t="e">
        <f>VLOOKUP(C153,#REF!,2,FALSE)</f>
        <v>#REF!</v>
      </c>
      <c r="G153" s="3" t="s">
        <v>328</v>
      </c>
      <c r="H153" s="1" t="str">
        <f>VLOOKUP(C153,[2]COI!$A:$N,3,FALSE)</f>
        <v>MBIO308.4</v>
      </c>
      <c r="I153" t="s">
        <v>1</v>
      </c>
      <c r="K153" s="3">
        <v>2006</v>
      </c>
      <c r="L153" t="str">
        <f>VLOOKUP($C153,[3]All_cirripectes!$B:$BQ,55,FALSE)</f>
        <v>French Polynesia</v>
      </c>
      <c r="M153" s="32" t="s">
        <v>67</v>
      </c>
      <c r="O153" s="1" t="s">
        <v>76</v>
      </c>
      <c r="P153" s="35" t="s">
        <v>1375</v>
      </c>
      <c r="Q153" s="1" t="s">
        <v>1038</v>
      </c>
      <c r="R153" s="1" t="s">
        <v>1039</v>
      </c>
      <c r="S153" s="1" t="s">
        <v>1038</v>
      </c>
      <c r="T153" s="1" t="s">
        <v>1039</v>
      </c>
      <c r="U153" s="10"/>
      <c r="X153" s="3" t="s">
        <v>446</v>
      </c>
      <c r="Y153" s="3" t="s">
        <v>50</v>
      </c>
      <c r="Z153" t="s">
        <v>89</v>
      </c>
      <c r="AA153" s="14" t="s">
        <v>802</v>
      </c>
      <c r="AE153" t="e">
        <f>VLOOKUP($C153,#REF!,6,FALSE)</f>
        <v>#REF!</v>
      </c>
      <c r="AF153" t="e">
        <f>VLOOKUP($C153,#REF!,7,FALSE)</f>
        <v>#REF!</v>
      </c>
      <c r="AG153" t="e">
        <f>VLOOKUP($C153,#REF!,8,FALSE)</f>
        <v>#REF!</v>
      </c>
      <c r="AH153" t="e">
        <f>VLOOKUP($C153,#REF!,9,FALSE)</f>
        <v>#REF!</v>
      </c>
      <c r="AI153" t="e">
        <f>VLOOKUP($C153,#REF!,10,FALSE)</f>
        <v>#REF!</v>
      </c>
      <c r="AJ153" t="e">
        <f>VLOOKUP($C153,#REF!,11,FALSE)</f>
        <v>#REF!</v>
      </c>
      <c r="AL153">
        <v>0</v>
      </c>
    </row>
    <row r="154" spans="1:38" x14ac:dyDescent="0.25">
      <c r="A154" t="s">
        <v>614</v>
      </c>
      <c r="B154">
        <v>153</v>
      </c>
      <c r="C154" s="3" t="s">
        <v>177</v>
      </c>
      <c r="D154" s="3" t="s">
        <v>82</v>
      </c>
      <c r="E154" s="3" t="s">
        <v>82</v>
      </c>
      <c r="F154" t="e">
        <f>VLOOKUP(C154,#REF!,2,FALSE)</f>
        <v>#REF!</v>
      </c>
      <c r="G154" s="3" t="s">
        <v>347</v>
      </c>
      <c r="H154" s="1" t="str">
        <f>VLOOKUP(C154,[2]COI!$A:$N,3,FALSE)</f>
        <v>MBIO1714.4</v>
      </c>
      <c r="I154" t="s">
        <v>1</v>
      </c>
      <c r="K154" s="3">
        <v>2006</v>
      </c>
      <c r="L154" t="str">
        <f>VLOOKUP($C154,[3]All_cirripectes!$B:$BQ,55,FALSE)</f>
        <v>French Polynesia</v>
      </c>
      <c r="M154" s="32" t="s">
        <v>67</v>
      </c>
      <c r="O154" s="1" t="s">
        <v>76</v>
      </c>
      <c r="P154" s="35" t="s">
        <v>1375</v>
      </c>
      <c r="Q154" s="1" t="s">
        <v>1040</v>
      </c>
      <c r="R154" s="1" t="s">
        <v>1041</v>
      </c>
      <c r="S154" s="1" t="s">
        <v>1038</v>
      </c>
      <c r="T154" s="1" t="s">
        <v>1039</v>
      </c>
      <c r="U154" s="10"/>
      <c r="X154" s="3" t="s">
        <v>449</v>
      </c>
      <c r="Y154" s="3" t="s">
        <v>51</v>
      </c>
      <c r="Z154" t="s">
        <v>89</v>
      </c>
      <c r="AA154" s="18"/>
      <c r="AE154" t="e">
        <f>VLOOKUP($C154,#REF!,6,FALSE)</f>
        <v>#REF!</v>
      </c>
      <c r="AF154" t="e">
        <f>VLOOKUP($C154,#REF!,7,FALSE)</f>
        <v>#REF!</v>
      </c>
      <c r="AG154" t="e">
        <f>VLOOKUP($C154,#REF!,8,FALSE)</f>
        <v>#REF!</v>
      </c>
      <c r="AH154" t="e">
        <f>VLOOKUP($C154,#REF!,9,FALSE)</f>
        <v>#REF!</v>
      </c>
      <c r="AI154" t="e">
        <f>VLOOKUP($C154,#REF!,10,FALSE)</f>
        <v>#REF!</v>
      </c>
      <c r="AJ154" t="e">
        <f>VLOOKUP($C154,#REF!,11,FALSE)</f>
        <v>#REF!</v>
      </c>
      <c r="AL154">
        <v>0</v>
      </c>
    </row>
    <row r="155" spans="1:38" x14ac:dyDescent="0.25">
      <c r="A155" t="s">
        <v>615</v>
      </c>
      <c r="B155">
        <v>154</v>
      </c>
      <c r="C155" s="3" t="s">
        <v>178</v>
      </c>
      <c r="D155" s="3" t="s">
        <v>82</v>
      </c>
      <c r="E155" s="3" t="s">
        <v>82</v>
      </c>
      <c r="F155" t="e">
        <f>VLOOKUP(C155,#REF!,2,FALSE)</f>
        <v>#REF!</v>
      </c>
      <c r="G155" s="3" t="s">
        <v>348</v>
      </c>
      <c r="H155" s="1" t="str">
        <f>VLOOKUP(C155,[2]COI!$A:$N,3,FALSE)</f>
        <v>MBIO1715.4</v>
      </c>
      <c r="I155" t="s">
        <v>1</v>
      </c>
      <c r="K155" s="3">
        <v>2006</v>
      </c>
      <c r="L155" t="str">
        <f>VLOOKUP($C155,[3]All_cirripectes!$B:$BQ,55,FALSE)</f>
        <v>French Polynesia</v>
      </c>
      <c r="M155" s="32" t="s">
        <v>67</v>
      </c>
      <c r="O155" s="1" t="s">
        <v>76</v>
      </c>
      <c r="P155" s="35" t="s">
        <v>1375</v>
      </c>
      <c r="Q155" s="1" t="s">
        <v>1040</v>
      </c>
      <c r="R155" s="1" t="s">
        <v>1041</v>
      </c>
      <c r="S155" s="1" t="s">
        <v>1038</v>
      </c>
      <c r="T155" s="1" t="s">
        <v>1039</v>
      </c>
      <c r="U155" s="10"/>
      <c r="X155" s="3" t="s">
        <v>449</v>
      </c>
      <c r="Y155" s="3" t="s">
        <v>51</v>
      </c>
      <c r="Z155" t="s">
        <v>89</v>
      </c>
      <c r="AA155" s="18"/>
      <c r="AE155" t="e">
        <f>VLOOKUP($C155,#REF!,6,FALSE)</f>
        <v>#REF!</v>
      </c>
      <c r="AF155" t="e">
        <f>VLOOKUP($C155,#REF!,7,FALSE)</f>
        <v>#REF!</v>
      </c>
      <c r="AG155" t="e">
        <f>VLOOKUP($C155,#REF!,8,FALSE)</f>
        <v>#REF!</v>
      </c>
      <c r="AH155" t="e">
        <f>VLOOKUP($C155,#REF!,9,FALSE)</f>
        <v>#REF!</v>
      </c>
      <c r="AI155" t="e">
        <f>VLOOKUP($C155,#REF!,10,FALSE)</f>
        <v>#REF!</v>
      </c>
      <c r="AJ155" t="e">
        <f>VLOOKUP($C155,#REF!,11,FALSE)</f>
        <v>#REF!</v>
      </c>
      <c r="AL155">
        <v>2</v>
      </c>
    </row>
    <row r="156" spans="1:38" x14ac:dyDescent="0.25">
      <c r="A156" t="s">
        <v>616</v>
      </c>
      <c r="B156">
        <v>155</v>
      </c>
      <c r="C156" s="3" t="s">
        <v>162</v>
      </c>
      <c r="D156" s="3" t="s">
        <v>84</v>
      </c>
      <c r="E156" s="3" t="s">
        <v>84</v>
      </c>
      <c r="F156" t="e">
        <f>VLOOKUP(C156,#REF!,2,FALSE)</f>
        <v>#REF!</v>
      </c>
      <c r="G156" s="3"/>
      <c r="H156" s="1" t="str">
        <f>VLOOKUP(C156,[2]COI!$A:$N,3,FALSE)</f>
        <v>CE-000000048-1</v>
      </c>
      <c r="I156" t="s">
        <v>1</v>
      </c>
      <c r="K156" s="3">
        <v>2010</v>
      </c>
      <c r="L156" t="str">
        <f>VLOOKUP($C156,[3]All_cirripectes!$B:$BQ,55,FALSE)</f>
        <v>New Caledonia</v>
      </c>
      <c r="M156" t="s">
        <v>38</v>
      </c>
      <c r="N156" s="1"/>
      <c r="O156" s="1"/>
      <c r="P156" s="1" t="s">
        <v>1329</v>
      </c>
      <c r="Q156" s="34">
        <v>-20.904694444444441</v>
      </c>
      <c r="R156" s="34">
        <v>165.62956944444446</v>
      </c>
      <c r="S156" s="1">
        <v>-20.904694444444441</v>
      </c>
      <c r="T156" s="1">
        <v>165.62956944444446</v>
      </c>
      <c r="U156" s="10"/>
      <c r="X156" s="3" t="s">
        <v>457</v>
      </c>
      <c r="Y156" s="3" t="s">
        <v>54</v>
      </c>
      <c r="Z156" t="s">
        <v>89</v>
      </c>
      <c r="AA156" s="17" t="s">
        <v>757</v>
      </c>
      <c r="AE156" t="e">
        <f>VLOOKUP($C156,#REF!,6,FALSE)</f>
        <v>#REF!</v>
      </c>
      <c r="AF156" t="e">
        <f>VLOOKUP($C156,#REF!,7,FALSE)</f>
        <v>#REF!</v>
      </c>
      <c r="AG156" t="e">
        <f>VLOOKUP($C156,#REF!,8,FALSE)</f>
        <v>#REF!</v>
      </c>
      <c r="AH156" t="e">
        <f>VLOOKUP($C156,#REF!,9,FALSE)</f>
        <v>#REF!</v>
      </c>
      <c r="AI156" t="e">
        <f>VLOOKUP($C156,#REF!,10,FALSE)</f>
        <v>#REF!</v>
      </c>
      <c r="AJ156" t="e">
        <f>VLOOKUP($C156,#REF!,11,FALSE)</f>
        <v>#REF!</v>
      </c>
      <c r="AL156">
        <v>0</v>
      </c>
    </row>
    <row r="157" spans="1:38" x14ac:dyDescent="0.25">
      <c r="A157" t="s">
        <v>617</v>
      </c>
      <c r="B157">
        <v>156</v>
      </c>
      <c r="C157" s="3" t="s">
        <v>163</v>
      </c>
      <c r="D157" s="3" t="s">
        <v>84</v>
      </c>
      <c r="E157" s="3" t="s">
        <v>84</v>
      </c>
      <c r="F157" t="e">
        <f>VLOOKUP(C157,#REF!,2,FALSE)</f>
        <v>#REF!</v>
      </c>
      <c r="G157" s="3"/>
      <c r="H157" s="1" t="str">
        <f>VLOOKUP(C157,[2]COI!$A:$N,3,FALSE)</f>
        <v>CE-000000102-2</v>
      </c>
      <c r="I157" t="s">
        <v>1</v>
      </c>
      <c r="K157" s="3">
        <v>2010</v>
      </c>
      <c r="L157" t="str">
        <f>VLOOKUP($C157,[3]All_cirripectes!$B:$BQ,55,FALSE)</f>
        <v>New Caledonia</v>
      </c>
      <c r="M157" t="s">
        <v>38</v>
      </c>
      <c r="N157" s="1"/>
      <c r="O157" s="1"/>
      <c r="P157" s="1" t="s">
        <v>1329</v>
      </c>
      <c r="Q157" s="34">
        <v>-20.904694444444441</v>
      </c>
      <c r="R157" s="34">
        <v>165.62956944444446</v>
      </c>
      <c r="S157" s="1">
        <v>-20.904694444444441</v>
      </c>
      <c r="T157" s="1">
        <v>165.62956944444446</v>
      </c>
      <c r="U157" s="10"/>
      <c r="X157" s="3" t="s">
        <v>457</v>
      </c>
      <c r="Y157" s="3" t="s">
        <v>54</v>
      </c>
      <c r="Z157" t="s">
        <v>89</v>
      </c>
      <c r="AA157" s="17" t="s">
        <v>764</v>
      </c>
      <c r="AE157" t="e">
        <f>VLOOKUP($C157,#REF!,6,FALSE)</f>
        <v>#REF!</v>
      </c>
      <c r="AF157" t="e">
        <f>VLOOKUP($C157,#REF!,7,FALSE)</f>
        <v>#REF!</v>
      </c>
      <c r="AG157" t="e">
        <f>VLOOKUP($C157,#REF!,8,FALSE)</f>
        <v>#REF!</v>
      </c>
      <c r="AH157" t="e">
        <f>VLOOKUP($C157,#REF!,9,FALSE)</f>
        <v>#REF!</v>
      </c>
      <c r="AI157" t="e">
        <f>VLOOKUP($C157,#REF!,10,FALSE)</f>
        <v>#REF!</v>
      </c>
      <c r="AJ157" t="e">
        <f>VLOOKUP($C157,#REF!,11,FALSE)</f>
        <v>#REF!</v>
      </c>
      <c r="AL157">
        <v>0</v>
      </c>
    </row>
    <row r="158" spans="1:38" x14ac:dyDescent="0.25">
      <c r="A158" t="s">
        <v>618</v>
      </c>
      <c r="B158">
        <v>157</v>
      </c>
      <c r="C158" s="3" t="s">
        <v>164</v>
      </c>
      <c r="D158" s="3" t="s">
        <v>85</v>
      </c>
      <c r="E158" s="3" t="s">
        <v>30</v>
      </c>
      <c r="F158" t="e">
        <f>VLOOKUP(C158,#REF!,2,FALSE)</f>
        <v>#REF!</v>
      </c>
      <c r="G158" s="3"/>
      <c r="H158" s="1" t="str">
        <f>VLOOKUP(C158,[2]COI!$A:$N,3,FALSE)</f>
        <v>CE-000000119-1</v>
      </c>
      <c r="I158" t="s">
        <v>1</v>
      </c>
      <c r="K158" s="3">
        <v>2010</v>
      </c>
      <c r="L158" t="str">
        <f>VLOOKUP($C158,[3]All_cirripectes!$B:$BQ,55,FALSE)</f>
        <v>New Caledonia</v>
      </c>
      <c r="M158" t="s">
        <v>38</v>
      </c>
      <c r="N158" s="1"/>
      <c r="O158" s="1"/>
      <c r="P158" s="1" t="s">
        <v>1329</v>
      </c>
      <c r="Q158" s="34">
        <v>-20.904694444444441</v>
      </c>
      <c r="R158" s="34">
        <v>165.62956944444446</v>
      </c>
      <c r="S158" s="1">
        <v>-20.904694444444441</v>
      </c>
      <c r="T158" s="1">
        <v>165.62956944444446</v>
      </c>
      <c r="U158" s="10"/>
      <c r="X158" s="3" t="s">
        <v>455</v>
      </c>
      <c r="Y158" s="3" t="s">
        <v>45</v>
      </c>
      <c r="Z158" t="s">
        <v>89</v>
      </c>
      <c r="AA158" s="17" t="s">
        <v>760</v>
      </c>
      <c r="AE158" t="e">
        <f>VLOOKUP($C158,#REF!,6,FALSE)</f>
        <v>#REF!</v>
      </c>
      <c r="AF158" t="e">
        <f>VLOOKUP($C158,#REF!,7,FALSE)</f>
        <v>#REF!</v>
      </c>
      <c r="AG158" t="e">
        <f>VLOOKUP($C158,#REF!,8,FALSE)</f>
        <v>#REF!</v>
      </c>
      <c r="AH158" t="e">
        <f>VLOOKUP($C158,#REF!,9,FALSE)</f>
        <v>#REF!</v>
      </c>
      <c r="AI158" t="e">
        <f>VLOOKUP($C158,#REF!,10,FALSE)</f>
        <v>#REF!</v>
      </c>
      <c r="AJ158" t="e">
        <f>VLOOKUP($C158,#REF!,11,FALSE)</f>
        <v>#REF!</v>
      </c>
      <c r="AL158">
        <v>0</v>
      </c>
    </row>
    <row r="159" spans="1:38" x14ac:dyDescent="0.25">
      <c r="A159" t="s">
        <v>619</v>
      </c>
      <c r="B159">
        <v>158</v>
      </c>
      <c r="C159" s="3" t="s">
        <v>165</v>
      </c>
      <c r="D159" s="3" t="s">
        <v>85</v>
      </c>
      <c r="E159" s="3" t="s">
        <v>30</v>
      </c>
      <c r="F159" t="e">
        <f>VLOOKUP(C159,#REF!,2,FALSE)</f>
        <v>#REF!</v>
      </c>
      <c r="G159" s="3"/>
      <c r="H159" s="1" t="str">
        <f>VLOOKUP(C159,[2]COI!$A:$N,3,FALSE)</f>
        <v>CE-000000119-2</v>
      </c>
      <c r="I159" t="s">
        <v>1</v>
      </c>
      <c r="K159" s="3">
        <v>2010</v>
      </c>
      <c r="L159" t="str">
        <f>VLOOKUP($C159,[3]All_cirripectes!$B:$BQ,55,FALSE)</f>
        <v>New Caledonia</v>
      </c>
      <c r="M159" t="s">
        <v>38</v>
      </c>
      <c r="N159" s="1"/>
      <c r="O159" s="1"/>
      <c r="P159" s="1" t="s">
        <v>1329</v>
      </c>
      <c r="Q159" s="34">
        <v>-20.904694444444441</v>
      </c>
      <c r="R159" s="34">
        <v>165.62956944444446</v>
      </c>
      <c r="S159" s="1">
        <v>-20.904694444444441</v>
      </c>
      <c r="T159" s="1">
        <v>165.62956944444446</v>
      </c>
      <c r="U159" s="10"/>
      <c r="X159" s="3" t="s">
        <v>455</v>
      </c>
      <c r="Y159" s="3" t="s">
        <v>45</v>
      </c>
      <c r="Z159" t="s">
        <v>89</v>
      </c>
      <c r="AA159" s="17" t="s">
        <v>761</v>
      </c>
      <c r="AE159" t="e">
        <f>VLOOKUP($C159,#REF!,6,FALSE)</f>
        <v>#REF!</v>
      </c>
      <c r="AF159" t="e">
        <f>VLOOKUP($C159,#REF!,7,FALSE)</f>
        <v>#REF!</v>
      </c>
      <c r="AG159" t="e">
        <f>VLOOKUP($C159,#REF!,8,FALSE)</f>
        <v>#REF!</v>
      </c>
      <c r="AH159" t="e">
        <f>VLOOKUP($C159,#REF!,9,FALSE)</f>
        <v>#REF!</v>
      </c>
      <c r="AI159" t="e">
        <f>VLOOKUP($C159,#REF!,10,FALSE)</f>
        <v>#REF!</v>
      </c>
      <c r="AJ159" t="e">
        <f>VLOOKUP($C159,#REF!,11,FALSE)</f>
        <v>#REF!</v>
      </c>
      <c r="AL159">
        <v>0</v>
      </c>
    </row>
    <row r="160" spans="1:38" x14ac:dyDescent="0.25">
      <c r="A160" t="s">
        <v>620</v>
      </c>
      <c r="B160">
        <v>159</v>
      </c>
      <c r="C160" s="3" t="s">
        <v>166</v>
      </c>
      <c r="D160" s="3" t="s">
        <v>85</v>
      </c>
      <c r="E160" s="3" t="s">
        <v>30</v>
      </c>
      <c r="F160" t="e">
        <f>VLOOKUP(C160,#REF!,2,FALSE)</f>
        <v>#REF!</v>
      </c>
      <c r="G160" s="3"/>
      <c r="H160" s="1" t="str">
        <f>VLOOKUP(C160,[2]COI!$A:$N,3,FALSE)</f>
        <v>CE-000000119-3</v>
      </c>
      <c r="I160" t="s">
        <v>1</v>
      </c>
      <c r="K160" s="3">
        <v>2010</v>
      </c>
      <c r="L160" t="str">
        <f>VLOOKUP($C160,[3]All_cirripectes!$B:$BQ,55,FALSE)</f>
        <v>New Caledonia</v>
      </c>
      <c r="M160" t="s">
        <v>38</v>
      </c>
      <c r="N160" s="1"/>
      <c r="O160" s="1"/>
      <c r="P160" s="1" t="s">
        <v>1329</v>
      </c>
      <c r="Q160" s="34">
        <v>-20.904694444444441</v>
      </c>
      <c r="R160" s="34">
        <v>165.62956944444446</v>
      </c>
      <c r="S160" s="1">
        <v>-20.904694444444441</v>
      </c>
      <c r="T160" s="1">
        <v>165.62956944444446</v>
      </c>
      <c r="U160" s="10"/>
      <c r="X160" s="3" t="s">
        <v>455</v>
      </c>
      <c r="Y160" s="3" t="s">
        <v>45</v>
      </c>
      <c r="Z160" t="s">
        <v>89</v>
      </c>
      <c r="AA160" s="17" t="s">
        <v>762</v>
      </c>
      <c r="AE160" t="e">
        <f>VLOOKUP($C160,#REF!,6,FALSE)</f>
        <v>#REF!</v>
      </c>
      <c r="AF160" t="e">
        <f>VLOOKUP($C160,#REF!,7,FALSE)</f>
        <v>#REF!</v>
      </c>
      <c r="AG160" t="e">
        <f>VLOOKUP($C160,#REF!,8,FALSE)</f>
        <v>#REF!</v>
      </c>
      <c r="AH160" t="e">
        <f>VLOOKUP($C160,#REF!,9,FALSE)</f>
        <v>#REF!</v>
      </c>
      <c r="AI160" t="e">
        <f>VLOOKUP($C160,#REF!,10,FALSE)</f>
        <v>#REF!</v>
      </c>
      <c r="AJ160" t="e">
        <f>VLOOKUP($C160,#REF!,11,FALSE)</f>
        <v>#REF!</v>
      </c>
      <c r="AL160">
        <v>0</v>
      </c>
    </row>
    <row r="161" spans="1:38" x14ac:dyDescent="0.25">
      <c r="A161" t="s">
        <v>621</v>
      </c>
      <c r="B161">
        <v>160</v>
      </c>
      <c r="C161" s="3" t="s">
        <v>167</v>
      </c>
      <c r="D161" s="3" t="s">
        <v>84</v>
      </c>
      <c r="E161" s="3" t="s">
        <v>84</v>
      </c>
      <c r="F161" t="e">
        <f>VLOOKUP(C161,#REF!,2,FALSE)</f>
        <v>#REF!</v>
      </c>
      <c r="G161" s="3"/>
      <c r="H161" s="1" t="str">
        <f>VLOOKUP(C161,[2]COI!$A:$N,3,FALSE)</f>
        <v>CE-000000285-1</v>
      </c>
      <c r="I161" t="s">
        <v>1</v>
      </c>
      <c r="K161" s="3">
        <v>2010</v>
      </c>
      <c r="L161" t="str">
        <f>VLOOKUP($C161,[3]All_cirripectes!$B:$BQ,55,FALSE)</f>
        <v>New Caledonia</v>
      </c>
      <c r="M161" t="s">
        <v>38</v>
      </c>
      <c r="N161" s="1"/>
      <c r="O161" s="1"/>
      <c r="P161" s="1" t="s">
        <v>1329</v>
      </c>
      <c r="Q161" s="34">
        <v>-20.904694444444441</v>
      </c>
      <c r="R161" s="34">
        <v>165.62956944444446</v>
      </c>
      <c r="S161" s="1">
        <v>-20.904694444444441</v>
      </c>
      <c r="T161" s="1">
        <v>165.62956944444446</v>
      </c>
      <c r="U161" s="10"/>
      <c r="X161" s="3" t="s">
        <v>457</v>
      </c>
      <c r="Y161" s="3" t="s">
        <v>54</v>
      </c>
      <c r="Z161" t="s">
        <v>89</v>
      </c>
      <c r="AA161" s="17" t="s">
        <v>766</v>
      </c>
      <c r="AE161" t="e">
        <f>VLOOKUP($C161,#REF!,6,FALSE)</f>
        <v>#REF!</v>
      </c>
      <c r="AF161" t="e">
        <f>VLOOKUP($C161,#REF!,7,FALSE)</f>
        <v>#REF!</v>
      </c>
      <c r="AG161" t="e">
        <f>VLOOKUP($C161,#REF!,8,FALSE)</f>
        <v>#REF!</v>
      </c>
      <c r="AH161" t="e">
        <f>VLOOKUP($C161,#REF!,9,FALSE)</f>
        <v>#REF!</v>
      </c>
      <c r="AI161" t="e">
        <f>VLOOKUP($C161,#REF!,10,FALSE)</f>
        <v>#REF!</v>
      </c>
      <c r="AJ161" t="e">
        <f>VLOOKUP($C161,#REF!,11,FALSE)</f>
        <v>#REF!</v>
      </c>
      <c r="AL161">
        <v>0</v>
      </c>
    </row>
    <row r="162" spans="1:38" x14ac:dyDescent="0.25">
      <c r="A162" t="s">
        <v>622</v>
      </c>
      <c r="B162">
        <v>161</v>
      </c>
      <c r="C162" s="3" t="s">
        <v>184</v>
      </c>
      <c r="D162" s="3" t="s">
        <v>30</v>
      </c>
      <c r="E162" s="3" t="s">
        <v>30</v>
      </c>
      <c r="F162" t="e">
        <f>VLOOKUP(C162,#REF!,2,FALSE)</f>
        <v>#REF!</v>
      </c>
      <c r="G162" s="3"/>
      <c r="H162" s="1" t="str">
        <f>VLOOKUP(C162,[2]COI!$A:$N,3,FALSE)</f>
        <v>PCH 2005-30</v>
      </c>
      <c r="I162" t="s">
        <v>1</v>
      </c>
      <c r="K162" s="3">
        <v>2005</v>
      </c>
      <c r="L162" t="str">
        <f>VLOOKUP($C162,[3]All_cirripectes!$B:$BQ,55,FALSE)</f>
        <v>Seychelles</v>
      </c>
      <c r="M162" t="s">
        <v>71</v>
      </c>
      <c r="N162" s="1"/>
      <c r="O162" s="1"/>
      <c r="P162" s="1" t="s">
        <v>60</v>
      </c>
      <c r="Q162" s="34">
        <v>-4.678927777777778</v>
      </c>
      <c r="R162" s="34">
        <v>55.49355555555556</v>
      </c>
      <c r="S162" s="1">
        <v>-4.678927777777778</v>
      </c>
      <c r="T162" s="1">
        <v>55.49355555555556</v>
      </c>
      <c r="U162" s="10"/>
      <c r="X162" s="3" t="s">
        <v>452</v>
      </c>
      <c r="Y162" s="3" t="s">
        <v>45</v>
      </c>
      <c r="Z162" t="s">
        <v>89</v>
      </c>
      <c r="AA162" s="14" t="s">
        <v>919</v>
      </c>
      <c r="AE162" t="e">
        <f>VLOOKUP($C162,#REF!,6,FALSE)</f>
        <v>#REF!</v>
      </c>
      <c r="AF162" t="e">
        <f>VLOOKUP($C162,#REF!,7,FALSE)</f>
        <v>#REF!</v>
      </c>
      <c r="AG162" t="e">
        <f>VLOOKUP($C162,#REF!,8,FALSE)</f>
        <v>#REF!</v>
      </c>
      <c r="AH162" t="e">
        <f>VLOOKUP($C162,#REF!,9,FALSE)</f>
        <v>#REF!</v>
      </c>
      <c r="AI162" t="e">
        <f>VLOOKUP($C162,#REF!,10,FALSE)</f>
        <v>#REF!</v>
      </c>
      <c r="AJ162" t="e">
        <f>VLOOKUP($C162,#REF!,11,FALSE)</f>
        <v>#REF!</v>
      </c>
      <c r="AL162">
        <v>0</v>
      </c>
    </row>
    <row r="163" spans="1:38" x14ac:dyDescent="0.25">
      <c r="A163" t="s">
        <v>623</v>
      </c>
      <c r="B163">
        <v>162</v>
      </c>
      <c r="C163" s="3" t="s">
        <v>183</v>
      </c>
      <c r="D163" s="3" t="s">
        <v>30</v>
      </c>
      <c r="E163" s="3" t="s">
        <v>30</v>
      </c>
      <c r="F163" t="e">
        <f>VLOOKUP(C163,#REF!,2,FALSE)</f>
        <v>#REF!</v>
      </c>
      <c r="G163" s="3"/>
      <c r="H163" s="1" t="str">
        <f>VLOOKUP(C163,[2]COI!$A:$N,3,FALSE)</f>
        <v>PCH 2005-30</v>
      </c>
      <c r="I163" t="s">
        <v>1</v>
      </c>
      <c r="K163" s="3">
        <v>2005</v>
      </c>
      <c r="L163" t="str">
        <f>VLOOKUP($C163,[3]All_cirripectes!$B:$BQ,55,FALSE)</f>
        <v>Seychelles</v>
      </c>
      <c r="M163" t="s">
        <v>71</v>
      </c>
      <c r="N163" s="1"/>
      <c r="O163" s="1"/>
      <c r="P163" s="1" t="s">
        <v>60</v>
      </c>
      <c r="Q163" s="34">
        <v>-4.678927777777778</v>
      </c>
      <c r="R163" s="34">
        <v>55.49355555555556</v>
      </c>
      <c r="S163" s="1">
        <v>-4.678927777777778</v>
      </c>
      <c r="T163" s="1">
        <v>55.49355555555556</v>
      </c>
      <c r="U163" s="10"/>
      <c r="X163" s="3" t="s">
        <v>452</v>
      </c>
      <c r="Y163" s="3" t="s">
        <v>45</v>
      </c>
      <c r="Z163" t="s">
        <v>89</v>
      </c>
      <c r="AA163" s="14" t="s">
        <v>920</v>
      </c>
      <c r="AE163" t="e">
        <f>VLOOKUP($C163,#REF!,6,FALSE)</f>
        <v>#REF!</v>
      </c>
      <c r="AF163" t="e">
        <f>VLOOKUP($C163,#REF!,7,FALSE)</f>
        <v>#REF!</v>
      </c>
      <c r="AG163" t="e">
        <f>VLOOKUP($C163,#REF!,8,FALSE)</f>
        <v>#REF!</v>
      </c>
      <c r="AH163" t="e">
        <f>VLOOKUP($C163,#REF!,9,FALSE)</f>
        <v>#REF!</v>
      </c>
      <c r="AI163" t="e">
        <f>VLOOKUP($C163,#REF!,10,FALSE)</f>
        <v>#REF!</v>
      </c>
      <c r="AJ163" t="e">
        <f>VLOOKUP($C163,#REF!,11,FALSE)</f>
        <v>#REF!</v>
      </c>
      <c r="AL163">
        <v>0</v>
      </c>
    </row>
    <row r="164" spans="1:38" x14ac:dyDescent="0.25">
      <c r="A164" t="s">
        <v>624</v>
      </c>
      <c r="B164">
        <v>163</v>
      </c>
      <c r="C164" s="3" t="s">
        <v>185</v>
      </c>
      <c r="D164" s="3" t="s">
        <v>86</v>
      </c>
      <c r="E164" s="3" t="s">
        <v>86</v>
      </c>
      <c r="F164" t="e">
        <f>VLOOKUP(C164,#REF!,2,FALSE)</f>
        <v>#REF!</v>
      </c>
      <c r="G164" s="3"/>
      <c r="H164" s="1" t="str">
        <f>VLOOKUP(C164,[2]COI!$A:$N,3,FALSE)</f>
        <v>PCH 2005-30</v>
      </c>
      <c r="I164" t="s">
        <v>1</v>
      </c>
      <c r="K164" s="3">
        <v>2005</v>
      </c>
      <c r="L164" t="str">
        <f>VLOOKUP($C164,[3]All_cirripectes!$B:$BQ,55,FALSE)</f>
        <v>Seychelles</v>
      </c>
      <c r="M164" t="s">
        <v>71</v>
      </c>
      <c r="N164" s="1"/>
      <c r="O164" s="1"/>
      <c r="P164" s="1" t="s">
        <v>60</v>
      </c>
      <c r="Q164" s="34">
        <v>-4.678927777777778</v>
      </c>
      <c r="R164" s="34">
        <v>55.49355555555556</v>
      </c>
      <c r="S164" s="1">
        <v>-4.678927777777778</v>
      </c>
      <c r="T164" s="1">
        <v>55.49355555555556</v>
      </c>
      <c r="U164" s="10"/>
      <c r="X164" s="3" t="s">
        <v>453</v>
      </c>
      <c r="Y164" s="3" t="s">
        <v>44</v>
      </c>
      <c r="Z164" t="s">
        <v>89</v>
      </c>
      <c r="AA164" s="17" t="s">
        <v>757</v>
      </c>
      <c r="AE164" t="e">
        <f>VLOOKUP($C164,#REF!,6,FALSE)</f>
        <v>#REF!</v>
      </c>
      <c r="AF164" t="e">
        <f>VLOOKUP($C164,#REF!,7,FALSE)</f>
        <v>#REF!</v>
      </c>
      <c r="AG164" t="e">
        <f>VLOOKUP($C164,#REF!,8,FALSE)</f>
        <v>#REF!</v>
      </c>
      <c r="AH164" t="e">
        <f>VLOOKUP($C164,#REF!,9,FALSE)</f>
        <v>#REF!</v>
      </c>
      <c r="AI164" t="e">
        <f>VLOOKUP($C164,#REF!,10,FALSE)</f>
        <v>#REF!</v>
      </c>
      <c r="AJ164" t="e">
        <f>VLOOKUP($C164,#REF!,11,FALSE)</f>
        <v>#REF!</v>
      </c>
      <c r="AL164">
        <v>0</v>
      </c>
    </row>
    <row r="165" spans="1:38" x14ac:dyDescent="0.25">
      <c r="A165" t="s">
        <v>625</v>
      </c>
      <c r="B165">
        <v>164</v>
      </c>
      <c r="C165" s="3" t="s">
        <v>181</v>
      </c>
      <c r="D165" s="3" t="s">
        <v>30</v>
      </c>
      <c r="E165" s="3" t="s">
        <v>30</v>
      </c>
      <c r="F165" t="e">
        <f>VLOOKUP(C165,#REF!,2,FALSE)</f>
        <v>#REF!</v>
      </c>
      <c r="G165" s="3"/>
      <c r="H165" s="1" t="str">
        <f>VLOOKUP(C165,[2]COI!$A:$N,3,FALSE)</f>
        <v>TAN 0807-0711</v>
      </c>
      <c r="I165" t="s">
        <v>1</v>
      </c>
      <c r="K165" s="3">
        <v>2008</v>
      </c>
      <c r="L165" t="str">
        <f>VLOOKUP($C165,[3]All_cirripectes!$B:$BQ,55,FALSE)</f>
        <v>Seychelles</v>
      </c>
      <c r="M165" s="4" t="s">
        <v>441</v>
      </c>
      <c r="N165" s="1" t="s">
        <v>1042</v>
      </c>
      <c r="O165" s="1" t="s">
        <v>1043</v>
      </c>
      <c r="P165" s="1" t="s">
        <v>1330</v>
      </c>
      <c r="Q165" s="1" t="s">
        <v>1044</v>
      </c>
      <c r="R165" s="1" t="s">
        <v>1045</v>
      </c>
      <c r="S165" s="1" t="s">
        <v>1044</v>
      </c>
      <c r="T165" s="1" t="s">
        <v>1045</v>
      </c>
      <c r="U165" s="10" t="s">
        <v>1032</v>
      </c>
      <c r="X165" s="3" t="s">
        <v>452</v>
      </c>
      <c r="Y165" s="3" t="s">
        <v>45</v>
      </c>
      <c r="Z165" t="s">
        <v>89</v>
      </c>
      <c r="AA165" s="14" t="s">
        <v>922</v>
      </c>
      <c r="AE165" t="e">
        <f>VLOOKUP($C165,#REF!,6,FALSE)</f>
        <v>#REF!</v>
      </c>
      <c r="AF165" t="e">
        <f>VLOOKUP($C165,#REF!,7,FALSE)</f>
        <v>#REF!</v>
      </c>
      <c r="AG165" t="e">
        <f>VLOOKUP($C165,#REF!,8,FALSE)</f>
        <v>#REF!</v>
      </c>
      <c r="AH165" t="e">
        <f>VLOOKUP($C165,#REF!,9,FALSE)</f>
        <v>#REF!</v>
      </c>
      <c r="AI165" t="e">
        <f>VLOOKUP($C165,#REF!,10,FALSE)</f>
        <v>#REF!</v>
      </c>
      <c r="AJ165" t="e">
        <f>VLOOKUP($C165,#REF!,11,FALSE)</f>
        <v>#REF!</v>
      </c>
      <c r="AL165">
        <v>0</v>
      </c>
    </row>
    <row r="166" spans="1:38" x14ac:dyDescent="0.25">
      <c r="A166" t="s">
        <v>626</v>
      </c>
      <c r="B166">
        <v>165</v>
      </c>
      <c r="C166" s="3" t="s">
        <v>153</v>
      </c>
      <c r="D166" s="3" t="s">
        <v>86</v>
      </c>
      <c r="E166" s="3" t="s">
        <v>86</v>
      </c>
      <c r="F166" t="e">
        <f>VLOOKUP(C166,#REF!,2,FALSE)</f>
        <v>#REF!</v>
      </c>
      <c r="G166" s="3"/>
      <c r="H166" s="1" t="str">
        <f>VLOOKUP(C166,[2]COI!$A:$N,3,FALSE)</f>
        <v>PCH 2005-25</v>
      </c>
      <c r="I166" t="s">
        <v>1</v>
      </c>
      <c r="K166" s="3">
        <v>2005</v>
      </c>
      <c r="L166" t="str">
        <f>VLOOKUP($C166,[3]All_cirripectes!$B:$BQ,55,FALSE)</f>
        <v>Seychelles</v>
      </c>
      <c r="M166" t="s">
        <v>71</v>
      </c>
      <c r="N166" s="1"/>
      <c r="O166" s="1"/>
      <c r="P166" s="1" t="s">
        <v>60</v>
      </c>
      <c r="Q166" s="34">
        <v>-4.678927777777778</v>
      </c>
      <c r="R166" s="34">
        <v>55.49355555555556</v>
      </c>
      <c r="S166" s="1">
        <v>-4.678927777777778</v>
      </c>
      <c r="T166" s="1">
        <v>55.49355555555556</v>
      </c>
      <c r="U166" s="10"/>
      <c r="X166" s="3" t="s">
        <v>453</v>
      </c>
      <c r="Y166" s="3" t="s">
        <v>44</v>
      </c>
      <c r="Z166" t="s">
        <v>89</v>
      </c>
      <c r="AA166" s="17" t="s">
        <v>757</v>
      </c>
      <c r="AE166" t="e">
        <f>VLOOKUP($C166,#REF!,6,FALSE)</f>
        <v>#REF!</v>
      </c>
      <c r="AF166" t="e">
        <f>VLOOKUP($C166,#REF!,7,FALSE)</f>
        <v>#REF!</v>
      </c>
      <c r="AG166" t="e">
        <f>VLOOKUP($C166,#REF!,8,FALSE)</f>
        <v>#REF!</v>
      </c>
      <c r="AH166" t="e">
        <f>VLOOKUP($C166,#REF!,9,FALSE)</f>
        <v>#REF!</v>
      </c>
      <c r="AI166" t="e">
        <f>VLOOKUP($C166,#REF!,10,FALSE)</f>
        <v>#REF!</v>
      </c>
      <c r="AJ166" t="e">
        <f>VLOOKUP($C166,#REF!,11,FALSE)</f>
        <v>#REF!</v>
      </c>
      <c r="AL166">
        <v>0</v>
      </c>
    </row>
    <row r="167" spans="1:38" x14ac:dyDescent="0.25">
      <c r="A167" s="8" t="s">
        <v>627</v>
      </c>
      <c r="B167" s="8">
        <v>166</v>
      </c>
      <c r="C167" s="7" t="s">
        <v>186</v>
      </c>
      <c r="D167" s="3" t="s">
        <v>30</v>
      </c>
      <c r="E167" s="3" t="s">
        <v>1382</v>
      </c>
      <c r="F167" s="8" t="e">
        <f>VLOOKUP(C167,#REF!,2,FALSE)</f>
        <v>#REF!</v>
      </c>
      <c r="G167" s="7" t="s">
        <v>352</v>
      </c>
      <c r="H167" s="1" t="str">
        <f>VLOOKUP(C167,[2]COI!$A:$N,3,FALSE)</f>
        <v>REU0146</v>
      </c>
      <c r="I167" s="8" t="s">
        <v>1</v>
      </c>
      <c r="J167" s="8"/>
      <c r="K167" s="7">
        <v>2007</v>
      </c>
      <c r="L167" s="8" t="str">
        <f>VLOOKUP($C167,[3]All_cirripectes!$B:$BQ,55,FALSE)</f>
        <v>Reunion</v>
      </c>
      <c r="M167" s="8" t="s">
        <v>444</v>
      </c>
      <c r="N167" s="1" t="s">
        <v>999</v>
      </c>
      <c r="O167" s="1" t="s">
        <v>1046</v>
      </c>
      <c r="P167" s="1" t="s">
        <v>444</v>
      </c>
      <c r="Q167" s="1" t="s">
        <v>1047</v>
      </c>
      <c r="R167" s="1" t="s">
        <v>1048</v>
      </c>
      <c r="S167" s="1" t="e">
        <v>#N/A</v>
      </c>
      <c r="T167" s="1" t="e">
        <v>#N/A</v>
      </c>
      <c r="U167" s="10">
        <v>2</v>
      </c>
      <c r="V167" s="8"/>
      <c r="W167" s="8"/>
      <c r="X167" s="7" t="s">
        <v>452</v>
      </c>
      <c r="Y167" s="7" t="s">
        <v>55</v>
      </c>
      <c r="Z167" s="8" t="s">
        <v>89</v>
      </c>
      <c r="AA167" s="17" t="s">
        <v>764</v>
      </c>
      <c r="AE167" t="e">
        <f>VLOOKUP($C167,#REF!,6,FALSE)</f>
        <v>#REF!</v>
      </c>
      <c r="AF167" t="e">
        <f>VLOOKUP($C167,#REF!,7,FALSE)</f>
        <v>#REF!</v>
      </c>
      <c r="AG167" t="e">
        <f>VLOOKUP($C167,#REF!,8,FALSE)</f>
        <v>#REF!</v>
      </c>
      <c r="AH167" t="e">
        <f>VLOOKUP($C167,#REF!,9,FALSE)</f>
        <v>#REF!</v>
      </c>
      <c r="AI167" t="e">
        <f>VLOOKUP($C167,#REF!,10,FALSE)</f>
        <v>#REF!</v>
      </c>
      <c r="AJ167" t="e">
        <f>VLOOKUP($C167,#REF!,11,FALSE)</f>
        <v>#REF!</v>
      </c>
      <c r="AL167">
        <v>0</v>
      </c>
    </row>
    <row r="168" spans="1:38" x14ac:dyDescent="0.25">
      <c r="A168" t="s">
        <v>628</v>
      </c>
      <c r="B168">
        <v>167</v>
      </c>
      <c r="C168" s="3" t="s">
        <v>187</v>
      </c>
      <c r="D168" s="3" t="s">
        <v>85</v>
      </c>
      <c r="E168" s="3" t="s">
        <v>30</v>
      </c>
      <c r="F168" t="e">
        <f>VLOOKUP(C168,#REF!,2,FALSE)</f>
        <v>#REF!</v>
      </c>
      <c r="G168" s="3" t="s">
        <v>353</v>
      </c>
      <c r="H168" s="1" t="str">
        <f>VLOOKUP(C168,[2]COI!$A:$N,3,FALSE)</f>
        <v>REU1013</v>
      </c>
      <c r="I168" t="s">
        <v>1</v>
      </c>
      <c r="K168" s="3">
        <v>2007</v>
      </c>
      <c r="L168" t="str">
        <f>VLOOKUP($C168,[3]All_cirripectes!$B:$BQ,55,FALSE)</f>
        <v>Reunion</v>
      </c>
      <c r="M168" s="4" t="s">
        <v>444</v>
      </c>
      <c r="N168" s="1" t="s">
        <v>999</v>
      </c>
      <c r="O168" s="1" t="s">
        <v>1049</v>
      </c>
      <c r="P168" s="1" t="s">
        <v>444</v>
      </c>
      <c r="Q168" s="1" t="s">
        <v>1050</v>
      </c>
      <c r="R168" s="1" t="s">
        <v>1051</v>
      </c>
      <c r="S168" s="1" t="e">
        <v>#N/A</v>
      </c>
      <c r="T168" s="1" t="e">
        <v>#N/A</v>
      </c>
      <c r="U168" s="10">
        <v>16</v>
      </c>
      <c r="X168" s="3" t="s">
        <v>455</v>
      </c>
      <c r="Y168" s="3" t="s">
        <v>45</v>
      </c>
      <c r="Z168" t="s">
        <v>89</v>
      </c>
      <c r="AA168" s="17" t="s">
        <v>757</v>
      </c>
      <c r="AE168" t="e">
        <f>VLOOKUP($C168,#REF!,6,FALSE)</f>
        <v>#REF!</v>
      </c>
      <c r="AF168" t="e">
        <f>VLOOKUP($C168,#REF!,7,FALSE)</f>
        <v>#REF!</v>
      </c>
      <c r="AG168" t="e">
        <f>VLOOKUP($C168,#REF!,8,FALSE)</f>
        <v>#REF!</v>
      </c>
      <c r="AH168" t="e">
        <f>VLOOKUP($C168,#REF!,9,FALSE)</f>
        <v>#REF!</v>
      </c>
      <c r="AI168" t="e">
        <f>VLOOKUP($C168,#REF!,10,FALSE)</f>
        <v>#REF!</v>
      </c>
      <c r="AJ168" t="e">
        <f>VLOOKUP($C168,#REF!,11,FALSE)</f>
        <v>#REF!</v>
      </c>
      <c r="AL168">
        <v>0</v>
      </c>
    </row>
    <row r="169" spans="1:38" x14ac:dyDescent="0.25">
      <c r="A169" s="8" t="s">
        <v>629</v>
      </c>
      <c r="B169" s="8">
        <v>168</v>
      </c>
      <c r="C169" s="7" t="s">
        <v>145</v>
      </c>
      <c r="D169" s="3" t="s">
        <v>30</v>
      </c>
      <c r="E169" s="3" t="s">
        <v>1382</v>
      </c>
      <c r="F169" s="8" t="e">
        <f>VLOOKUP(C169,#REF!,2,FALSE)</f>
        <v>#REF!</v>
      </c>
      <c r="G169" s="7" t="s">
        <v>329</v>
      </c>
      <c r="H169" s="1" t="str">
        <f>VLOOKUP(C169,[2]COI!$A:$N,3,FALSE)</f>
        <v>REU1763</v>
      </c>
      <c r="I169" s="8" t="s">
        <v>1</v>
      </c>
      <c r="J169" s="8"/>
      <c r="K169" s="7">
        <v>2007</v>
      </c>
      <c r="L169" s="8" t="str">
        <f>VLOOKUP($C169,[3]All_cirripectes!$B:$BQ,55,FALSE)</f>
        <v>Reunion</v>
      </c>
      <c r="M169" s="8" t="s">
        <v>444</v>
      </c>
      <c r="N169" s="1" t="s">
        <v>1052</v>
      </c>
      <c r="O169" s="1" t="s">
        <v>1053</v>
      </c>
      <c r="P169" s="1" t="s">
        <v>444</v>
      </c>
      <c r="Q169" s="1" t="s">
        <v>1054</v>
      </c>
      <c r="R169" s="1" t="s">
        <v>1055</v>
      </c>
      <c r="S169" s="1" t="e">
        <v>#N/A</v>
      </c>
      <c r="T169" s="1" t="e">
        <v>#N/A</v>
      </c>
      <c r="U169" s="10">
        <v>1</v>
      </c>
      <c r="V169" s="8"/>
      <c r="W169" s="8"/>
      <c r="X169" s="7" t="s">
        <v>452</v>
      </c>
      <c r="Y169" s="7" t="s">
        <v>55</v>
      </c>
      <c r="Z169" s="8" t="s">
        <v>89</v>
      </c>
      <c r="AA169" s="17" t="s">
        <v>757</v>
      </c>
      <c r="AE169" t="e">
        <f>VLOOKUP($C169,#REF!,6,FALSE)</f>
        <v>#REF!</v>
      </c>
      <c r="AF169" t="e">
        <f>VLOOKUP($C169,#REF!,7,FALSE)</f>
        <v>#REF!</v>
      </c>
      <c r="AG169" t="e">
        <f>VLOOKUP($C169,#REF!,8,FALSE)</f>
        <v>#REF!</v>
      </c>
      <c r="AH169" t="e">
        <f>VLOOKUP($C169,#REF!,9,FALSE)</f>
        <v>#REF!</v>
      </c>
      <c r="AI169" t="e">
        <f>VLOOKUP($C169,#REF!,10,FALSE)</f>
        <v>#REF!</v>
      </c>
      <c r="AJ169" t="e">
        <f>VLOOKUP($C169,#REF!,11,FALSE)</f>
        <v>#REF!</v>
      </c>
      <c r="AL169">
        <v>0</v>
      </c>
    </row>
    <row r="170" spans="1:38" x14ac:dyDescent="0.25">
      <c r="A170" s="8" t="s">
        <v>630</v>
      </c>
      <c r="B170" s="8">
        <v>169</v>
      </c>
      <c r="C170" s="7" t="s">
        <v>146</v>
      </c>
      <c r="D170" s="3" t="s">
        <v>30</v>
      </c>
      <c r="E170" s="3" t="s">
        <v>1382</v>
      </c>
      <c r="F170" s="8" t="e">
        <f>VLOOKUP(C170,#REF!,2,FALSE)</f>
        <v>#REF!</v>
      </c>
      <c r="G170" s="7" t="s">
        <v>330</v>
      </c>
      <c r="H170" s="1" t="str">
        <f>VLOOKUP(C170,[2]COI!$A:$N,3,FALSE)</f>
        <v>REU1764</v>
      </c>
      <c r="I170" s="8" t="s">
        <v>1</v>
      </c>
      <c r="J170" s="8"/>
      <c r="K170" s="7">
        <v>2007</v>
      </c>
      <c r="L170" s="8" t="str">
        <f>VLOOKUP($C170,[3]All_cirripectes!$B:$BQ,55,FALSE)</f>
        <v>Reunion</v>
      </c>
      <c r="M170" s="8" t="s">
        <v>444</v>
      </c>
      <c r="N170" s="1" t="s">
        <v>1052</v>
      </c>
      <c r="O170" s="1" t="s">
        <v>1053</v>
      </c>
      <c r="P170" s="1" t="s">
        <v>444</v>
      </c>
      <c r="Q170" s="1" t="s">
        <v>1054</v>
      </c>
      <c r="R170" s="1" t="s">
        <v>1055</v>
      </c>
      <c r="S170" s="1" t="e">
        <v>#N/A</v>
      </c>
      <c r="T170" s="1" t="e">
        <v>#N/A</v>
      </c>
      <c r="U170" s="10">
        <v>1</v>
      </c>
      <c r="V170" s="8"/>
      <c r="W170" s="8"/>
      <c r="X170" s="7" t="s">
        <v>452</v>
      </c>
      <c r="Y170" s="7" t="s">
        <v>55</v>
      </c>
      <c r="Z170" s="8" t="s">
        <v>89</v>
      </c>
      <c r="AA170" s="17" t="s">
        <v>765</v>
      </c>
      <c r="AE170" t="e">
        <f>VLOOKUP($C170,#REF!,6,FALSE)</f>
        <v>#REF!</v>
      </c>
      <c r="AF170" t="e">
        <f>VLOOKUP($C170,#REF!,7,FALSE)</f>
        <v>#REF!</v>
      </c>
      <c r="AG170" t="e">
        <f>VLOOKUP($C170,#REF!,8,FALSE)</f>
        <v>#REF!</v>
      </c>
      <c r="AH170" t="e">
        <f>VLOOKUP($C170,#REF!,9,FALSE)</f>
        <v>#REF!</v>
      </c>
      <c r="AI170" t="e">
        <f>VLOOKUP($C170,#REF!,10,FALSE)</f>
        <v>#REF!</v>
      </c>
      <c r="AJ170" t="e">
        <f>VLOOKUP($C170,#REF!,11,FALSE)</f>
        <v>#REF!</v>
      </c>
      <c r="AL170">
        <v>0</v>
      </c>
    </row>
    <row r="171" spans="1:38" x14ac:dyDescent="0.25">
      <c r="A171" s="8" t="s">
        <v>631</v>
      </c>
      <c r="B171" s="8">
        <v>170</v>
      </c>
      <c r="C171" s="7" t="s">
        <v>188</v>
      </c>
      <c r="D171" s="3" t="s">
        <v>30</v>
      </c>
      <c r="E171" s="3" t="s">
        <v>1382</v>
      </c>
      <c r="F171" s="8" t="e">
        <f>VLOOKUP(C171,#REF!,2,FALSE)</f>
        <v>#REF!</v>
      </c>
      <c r="G171" s="7" t="s">
        <v>354</v>
      </c>
      <c r="H171" s="1" t="str">
        <f>VLOOKUP(C171,[2]COI!$A:$N,3,FALSE)</f>
        <v>REU1843</v>
      </c>
      <c r="I171" s="8" t="s">
        <v>1</v>
      </c>
      <c r="J171" s="8"/>
      <c r="K171" s="7">
        <v>2007</v>
      </c>
      <c r="L171" s="8" t="str">
        <f>VLOOKUP($C171,[3]All_cirripectes!$B:$BQ,55,FALSE)</f>
        <v>Reunion</v>
      </c>
      <c r="M171" s="8" t="s">
        <v>444</v>
      </c>
      <c r="N171" s="1" t="s">
        <v>1052</v>
      </c>
      <c r="O171" s="1" t="s">
        <v>1053</v>
      </c>
      <c r="P171" s="1" t="s">
        <v>444</v>
      </c>
      <c r="Q171" s="1" t="s">
        <v>1054</v>
      </c>
      <c r="R171" s="1" t="s">
        <v>1055</v>
      </c>
      <c r="S171" s="1" t="e">
        <v>#N/A</v>
      </c>
      <c r="T171" s="1" t="e">
        <v>#N/A</v>
      </c>
      <c r="U171" s="10">
        <v>1</v>
      </c>
      <c r="V171" s="8"/>
      <c r="W171" s="8"/>
      <c r="X171" s="7" t="s">
        <v>452</v>
      </c>
      <c r="Y171" s="7" t="s">
        <v>55</v>
      </c>
      <c r="Z171" s="8" t="s">
        <v>89</v>
      </c>
      <c r="AA171" s="17" t="s">
        <v>766</v>
      </c>
      <c r="AE171" t="e">
        <f>VLOOKUP($C171,#REF!,6,FALSE)</f>
        <v>#REF!</v>
      </c>
      <c r="AF171" t="e">
        <f>VLOOKUP($C171,#REF!,7,FALSE)</f>
        <v>#REF!</v>
      </c>
      <c r="AG171" t="e">
        <f>VLOOKUP($C171,#REF!,8,FALSE)</f>
        <v>#REF!</v>
      </c>
      <c r="AH171" t="e">
        <f>VLOOKUP($C171,#REF!,9,FALSE)</f>
        <v>#REF!</v>
      </c>
      <c r="AI171" t="e">
        <f>VLOOKUP($C171,#REF!,10,FALSE)</f>
        <v>#REF!</v>
      </c>
      <c r="AJ171" t="e">
        <f>VLOOKUP($C171,#REF!,11,FALSE)</f>
        <v>#REF!</v>
      </c>
      <c r="AL171">
        <v>0</v>
      </c>
    </row>
    <row r="172" spans="1:38" x14ac:dyDescent="0.25">
      <c r="A172" s="8" t="s">
        <v>632</v>
      </c>
      <c r="B172" s="8">
        <v>171</v>
      </c>
      <c r="C172" s="7" t="s">
        <v>189</v>
      </c>
      <c r="D172" s="3" t="s">
        <v>30</v>
      </c>
      <c r="E172" s="3" t="s">
        <v>1382</v>
      </c>
      <c r="F172" s="8" t="e">
        <f>VLOOKUP(C172,#REF!,2,FALSE)</f>
        <v>#REF!</v>
      </c>
      <c r="G172" s="7" t="s">
        <v>355</v>
      </c>
      <c r="H172" s="1" t="str">
        <f>VLOOKUP(C172,[2]COI!$A:$N,3,FALSE)</f>
        <v>REU1844</v>
      </c>
      <c r="I172" s="8" t="s">
        <v>1</v>
      </c>
      <c r="J172" s="8"/>
      <c r="K172" s="7">
        <v>2007</v>
      </c>
      <c r="L172" s="8" t="str">
        <f>VLOOKUP($C172,[3]All_cirripectes!$B:$BQ,55,FALSE)</f>
        <v>Reunion</v>
      </c>
      <c r="M172" s="8" t="s">
        <v>444</v>
      </c>
      <c r="N172" s="1" t="s">
        <v>1052</v>
      </c>
      <c r="O172" s="1" t="s">
        <v>1053</v>
      </c>
      <c r="P172" s="1" t="s">
        <v>444</v>
      </c>
      <c r="Q172" s="1" t="s">
        <v>1054</v>
      </c>
      <c r="R172" s="1" t="s">
        <v>1055</v>
      </c>
      <c r="S172" s="1" t="e">
        <v>#N/A</v>
      </c>
      <c r="T172" s="1" t="e">
        <v>#N/A</v>
      </c>
      <c r="U172" s="10">
        <v>1</v>
      </c>
      <c r="V172" s="8"/>
      <c r="W172" s="8"/>
      <c r="X172" s="7" t="s">
        <v>452</v>
      </c>
      <c r="Y172" s="7" t="s">
        <v>55</v>
      </c>
      <c r="Z172" s="8" t="s">
        <v>89</v>
      </c>
      <c r="AA172" s="17" t="s">
        <v>757</v>
      </c>
      <c r="AE172" t="e">
        <f>VLOOKUP($C172,#REF!,6,FALSE)</f>
        <v>#REF!</v>
      </c>
      <c r="AF172" t="e">
        <f>VLOOKUP($C172,#REF!,7,FALSE)</f>
        <v>#REF!</v>
      </c>
      <c r="AG172" t="e">
        <f>VLOOKUP($C172,#REF!,8,FALSE)</f>
        <v>#REF!</v>
      </c>
      <c r="AH172" t="e">
        <f>VLOOKUP($C172,#REF!,9,FALSE)</f>
        <v>#REF!</v>
      </c>
      <c r="AI172" t="e">
        <f>VLOOKUP($C172,#REF!,10,FALSE)</f>
        <v>#REF!</v>
      </c>
      <c r="AJ172" t="e">
        <f>VLOOKUP($C172,#REF!,11,FALSE)</f>
        <v>#REF!</v>
      </c>
      <c r="AL172">
        <v>0</v>
      </c>
    </row>
    <row r="173" spans="1:38" x14ac:dyDescent="0.25">
      <c r="A173" t="s">
        <v>633</v>
      </c>
      <c r="B173">
        <v>172</v>
      </c>
      <c r="C173" s="3" t="s">
        <v>190</v>
      </c>
      <c r="D173" s="3" t="s">
        <v>85</v>
      </c>
      <c r="E173" s="3" t="s">
        <v>30</v>
      </c>
      <c r="F173" t="e">
        <f>VLOOKUP(C173,#REF!,2,FALSE)</f>
        <v>#REF!</v>
      </c>
      <c r="G173" s="3" t="s">
        <v>356</v>
      </c>
      <c r="H173" s="1" t="str">
        <f>VLOOKUP(C173,[2]COI!$A:$N,3,FALSE)</f>
        <v>REU189_1</v>
      </c>
      <c r="I173" t="s">
        <v>1</v>
      </c>
      <c r="K173" s="3">
        <v>2007</v>
      </c>
      <c r="L173" t="str">
        <f>VLOOKUP($C173,[3]All_cirripectes!$B:$BQ,55,FALSE)</f>
        <v>Reunion</v>
      </c>
      <c r="M173" s="4" t="s">
        <v>444</v>
      </c>
      <c r="N173" s="1" t="s">
        <v>999</v>
      </c>
      <c r="O173" s="1" t="s">
        <v>1056</v>
      </c>
      <c r="P173" s="1" t="s">
        <v>444</v>
      </c>
      <c r="Q173" s="1" t="s">
        <v>1057</v>
      </c>
      <c r="R173" s="1" t="s">
        <v>1058</v>
      </c>
      <c r="S173" s="1" t="e">
        <v>#N/A</v>
      </c>
      <c r="T173" s="1" t="e">
        <v>#N/A</v>
      </c>
      <c r="U173" s="10">
        <v>2</v>
      </c>
      <c r="X173" s="3" t="s">
        <v>455</v>
      </c>
      <c r="Y173" s="3" t="s">
        <v>45</v>
      </c>
      <c r="Z173" t="s">
        <v>89</v>
      </c>
      <c r="AA173" s="17" t="s">
        <v>757</v>
      </c>
      <c r="AE173" t="e">
        <f>VLOOKUP($C173,#REF!,6,FALSE)</f>
        <v>#REF!</v>
      </c>
      <c r="AF173" t="e">
        <f>VLOOKUP($C173,#REF!,7,FALSE)</f>
        <v>#REF!</v>
      </c>
      <c r="AG173" t="e">
        <f>VLOOKUP($C173,#REF!,8,FALSE)</f>
        <v>#REF!</v>
      </c>
      <c r="AH173" t="e">
        <f>VLOOKUP($C173,#REF!,9,FALSE)</f>
        <v>#REF!</v>
      </c>
      <c r="AI173" t="e">
        <f>VLOOKUP($C173,#REF!,10,FALSE)</f>
        <v>#REF!</v>
      </c>
      <c r="AJ173" t="e">
        <f>VLOOKUP($C173,#REF!,11,FALSE)</f>
        <v>#REF!</v>
      </c>
      <c r="AL173">
        <v>0</v>
      </c>
    </row>
    <row r="174" spans="1:38" x14ac:dyDescent="0.25">
      <c r="A174" t="s">
        <v>634</v>
      </c>
      <c r="B174">
        <v>173</v>
      </c>
      <c r="C174" s="3" t="s">
        <v>191</v>
      </c>
      <c r="D174" s="3" t="s">
        <v>85</v>
      </c>
      <c r="E174" s="3" t="s">
        <v>30</v>
      </c>
      <c r="F174" t="e">
        <f>VLOOKUP(C174,#REF!,2,FALSE)</f>
        <v>#REF!</v>
      </c>
      <c r="G174" s="3" t="s">
        <v>357</v>
      </c>
      <c r="H174" s="1" t="str">
        <f>VLOOKUP(C174,[2]COI!$A:$N,3,FALSE)</f>
        <v>REU189_2</v>
      </c>
      <c r="I174" t="s">
        <v>1</v>
      </c>
      <c r="K174" s="3">
        <v>2007</v>
      </c>
      <c r="L174" t="str">
        <f>VLOOKUP($C174,[3]All_cirripectes!$B:$BQ,55,FALSE)</f>
        <v>Reunion</v>
      </c>
      <c r="M174" s="4" t="s">
        <v>444</v>
      </c>
      <c r="N174" s="1" t="s">
        <v>999</v>
      </c>
      <c r="O174" s="1" t="s">
        <v>1056</v>
      </c>
      <c r="P174" s="1" t="s">
        <v>444</v>
      </c>
      <c r="Q174" s="1" t="s">
        <v>1057</v>
      </c>
      <c r="R174" s="1" t="s">
        <v>1058</v>
      </c>
      <c r="S174" s="1" t="e">
        <v>#N/A</v>
      </c>
      <c r="T174" s="1" t="e">
        <v>#N/A</v>
      </c>
      <c r="U174" s="10">
        <v>2</v>
      </c>
      <c r="X174" s="3" t="s">
        <v>455</v>
      </c>
      <c r="Y174" s="3" t="s">
        <v>45</v>
      </c>
      <c r="Z174" t="s">
        <v>89</v>
      </c>
      <c r="AA174" s="17" t="s">
        <v>763</v>
      </c>
      <c r="AE174" t="e">
        <f>VLOOKUP($C174,#REF!,6,FALSE)</f>
        <v>#REF!</v>
      </c>
      <c r="AF174" t="e">
        <f>VLOOKUP($C174,#REF!,7,FALSE)</f>
        <v>#REF!</v>
      </c>
      <c r="AG174" t="e">
        <f>VLOOKUP($C174,#REF!,8,FALSE)</f>
        <v>#REF!</v>
      </c>
      <c r="AH174" t="e">
        <f>VLOOKUP($C174,#REF!,9,FALSE)</f>
        <v>#REF!</v>
      </c>
      <c r="AI174" t="e">
        <f>VLOOKUP($C174,#REF!,10,FALSE)</f>
        <v>#REF!</v>
      </c>
      <c r="AJ174" t="e">
        <f>VLOOKUP($C174,#REF!,11,FALSE)</f>
        <v>#REF!</v>
      </c>
      <c r="AL174">
        <v>0</v>
      </c>
    </row>
    <row r="175" spans="1:38" x14ac:dyDescent="0.25">
      <c r="A175" s="8" t="s">
        <v>635</v>
      </c>
      <c r="B175" s="8">
        <v>174</v>
      </c>
      <c r="C175" s="7" t="s">
        <v>147</v>
      </c>
      <c r="D175" s="3" t="s">
        <v>30</v>
      </c>
      <c r="E175" s="3" t="s">
        <v>1382</v>
      </c>
      <c r="F175" s="8" t="e">
        <f>VLOOKUP(C175,#REF!,2,FALSE)</f>
        <v>#REF!</v>
      </c>
      <c r="G175" s="7" t="s">
        <v>331</v>
      </c>
      <c r="H175" s="1" t="str">
        <f>VLOOKUP(C175,[2]COI!$A:$N,3,FALSE)</f>
        <v>REU2554</v>
      </c>
      <c r="I175" s="8" t="s">
        <v>1</v>
      </c>
      <c r="J175" s="8"/>
      <c r="K175" s="7">
        <v>2007</v>
      </c>
      <c r="L175" s="8" t="str">
        <f>VLOOKUP($C175,[3]All_cirripectes!$B:$BQ,55,FALSE)</f>
        <v>Reunion</v>
      </c>
      <c r="M175" s="8" t="s">
        <v>444</v>
      </c>
      <c r="N175" s="1" t="s">
        <v>999</v>
      </c>
      <c r="O175" s="1" t="s">
        <v>1059</v>
      </c>
      <c r="P175" s="1" t="s">
        <v>444</v>
      </c>
      <c r="Q175" s="1" t="s">
        <v>1060</v>
      </c>
      <c r="R175" s="1" t="s">
        <v>1061</v>
      </c>
      <c r="S175" s="1" t="e">
        <v>#N/A</v>
      </c>
      <c r="T175" s="1" t="e">
        <v>#N/A</v>
      </c>
      <c r="U175" s="10">
        <v>1</v>
      </c>
      <c r="V175" s="8"/>
      <c r="W175" s="8"/>
      <c r="X175" s="7" t="s">
        <v>452</v>
      </c>
      <c r="Y175" s="7" t="s">
        <v>55</v>
      </c>
      <c r="Z175" s="8" t="s">
        <v>89</v>
      </c>
      <c r="AA175" s="17" t="s">
        <v>767</v>
      </c>
      <c r="AE175" t="e">
        <f>VLOOKUP($C175,#REF!,6,FALSE)</f>
        <v>#REF!</v>
      </c>
      <c r="AF175" t="e">
        <f>VLOOKUP($C175,#REF!,7,FALSE)</f>
        <v>#REF!</v>
      </c>
      <c r="AG175" t="e">
        <f>VLOOKUP($C175,#REF!,8,FALSE)</f>
        <v>#REF!</v>
      </c>
      <c r="AH175" t="e">
        <f>VLOOKUP($C175,#REF!,9,FALSE)</f>
        <v>#REF!</v>
      </c>
      <c r="AI175" t="e">
        <f>VLOOKUP($C175,#REF!,10,FALSE)</f>
        <v>#REF!</v>
      </c>
      <c r="AJ175" t="e">
        <f>VLOOKUP($C175,#REF!,11,FALSE)</f>
        <v>#REF!</v>
      </c>
      <c r="AL175">
        <v>0</v>
      </c>
    </row>
    <row r="176" spans="1:38" x14ac:dyDescent="0.25">
      <c r="A176" s="8" t="s">
        <v>636</v>
      </c>
      <c r="B176" s="8">
        <v>175</v>
      </c>
      <c r="C176" s="7" t="s">
        <v>148</v>
      </c>
      <c r="D176" s="3" t="s">
        <v>30</v>
      </c>
      <c r="E176" s="3" t="s">
        <v>1382</v>
      </c>
      <c r="F176" s="8" t="e">
        <f>VLOOKUP(C176,#REF!,2,FALSE)</f>
        <v>#REF!</v>
      </c>
      <c r="G176" s="7" t="s">
        <v>332</v>
      </c>
      <c r="H176" s="1" t="str">
        <f>VLOOKUP(C176,[2]COI!$A:$N,3,FALSE)</f>
        <v>REU2555</v>
      </c>
      <c r="I176" s="8" t="s">
        <v>1</v>
      </c>
      <c r="J176" s="8"/>
      <c r="K176" s="7">
        <v>2007</v>
      </c>
      <c r="L176" s="8" t="str">
        <f>VLOOKUP($C176,[3]All_cirripectes!$B:$BQ,55,FALSE)</f>
        <v>Reunion</v>
      </c>
      <c r="M176" s="8" t="s">
        <v>444</v>
      </c>
      <c r="N176" s="1" t="s">
        <v>999</v>
      </c>
      <c r="O176" s="1" t="s">
        <v>1059</v>
      </c>
      <c r="P176" s="1" t="s">
        <v>444</v>
      </c>
      <c r="Q176" s="1" t="s">
        <v>1060</v>
      </c>
      <c r="R176" s="1" t="s">
        <v>1061</v>
      </c>
      <c r="S176" s="1" t="e">
        <v>#N/A</v>
      </c>
      <c r="T176" s="1" t="e">
        <v>#N/A</v>
      </c>
      <c r="U176" s="10">
        <v>1</v>
      </c>
      <c r="V176" s="8"/>
      <c r="W176" s="8"/>
      <c r="X176" s="7" t="s">
        <v>452</v>
      </c>
      <c r="Y176" s="7" t="s">
        <v>55</v>
      </c>
      <c r="Z176" s="8" t="s">
        <v>89</v>
      </c>
      <c r="AA176" s="17" t="s">
        <v>764</v>
      </c>
      <c r="AE176" t="e">
        <f>VLOOKUP($C176,#REF!,6,FALSE)</f>
        <v>#REF!</v>
      </c>
      <c r="AF176" t="e">
        <f>VLOOKUP($C176,#REF!,7,FALSE)</f>
        <v>#REF!</v>
      </c>
      <c r="AG176" t="e">
        <f>VLOOKUP($C176,#REF!,8,FALSE)</f>
        <v>#REF!</v>
      </c>
      <c r="AH176" t="e">
        <f>VLOOKUP($C176,#REF!,9,FALSE)</f>
        <v>#REF!</v>
      </c>
      <c r="AI176" t="e">
        <f>VLOOKUP($C176,#REF!,10,FALSE)</f>
        <v>#REF!</v>
      </c>
      <c r="AJ176" t="e">
        <f>VLOOKUP($C176,#REF!,11,FALSE)</f>
        <v>#REF!</v>
      </c>
      <c r="AL176">
        <v>0</v>
      </c>
    </row>
    <row r="177" spans="1:38" x14ac:dyDescent="0.25">
      <c r="A177" t="s">
        <v>637</v>
      </c>
      <c r="B177">
        <v>176</v>
      </c>
      <c r="C177" s="3" t="s">
        <v>192</v>
      </c>
      <c r="D177" s="3" t="s">
        <v>85</v>
      </c>
      <c r="E177" s="3" t="s">
        <v>30</v>
      </c>
      <c r="F177" t="e">
        <f>VLOOKUP(C177,#REF!,2,FALSE)</f>
        <v>#REF!</v>
      </c>
      <c r="G177" s="3" t="s">
        <v>358</v>
      </c>
      <c r="H177" s="1" t="str">
        <f>VLOOKUP(C177,[2]COI!$A:$N,3,FALSE)</f>
        <v>REU2559</v>
      </c>
      <c r="I177" t="s">
        <v>1</v>
      </c>
      <c r="K177" s="3">
        <v>2007</v>
      </c>
      <c r="L177" t="str">
        <f>VLOOKUP($C177,[3]All_cirripectes!$B:$BQ,55,FALSE)</f>
        <v>Reunion</v>
      </c>
      <c r="M177" s="4" t="s">
        <v>444</v>
      </c>
      <c r="N177" s="1" t="s">
        <v>999</v>
      </c>
      <c r="O177" s="1" t="s">
        <v>1059</v>
      </c>
      <c r="P177" s="1" t="s">
        <v>444</v>
      </c>
      <c r="Q177" s="1" t="s">
        <v>1060</v>
      </c>
      <c r="R177" s="1" t="s">
        <v>1061</v>
      </c>
      <c r="S177" s="1" t="e">
        <v>#N/A</v>
      </c>
      <c r="T177" s="1" t="e">
        <v>#N/A</v>
      </c>
      <c r="U177" s="10">
        <v>1</v>
      </c>
      <c r="X177" s="3" t="s">
        <v>455</v>
      </c>
      <c r="Y177" s="3" t="s">
        <v>45</v>
      </c>
      <c r="Z177" t="s">
        <v>89</v>
      </c>
      <c r="AA177" s="17" t="s">
        <v>757</v>
      </c>
      <c r="AE177" t="e">
        <f>VLOOKUP($C177,#REF!,6,FALSE)</f>
        <v>#REF!</v>
      </c>
      <c r="AF177" t="e">
        <f>VLOOKUP($C177,#REF!,7,FALSE)</f>
        <v>#REF!</v>
      </c>
      <c r="AG177" t="e">
        <f>VLOOKUP($C177,#REF!,8,FALSE)</f>
        <v>#REF!</v>
      </c>
      <c r="AH177" t="e">
        <f>VLOOKUP($C177,#REF!,9,FALSE)</f>
        <v>#REF!</v>
      </c>
      <c r="AI177" t="e">
        <f>VLOOKUP($C177,#REF!,10,FALSE)</f>
        <v>#REF!</v>
      </c>
      <c r="AJ177" t="e">
        <f>VLOOKUP($C177,#REF!,11,FALSE)</f>
        <v>#REF!</v>
      </c>
      <c r="AL177">
        <v>0</v>
      </c>
    </row>
    <row r="178" spans="1:38" x14ac:dyDescent="0.25">
      <c r="A178" t="s">
        <v>638</v>
      </c>
      <c r="B178">
        <v>177</v>
      </c>
      <c r="C178" s="3" t="s">
        <v>138</v>
      </c>
      <c r="D178" s="3" t="s">
        <v>78</v>
      </c>
      <c r="E178" s="3" t="s">
        <v>78</v>
      </c>
      <c r="F178" t="e">
        <f>VLOOKUP(C178,#REF!,2,FALSE)</f>
        <v>#REF!</v>
      </c>
      <c r="G178" s="3" t="s">
        <v>322</v>
      </c>
      <c r="H178" s="1" t="str">
        <f>VLOOKUP(C178,[2]COI!$A:$N,3,FALSE)</f>
        <v>SCIL-193</v>
      </c>
      <c r="I178" t="s">
        <v>1</v>
      </c>
      <c r="K178" s="3">
        <v>2014</v>
      </c>
      <c r="L178" t="str">
        <f>VLOOKUP($C178,[3]All_cirripectes!$B:$BQ,55,FALSE)</f>
        <v>French Polynesia</v>
      </c>
      <c r="M178" t="s">
        <v>74</v>
      </c>
      <c r="N178" s="1"/>
      <c r="O178" s="1"/>
      <c r="P178" s="1" t="s">
        <v>1331</v>
      </c>
      <c r="Q178" s="1" t="s">
        <v>1062</v>
      </c>
      <c r="R178" s="1" t="s">
        <v>1063</v>
      </c>
      <c r="S178" s="1" t="s">
        <v>1062</v>
      </c>
      <c r="T178" s="1" t="s">
        <v>1063</v>
      </c>
      <c r="U178" s="10"/>
      <c r="X178" s="3" t="s">
        <v>445</v>
      </c>
      <c r="Y178" s="3" t="s">
        <v>47</v>
      </c>
      <c r="Z178" t="s">
        <v>89</v>
      </c>
      <c r="AA178" s="14" t="s">
        <v>884</v>
      </c>
      <c r="AE178" t="e">
        <f>VLOOKUP($C178,#REF!,6,FALSE)</f>
        <v>#REF!</v>
      </c>
      <c r="AF178" t="e">
        <f>VLOOKUP($C178,#REF!,7,FALSE)</f>
        <v>#REF!</v>
      </c>
      <c r="AG178" t="e">
        <f>VLOOKUP($C178,#REF!,8,FALSE)</f>
        <v>#REF!</v>
      </c>
      <c r="AH178" t="e">
        <f>VLOOKUP($C178,#REF!,9,FALSE)</f>
        <v>#REF!</v>
      </c>
      <c r="AI178" t="e">
        <f>VLOOKUP($C178,#REF!,10,FALSE)</f>
        <v>#REF!</v>
      </c>
      <c r="AJ178" t="e">
        <f>VLOOKUP($C178,#REF!,11,FALSE)</f>
        <v>#REF!</v>
      </c>
      <c r="AL178">
        <v>0</v>
      </c>
    </row>
    <row r="179" spans="1:38" x14ac:dyDescent="0.25">
      <c r="A179" t="s">
        <v>639</v>
      </c>
      <c r="B179">
        <v>178</v>
      </c>
      <c r="C179" s="3" t="s">
        <v>139</v>
      </c>
      <c r="D179" s="3" t="s">
        <v>81</v>
      </c>
      <c r="E179" s="3" t="s">
        <v>81</v>
      </c>
      <c r="F179" t="e">
        <f>VLOOKUP(C179,#REF!,2,FALSE)</f>
        <v>#REF!</v>
      </c>
      <c r="G179" s="3" t="s">
        <v>323</v>
      </c>
      <c r="H179" s="1" t="str">
        <f>VLOOKUP(C179,[2]COI!$A:$N,3,FALSE)</f>
        <v>SCIL-194</v>
      </c>
      <c r="I179" t="s">
        <v>1</v>
      </c>
      <c r="K179" s="3">
        <v>2014</v>
      </c>
      <c r="L179" t="str">
        <f>VLOOKUP($C179,[3]All_cirripectes!$B:$BQ,55,FALSE)</f>
        <v>French Polynesia</v>
      </c>
      <c r="M179" t="s">
        <v>74</v>
      </c>
      <c r="N179" s="1"/>
      <c r="O179" s="1"/>
      <c r="P179" s="1" t="s">
        <v>1331</v>
      </c>
      <c r="Q179" s="1" t="s">
        <v>1062</v>
      </c>
      <c r="R179" s="1" t="s">
        <v>1063</v>
      </c>
      <c r="S179" s="1" t="s">
        <v>1062</v>
      </c>
      <c r="T179" s="1" t="s">
        <v>1063</v>
      </c>
      <c r="U179" s="10"/>
      <c r="X179" s="3" t="s">
        <v>446</v>
      </c>
      <c r="Y179" s="3" t="s">
        <v>50</v>
      </c>
      <c r="Z179" t="s">
        <v>89</v>
      </c>
      <c r="AA179" s="14" t="s">
        <v>802</v>
      </c>
      <c r="AE179" t="e">
        <f>VLOOKUP($C179,#REF!,6,FALSE)</f>
        <v>#REF!</v>
      </c>
      <c r="AF179" t="e">
        <f>VLOOKUP($C179,#REF!,7,FALSE)</f>
        <v>#REF!</v>
      </c>
      <c r="AG179" t="e">
        <f>VLOOKUP($C179,#REF!,8,FALSE)</f>
        <v>#REF!</v>
      </c>
      <c r="AH179" t="e">
        <f>VLOOKUP($C179,#REF!,9,FALSE)</f>
        <v>#REF!</v>
      </c>
      <c r="AI179" t="e">
        <f>VLOOKUP($C179,#REF!,10,FALSE)</f>
        <v>#REF!</v>
      </c>
      <c r="AJ179" t="e">
        <f>VLOOKUP($C179,#REF!,11,FALSE)</f>
        <v>#REF!</v>
      </c>
      <c r="AL179">
        <v>0</v>
      </c>
    </row>
    <row r="180" spans="1:38" x14ac:dyDescent="0.25">
      <c r="A180" t="s">
        <v>640</v>
      </c>
      <c r="B180">
        <v>179</v>
      </c>
      <c r="C180" s="3" t="s">
        <v>140</v>
      </c>
      <c r="D180" s="3" t="s">
        <v>81</v>
      </c>
      <c r="E180" s="3" t="s">
        <v>81</v>
      </c>
      <c r="F180" t="e">
        <f>VLOOKUP(C180,#REF!,2,FALSE)</f>
        <v>#REF!</v>
      </c>
      <c r="G180" s="3" t="s">
        <v>324</v>
      </c>
      <c r="H180" s="1" t="str">
        <f>VLOOKUP(C180,[2]COI!$A:$N,3,FALSE)</f>
        <v>SCIL-252</v>
      </c>
      <c r="I180" t="s">
        <v>1</v>
      </c>
      <c r="K180" s="3">
        <v>2014</v>
      </c>
      <c r="L180" t="str">
        <f>VLOOKUP($C180,[3]All_cirripectes!$B:$BQ,55,FALSE)</f>
        <v>French Polynesia</v>
      </c>
      <c r="M180" t="s">
        <v>74</v>
      </c>
      <c r="N180" s="1"/>
      <c r="O180" s="1"/>
      <c r="P180" s="1" t="s">
        <v>1331</v>
      </c>
      <c r="Q180" s="1" t="s">
        <v>1064</v>
      </c>
      <c r="R180" s="1" t="s">
        <v>1065</v>
      </c>
      <c r="S180" s="1" t="s">
        <v>1062</v>
      </c>
      <c r="T180" s="1" t="s">
        <v>1063</v>
      </c>
      <c r="U180" s="10" t="s">
        <v>1066</v>
      </c>
      <c r="X180" s="3" t="s">
        <v>446</v>
      </c>
      <c r="Y180" s="3" t="s">
        <v>50</v>
      </c>
      <c r="Z180" t="s">
        <v>89</v>
      </c>
      <c r="AA180" s="17" t="s">
        <v>771</v>
      </c>
      <c r="AE180" t="e">
        <f>VLOOKUP($C180,#REF!,6,FALSE)</f>
        <v>#REF!</v>
      </c>
      <c r="AF180" t="e">
        <f>VLOOKUP($C180,#REF!,7,FALSE)</f>
        <v>#REF!</v>
      </c>
      <c r="AG180" t="e">
        <f>VLOOKUP($C180,#REF!,8,FALSE)</f>
        <v>#REF!</v>
      </c>
      <c r="AH180" t="e">
        <f>VLOOKUP($C180,#REF!,9,FALSE)</f>
        <v>#REF!</v>
      </c>
      <c r="AI180" t="e">
        <f>VLOOKUP($C180,#REF!,10,FALSE)</f>
        <v>#REF!</v>
      </c>
      <c r="AJ180" t="e">
        <f>VLOOKUP($C180,#REF!,11,FALSE)</f>
        <v>#REF!</v>
      </c>
      <c r="AL180">
        <v>0</v>
      </c>
    </row>
    <row r="181" spans="1:38" x14ac:dyDescent="0.25">
      <c r="A181" t="s">
        <v>641</v>
      </c>
      <c r="B181">
        <v>180</v>
      </c>
      <c r="C181" s="3" t="s">
        <v>154</v>
      </c>
      <c r="D181" s="3" t="s">
        <v>78</v>
      </c>
      <c r="E181" s="3" t="s">
        <v>78</v>
      </c>
      <c r="F181" t="e">
        <f>VLOOKUP(C181,#REF!,2,FALSE)</f>
        <v>#REF!</v>
      </c>
      <c r="G181" s="3" t="s">
        <v>337</v>
      </c>
      <c r="H181" s="1" t="str">
        <f>VLOOKUP(C181,[2]COI!$A:$N,3,FALSE)</f>
        <v>EOW 93-07</v>
      </c>
      <c r="I181" t="s">
        <v>1</v>
      </c>
      <c r="K181" s="3">
        <v>1993</v>
      </c>
      <c r="L181" t="str">
        <f>VLOOKUP($C181,[3]All_cirripectes!$B:$BQ,55,FALSE)</f>
        <v>Tonga</v>
      </c>
      <c r="M181" t="s">
        <v>72</v>
      </c>
      <c r="N181" s="1"/>
      <c r="O181" s="1"/>
      <c r="P181" s="1" t="s">
        <v>1332</v>
      </c>
      <c r="Q181" s="34">
        <v>-21.178983333333335</v>
      </c>
      <c r="R181" s="34">
        <v>-175.19823888888888</v>
      </c>
      <c r="S181" s="1">
        <v>-21.178983333333335</v>
      </c>
      <c r="T181" s="1">
        <v>-175.19823888888888</v>
      </c>
      <c r="U181" s="10"/>
      <c r="X181" s="3" t="s">
        <v>445</v>
      </c>
      <c r="Y181" s="3" t="s">
        <v>47</v>
      </c>
      <c r="Z181" t="s">
        <v>89</v>
      </c>
      <c r="AA181" s="14" t="s">
        <v>885</v>
      </c>
      <c r="AE181" t="e">
        <f>VLOOKUP($C181,#REF!,6,FALSE)</f>
        <v>#REF!</v>
      </c>
      <c r="AF181" t="e">
        <f>VLOOKUP($C181,#REF!,7,FALSE)</f>
        <v>#REF!</v>
      </c>
      <c r="AG181" t="e">
        <f>VLOOKUP($C181,#REF!,8,FALSE)</f>
        <v>#REF!</v>
      </c>
      <c r="AH181" t="e">
        <f>VLOOKUP($C181,#REF!,9,FALSE)</f>
        <v>#REF!</v>
      </c>
      <c r="AI181" t="e">
        <f>VLOOKUP($C181,#REF!,10,FALSE)</f>
        <v>#REF!</v>
      </c>
      <c r="AJ181" t="e">
        <f>VLOOKUP($C181,#REF!,11,FALSE)</f>
        <v>#REF!</v>
      </c>
      <c r="AL181">
        <v>0</v>
      </c>
    </row>
    <row r="182" spans="1:38" x14ac:dyDescent="0.25">
      <c r="A182" t="s">
        <v>642</v>
      </c>
      <c r="B182">
        <v>181</v>
      </c>
      <c r="C182" s="3" t="s">
        <v>180</v>
      </c>
      <c r="D182" s="3" t="s">
        <v>85</v>
      </c>
      <c r="E182" s="3" t="s">
        <v>85</v>
      </c>
      <c r="F182" t="e">
        <f>VLOOKUP(C182,#REF!,2,FALSE)</f>
        <v>#REF!</v>
      </c>
      <c r="G182" s="3" t="s">
        <v>350</v>
      </c>
      <c r="H182" s="1" t="str">
        <f>VLOOKUP(C182,[2]COI!$A:$N,3,FALSE)</f>
        <v>G02-12</v>
      </c>
      <c r="I182" t="s">
        <v>1</v>
      </c>
      <c r="K182" s="3">
        <v>2002</v>
      </c>
      <c r="L182" t="str">
        <f>VLOOKUP($C182,[3]All_cirripectes!$B:$BQ,55,FALSE)</f>
        <v>Fiji</v>
      </c>
      <c r="M182" t="s">
        <v>75</v>
      </c>
      <c r="N182" s="1"/>
      <c r="O182" s="1"/>
      <c r="P182" s="1" t="s">
        <v>1333</v>
      </c>
      <c r="Q182" s="34">
        <v>-17.713372222222223</v>
      </c>
      <c r="R182" s="34">
        <v>178.06503333333333</v>
      </c>
      <c r="S182" s="1">
        <v>-17.713372222222223</v>
      </c>
      <c r="T182" s="1">
        <v>178.06503333333333</v>
      </c>
      <c r="U182" s="10"/>
      <c r="X182" s="3" t="s">
        <v>455</v>
      </c>
      <c r="Y182" s="3" t="s">
        <v>56</v>
      </c>
      <c r="Z182" t="s">
        <v>89</v>
      </c>
      <c r="AA182" s="17" t="s">
        <v>770</v>
      </c>
      <c r="AE182" t="e">
        <f>VLOOKUP($C182,#REF!,6,FALSE)</f>
        <v>#REF!</v>
      </c>
      <c r="AF182" t="e">
        <f>VLOOKUP($C182,#REF!,7,FALSE)</f>
        <v>#REF!</v>
      </c>
      <c r="AG182" t="e">
        <f>VLOOKUP($C182,#REF!,8,FALSE)</f>
        <v>#REF!</v>
      </c>
      <c r="AH182" t="e">
        <f>VLOOKUP($C182,#REF!,9,FALSE)</f>
        <v>#REF!</v>
      </c>
      <c r="AI182" t="e">
        <f>VLOOKUP($C182,#REF!,10,FALSE)</f>
        <v>#REF!</v>
      </c>
      <c r="AJ182" t="e">
        <f>VLOOKUP($C182,#REF!,11,FALSE)</f>
        <v>#REF!</v>
      </c>
      <c r="AL182">
        <v>0</v>
      </c>
    </row>
    <row r="183" spans="1:38" x14ac:dyDescent="0.25">
      <c r="A183" t="s">
        <v>643</v>
      </c>
      <c r="B183">
        <v>182</v>
      </c>
      <c r="C183" s="3" t="s">
        <v>155</v>
      </c>
      <c r="D183" s="3" t="s">
        <v>87</v>
      </c>
      <c r="E183" s="3" t="s">
        <v>87</v>
      </c>
      <c r="F183" t="e">
        <f>VLOOKUP(C183,#REF!,2,FALSE)</f>
        <v>#REF!</v>
      </c>
      <c r="G183" s="3"/>
      <c r="H183" s="1" t="str">
        <f>VLOOKUP(C183,[2]COI!$A:$N,3,FALSE)</f>
        <v>G02-20</v>
      </c>
      <c r="I183" t="s">
        <v>1</v>
      </c>
      <c r="K183" s="3">
        <v>2002</v>
      </c>
      <c r="L183" t="str">
        <f>VLOOKUP($C183,[3]All_cirripectes!$B:$BQ,55,FALSE)</f>
        <v>Fiji</v>
      </c>
      <c r="M183" t="s">
        <v>75</v>
      </c>
      <c r="N183" s="1"/>
      <c r="O183" s="1"/>
      <c r="P183" s="1" t="s">
        <v>1333</v>
      </c>
      <c r="Q183" s="34">
        <v>-17.713372222222223</v>
      </c>
      <c r="R183" s="34">
        <v>178.06503333333333</v>
      </c>
      <c r="S183" s="1">
        <v>-17.713372222222223</v>
      </c>
      <c r="T183" s="1">
        <v>178.06503333333333</v>
      </c>
      <c r="U183" s="10"/>
      <c r="X183" s="3" t="s">
        <v>454</v>
      </c>
      <c r="Y183" s="3" t="s">
        <v>57</v>
      </c>
      <c r="Z183" t="s">
        <v>89</v>
      </c>
      <c r="AA183" s="14" t="s">
        <v>822</v>
      </c>
      <c r="AE183" t="e">
        <f>VLOOKUP($C183,#REF!,6,FALSE)</f>
        <v>#REF!</v>
      </c>
      <c r="AF183" t="e">
        <f>VLOOKUP($C183,#REF!,7,FALSE)</f>
        <v>#REF!</v>
      </c>
      <c r="AG183" t="e">
        <f>VLOOKUP($C183,#REF!,8,FALSE)</f>
        <v>#REF!</v>
      </c>
      <c r="AH183" t="e">
        <f>VLOOKUP($C183,#REF!,9,FALSE)</f>
        <v>#REF!</v>
      </c>
      <c r="AI183" t="e">
        <f>VLOOKUP($C183,#REF!,10,FALSE)</f>
        <v>#REF!</v>
      </c>
      <c r="AJ183" t="e">
        <f>VLOOKUP($C183,#REF!,11,FALSE)</f>
        <v>#REF!</v>
      </c>
      <c r="AL183">
        <v>0</v>
      </c>
    </row>
    <row r="184" spans="1:38" x14ac:dyDescent="0.25">
      <c r="A184" t="s">
        <v>644</v>
      </c>
      <c r="B184">
        <v>183</v>
      </c>
      <c r="C184" s="3" t="s">
        <v>156</v>
      </c>
      <c r="D184" s="3" t="s">
        <v>85</v>
      </c>
      <c r="E184" s="3" t="s">
        <v>85</v>
      </c>
      <c r="F184" t="e">
        <f>VLOOKUP(C184,#REF!,2,FALSE)</f>
        <v>#REF!</v>
      </c>
      <c r="G184" s="3" t="s">
        <v>338</v>
      </c>
      <c r="H184" s="1" t="str">
        <f>VLOOKUP(C184,[2]COI!$A:$N,3,FALSE)</f>
        <v>EOW 93-01</v>
      </c>
      <c r="I184" t="s">
        <v>1</v>
      </c>
      <c r="K184" s="3">
        <v>1993</v>
      </c>
      <c r="L184" t="str">
        <f>VLOOKUP($C184,[3]All_cirripectes!$B:$BQ,55,FALSE)</f>
        <v>Tonga</v>
      </c>
      <c r="M184" t="s">
        <v>72</v>
      </c>
      <c r="N184" s="1"/>
      <c r="O184" s="1"/>
      <c r="P184" s="1" t="s">
        <v>1332</v>
      </c>
      <c r="Q184" s="34">
        <v>-21.178983333333335</v>
      </c>
      <c r="R184" s="34">
        <v>-175.19823888888888</v>
      </c>
      <c r="S184" s="1">
        <v>-21.178983333333335</v>
      </c>
      <c r="T184" s="1">
        <v>-175.19823888888888</v>
      </c>
      <c r="U184" s="10"/>
      <c r="X184" s="3" t="s">
        <v>455</v>
      </c>
      <c r="Y184" s="3" t="s">
        <v>56</v>
      </c>
      <c r="Z184" t="s">
        <v>89</v>
      </c>
      <c r="AA184" s="14" t="s">
        <v>835</v>
      </c>
      <c r="AE184" t="e">
        <f>VLOOKUP($C184,#REF!,6,FALSE)</f>
        <v>#REF!</v>
      </c>
      <c r="AF184" t="e">
        <f>VLOOKUP($C184,#REF!,7,FALSE)</f>
        <v>#REF!</v>
      </c>
      <c r="AG184" t="e">
        <f>VLOOKUP($C184,#REF!,8,FALSE)</f>
        <v>#REF!</v>
      </c>
      <c r="AH184" t="e">
        <f>VLOOKUP($C184,#REF!,9,FALSE)</f>
        <v>#REF!</v>
      </c>
      <c r="AI184" t="e">
        <f>VLOOKUP($C184,#REF!,10,FALSE)</f>
        <v>#REF!</v>
      </c>
      <c r="AJ184" t="e">
        <f>VLOOKUP($C184,#REF!,11,FALSE)</f>
        <v>#REF!</v>
      </c>
      <c r="AL184">
        <v>0</v>
      </c>
    </row>
    <row r="185" spans="1:38" x14ac:dyDescent="0.25">
      <c r="A185" t="s">
        <v>645</v>
      </c>
      <c r="B185">
        <v>184</v>
      </c>
      <c r="C185" s="6" t="s">
        <v>1118</v>
      </c>
      <c r="D185" s="3" t="s">
        <v>30</v>
      </c>
      <c r="E185" s="3" t="s">
        <v>30</v>
      </c>
      <c r="F185" t="e">
        <f>VLOOKUP(C185,#REF!,2,FALSE)</f>
        <v>#REF!</v>
      </c>
      <c r="G185" s="6" t="s">
        <v>664</v>
      </c>
      <c r="H185" s="6"/>
      <c r="I185" t="s">
        <v>1</v>
      </c>
      <c r="K185" s="6"/>
      <c r="L185" t="s">
        <v>739</v>
      </c>
      <c r="M185" s="4" t="s">
        <v>442</v>
      </c>
      <c r="P185" s="1" t="s">
        <v>1321</v>
      </c>
      <c r="Q185" s="34">
        <v>22.149280555555556</v>
      </c>
      <c r="R185" s="34">
        <v>38.650177777777778</v>
      </c>
      <c r="S185" s="1">
        <v>22.149280555555556</v>
      </c>
      <c r="T185" s="1">
        <v>38.650177777777778</v>
      </c>
      <c r="X185" t="s">
        <v>452</v>
      </c>
      <c r="Z185" t="s">
        <v>749</v>
      </c>
      <c r="AA185" s="15" t="s">
        <v>896</v>
      </c>
      <c r="AE185" t="e">
        <f>VLOOKUP($C185,#REF!,6,FALSE)</f>
        <v>#REF!</v>
      </c>
      <c r="AF185" t="e">
        <f>VLOOKUP($C185,#REF!,7,FALSE)</f>
        <v>#REF!</v>
      </c>
      <c r="AG185" t="e">
        <f>VLOOKUP($C185,#REF!,8,FALSE)</f>
        <v>#REF!</v>
      </c>
      <c r="AH185" t="e">
        <f>VLOOKUP($C185,#REF!,9,FALSE)</f>
        <v>#REF!</v>
      </c>
      <c r="AI185" t="e">
        <f>VLOOKUP($C185,#REF!,10,FALSE)</f>
        <v>#REF!</v>
      </c>
      <c r="AJ185" t="e">
        <f>VLOOKUP($C185,#REF!,11,FALSE)</f>
        <v>#REF!</v>
      </c>
      <c r="AL185">
        <v>0</v>
      </c>
    </row>
    <row r="186" spans="1:38" x14ac:dyDescent="0.25">
      <c r="A186" t="s">
        <v>646</v>
      </c>
      <c r="B186">
        <v>185</v>
      </c>
      <c r="C186" s="6" t="s">
        <v>1119</v>
      </c>
      <c r="D186" s="3" t="s">
        <v>30</v>
      </c>
      <c r="E186" s="3" t="s">
        <v>30</v>
      </c>
      <c r="F186" t="e">
        <f>VLOOKUP(C186,#REF!,2,FALSE)</f>
        <v>#REF!</v>
      </c>
      <c r="G186" s="6" t="s">
        <v>665</v>
      </c>
      <c r="H186" s="6"/>
      <c r="I186" t="s">
        <v>1</v>
      </c>
      <c r="K186" s="6"/>
      <c r="L186" t="s">
        <v>739</v>
      </c>
      <c r="M186" s="4" t="s">
        <v>442</v>
      </c>
      <c r="P186" s="1" t="s">
        <v>1321</v>
      </c>
      <c r="Q186" s="34">
        <v>22.149280555555556</v>
      </c>
      <c r="R186" s="34">
        <v>38.650177777777778</v>
      </c>
      <c r="S186" s="1">
        <v>22.149280555555556</v>
      </c>
      <c r="T186" s="1">
        <v>38.650177777777778</v>
      </c>
      <c r="X186" t="s">
        <v>452</v>
      </c>
      <c r="Z186" t="s">
        <v>749</v>
      </c>
      <c r="AA186" s="15" t="s">
        <v>898</v>
      </c>
      <c r="AE186" t="e">
        <f>VLOOKUP($C186,#REF!,6,FALSE)</f>
        <v>#REF!</v>
      </c>
      <c r="AF186" t="e">
        <f>VLOOKUP($C186,#REF!,7,FALSE)</f>
        <v>#REF!</v>
      </c>
      <c r="AG186" t="e">
        <f>VLOOKUP($C186,#REF!,8,FALSE)</f>
        <v>#REF!</v>
      </c>
      <c r="AH186" t="e">
        <f>VLOOKUP($C186,#REF!,9,FALSE)</f>
        <v>#REF!</v>
      </c>
      <c r="AI186" t="e">
        <f>VLOOKUP($C186,#REF!,10,FALSE)</f>
        <v>#REF!</v>
      </c>
      <c r="AJ186" t="e">
        <f>VLOOKUP($C186,#REF!,11,FALSE)</f>
        <v>#REF!</v>
      </c>
      <c r="AL186">
        <v>0</v>
      </c>
    </row>
    <row r="187" spans="1:38" x14ac:dyDescent="0.25">
      <c r="A187" t="s">
        <v>647</v>
      </c>
      <c r="B187">
        <v>186</v>
      </c>
      <c r="C187" s="6" t="s">
        <v>1120</v>
      </c>
      <c r="D187" s="3" t="s">
        <v>30</v>
      </c>
      <c r="E187" s="3" t="s">
        <v>30</v>
      </c>
      <c r="F187" t="e">
        <f>VLOOKUP(C187,#REF!,2,FALSE)</f>
        <v>#REF!</v>
      </c>
      <c r="G187" s="6" t="s">
        <v>666</v>
      </c>
      <c r="H187" s="6"/>
      <c r="I187" t="s">
        <v>1</v>
      </c>
      <c r="K187" s="6"/>
      <c r="L187" t="s">
        <v>739</v>
      </c>
      <c r="M187" s="4" t="s">
        <v>442</v>
      </c>
      <c r="P187" s="1" t="s">
        <v>1321</v>
      </c>
      <c r="Q187" s="34">
        <v>22.149280555555556</v>
      </c>
      <c r="R187" s="34">
        <v>38.650177777777778</v>
      </c>
      <c r="S187" s="1">
        <v>22.149280555555556</v>
      </c>
      <c r="T187" s="1">
        <v>38.650177777777778</v>
      </c>
      <c r="X187" t="s">
        <v>452</v>
      </c>
      <c r="Z187" t="s">
        <v>749</v>
      </c>
      <c r="AA187" s="15" t="s">
        <v>898</v>
      </c>
      <c r="AE187" t="e">
        <f>VLOOKUP($C187,#REF!,6,FALSE)</f>
        <v>#REF!</v>
      </c>
      <c r="AF187" t="e">
        <f>VLOOKUP($C187,#REF!,7,FALSE)</f>
        <v>#REF!</v>
      </c>
      <c r="AG187" t="e">
        <f>VLOOKUP($C187,#REF!,8,FALSE)</f>
        <v>#REF!</v>
      </c>
      <c r="AH187" t="e">
        <f>VLOOKUP($C187,#REF!,9,FALSE)</f>
        <v>#REF!</v>
      </c>
      <c r="AI187" t="e">
        <f>VLOOKUP($C187,#REF!,10,FALSE)</f>
        <v>#REF!</v>
      </c>
      <c r="AJ187" t="e">
        <f>VLOOKUP($C187,#REF!,11,FALSE)</f>
        <v>#REF!</v>
      </c>
      <c r="AL187">
        <v>0</v>
      </c>
    </row>
    <row r="188" spans="1:38" x14ac:dyDescent="0.25">
      <c r="A188" t="s">
        <v>648</v>
      </c>
      <c r="B188">
        <v>187</v>
      </c>
      <c r="C188" s="6" t="s">
        <v>1121</v>
      </c>
      <c r="D188" s="3" t="s">
        <v>30</v>
      </c>
      <c r="E188" s="3" t="s">
        <v>30</v>
      </c>
      <c r="F188" t="e">
        <f>VLOOKUP(C188,#REF!,2,FALSE)</f>
        <v>#REF!</v>
      </c>
      <c r="G188" s="6" t="s">
        <v>667</v>
      </c>
      <c r="H188" s="6"/>
      <c r="I188" t="s">
        <v>1</v>
      </c>
      <c r="K188" s="6"/>
      <c r="L188" t="s">
        <v>739</v>
      </c>
      <c r="M188" s="4" t="s">
        <v>442</v>
      </c>
      <c r="P188" s="1" t="s">
        <v>1321</v>
      </c>
      <c r="Q188" s="34">
        <v>22.149280555555556</v>
      </c>
      <c r="R188" s="34">
        <v>38.650177777777778</v>
      </c>
      <c r="S188" s="1">
        <v>22.149280555555556</v>
      </c>
      <c r="T188" s="1">
        <v>38.650177777777778</v>
      </c>
      <c r="X188" t="s">
        <v>452</v>
      </c>
      <c r="Z188" t="s">
        <v>749</v>
      </c>
      <c r="AA188" s="15" t="s">
        <v>899</v>
      </c>
      <c r="AE188" t="e">
        <f>VLOOKUP($C188,#REF!,6,FALSE)</f>
        <v>#REF!</v>
      </c>
      <c r="AF188" t="e">
        <f>VLOOKUP($C188,#REF!,7,FALSE)</f>
        <v>#REF!</v>
      </c>
      <c r="AG188" t="e">
        <f>VLOOKUP($C188,#REF!,8,FALSE)</f>
        <v>#REF!</v>
      </c>
      <c r="AH188" t="e">
        <f>VLOOKUP($C188,#REF!,9,FALSE)</f>
        <v>#REF!</v>
      </c>
      <c r="AI188" t="e">
        <f>VLOOKUP($C188,#REF!,10,FALSE)</f>
        <v>#REF!</v>
      </c>
      <c r="AJ188" t="e">
        <f>VLOOKUP($C188,#REF!,11,FALSE)</f>
        <v>#REF!</v>
      </c>
      <c r="AL188">
        <v>0</v>
      </c>
    </row>
    <row r="189" spans="1:38" x14ac:dyDescent="0.25">
      <c r="A189" t="s">
        <v>649</v>
      </c>
      <c r="B189">
        <v>188</v>
      </c>
      <c r="C189" s="6" t="s">
        <v>1122</v>
      </c>
      <c r="D189" s="3" t="s">
        <v>30</v>
      </c>
      <c r="E189" s="3" t="s">
        <v>30</v>
      </c>
      <c r="F189" t="e">
        <f>VLOOKUP(C189,#REF!,2,FALSE)</f>
        <v>#REF!</v>
      </c>
      <c r="G189" s="6" t="s">
        <v>668</v>
      </c>
      <c r="H189" s="6"/>
      <c r="I189" t="s">
        <v>1</v>
      </c>
      <c r="K189" s="6">
        <v>2013</v>
      </c>
      <c r="L189" t="s">
        <v>739</v>
      </c>
      <c r="M189" s="4" t="s">
        <v>442</v>
      </c>
      <c r="P189" s="1" t="s">
        <v>1321</v>
      </c>
      <c r="Q189" s="34">
        <v>22.149280555555556</v>
      </c>
      <c r="R189" s="34">
        <v>38.650177777777778</v>
      </c>
      <c r="S189" s="1">
        <v>22.149280555555556</v>
      </c>
      <c r="T189" s="1">
        <v>38.650177777777778</v>
      </c>
      <c r="X189" t="s">
        <v>452</v>
      </c>
      <c r="Z189" t="s">
        <v>749</v>
      </c>
      <c r="AA189" s="15" t="s">
        <v>900</v>
      </c>
      <c r="AE189" t="e">
        <f>VLOOKUP($C189,#REF!,6,FALSE)</f>
        <v>#REF!</v>
      </c>
      <c r="AF189" t="e">
        <f>VLOOKUP($C189,#REF!,7,FALSE)</f>
        <v>#REF!</v>
      </c>
      <c r="AG189" t="e">
        <f>VLOOKUP($C189,#REF!,8,FALSE)</f>
        <v>#REF!</v>
      </c>
      <c r="AH189" t="e">
        <f>VLOOKUP($C189,#REF!,9,FALSE)</f>
        <v>#REF!</v>
      </c>
      <c r="AI189" t="e">
        <f>VLOOKUP($C189,#REF!,10,FALSE)</f>
        <v>#REF!</v>
      </c>
      <c r="AJ189" t="e">
        <f>VLOOKUP($C189,#REF!,11,FALSE)</f>
        <v>#REF!</v>
      </c>
      <c r="AL189">
        <v>0</v>
      </c>
    </row>
    <row r="190" spans="1:38" x14ac:dyDescent="0.25">
      <c r="A190" t="s">
        <v>650</v>
      </c>
      <c r="B190">
        <v>189</v>
      </c>
      <c r="C190" s="6" t="s">
        <v>1123</v>
      </c>
      <c r="D190" s="3" t="s">
        <v>30</v>
      </c>
      <c r="E190" s="3" t="s">
        <v>30</v>
      </c>
      <c r="F190" t="e">
        <f>VLOOKUP(C190,#REF!,2,FALSE)</f>
        <v>#REF!</v>
      </c>
      <c r="G190" s="6" t="s">
        <v>669</v>
      </c>
      <c r="H190" s="6"/>
      <c r="I190" t="s">
        <v>1</v>
      </c>
      <c r="K190" s="6">
        <v>2013</v>
      </c>
      <c r="L190" t="s">
        <v>739</v>
      </c>
      <c r="M190" s="4" t="s">
        <v>442</v>
      </c>
      <c r="P190" s="1" t="s">
        <v>1321</v>
      </c>
      <c r="Q190" s="34">
        <v>22.149280555555556</v>
      </c>
      <c r="R190" s="34">
        <v>38.650177777777778</v>
      </c>
      <c r="S190" s="1">
        <v>22.149280555555556</v>
      </c>
      <c r="T190" s="1">
        <v>38.650177777777778</v>
      </c>
      <c r="X190" t="s">
        <v>452</v>
      </c>
      <c r="Z190" t="s">
        <v>749</v>
      </c>
      <c r="AA190" s="15" t="s">
        <v>903</v>
      </c>
      <c r="AE190" t="e">
        <f>VLOOKUP($C190,#REF!,6,FALSE)</f>
        <v>#REF!</v>
      </c>
      <c r="AF190" t="e">
        <f>VLOOKUP($C190,#REF!,7,FALSE)</f>
        <v>#REF!</v>
      </c>
      <c r="AG190" t="e">
        <f>VLOOKUP($C190,#REF!,8,FALSE)</f>
        <v>#REF!</v>
      </c>
      <c r="AH190" t="e">
        <f>VLOOKUP($C190,#REF!,9,FALSE)</f>
        <v>#REF!</v>
      </c>
      <c r="AI190" t="e">
        <f>VLOOKUP($C190,#REF!,10,FALSE)</f>
        <v>#REF!</v>
      </c>
      <c r="AJ190" t="e">
        <f>VLOOKUP($C190,#REF!,11,FALSE)</f>
        <v>#REF!</v>
      </c>
      <c r="AL190">
        <v>0</v>
      </c>
    </row>
    <row r="191" spans="1:38" x14ac:dyDescent="0.25">
      <c r="A191" t="s">
        <v>651</v>
      </c>
      <c r="B191">
        <v>190</v>
      </c>
      <c r="C191" s="12" t="s">
        <v>1194</v>
      </c>
      <c r="D191" s="3" t="s">
        <v>30</v>
      </c>
      <c r="E191" s="3" t="s">
        <v>30</v>
      </c>
      <c r="F191" t="e">
        <f>VLOOKUP(C191,#REF!,2,FALSE)</f>
        <v>#REF!</v>
      </c>
      <c r="G191" s="12" t="s">
        <v>670</v>
      </c>
      <c r="H191" s="6" t="s">
        <v>743</v>
      </c>
      <c r="I191" t="s">
        <v>1</v>
      </c>
      <c r="K191" s="6"/>
      <c r="L191" s="6" t="s">
        <v>60</v>
      </c>
      <c r="M191" t="s">
        <v>71</v>
      </c>
      <c r="P191" s="1" t="s">
        <v>60</v>
      </c>
      <c r="Q191" s="34">
        <v>-4.678927777777778</v>
      </c>
      <c r="R191" s="34">
        <v>55.49355555555556</v>
      </c>
      <c r="S191" s="1">
        <v>-4.678927777777778</v>
      </c>
      <c r="T191" s="1">
        <v>55.49355555555556</v>
      </c>
      <c r="X191" t="s">
        <v>452</v>
      </c>
      <c r="Z191" t="s">
        <v>749</v>
      </c>
      <c r="AA191" s="15" t="s">
        <v>904</v>
      </c>
      <c r="AE191" t="e">
        <f>VLOOKUP($C191,#REF!,6,FALSE)</f>
        <v>#REF!</v>
      </c>
      <c r="AF191" t="e">
        <f>VLOOKUP($C191,#REF!,7,FALSE)</f>
        <v>#REF!</v>
      </c>
      <c r="AG191" t="e">
        <f>VLOOKUP($C191,#REF!,8,FALSE)</f>
        <v>#REF!</v>
      </c>
      <c r="AH191" t="e">
        <f>VLOOKUP($C191,#REF!,9,FALSE)</f>
        <v>#REF!</v>
      </c>
      <c r="AI191" t="e">
        <f>VLOOKUP($C191,#REF!,10,FALSE)</f>
        <v>#REF!</v>
      </c>
      <c r="AJ191" t="e">
        <f>VLOOKUP($C191,#REF!,11,FALSE)</f>
        <v>#REF!</v>
      </c>
      <c r="AL191">
        <v>0</v>
      </c>
    </row>
    <row r="192" spans="1:38" s="11" customFormat="1" x14ac:dyDescent="0.25">
      <c r="A192" t="s">
        <v>652</v>
      </c>
      <c r="B192">
        <v>191</v>
      </c>
      <c r="C192" s="6" t="s">
        <v>1124</v>
      </c>
      <c r="D192" s="3" t="s">
        <v>86</v>
      </c>
      <c r="E192" s="3" t="s">
        <v>86</v>
      </c>
      <c r="F192" t="e">
        <f>VLOOKUP(C192,#REF!,2,FALSE)</f>
        <v>#REF!</v>
      </c>
      <c r="G192" s="6" t="s">
        <v>671</v>
      </c>
      <c r="H192" s="6" t="s">
        <v>744</v>
      </c>
      <c r="I192" t="s">
        <v>1</v>
      </c>
      <c r="J192"/>
      <c r="K192" s="6"/>
      <c r="L192" t="s">
        <v>739</v>
      </c>
      <c r="M192" s="4" t="s">
        <v>442</v>
      </c>
      <c r="N192"/>
      <c r="O192"/>
      <c r="P192" s="1" t="s">
        <v>1321</v>
      </c>
      <c r="Q192" s="34">
        <v>22.149280555555556</v>
      </c>
      <c r="R192" s="34">
        <v>38.650177777777778</v>
      </c>
      <c r="S192" s="1">
        <v>22.149280555555556</v>
      </c>
      <c r="T192" s="1">
        <v>38.650177777777778</v>
      </c>
      <c r="U192" s="9"/>
      <c r="V192"/>
      <c r="W192"/>
      <c r="X192" t="s">
        <v>453</v>
      </c>
      <c r="Y192"/>
      <c r="Z192" t="s">
        <v>749</v>
      </c>
      <c r="AA192" s="14" t="s">
        <v>793</v>
      </c>
      <c r="AB192"/>
      <c r="AC192"/>
      <c r="AD192"/>
      <c r="AE192" t="e">
        <f>VLOOKUP($C192,#REF!,6,FALSE)</f>
        <v>#REF!</v>
      </c>
      <c r="AF192" t="e">
        <f>VLOOKUP($C192,#REF!,7,FALSE)</f>
        <v>#REF!</v>
      </c>
      <c r="AG192" t="e">
        <f>VLOOKUP($C192,#REF!,8,FALSE)</f>
        <v>#REF!</v>
      </c>
      <c r="AH192" t="e">
        <f>VLOOKUP($C192,#REF!,9,FALSE)</f>
        <v>#REF!</v>
      </c>
      <c r="AI192" t="e">
        <f>VLOOKUP($C192,#REF!,10,FALSE)</f>
        <v>#REF!</v>
      </c>
      <c r="AJ192" t="e">
        <f>VLOOKUP($C192,#REF!,11,FALSE)</f>
        <v>#REF!</v>
      </c>
      <c r="AK192"/>
      <c r="AL192">
        <v>0</v>
      </c>
    </row>
    <row r="193" spans="1:38" s="11" customFormat="1" x14ac:dyDescent="0.25">
      <c r="A193" t="s">
        <v>653</v>
      </c>
      <c r="B193">
        <v>192</v>
      </c>
      <c r="C193" s="6" t="s">
        <v>1125</v>
      </c>
      <c r="D193" s="3" t="s">
        <v>86</v>
      </c>
      <c r="E193" s="3" t="s">
        <v>86</v>
      </c>
      <c r="F193" t="e">
        <f>VLOOKUP(C193,#REF!,2,FALSE)</f>
        <v>#REF!</v>
      </c>
      <c r="G193" s="6" t="s">
        <v>672</v>
      </c>
      <c r="H193" s="6"/>
      <c r="I193" t="s">
        <v>1</v>
      </c>
      <c r="J193"/>
      <c r="K193" s="6"/>
      <c r="L193" t="s">
        <v>739</v>
      </c>
      <c r="M193" s="4" t="s">
        <v>442</v>
      </c>
      <c r="N193"/>
      <c r="O193"/>
      <c r="P193" s="1" t="s">
        <v>1321</v>
      </c>
      <c r="Q193" s="34">
        <v>22.149280555555556</v>
      </c>
      <c r="R193" s="34">
        <v>38.650177777777778</v>
      </c>
      <c r="S193" s="1">
        <v>22.149280555555556</v>
      </c>
      <c r="T193" s="1">
        <v>38.650177777777778</v>
      </c>
      <c r="U193" s="9"/>
      <c r="V193"/>
      <c r="W193"/>
      <c r="X193" t="s">
        <v>453</v>
      </c>
      <c r="Y193"/>
      <c r="Z193" t="s">
        <v>749</v>
      </c>
      <c r="AA193" s="14" t="s">
        <v>806</v>
      </c>
      <c r="AB193"/>
      <c r="AC193"/>
      <c r="AD193"/>
      <c r="AE193" t="e">
        <f>VLOOKUP($C193,#REF!,6,FALSE)</f>
        <v>#REF!</v>
      </c>
      <c r="AF193" t="e">
        <f>VLOOKUP($C193,#REF!,7,FALSE)</f>
        <v>#REF!</v>
      </c>
      <c r="AG193" t="e">
        <f>VLOOKUP($C193,#REF!,8,FALSE)</f>
        <v>#REF!</v>
      </c>
      <c r="AH193" t="e">
        <f>VLOOKUP($C193,#REF!,9,FALSE)</f>
        <v>#REF!</v>
      </c>
      <c r="AI193" t="e">
        <f>VLOOKUP($C193,#REF!,10,FALSE)</f>
        <v>#REF!</v>
      </c>
      <c r="AJ193" t="e">
        <f>VLOOKUP($C193,#REF!,11,FALSE)</f>
        <v>#REF!</v>
      </c>
      <c r="AK193"/>
      <c r="AL193">
        <v>0</v>
      </c>
    </row>
    <row r="194" spans="1:38" s="11" customFormat="1" x14ac:dyDescent="0.25">
      <c r="A194" t="s">
        <v>654</v>
      </c>
      <c r="B194">
        <v>193</v>
      </c>
      <c r="C194" s="12" t="s">
        <v>1191</v>
      </c>
      <c r="D194" s="3" t="s">
        <v>86</v>
      </c>
      <c r="E194" s="3" t="s">
        <v>86</v>
      </c>
      <c r="F194" t="e">
        <f>VLOOKUP(C194,#REF!,2,FALSE)</f>
        <v>#REF!</v>
      </c>
      <c r="G194" s="12" t="s">
        <v>673</v>
      </c>
      <c r="H194" s="6" t="s">
        <v>745</v>
      </c>
      <c r="I194" t="s">
        <v>1</v>
      </c>
      <c r="J194"/>
      <c r="K194" s="6"/>
      <c r="L194" s="6" t="s">
        <v>60</v>
      </c>
      <c r="M194" s="6" t="s">
        <v>1203</v>
      </c>
      <c r="N194"/>
      <c r="O194"/>
      <c r="P194" s="1" t="s">
        <v>60</v>
      </c>
      <c r="Q194" t="s">
        <v>1299</v>
      </c>
      <c r="R194" t="s">
        <v>1300</v>
      </c>
      <c r="S194" s="1" t="s">
        <v>1299</v>
      </c>
      <c r="T194" s="1" t="s">
        <v>1300</v>
      </c>
      <c r="U194" s="9"/>
      <c r="V194"/>
      <c r="W194"/>
      <c r="X194" t="s">
        <v>453</v>
      </c>
      <c r="Y194"/>
      <c r="Z194" t="s">
        <v>749</v>
      </c>
      <c r="AA194" s="14" t="s">
        <v>825</v>
      </c>
      <c r="AB194"/>
      <c r="AC194"/>
      <c r="AD194"/>
      <c r="AE194" t="e">
        <f>VLOOKUP($C194,#REF!,6,FALSE)</f>
        <v>#REF!</v>
      </c>
      <c r="AF194" t="e">
        <f>VLOOKUP($C194,#REF!,7,FALSE)</f>
        <v>#REF!</v>
      </c>
      <c r="AG194" t="e">
        <f>VLOOKUP($C194,#REF!,8,FALSE)</f>
        <v>#REF!</v>
      </c>
      <c r="AH194" t="e">
        <f>VLOOKUP($C194,#REF!,9,FALSE)</f>
        <v>#REF!</v>
      </c>
      <c r="AI194" t="e">
        <f>VLOOKUP($C194,#REF!,10,FALSE)</f>
        <v>#REF!</v>
      </c>
      <c r="AJ194" t="e">
        <f>VLOOKUP($C194,#REF!,11,FALSE)</f>
        <v>#REF!</v>
      </c>
      <c r="AK194"/>
      <c r="AL194">
        <v>0</v>
      </c>
    </row>
    <row r="195" spans="1:38" s="11" customFormat="1" x14ac:dyDescent="0.25">
      <c r="A195" t="s">
        <v>655</v>
      </c>
      <c r="B195">
        <v>194</v>
      </c>
      <c r="C195" s="6" t="s">
        <v>1126</v>
      </c>
      <c r="D195" s="3" t="s">
        <v>1099</v>
      </c>
      <c r="E195" s="3" t="s">
        <v>1099</v>
      </c>
      <c r="F195" t="e">
        <f>VLOOKUP(C195,#REF!,2,FALSE)</f>
        <v>#REF!</v>
      </c>
      <c r="G195" s="6" t="s">
        <v>674</v>
      </c>
      <c r="H195" s="6"/>
      <c r="I195" t="s">
        <v>1</v>
      </c>
      <c r="J195"/>
      <c r="K195" s="6"/>
      <c r="L195" s="6" t="s">
        <v>741</v>
      </c>
      <c r="M195" s="6" t="s">
        <v>741</v>
      </c>
      <c r="N195"/>
      <c r="O195"/>
      <c r="P195" s="1" t="s">
        <v>1334</v>
      </c>
      <c r="Q195" s="19" t="s">
        <v>1297</v>
      </c>
      <c r="R195" s="19" t="s">
        <v>1298</v>
      </c>
      <c r="S195" s="1" t="s">
        <v>1297</v>
      </c>
      <c r="T195" s="1" t="s">
        <v>1298</v>
      </c>
      <c r="U195" s="9"/>
      <c r="V195"/>
      <c r="W195"/>
      <c r="X195" t="s">
        <v>750</v>
      </c>
      <c r="Y195"/>
      <c r="Z195" t="s">
        <v>749</v>
      </c>
      <c r="AA195" s="18"/>
      <c r="AB195"/>
      <c r="AC195"/>
      <c r="AD195"/>
      <c r="AE195" t="e">
        <f>VLOOKUP($C195,#REF!,6,FALSE)</f>
        <v>#REF!</v>
      </c>
      <c r="AF195" t="e">
        <f>VLOOKUP($C195,#REF!,7,FALSE)</f>
        <v>#REF!</v>
      </c>
      <c r="AG195" t="e">
        <f>VLOOKUP($C195,#REF!,8,FALSE)</f>
        <v>#REF!</v>
      </c>
      <c r="AH195" t="e">
        <f>VLOOKUP($C195,#REF!,9,FALSE)</f>
        <v>#REF!</v>
      </c>
      <c r="AI195" t="e">
        <f>VLOOKUP($C195,#REF!,10,FALSE)</f>
        <v>#REF!</v>
      </c>
      <c r="AJ195" t="e">
        <f>VLOOKUP($C195,#REF!,11,FALSE)</f>
        <v>#REF!</v>
      </c>
      <c r="AK195"/>
      <c r="AL195">
        <v>4</v>
      </c>
    </row>
    <row r="196" spans="1:38" s="11" customFormat="1" x14ac:dyDescent="0.25">
      <c r="A196" t="s">
        <v>656</v>
      </c>
      <c r="B196">
        <v>195</v>
      </c>
      <c r="C196" s="6" t="s">
        <v>1127</v>
      </c>
      <c r="D196" s="3" t="s">
        <v>1099</v>
      </c>
      <c r="E196" s="3" t="s">
        <v>1099</v>
      </c>
      <c r="F196" t="e">
        <f>VLOOKUP(C196,#REF!,2,FALSE)</f>
        <v>#REF!</v>
      </c>
      <c r="G196" s="6" t="s">
        <v>675</v>
      </c>
      <c r="H196" s="6"/>
      <c r="I196" t="s">
        <v>1</v>
      </c>
      <c r="J196"/>
      <c r="K196" s="6"/>
      <c r="L196" s="6" t="s">
        <v>741</v>
      </c>
      <c r="M196" s="6" t="s">
        <v>741</v>
      </c>
      <c r="N196"/>
      <c r="O196"/>
      <c r="P196" s="1" t="s">
        <v>1334</v>
      </c>
      <c r="Q196" s="19" t="s">
        <v>1297</v>
      </c>
      <c r="R196" s="19" t="s">
        <v>1298</v>
      </c>
      <c r="S196" s="1" t="s">
        <v>1297</v>
      </c>
      <c r="T196" s="1" t="s">
        <v>1298</v>
      </c>
      <c r="U196"/>
      <c r="V196"/>
      <c r="W196"/>
      <c r="X196" t="s">
        <v>750</v>
      </c>
      <c r="Y196"/>
      <c r="Z196" t="s">
        <v>749</v>
      </c>
      <c r="AA196" s="18"/>
      <c r="AB196"/>
      <c r="AC196"/>
      <c r="AD196"/>
      <c r="AE196" t="e">
        <f>VLOOKUP($C196,#REF!,6,FALSE)</f>
        <v>#REF!</v>
      </c>
      <c r="AF196" t="e">
        <f>VLOOKUP($C196,#REF!,7,FALSE)</f>
        <v>#REF!</v>
      </c>
      <c r="AG196" t="e">
        <f>VLOOKUP($C196,#REF!,8,FALSE)</f>
        <v>#REF!</v>
      </c>
      <c r="AH196" t="e">
        <f>VLOOKUP($C196,#REF!,9,FALSE)</f>
        <v>#REF!</v>
      </c>
      <c r="AI196" t="e">
        <f>VLOOKUP($C196,#REF!,10,FALSE)</f>
        <v>#REF!</v>
      </c>
      <c r="AJ196" t="e">
        <f>VLOOKUP($C196,#REF!,11,FALSE)</f>
        <v>#REF!</v>
      </c>
      <c r="AK196"/>
      <c r="AL196">
        <v>0</v>
      </c>
    </row>
    <row r="197" spans="1:38" s="11" customFormat="1" x14ac:dyDescent="0.25">
      <c r="A197" t="s">
        <v>657</v>
      </c>
      <c r="B197">
        <v>196</v>
      </c>
      <c r="C197" s="6" t="s">
        <v>1128</v>
      </c>
      <c r="D197" s="3" t="s">
        <v>1099</v>
      </c>
      <c r="E197" s="3" t="s">
        <v>1099</v>
      </c>
      <c r="F197" t="e">
        <f>VLOOKUP(C197,#REF!,2,FALSE)</f>
        <v>#REF!</v>
      </c>
      <c r="G197" s="6" t="s">
        <v>676</v>
      </c>
      <c r="H197" s="6"/>
      <c r="I197" t="s">
        <v>1</v>
      </c>
      <c r="J197"/>
      <c r="K197" s="6"/>
      <c r="L197" s="6" t="s">
        <v>741</v>
      </c>
      <c r="M197" s="6" t="s">
        <v>741</v>
      </c>
      <c r="N197"/>
      <c r="O197"/>
      <c r="P197" s="1" t="s">
        <v>1334</v>
      </c>
      <c r="Q197" s="19" t="s">
        <v>1297</v>
      </c>
      <c r="R197" s="19" t="s">
        <v>1298</v>
      </c>
      <c r="S197" s="1" t="s">
        <v>1297</v>
      </c>
      <c r="T197" s="1" t="s">
        <v>1298</v>
      </c>
      <c r="U197"/>
      <c r="V197"/>
      <c r="W197"/>
      <c r="X197" t="s">
        <v>750</v>
      </c>
      <c r="Y197"/>
      <c r="Z197" t="s">
        <v>749</v>
      </c>
      <c r="AA197" s="18"/>
      <c r="AB197"/>
      <c r="AC197"/>
      <c r="AD197"/>
      <c r="AE197" t="e">
        <f>VLOOKUP($C197,#REF!,6,FALSE)</f>
        <v>#REF!</v>
      </c>
      <c r="AF197" t="e">
        <f>VLOOKUP($C197,#REF!,7,FALSE)</f>
        <v>#REF!</v>
      </c>
      <c r="AG197" t="e">
        <f>VLOOKUP($C197,#REF!,8,FALSE)</f>
        <v>#REF!</v>
      </c>
      <c r="AH197" t="e">
        <f>VLOOKUP($C197,#REF!,9,FALSE)</f>
        <v>#REF!</v>
      </c>
      <c r="AI197" t="e">
        <f>VLOOKUP($C197,#REF!,10,FALSE)</f>
        <v>#REF!</v>
      </c>
      <c r="AJ197" t="e">
        <f>VLOOKUP($C197,#REF!,11,FALSE)</f>
        <v>#REF!</v>
      </c>
      <c r="AK197"/>
      <c r="AL197">
        <v>4</v>
      </c>
    </row>
    <row r="198" spans="1:38" s="11" customFormat="1" x14ac:dyDescent="0.25">
      <c r="A198" t="s">
        <v>658</v>
      </c>
      <c r="B198">
        <v>197</v>
      </c>
      <c r="C198" s="6" t="s">
        <v>1129</v>
      </c>
      <c r="D198" s="3" t="s">
        <v>1099</v>
      </c>
      <c r="E198" s="3" t="s">
        <v>1099</v>
      </c>
      <c r="F198" t="e">
        <f>VLOOKUP(C198,#REF!,2,FALSE)</f>
        <v>#REF!</v>
      </c>
      <c r="G198" s="6" t="s">
        <v>677</v>
      </c>
      <c r="H198" s="6"/>
      <c r="I198" t="s">
        <v>1</v>
      </c>
      <c r="J198"/>
      <c r="K198" s="6"/>
      <c r="L198" s="6" t="s">
        <v>741</v>
      </c>
      <c r="M198" s="6" t="s">
        <v>741</v>
      </c>
      <c r="N198"/>
      <c r="O198"/>
      <c r="P198" s="1" t="s">
        <v>1334</v>
      </c>
      <c r="Q198" s="37" t="s">
        <v>1297</v>
      </c>
      <c r="R198" s="37" t="s">
        <v>1298</v>
      </c>
      <c r="S198" s="1" t="s">
        <v>1297</v>
      </c>
      <c r="T198" s="1" t="s">
        <v>1298</v>
      </c>
      <c r="U198" s="9"/>
      <c r="V198"/>
      <c r="W198"/>
      <c r="X198" t="s">
        <v>750</v>
      </c>
      <c r="Y198"/>
      <c r="Z198" t="s">
        <v>749</v>
      </c>
      <c r="AA198" s="18"/>
      <c r="AB198"/>
      <c r="AC198"/>
      <c r="AD198"/>
      <c r="AE198" t="e">
        <f>VLOOKUP($C198,#REF!,6,FALSE)</f>
        <v>#REF!</v>
      </c>
      <c r="AF198" t="e">
        <f>VLOOKUP($C198,#REF!,7,FALSE)</f>
        <v>#REF!</v>
      </c>
      <c r="AG198" t="e">
        <f>VLOOKUP($C198,#REF!,8,FALSE)</f>
        <v>#REF!</v>
      </c>
      <c r="AH198" t="e">
        <f>VLOOKUP($C198,#REF!,9,FALSE)</f>
        <v>#REF!</v>
      </c>
      <c r="AI198" t="e">
        <f>VLOOKUP($C198,#REF!,10,FALSE)</f>
        <v>#REF!</v>
      </c>
      <c r="AJ198" t="e">
        <f>VLOOKUP($C198,#REF!,11,FALSE)</f>
        <v>#REF!</v>
      </c>
      <c r="AK198"/>
      <c r="AL198">
        <v>4</v>
      </c>
    </row>
    <row r="199" spans="1:38" s="11" customFormat="1" x14ac:dyDescent="0.25">
      <c r="A199" t="s">
        <v>925</v>
      </c>
      <c r="B199">
        <v>198</v>
      </c>
      <c r="C199" s="6" t="s">
        <v>1130</v>
      </c>
      <c r="D199" s="3" t="s">
        <v>1099</v>
      </c>
      <c r="E199" s="3" t="s">
        <v>1099</v>
      </c>
      <c r="F199" t="e">
        <f>VLOOKUP(C199,#REF!,2,FALSE)</f>
        <v>#REF!</v>
      </c>
      <c r="G199" s="6" t="s">
        <v>678</v>
      </c>
      <c r="H199" s="6"/>
      <c r="I199" t="s">
        <v>1</v>
      </c>
      <c r="J199"/>
      <c r="K199" s="6"/>
      <c r="L199" s="6" t="s">
        <v>741</v>
      </c>
      <c r="M199" s="6" t="s">
        <v>741</v>
      </c>
      <c r="N199"/>
      <c r="O199"/>
      <c r="P199" s="1" t="s">
        <v>1334</v>
      </c>
      <c r="Q199" s="19" t="s">
        <v>1297</v>
      </c>
      <c r="R199" s="19" t="s">
        <v>1298</v>
      </c>
      <c r="S199" s="1" t="s">
        <v>1297</v>
      </c>
      <c r="T199" s="1" t="s">
        <v>1298</v>
      </c>
      <c r="U199" s="9"/>
      <c r="V199"/>
      <c r="W199"/>
      <c r="X199" t="s">
        <v>750</v>
      </c>
      <c r="Y199"/>
      <c r="Z199" t="s">
        <v>749</v>
      </c>
      <c r="AA199" s="18"/>
      <c r="AB199"/>
      <c r="AC199"/>
      <c r="AD199"/>
      <c r="AE199" t="e">
        <f>VLOOKUP($C199,#REF!,6,FALSE)</f>
        <v>#REF!</v>
      </c>
      <c r="AF199" t="e">
        <f>VLOOKUP($C199,#REF!,7,FALSE)</f>
        <v>#REF!</v>
      </c>
      <c r="AG199" t="e">
        <f>VLOOKUP($C199,#REF!,8,FALSE)</f>
        <v>#REF!</v>
      </c>
      <c r="AH199" t="e">
        <f>VLOOKUP($C199,#REF!,9,FALSE)</f>
        <v>#REF!</v>
      </c>
      <c r="AI199" t="e">
        <f>VLOOKUP($C199,#REF!,10,FALSE)</f>
        <v>#REF!</v>
      </c>
      <c r="AJ199" t="e">
        <f>VLOOKUP($C199,#REF!,11,FALSE)</f>
        <v>#REF!</v>
      </c>
      <c r="AK199"/>
      <c r="AL199">
        <v>4</v>
      </c>
    </row>
    <row r="200" spans="1:38" s="11" customFormat="1" x14ac:dyDescent="0.25">
      <c r="A200" t="s">
        <v>926</v>
      </c>
      <c r="B200">
        <v>199</v>
      </c>
      <c r="C200" s="6" t="s">
        <v>1131</v>
      </c>
      <c r="D200" s="3" t="s">
        <v>1099</v>
      </c>
      <c r="E200" s="3" t="s">
        <v>1099</v>
      </c>
      <c r="F200" t="e">
        <f>VLOOKUP(C200,#REF!,2,FALSE)</f>
        <v>#REF!</v>
      </c>
      <c r="G200" s="6" t="s">
        <v>679</v>
      </c>
      <c r="H200" s="6"/>
      <c r="I200" t="s">
        <v>1</v>
      </c>
      <c r="J200"/>
      <c r="K200" s="6"/>
      <c r="L200" s="6" t="s">
        <v>741</v>
      </c>
      <c r="M200" s="6" t="s">
        <v>741</v>
      </c>
      <c r="N200"/>
      <c r="O200"/>
      <c r="P200" s="1" t="s">
        <v>1334</v>
      </c>
      <c r="Q200" s="19" t="s">
        <v>1297</v>
      </c>
      <c r="R200" s="19" t="s">
        <v>1298</v>
      </c>
      <c r="S200" s="1" t="s">
        <v>1297</v>
      </c>
      <c r="T200" s="1" t="s">
        <v>1298</v>
      </c>
      <c r="U200" s="9"/>
      <c r="V200"/>
      <c r="W200"/>
      <c r="X200" t="s">
        <v>750</v>
      </c>
      <c r="Y200"/>
      <c r="Z200" t="s">
        <v>749</v>
      </c>
      <c r="AA200" s="18"/>
      <c r="AB200"/>
      <c r="AC200"/>
      <c r="AD200"/>
      <c r="AE200" t="e">
        <f>VLOOKUP($C200,#REF!,6,FALSE)</f>
        <v>#REF!</v>
      </c>
      <c r="AF200" t="e">
        <f>VLOOKUP($C200,#REF!,7,FALSE)</f>
        <v>#REF!</v>
      </c>
      <c r="AG200" t="e">
        <f>VLOOKUP($C200,#REF!,8,FALSE)</f>
        <v>#REF!</v>
      </c>
      <c r="AH200" t="e">
        <f>VLOOKUP($C200,#REF!,9,FALSE)</f>
        <v>#REF!</v>
      </c>
      <c r="AI200" t="e">
        <f>VLOOKUP($C200,#REF!,10,FALSE)</f>
        <v>#REF!</v>
      </c>
      <c r="AJ200" t="e">
        <f>VLOOKUP($C200,#REF!,11,FALSE)</f>
        <v>#REF!</v>
      </c>
      <c r="AK200"/>
      <c r="AL200">
        <v>4</v>
      </c>
    </row>
    <row r="201" spans="1:38" s="11" customFormat="1" x14ac:dyDescent="0.25">
      <c r="A201" t="s">
        <v>927</v>
      </c>
      <c r="B201">
        <v>200</v>
      </c>
      <c r="C201" s="6" t="s">
        <v>1132</v>
      </c>
      <c r="D201" s="3" t="s">
        <v>1099</v>
      </c>
      <c r="E201" s="3" t="s">
        <v>1099</v>
      </c>
      <c r="F201" t="e">
        <f>VLOOKUP(C201,#REF!,2,FALSE)</f>
        <v>#REF!</v>
      </c>
      <c r="G201" s="6" t="s">
        <v>680</v>
      </c>
      <c r="H201" s="6"/>
      <c r="I201" t="s">
        <v>1</v>
      </c>
      <c r="J201"/>
      <c r="K201" s="6"/>
      <c r="L201" s="6" t="s">
        <v>741</v>
      </c>
      <c r="M201" s="6" t="s">
        <v>741</v>
      </c>
      <c r="N201"/>
      <c r="O201"/>
      <c r="P201" s="1" t="s">
        <v>1334</v>
      </c>
      <c r="Q201" s="19" t="s">
        <v>1297</v>
      </c>
      <c r="R201" s="19" t="s">
        <v>1298</v>
      </c>
      <c r="S201" s="1" t="s">
        <v>1297</v>
      </c>
      <c r="T201" s="1" t="s">
        <v>1298</v>
      </c>
      <c r="U201" s="9"/>
      <c r="V201"/>
      <c r="W201"/>
      <c r="X201" t="s">
        <v>750</v>
      </c>
      <c r="Y201"/>
      <c r="Z201" t="s">
        <v>749</v>
      </c>
      <c r="AA201" s="18"/>
      <c r="AB201"/>
      <c r="AC201"/>
      <c r="AD201"/>
      <c r="AE201" t="e">
        <f>VLOOKUP($C201,#REF!,6,FALSE)</f>
        <v>#REF!</v>
      </c>
      <c r="AF201" t="e">
        <f>VLOOKUP($C201,#REF!,7,FALSE)</f>
        <v>#REF!</v>
      </c>
      <c r="AG201" t="e">
        <f>VLOOKUP($C201,#REF!,8,FALSE)</f>
        <v>#REF!</v>
      </c>
      <c r="AH201" t="e">
        <f>VLOOKUP($C201,#REF!,9,FALSE)</f>
        <v>#REF!</v>
      </c>
      <c r="AI201" t="e">
        <f>VLOOKUP($C201,#REF!,10,FALSE)</f>
        <v>#REF!</v>
      </c>
      <c r="AJ201" t="e">
        <f>VLOOKUP($C201,#REF!,11,FALSE)</f>
        <v>#REF!</v>
      </c>
      <c r="AK201"/>
      <c r="AL201">
        <v>4</v>
      </c>
    </row>
    <row r="202" spans="1:38" s="11" customFormat="1" x14ac:dyDescent="0.25">
      <c r="A202" t="s">
        <v>928</v>
      </c>
      <c r="B202">
        <v>201</v>
      </c>
      <c r="C202" s="6" t="s">
        <v>1133</v>
      </c>
      <c r="D202" s="3" t="s">
        <v>1099</v>
      </c>
      <c r="E202" s="3" t="s">
        <v>1099</v>
      </c>
      <c r="F202" t="e">
        <f>VLOOKUP(C202,#REF!,2,FALSE)</f>
        <v>#REF!</v>
      </c>
      <c r="G202" s="6" t="s">
        <v>681</v>
      </c>
      <c r="H202" s="6"/>
      <c r="I202" t="s">
        <v>1</v>
      </c>
      <c r="J202"/>
      <c r="K202" s="6"/>
      <c r="L202" s="6" t="s">
        <v>741</v>
      </c>
      <c r="M202" s="6" t="s">
        <v>741</v>
      </c>
      <c r="N202"/>
      <c r="O202"/>
      <c r="P202" s="1" t="s">
        <v>1334</v>
      </c>
      <c r="Q202" s="19" t="s">
        <v>1297</v>
      </c>
      <c r="R202" s="19" t="s">
        <v>1298</v>
      </c>
      <c r="S202" s="1" t="s">
        <v>1297</v>
      </c>
      <c r="T202" s="1" t="s">
        <v>1298</v>
      </c>
      <c r="U202" s="9"/>
      <c r="V202"/>
      <c r="W202"/>
      <c r="X202" t="s">
        <v>750</v>
      </c>
      <c r="Y202"/>
      <c r="Z202" t="s">
        <v>749</v>
      </c>
      <c r="AA202" s="18"/>
      <c r="AB202"/>
      <c r="AC202"/>
      <c r="AD202"/>
      <c r="AE202" t="e">
        <f>VLOOKUP($C202,#REF!,6,FALSE)</f>
        <v>#REF!</v>
      </c>
      <c r="AF202" t="e">
        <f>VLOOKUP($C202,#REF!,7,FALSE)</f>
        <v>#REF!</v>
      </c>
      <c r="AG202" t="e">
        <f>VLOOKUP($C202,#REF!,8,FALSE)</f>
        <v>#REF!</v>
      </c>
      <c r="AH202" t="e">
        <f>VLOOKUP($C202,#REF!,9,FALSE)</f>
        <v>#REF!</v>
      </c>
      <c r="AI202" t="e">
        <f>VLOOKUP($C202,#REF!,10,FALSE)</f>
        <v>#REF!</v>
      </c>
      <c r="AJ202" t="e">
        <f>VLOOKUP($C202,#REF!,11,FALSE)</f>
        <v>#REF!</v>
      </c>
      <c r="AK202"/>
      <c r="AL202">
        <v>4</v>
      </c>
    </row>
    <row r="203" spans="1:38" s="11" customFormat="1" x14ac:dyDescent="0.25">
      <c r="A203" t="s">
        <v>929</v>
      </c>
      <c r="B203">
        <v>202</v>
      </c>
      <c r="C203" s="6" t="s">
        <v>1134</v>
      </c>
      <c r="D203" s="3" t="s">
        <v>1099</v>
      </c>
      <c r="E203" s="3" t="s">
        <v>1099</v>
      </c>
      <c r="F203" t="e">
        <f>VLOOKUP(C203,#REF!,2,FALSE)</f>
        <v>#REF!</v>
      </c>
      <c r="G203" s="6" t="s">
        <v>682</v>
      </c>
      <c r="H203" s="6"/>
      <c r="I203" t="s">
        <v>1</v>
      </c>
      <c r="J203"/>
      <c r="K203" s="6"/>
      <c r="L203" s="6" t="s">
        <v>741</v>
      </c>
      <c r="M203" s="6" t="s">
        <v>741</v>
      </c>
      <c r="N203"/>
      <c r="O203"/>
      <c r="P203" s="1" t="s">
        <v>1334</v>
      </c>
      <c r="Q203" s="19" t="s">
        <v>1297</v>
      </c>
      <c r="R203" s="19" t="s">
        <v>1298</v>
      </c>
      <c r="S203" s="1" t="s">
        <v>1297</v>
      </c>
      <c r="T203" s="1" t="s">
        <v>1298</v>
      </c>
      <c r="U203" s="9"/>
      <c r="V203"/>
      <c r="W203"/>
      <c r="X203" t="s">
        <v>750</v>
      </c>
      <c r="Y203"/>
      <c r="Z203" t="s">
        <v>749</v>
      </c>
      <c r="AA203" s="18"/>
      <c r="AB203"/>
      <c r="AC203"/>
      <c r="AD203"/>
      <c r="AE203" t="e">
        <f>VLOOKUP($C203,#REF!,6,FALSE)</f>
        <v>#REF!</v>
      </c>
      <c r="AF203" t="e">
        <f>VLOOKUP($C203,#REF!,7,FALSE)</f>
        <v>#REF!</v>
      </c>
      <c r="AG203" t="e">
        <f>VLOOKUP($C203,#REF!,8,FALSE)</f>
        <v>#REF!</v>
      </c>
      <c r="AH203" t="e">
        <f>VLOOKUP($C203,#REF!,9,FALSE)</f>
        <v>#REF!</v>
      </c>
      <c r="AI203" t="e">
        <f>VLOOKUP($C203,#REF!,10,FALSE)</f>
        <v>#REF!</v>
      </c>
      <c r="AJ203" t="e">
        <f>VLOOKUP($C203,#REF!,11,FALSE)</f>
        <v>#REF!</v>
      </c>
      <c r="AK203"/>
      <c r="AL203">
        <v>4</v>
      </c>
    </row>
    <row r="204" spans="1:38" s="11" customFormat="1" x14ac:dyDescent="0.25">
      <c r="A204" t="s">
        <v>930</v>
      </c>
      <c r="B204">
        <v>203</v>
      </c>
      <c r="C204" s="6" t="s">
        <v>1135</v>
      </c>
      <c r="D204" s="3" t="s">
        <v>1099</v>
      </c>
      <c r="E204" s="3" t="s">
        <v>1099</v>
      </c>
      <c r="F204" t="e">
        <f>VLOOKUP(C204,#REF!,2,FALSE)</f>
        <v>#REF!</v>
      </c>
      <c r="G204" s="6" t="s">
        <v>683</v>
      </c>
      <c r="H204" s="6"/>
      <c r="I204" t="s">
        <v>1</v>
      </c>
      <c r="J204"/>
      <c r="K204" s="6"/>
      <c r="L204" s="6" t="s">
        <v>741</v>
      </c>
      <c r="M204" s="6" t="s">
        <v>741</v>
      </c>
      <c r="N204"/>
      <c r="O204"/>
      <c r="P204" s="1" t="s">
        <v>1334</v>
      </c>
      <c r="Q204" s="19" t="s">
        <v>1297</v>
      </c>
      <c r="R204" s="19" t="s">
        <v>1298</v>
      </c>
      <c r="S204" s="1" t="s">
        <v>1297</v>
      </c>
      <c r="T204" s="1" t="s">
        <v>1298</v>
      </c>
      <c r="U204" s="9"/>
      <c r="V204"/>
      <c r="W204"/>
      <c r="X204" t="s">
        <v>750</v>
      </c>
      <c r="Y204"/>
      <c r="Z204" t="s">
        <v>749</v>
      </c>
      <c r="AA204" s="18"/>
      <c r="AB204"/>
      <c r="AC204"/>
      <c r="AD204"/>
      <c r="AE204" t="e">
        <f>VLOOKUP($C204,#REF!,6,FALSE)</f>
        <v>#REF!</v>
      </c>
      <c r="AF204" t="e">
        <f>VLOOKUP($C204,#REF!,7,FALSE)</f>
        <v>#REF!</v>
      </c>
      <c r="AG204" t="e">
        <f>VLOOKUP($C204,#REF!,8,FALSE)</f>
        <v>#REF!</v>
      </c>
      <c r="AH204" t="e">
        <f>VLOOKUP($C204,#REF!,9,FALSE)</f>
        <v>#REF!</v>
      </c>
      <c r="AI204" t="e">
        <f>VLOOKUP($C204,#REF!,10,FALSE)</f>
        <v>#REF!</v>
      </c>
      <c r="AJ204" t="e">
        <f>VLOOKUP($C204,#REF!,11,FALSE)</f>
        <v>#REF!</v>
      </c>
      <c r="AK204"/>
      <c r="AL204">
        <v>4</v>
      </c>
    </row>
    <row r="205" spans="1:38" s="11" customFormat="1" x14ac:dyDescent="0.25">
      <c r="A205" t="s">
        <v>931</v>
      </c>
      <c r="B205">
        <v>204</v>
      </c>
      <c r="C205" s="6" t="s">
        <v>1136</v>
      </c>
      <c r="D205" s="3" t="s">
        <v>1099</v>
      </c>
      <c r="E205" s="3" t="s">
        <v>1099</v>
      </c>
      <c r="F205" t="e">
        <f>VLOOKUP(C205,#REF!,2,FALSE)</f>
        <v>#REF!</v>
      </c>
      <c r="G205" s="6" t="s">
        <v>684</v>
      </c>
      <c r="H205" s="6"/>
      <c r="I205" t="s">
        <v>1</v>
      </c>
      <c r="J205"/>
      <c r="K205" s="6"/>
      <c r="L205" s="6" t="s">
        <v>741</v>
      </c>
      <c r="M205" s="6" t="s">
        <v>741</v>
      </c>
      <c r="N205"/>
      <c r="O205"/>
      <c r="P205" s="1" t="s">
        <v>1334</v>
      </c>
      <c r="Q205" s="19" t="s">
        <v>1297</v>
      </c>
      <c r="R205" s="19" t="s">
        <v>1298</v>
      </c>
      <c r="S205" s="1" t="s">
        <v>1297</v>
      </c>
      <c r="T205" s="1" t="s">
        <v>1298</v>
      </c>
      <c r="U205" s="9"/>
      <c r="V205"/>
      <c r="W205"/>
      <c r="X205" t="s">
        <v>750</v>
      </c>
      <c r="Y205"/>
      <c r="Z205" t="s">
        <v>749</v>
      </c>
      <c r="AA205" s="18"/>
      <c r="AB205"/>
      <c r="AC205"/>
      <c r="AD205"/>
      <c r="AE205" t="e">
        <f>VLOOKUP($C205,#REF!,6,FALSE)</f>
        <v>#REF!</v>
      </c>
      <c r="AF205" t="e">
        <f>VLOOKUP($C205,#REF!,7,FALSE)</f>
        <v>#REF!</v>
      </c>
      <c r="AG205" t="e">
        <f>VLOOKUP($C205,#REF!,8,FALSE)</f>
        <v>#REF!</v>
      </c>
      <c r="AH205" t="e">
        <f>VLOOKUP($C205,#REF!,9,FALSE)</f>
        <v>#REF!</v>
      </c>
      <c r="AI205" t="e">
        <f>VLOOKUP($C205,#REF!,10,FALSE)</f>
        <v>#REF!</v>
      </c>
      <c r="AJ205" t="e">
        <f>VLOOKUP($C205,#REF!,11,FALSE)</f>
        <v>#REF!</v>
      </c>
      <c r="AK205"/>
      <c r="AL205">
        <v>4</v>
      </c>
    </row>
    <row r="206" spans="1:38" s="11" customFormat="1" x14ac:dyDescent="0.25">
      <c r="A206" t="s">
        <v>932</v>
      </c>
      <c r="B206">
        <v>205</v>
      </c>
      <c r="C206" s="6" t="s">
        <v>1137</v>
      </c>
      <c r="D206" s="3" t="s">
        <v>1099</v>
      </c>
      <c r="E206" s="3" t="s">
        <v>1099</v>
      </c>
      <c r="F206" t="e">
        <f>VLOOKUP(C206,#REF!,2,FALSE)</f>
        <v>#REF!</v>
      </c>
      <c r="G206" s="6" t="s">
        <v>685</v>
      </c>
      <c r="H206" s="6"/>
      <c r="I206" t="s">
        <v>1</v>
      </c>
      <c r="J206"/>
      <c r="K206" s="6"/>
      <c r="L206" s="6" t="s">
        <v>741</v>
      </c>
      <c r="M206" s="6" t="s">
        <v>741</v>
      </c>
      <c r="N206"/>
      <c r="O206"/>
      <c r="P206" s="1" t="s">
        <v>1334</v>
      </c>
      <c r="Q206" s="19" t="s">
        <v>1297</v>
      </c>
      <c r="R206" s="19" t="s">
        <v>1298</v>
      </c>
      <c r="S206" s="1" t="s">
        <v>1297</v>
      </c>
      <c r="T206" s="1" t="s">
        <v>1298</v>
      </c>
      <c r="U206" s="9"/>
      <c r="V206"/>
      <c r="W206"/>
      <c r="X206" t="s">
        <v>750</v>
      </c>
      <c r="Y206"/>
      <c r="Z206" t="s">
        <v>749</v>
      </c>
      <c r="AA206" s="18"/>
      <c r="AB206"/>
      <c r="AC206"/>
      <c r="AD206"/>
      <c r="AE206" t="e">
        <f>VLOOKUP($C206,#REF!,6,FALSE)</f>
        <v>#REF!</v>
      </c>
      <c r="AF206" t="e">
        <f>VLOOKUP($C206,#REF!,7,FALSE)</f>
        <v>#REF!</v>
      </c>
      <c r="AG206" t="e">
        <f>VLOOKUP($C206,#REF!,8,FALSE)</f>
        <v>#REF!</v>
      </c>
      <c r="AH206" t="e">
        <f>VLOOKUP($C206,#REF!,9,FALSE)</f>
        <v>#REF!</v>
      </c>
      <c r="AI206" t="e">
        <f>VLOOKUP($C206,#REF!,10,FALSE)</f>
        <v>#REF!</v>
      </c>
      <c r="AJ206" t="e">
        <f>VLOOKUP($C206,#REF!,11,FALSE)</f>
        <v>#REF!</v>
      </c>
      <c r="AK206"/>
      <c r="AL206">
        <v>4</v>
      </c>
    </row>
    <row r="207" spans="1:38" s="11" customFormat="1" x14ac:dyDescent="0.25">
      <c r="A207" t="s">
        <v>933</v>
      </c>
      <c r="B207">
        <v>206</v>
      </c>
      <c r="C207" s="6" t="s">
        <v>1138</v>
      </c>
      <c r="D207" s="3" t="s">
        <v>1099</v>
      </c>
      <c r="E207" s="3" t="s">
        <v>1099</v>
      </c>
      <c r="F207" t="e">
        <f>VLOOKUP(C207,#REF!,2,FALSE)</f>
        <v>#REF!</v>
      </c>
      <c r="G207" s="6" t="s">
        <v>686</v>
      </c>
      <c r="H207" s="6"/>
      <c r="I207" t="s">
        <v>1</v>
      </c>
      <c r="J207"/>
      <c r="K207" s="6"/>
      <c r="L207" s="6" t="s">
        <v>741</v>
      </c>
      <c r="M207" s="6" t="s">
        <v>741</v>
      </c>
      <c r="N207"/>
      <c r="O207"/>
      <c r="P207" s="1" t="s">
        <v>1334</v>
      </c>
      <c r="Q207" s="19" t="s">
        <v>1297</v>
      </c>
      <c r="R207" s="19" t="s">
        <v>1298</v>
      </c>
      <c r="S207" s="1" t="s">
        <v>1297</v>
      </c>
      <c r="T207" s="1" t="s">
        <v>1298</v>
      </c>
      <c r="U207" s="9"/>
      <c r="V207"/>
      <c r="W207"/>
      <c r="X207" t="s">
        <v>750</v>
      </c>
      <c r="Y207"/>
      <c r="Z207" t="s">
        <v>749</v>
      </c>
      <c r="AA207" s="18"/>
      <c r="AB207"/>
      <c r="AC207"/>
      <c r="AD207"/>
      <c r="AE207" t="e">
        <f>VLOOKUP($C207,#REF!,6,FALSE)</f>
        <v>#REF!</v>
      </c>
      <c r="AF207" t="e">
        <f>VLOOKUP($C207,#REF!,7,FALSE)</f>
        <v>#REF!</v>
      </c>
      <c r="AG207" t="e">
        <f>VLOOKUP($C207,#REF!,8,FALSE)</f>
        <v>#REF!</v>
      </c>
      <c r="AH207" t="e">
        <f>VLOOKUP($C207,#REF!,9,FALSE)</f>
        <v>#REF!</v>
      </c>
      <c r="AI207" t="e">
        <f>VLOOKUP($C207,#REF!,10,FALSE)</f>
        <v>#REF!</v>
      </c>
      <c r="AJ207" t="e">
        <f>VLOOKUP($C207,#REF!,11,FALSE)</f>
        <v>#REF!</v>
      </c>
      <c r="AK207"/>
      <c r="AL207">
        <v>4</v>
      </c>
    </row>
    <row r="208" spans="1:38" s="11" customFormat="1" x14ac:dyDescent="0.25">
      <c r="A208" t="s">
        <v>934</v>
      </c>
      <c r="B208">
        <v>207</v>
      </c>
      <c r="C208" s="6" t="s">
        <v>1139</v>
      </c>
      <c r="D208" s="3" t="s">
        <v>1099</v>
      </c>
      <c r="E208" s="3" t="s">
        <v>1099</v>
      </c>
      <c r="F208" t="e">
        <f>VLOOKUP(C208,#REF!,2,FALSE)</f>
        <v>#REF!</v>
      </c>
      <c r="G208" s="6" t="s">
        <v>687</v>
      </c>
      <c r="H208" s="6"/>
      <c r="I208" t="s">
        <v>1</v>
      </c>
      <c r="J208"/>
      <c r="K208" s="6"/>
      <c r="L208" s="6" t="s">
        <v>741</v>
      </c>
      <c r="M208" s="6" t="s">
        <v>741</v>
      </c>
      <c r="N208"/>
      <c r="O208"/>
      <c r="P208" s="1" t="s">
        <v>1334</v>
      </c>
      <c r="Q208" s="19" t="s">
        <v>1297</v>
      </c>
      <c r="R208" s="19" t="s">
        <v>1298</v>
      </c>
      <c r="S208" s="1" t="s">
        <v>1297</v>
      </c>
      <c r="T208" s="1" t="s">
        <v>1298</v>
      </c>
      <c r="U208" s="9"/>
      <c r="V208"/>
      <c r="W208"/>
      <c r="X208" t="s">
        <v>750</v>
      </c>
      <c r="Y208"/>
      <c r="Z208" t="s">
        <v>749</v>
      </c>
      <c r="AA208" s="18"/>
      <c r="AB208"/>
      <c r="AC208"/>
      <c r="AD208"/>
      <c r="AE208" t="e">
        <f>VLOOKUP($C208,#REF!,6,FALSE)</f>
        <v>#REF!</v>
      </c>
      <c r="AF208" t="e">
        <f>VLOOKUP($C208,#REF!,7,FALSE)</f>
        <v>#REF!</v>
      </c>
      <c r="AG208" t="e">
        <f>VLOOKUP($C208,#REF!,8,FALSE)</f>
        <v>#REF!</v>
      </c>
      <c r="AH208" t="e">
        <f>VLOOKUP($C208,#REF!,9,FALSE)</f>
        <v>#REF!</v>
      </c>
      <c r="AI208" t="e">
        <f>VLOOKUP($C208,#REF!,10,FALSE)</f>
        <v>#REF!</v>
      </c>
      <c r="AJ208" t="e">
        <f>VLOOKUP($C208,#REF!,11,FALSE)</f>
        <v>#REF!</v>
      </c>
      <c r="AK208"/>
      <c r="AL208">
        <v>4</v>
      </c>
    </row>
    <row r="209" spans="1:38" s="11" customFormat="1" x14ac:dyDescent="0.25">
      <c r="A209" t="s">
        <v>935</v>
      </c>
      <c r="B209">
        <v>208</v>
      </c>
      <c r="C209" s="6" t="s">
        <v>1140</v>
      </c>
      <c r="D209" s="3" t="s">
        <v>1099</v>
      </c>
      <c r="E209" s="3" t="s">
        <v>1099</v>
      </c>
      <c r="F209" t="e">
        <f>VLOOKUP(C209,#REF!,2,FALSE)</f>
        <v>#REF!</v>
      </c>
      <c r="G209" s="6" t="s">
        <v>688</v>
      </c>
      <c r="H209" s="6"/>
      <c r="I209" t="s">
        <v>1</v>
      </c>
      <c r="J209"/>
      <c r="K209" s="6"/>
      <c r="L209" s="6" t="s">
        <v>741</v>
      </c>
      <c r="M209" s="6" t="s">
        <v>741</v>
      </c>
      <c r="N209"/>
      <c r="O209"/>
      <c r="P209" s="1" t="s">
        <v>1334</v>
      </c>
      <c r="Q209" s="19" t="s">
        <v>1297</v>
      </c>
      <c r="R209" s="19" t="s">
        <v>1298</v>
      </c>
      <c r="S209" s="1" t="s">
        <v>1297</v>
      </c>
      <c r="T209" s="1" t="s">
        <v>1298</v>
      </c>
      <c r="U209" s="9"/>
      <c r="V209"/>
      <c r="W209"/>
      <c r="X209" t="s">
        <v>750</v>
      </c>
      <c r="Y209"/>
      <c r="Z209" t="s">
        <v>749</v>
      </c>
      <c r="AA209" s="18"/>
      <c r="AB209"/>
      <c r="AC209"/>
      <c r="AD209"/>
      <c r="AE209" t="e">
        <f>VLOOKUP($C209,#REF!,6,FALSE)</f>
        <v>#REF!</v>
      </c>
      <c r="AF209" t="e">
        <f>VLOOKUP($C209,#REF!,7,FALSE)</f>
        <v>#REF!</v>
      </c>
      <c r="AG209" t="e">
        <f>VLOOKUP($C209,#REF!,8,FALSE)</f>
        <v>#REF!</v>
      </c>
      <c r="AH209" t="e">
        <f>VLOOKUP($C209,#REF!,9,FALSE)</f>
        <v>#REF!</v>
      </c>
      <c r="AI209" t="e">
        <f>VLOOKUP($C209,#REF!,10,FALSE)</f>
        <v>#REF!</v>
      </c>
      <c r="AJ209" t="e">
        <f>VLOOKUP($C209,#REF!,11,FALSE)</f>
        <v>#REF!</v>
      </c>
      <c r="AK209"/>
      <c r="AL209">
        <v>4</v>
      </c>
    </row>
    <row r="210" spans="1:38" s="11" customFormat="1" x14ac:dyDescent="0.25">
      <c r="A210" t="s">
        <v>936</v>
      </c>
      <c r="B210">
        <v>209</v>
      </c>
      <c r="C210" s="6" t="s">
        <v>1141</v>
      </c>
      <c r="D210" s="3" t="s">
        <v>1099</v>
      </c>
      <c r="E210" s="3" t="s">
        <v>1099</v>
      </c>
      <c r="F210" t="e">
        <f>VLOOKUP(C210,#REF!,2,FALSE)</f>
        <v>#REF!</v>
      </c>
      <c r="G210" s="6" t="s">
        <v>689</v>
      </c>
      <c r="H210" s="6"/>
      <c r="I210" t="s">
        <v>1</v>
      </c>
      <c r="J210"/>
      <c r="K210" s="6"/>
      <c r="L210" s="6" t="s">
        <v>741</v>
      </c>
      <c r="M210" s="6" t="s">
        <v>741</v>
      </c>
      <c r="N210"/>
      <c r="O210"/>
      <c r="P210" s="1" t="s">
        <v>1334</v>
      </c>
      <c r="Q210" s="19" t="s">
        <v>1297</v>
      </c>
      <c r="R210" s="19" t="s">
        <v>1298</v>
      </c>
      <c r="S210" s="1" t="s">
        <v>1297</v>
      </c>
      <c r="T210" s="1" t="s">
        <v>1298</v>
      </c>
      <c r="U210" s="9"/>
      <c r="V210"/>
      <c r="W210"/>
      <c r="X210" t="s">
        <v>750</v>
      </c>
      <c r="Y210"/>
      <c r="Z210" t="s">
        <v>749</v>
      </c>
      <c r="AA210" s="18"/>
      <c r="AB210"/>
      <c r="AC210"/>
      <c r="AD210"/>
      <c r="AE210" t="e">
        <f>VLOOKUP($C210,#REF!,6,FALSE)</f>
        <v>#REF!</v>
      </c>
      <c r="AF210" t="e">
        <f>VLOOKUP($C210,#REF!,7,FALSE)</f>
        <v>#REF!</v>
      </c>
      <c r="AG210" t="e">
        <f>VLOOKUP($C210,#REF!,8,FALSE)</f>
        <v>#REF!</v>
      </c>
      <c r="AH210" t="e">
        <f>VLOOKUP($C210,#REF!,9,FALSE)</f>
        <v>#REF!</v>
      </c>
      <c r="AI210" t="e">
        <f>VLOOKUP($C210,#REF!,10,FALSE)</f>
        <v>#REF!</v>
      </c>
      <c r="AJ210" t="e">
        <f>VLOOKUP($C210,#REF!,11,FALSE)</f>
        <v>#REF!</v>
      </c>
      <c r="AK210"/>
      <c r="AL210">
        <v>2</v>
      </c>
    </row>
    <row r="211" spans="1:38" s="11" customFormat="1" x14ac:dyDescent="0.25">
      <c r="A211" t="s">
        <v>937</v>
      </c>
      <c r="B211">
        <v>210</v>
      </c>
      <c r="C211" s="6" t="s">
        <v>1142</v>
      </c>
      <c r="D211" s="3" t="s">
        <v>1099</v>
      </c>
      <c r="E211" s="3" t="s">
        <v>1099</v>
      </c>
      <c r="F211" t="e">
        <f>VLOOKUP(C211,#REF!,2,FALSE)</f>
        <v>#REF!</v>
      </c>
      <c r="G211" s="6" t="s">
        <v>690</v>
      </c>
      <c r="H211" s="6"/>
      <c r="I211" t="s">
        <v>1</v>
      </c>
      <c r="J211"/>
      <c r="K211" s="6"/>
      <c r="L211" s="6" t="s">
        <v>741</v>
      </c>
      <c r="M211" s="6" t="s">
        <v>741</v>
      </c>
      <c r="N211"/>
      <c r="O211"/>
      <c r="P211" s="1" t="s">
        <v>1334</v>
      </c>
      <c r="Q211" s="19" t="s">
        <v>1297</v>
      </c>
      <c r="R211" s="19" t="s">
        <v>1298</v>
      </c>
      <c r="S211" s="1" t="s">
        <v>1297</v>
      </c>
      <c r="T211" s="1" t="s">
        <v>1298</v>
      </c>
      <c r="U211" s="9"/>
      <c r="V211"/>
      <c r="W211"/>
      <c r="X211" t="s">
        <v>750</v>
      </c>
      <c r="Y211"/>
      <c r="Z211" t="s">
        <v>749</v>
      </c>
      <c r="AA211" s="18"/>
      <c r="AB211"/>
      <c r="AC211"/>
      <c r="AD211"/>
      <c r="AE211" t="e">
        <f>VLOOKUP($C211,#REF!,6,FALSE)</f>
        <v>#REF!</v>
      </c>
      <c r="AF211" t="e">
        <f>VLOOKUP($C211,#REF!,7,FALSE)</f>
        <v>#REF!</v>
      </c>
      <c r="AG211" t="e">
        <f>VLOOKUP($C211,#REF!,8,FALSE)</f>
        <v>#REF!</v>
      </c>
      <c r="AH211" t="e">
        <f>VLOOKUP($C211,#REF!,9,FALSE)</f>
        <v>#REF!</v>
      </c>
      <c r="AI211" t="e">
        <f>VLOOKUP($C211,#REF!,10,FALSE)</f>
        <v>#REF!</v>
      </c>
      <c r="AJ211" t="e">
        <f>VLOOKUP($C211,#REF!,11,FALSE)</f>
        <v>#REF!</v>
      </c>
      <c r="AK211"/>
      <c r="AL211">
        <v>4</v>
      </c>
    </row>
    <row r="212" spans="1:38" s="11" customFormat="1" x14ac:dyDescent="0.25">
      <c r="A212" t="s">
        <v>938</v>
      </c>
      <c r="B212">
        <v>211</v>
      </c>
      <c r="C212" s="6" t="s">
        <v>1143</v>
      </c>
      <c r="D212" s="3" t="s">
        <v>1099</v>
      </c>
      <c r="E212" s="3" t="s">
        <v>1099</v>
      </c>
      <c r="F212" t="e">
        <f>VLOOKUP(C212,#REF!,2,FALSE)</f>
        <v>#REF!</v>
      </c>
      <c r="G212" s="6" t="s">
        <v>691</v>
      </c>
      <c r="H212" s="6"/>
      <c r="I212" t="s">
        <v>1</v>
      </c>
      <c r="J212"/>
      <c r="K212" s="6"/>
      <c r="L212" s="6" t="s">
        <v>741</v>
      </c>
      <c r="M212" s="6" t="s">
        <v>741</v>
      </c>
      <c r="N212"/>
      <c r="O212"/>
      <c r="P212" s="1" t="s">
        <v>1334</v>
      </c>
      <c r="Q212" s="19" t="s">
        <v>1297</v>
      </c>
      <c r="R212" s="19" t="s">
        <v>1298</v>
      </c>
      <c r="S212" s="1" t="s">
        <v>1297</v>
      </c>
      <c r="T212" s="1" t="s">
        <v>1298</v>
      </c>
      <c r="U212" s="9"/>
      <c r="V212"/>
      <c r="W212"/>
      <c r="X212" t="s">
        <v>750</v>
      </c>
      <c r="Y212"/>
      <c r="Z212" t="s">
        <v>749</v>
      </c>
      <c r="AA212" s="18"/>
      <c r="AB212"/>
      <c r="AC212"/>
      <c r="AD212"/>
      <c r="AE212" t="e">
        <f>VLOOKUP($C212,#REF!,6,FALSE)</f>
        <v>#REF!</v>
      </c>
      <c r="AF212" t="e">
        <f>VLOOKUP($C212,#REF!,7,FALSE)</f>
        <v>#REF!</v>
      </c>
      <c r="AG212" t="e">
        <f>VLOOKUP($C212,#REF!,8,FALSE)</f>
        <v>#REF!</v>
      </c>
      <c r="AH212" t="e">
        <f>VLOOKUP($C212,#REF!,9,FALSE)</f>
        <v>#REF!</v>
      </c>
      <c r="AI212" t="e">
        <f>VLOOKUP($C212,#REF!,10,FALSE)</f>
        <v>#REF!</v>
      </c>
      <c r="AJ212" t="e">
        <f>VLOOKUP($C212,#REF!,11,FALSE)</f>
        <v>#REF!</v>
      </c>
      <c r="AK212"/>
      <c r="AL212">
        <v>4</v>
      </c>
    </row>
    <row r="213" spans="1:38" s="11" customFormat="1" x14ac:dyDescent="0.25">
      <c r="A213" t="s">
        <v>939</v>
      </c>
      <c r="B213">
        <v>212</v>
      </c>
      <c r="C213" s="6" t="s">
        <v>1144</v>
      </c>
      <c r="D213" s="3" t="s">
        <v>1099</v>
      </c>
      <c r="E213" s="3" t="s">
        <v>1099</v>
      </c>
      <c r="F213" t="e">
        <f>VLOOKUP(C213,#REF!,2,FALSE)</f>
        <v>#REF!</v>
      </c>
      <c r="G213" s="6" t="s">
        <v>692</v>
      </c>
      <c r="H213" s="6"/>
      <c r="I213" t="s">
        <v>1</v>
      </c>
      <c r="J213"/>
      <c r="K213" s="6"/>
      <c r="L213" s="6" t="s">
        <v>741</v>
      </c>
      <c r="M213" s="6" t="s">
        <v>741</v>
      </c>
      <c r="N213"/>
      <c r="O213"/>
      <c r="P213" s="1" t="s">
        <v>1334</v>
      </c>
      <c r="Q213" s="19" t="s">
        <v>1297</v>
      </c>
      <c r="R213" s="19" t="s">
        <v>1298</v>
      </c>
      <c r="S213" s="1" t="s">
        <v>1297</v>
      </c>
      <c r="T213" s="1" t="s">
        <v>1298</v>
      </c>
      <c r="U213" s="9"/>
      <c r="V213"/>
      <c r="W213"/>
      <c r="X213" t="s">
        <v>750</v>
      </c>
      <c r="Y213"/>
      <c r="Z213" t="s">
        <v>749</v>
      </c>
      <c r="AA213" s="18"/>
      <c r="AB213"/>
      <c r="AC213"/>
      <c r="AD213"/>
      <c r="AE213" t="e">
        <f>VLOOKUP($C213,#REF!,6,FALSE)</f>
        <v>#REF!</v>
      </c>
      <c r="AF213" t="e">
        <f>VLOOKUP($C213,#REF!,7,FALSE)</f>
        <v>#REF!</v>
      </c>
      <c r="AG213" t="e">
        <f>VLOOKUP($C213,#REF!,8,FALSE)</f>
        <v>#REF!</v>
      </c>
      <c r="AH213" t="e">
        <f>VLOOKUP($C213,#REF!,9,FALSE)</f>
        <v>#REF!</v>
      </c>
      <c r="AI213" t="e">
        <f>VLOOKUP($C213,#REF!,10,FALSE)</f>
        <v>#REF!</v>
      </c>
      <c r="AJ213" t="e">
        <f>VLOOKUP($C213,#REF!,11,FALSE)</f>
        <v>#REF!</v>
      </c>
      <c r="AK213"/>
      <c r="AL213">
        <v>4</v>
      </c>
    </row>
    <row r="214" spans="1:38" s="11" customFormat="1" x14ac:dyDescent="0.25">
      <c r="A214" t="s">
        <v>940</v>
      </c>
      <c r="B214">
        <v>213</v>
      </c>
      <c r="C214" s="6" t="s">
        <v>1145</v>
      </c>
      <c r="D214" s="3" t="s">
        <v>1099</v>
      </c>
      <c r="E214" s="3" t="s">
        <v>1099</v>
      </c>
      <c r="F214" t="e">
        <f>VLOOKUP(C214,#REF!,2,FALSE)</f>
        <v>#REF!</v>
      </c>
      <c r="G214" s="6" t="s">
        <v>693</v>
      </c>
      <c r="H214" s="6"/>
      <c r="I214" t="s">
        <v>1</v>
      </c>
      <c r="J214"/>
      <c r="K214" s="6"/>
      <c r="L214" s="6" t="s">
        <v>741</v>
      </c>
      <c r="M214" s="6" t="s">
        <v>741</v>
      </c>
      <c r="N214"/>
      <c r="O214"/>
      <c r="P214" s="1" t="s">
        <v>1334</v>
      </c>
      <c r="Q214" s="19" t="s">
        <v>1297</v>
      </c>
      <c r="R214" s="19" t="s">
        <v>1298</v>
      </c>
      <c r="S214" s="1" t="s">
        <v>1297</v>
      </c>
      <c r="T214" s="1" t="s">
        <v>1298</v>
      </c>
      <c r="U214" s="9"/>
      <c r="V214"/>
      <c r="W214"/>
      <c r="X214" t="s">
        <v>750</v>
      </c>
      <c r="Y214"/>
      <c r="Z214" t="s">
        <v>749</v>
      </c>
      <c r="AA214" s="14"/>
      <c r="AB214"/>
      <c r="AC214"/>
      <c r="AD214"/>
      <c r="AE214" t="e">
        <f>VLOOKUP($C214,#REF!,6,FALSE)</f>
        <v>#REF!</v>
      </c>
      <c r="AF214" t="e">
        <f>VLOOKUP($C214,#REF!,7,FALSE)</f>
        <v>#REF!</v>
      </c>
      <c r="AG214" t="e">
        <f>VLOOKUP($C214,#REF!,8,FALSE)</f>
        <v>#REF!</v>
      </c>
      <c r="AH214" t="e">
        <f>VLOOKUP($C214,#REF!,9,FALSE)</f>
        <v>#REF!</v>
      </c>
      <c r="AI214" t="e">
        <f>VLOOKUP($C214,#REF!,10,FALSE)</f>
        <v>#REF!</v>
      </c>
      <c r="AJ214" t="e">
        <f>VLOOKUP($C214,#REF!,11,FALSE)</f>
        <v>#REF!</v>
      </c>
      <c r="AK214"/>
      <c r="AL214">
        <v>4</v>
      </c>
    </row>
    <row r="215" spans="1:38" s="11" customFormat="1" x14ac:dyDescent="0.25">
      <c r="A215" t="s">
        <v>941</v>
      </c>
      <c r="B215">
        <v>214</v>
      </c>
      <c r="C215" s="6" t="s">
        <v>1146</v>
      </c>
      <c r="D215" s="3" t="s">
        <v>1099</v>
      </c>
      <c r="E215" s="3" t="s">
        <v>1099</v>
      </c>
      <c r="F215" t="e">
        <f>VLOOKUP(C215,#REF!,2,FALSE)</f>
        <v>#REF!</v>
      </c>
      <c r="G215" s="6" t="s">
        <v>694</v>
      </c>
      <c r="H215" s="6"/>
      <c r="I215" t="s">
        <v>1</v>
      </c>
      <c r="J215"/>
      <c r="K215" s="6"/>
      <c r="L215" s="6" t="s">
        <v>741</v>
      </c>
      <c r="M215" s="6" t="s">
        <v>741</v>
      </c>
      <c r="N215"/>
      <c r="O215"/>
      <c r="P215" s="1" t="s">
        <v>1334</v>
      </c>
      <c r="Q215" s="19" t="s">
        <v>1297</v>
      </c>
      <c r="R215" s="19" t="s">
        <v>1298</v>
      </c>
      <c r="S215" s="1" t="s">
        <v>1297</v>
      </c>
      <c r="T215" s="1" t="s">
        <v>1298</v>
      </c>
      <c r="U215" s="9"/>
      <c r="V215"/>
      <c r="W215"/>
      <c r="X215" t="s">
        <v>750</v>
      </c>
      <c r="Y215"/>
      <c r="Z215" t="s">
        <v>749</v>
      </c>
      <c r="AA215" s="14"/>
      <c r="AB215"/>
      <c r="AC215"/>
      <c r="AD215"/>
      <c r="AE215" t="e">
        <f>VLOOKUP($C215,#REF!,6,FALSE)</f>
        <v>#REF!</v>
      </c>
      <c r="AF215" t="e">
        <f>VLOOKUP($C215,#REF!,7,FALSE)</f>
        <v>#REF!</v>
      </c>
      <c r="AG215" t="e">
        <f>VLOOKUP($C215,#REF!,8,FALSE)</f>
        <v>#REF!</v>
      </c>
      <c r="AH215" t="e">
        <f>VLOOKUP($C215,#REF!,9,FALSE)</f>
        <v>#REF!</v>
      </c>
      <c r="AI215" t="e">
        <f>VLOOKUP($C215,#REF!,10,FALSE)</f>
        <v>#REF!</v>
      </c>
      <c r="AJ215" t="e">
        <f>VLOOKUP($C215,#REF!,11,FALSE)</f>
        <v>#REF!</v>
      </c>
      <c r="AK215"/>
      <c r="AL215">
        <v>4</v>
      </c>
    </row>
    <row r="216" spans="1:38" s="11" customFormat="1" x14ac:dyDescent="0.25">
      <c r="A216" t="s">
        <v>942</v>
      </c>
      <c r="B216">
        <v>215</v>
      </c>
      <c r="C216" s="6" t="s">
        <v>1147</v>
      </c>
      <c r="D216" s="3" t="s">
        <v>1099</v>
      </c>
      <c r="E216" s="3" t="s">
        <v>1099</v>
      </c>
      <c r="F216" t="e">
        <f>VLOOKUP(C216,#REF!,2,FALSE)</f>
        <v>#REF!</v>
      </c>
      <c r="G216" s="6" t="s">
        <v>695</v>
      </c>
      <c r="H216" s="6"/>
      <c r="I216" t="s">
        <v>1</v>
      </c>
      <c r="J216"/>
      <c r="K216" s="6"/>
      <c r="L216" s="6" t="s">
        <v>741</v>
      </c>
      <c r="M216" s="6" t="s">
        <v>741</v>
      </c>
      <c r="N216"/>
      <c r="O216"/>
      <c r="P216" s="1" t="s">
        <v>1334</v>
      </c>
      <c r="Q216" s="19" t="s">
        <v>1297</v>
      </c>
      <c r="R216" s="19" t="s">
        <v>1298</v>
      </c>
      <c r="S216" s="1" t="s">
        <v>1297</v>
      </c>
      <c r="T216" s="1" t="s">
        <v>1298</v>
      </c>
      <c r="U216" s="9"/>
      <c r="V216"/>
      <c r="W216"/>
      <c r="X216" t="s">
        <v>750</v>
      </c>
      <c r="Y216"/>
      <c r="Z216" t="s">
        <v>749</v>
      </c>
      <c r="AA216" s="14" t="s">
        <v>811</v>
      </c>
      <c r="AB216"/>
      <c r="AC216"/>
      <c r="AD216"/>
      <c r="AE216" t="e">
        <f>VLOOKUP($C216,#REF!,6,FALSE)</f>
        <v>#REF!</v>
      </c>
      <c r="AF216" t="e">
        <f>VLOOKUP($C216,#REF!,7,FALSE)</f>
        <v>#REF!</v>
      </c>
      <c r="AG216" t="e">
        <f>VLOOKUP($C216,#REF!,8,FALSE)</f>
        <v>#REF!</v>
      </c>
      <c r="AH216" t="e">
        <f>VLOOKUP($C216,#REF!,9,FALSE)</f>
        <v>#REF!</v>
      </c>
      <c r="AI216" t="e">
        <f>VLOOKUP($C216,#REF!,10,FALSE)</f>
        <v>#REF!</v>
      </c>
      <c r="AJ216" t="e">
        <f>VLOOKUP($C216,#REF!,11,FALSE)</f>
        <v>#REF!</v>
      </c>
      <c r="AK216"/>
      <c r="AL216">
        <v>0</v>
      </c>
    </row>
    <row r="217" spans="1:38" s="11" customFormat="1" x14ac:dyDescent="0.25">
      <c r="A217" t="s">
        <v>943</v>
      </c>
      <c r="B217">
        <v>216</v>
      </c>
      <c r="C217" s="6" t="s">
        <v>1148</v>
      </c>
      <c r="D217" s="3" t="s">
        <v>1099</v>
      </c>
      <c r="E217" s="3" t="s">
        <v>1099</v>
      </c>
      <c r="F217" t="e">
        <f>VLOOKUP(C217,#REF!,2,FALSE)</f>
        <v>#REF!</v>
      </c>
      <c r="G217" s="6" t="s">
        <v>696</v>
      </c>
      <c r="H217" s="6"/>
      <c r="I217" t="s">
        <v>1</v>
      </c>
      <c r="J217"/>
      <c r="K217" s="6"/>
      <c r="L217" s="6" t="s">
        <v>741</v>
      </c>
      <c r="M217" s="6" t="s">
        <v>741</v>
      </c>
      <c r="N217"/>
      <c r="O217"/>
      <c r="P217" s="1" t="s">
        <v>1334</v>
      </c>
      <c r="Q217" s="19" t="s">
        <v>1297</v>
      </c>
      <c r="R217" s="19" t="s">
        <v>1298</v>
      </c>
      <c r="S217" s="1" t="s">
        <v>1297</v>
      </c>
      <c r="T217" s="1" t="s">
        <v>1298</v>
      </c>
      <c r="U217" s="9"/>
      <c r="V217"/>
      <c r="W217"/>
      <c r="X217" t="s">
        <v>750</v>
      </c>
      <c r="Y217"/>
      <c r="Z217" t="s">
        <v>749</v>
      </c>
      <c r="AA217" s="14" t="s">
        <v>913</v>
      </c>
      <c r="AB217"/>
      <c r="AC217"/>
      <c r="AD217"/>
      <c r="AE217" t="e">
        <f>VLOOKUP($C217,#REF!,6,FALSE)</f>
        <v>#REF!</v>
      </c>
      <c r="AF217" t="e">
        <f>VLOOKUP($C217,#REF!,7,FALSE)</f>
        <v>#REF!</v>
      </c>
      <c r="AG217" t="e">
        <f>VLOOKUP($C217,#REF!,8,FALSE)</f>
        <v>#REF!</v>
      </c>
      <c r="AH217" t="e">
        <f>VLOOKUP($C217,#REF!,9,FALSE)</f>
        <v>#REF!</v>
      </c>
      <c r="AI217" t="e">
        <f>VLOOKUP($C217,#REF!,10,FALSE)</f>
        <v>#REF!</v>
      </c>
      <c r="AJ217" t="e">
        <f>VLOOKUP($C217,#REF!,11,FALSE)</f>
        <v>#REF!</v>
      </c>
      <c r="AK217"/>
      <c r="AL217">
        <v>0</v>
      </c>
    </row>
    <row r="218" spans="1:38" x14ac:dyDescent="0.25">
      <c r="A218" t="s">
        <v>944</v>
      </c>
      <c r="B218">
        <v>217</v>
      </c>
      <c r="C218" s="6" t="s">
        <v>1149</v>
      </c>
      <c r="D218" s="3" t="s">
        <v>1099</v>
      </c>
      <c r="E218" s="3" t="s">
        <v>1099</v>
      </c>
      <c r="F218" t="e">
        <f>VLOOKUP(C218,#REF!,2,FALSE)</f>
        <v>#REF!</v>
      </c>
      <c r="G218" s="6" t="s">
        <v>697</v>
      </c>
      <c r="H218" s="6"/>
      <c r="I218" t="s">
        <v>1</v>
      </c>
      <c r="K218" s="6"/>
      <c r="L218" s="6" t="s">
        <v>741</v>
      </c>
      <c r="M218" s="6" t="s">
        <v>741</v>
      </c>
      <c r="P218" s="1" t="s">
        <v>1334</v>
      </c>
      <c r="Q218" s="19" t="s">
        <v>1297</v>
      </c>
      <c r="R218" s="19" t="s">
        <v>1298</v>
      </c>
      <c r="S218" s="1" t="s">
        <v>1297</v>
      </c>
      <c r="T218" s="1" t="s">
        <v>1298</v>
      </c>
      <c r="X218" t="s">
        <v>750</v>
      </c>
      <c r="Z218" t="s">
        <v>749</v>
      </c>
      <c r="AA218" s="14" t="s">
        <v>924</v>
      </c>
      <c r="AE218" t="e">
        <f>VLOOKUP($C218,#REF!,6,FALSE)</f>
        <v>#REF!</v>
      </c>
      <c r="AF218" t="e">
        <f>VLOOKUP($C218,#REF!,7,FALSE)</f>
        <v>#REF!</v>
      </c>
      <c r="AG218" t="e">
        <f>VLOOKUP($C218,#REF!,8,FALSE)</f>
        <v>#REF!</v>
      </c>
      <c r="AH218" t="e">
        <f>VLOOKUP($C218,#REF!,9,FALSE)</f>
        <v>#REF!</v>
      </c>
      <c r="AI218" t="e">
        <f>VLOOKUP($C218,#REF!,10,FALSE)</f>
        <v>#REF!</v>
      </c>
      <c r="AJ218" t="e">
        <f>VLOOKUP($C218,#REF!,11,FALSE)</f>
        <v>#REF!</v>
      </c>
      <c r="AL218">
        <v>0</v>
      </c>
    </row>
    <row r="219" spans="1:38" x14ac:dyDescent="0.25">
      <c r="A219" t="s">
        <v>945</v>
      </c>
      <c r="B219">
        <v>218</v>
      </c>
      <c r="C219" s="6" t="s">
        <v>1150</v>
      </c>
      <c r="D219" s="3" t="s">
        <v>1099</v>
      </c>
      <c r="E219" s="3" t="s">
        <v>1099</v>
      </c>
      <c r="F219" t="e">
        <f>VLOOKUP(C219,#REF!,2,FALSE)</f>
        <v>#REF!</v>
      </c>
      <c r="G219" s="6" t="s">
        <v>698</v>
      </c>
      <c r="H219" s="6"/>
      <c r="I219" t="s">
        <v>1</v>
      </c>
      <c r="K219" s="6"/>
      <c r="L219" s="6" t="s">
        <v>741</v>
      </c>
      <c r="M219" s="6" t="s">
        <v>741</v>
      </c>
      <c r="P219" s="1" t="s">
        <v>1334</v>
      </c>
      <c r="Q219" s="19" t="s">
        <v>1297</v>
      </c>
      <c r="R219" s="19" t="s">
        <v>1298</v>
      </c>
      <c r="S219" s="1" t="s">
        <v>1297</v>
      </c>
      <c r="T219" s="1" t="s">
        <v>1298</v>
      </c>
      <c r="X219" t="s">
        <v>750</v>
      </c>
      <c r="Z219" t="s">
        <v>749</v>
      </c>
      <c r="AA219" s="17" t="s">
        <v>768</v>
      </c>
      <c r="AE219" t="e">
        <f>VLOOKUP($C219,#REF!,6,FALSE)</f>
        <v>#REF!</v>
      </c>
      <c r="AF219" t="e">
        <f>VLOOKUP($C219,#REF!,7,FALSE)</f>
        <v>#REF!</v>
      </c>
      <c r="AG219" t="e">
        <f>VLOOKUP($C219,#REF!,8,FALSE)</f>
        <v>#REF!</v>
      </c>
      <c r="AH219" t="e">
        <f>VLOOKUP($C219,#REF!,9,FALSE)</f>
        <v>#REF!</v>
      </c>
      <c r="AI219" t="e">
        <f>VLOOKUP($C219,#REF!,10,FALSE)</f>
        <v>#REF!</v>
      </c>
      <c r="AJ219" t="e">
        <f>VLOOKUP($C219,#REF!,11,FALSE)</f>
        <v>#REF!</v>
      </c>
      <c r="AL219">
        <v>0</v>
      </c>
    </row>
    <row r="220" spans="1:38" x14ac:dyDescent="0.25">
      <c r="A220" t="s">
        <v>946</v>
      </c>
      <c r="B220">
        <v>219</v>
      </c>
      <c r="C220" s="6" t="s">
        <v>1151</v>
      </c>
      <c r="D220" s="3" t="s">
        <v>1099</v>
      </c>
      <c r="E220" s="3" t="s">
        <v>1099</v>
      </c>
      <c r="F220" t="e">
        <f>VLOOKUP(C220,#REF!,2,FALSE)</f>
        <v>#REF!</v>
      </c>
      <c r="G220" s="6" t="s">
        <v>699</v>
      </c>
      <c r="H220" s="6"/>
      <c r="I220" t="s">
        <v>1</v>
      </c>
      <c r="K220" s="6"/>
      <c r="L220" s="6" t="s">
        <v>741</v>
      </c>
      <c r="M220" s="6" t="s">
        <v>741</v>
      </c>
      <c r="P220" s="1" t="s">
        <v>1334</v>
      </c>
      <c r="Q220" s="19" t="s">
        <v>1297</v>
      </c>
      <c r="R220" s="19" t="s">
        <v>1298</v>
      </c>
      <c r="S220" s="1" t="s">
        <v>1297</v>
      </c>
      <c r="T220" s="1" t="s">
        <v>1298</v>
      </c>
      <c r="X220" t="s">
        <v>750</v>
      </c>
      <c r="Z220" t="s">
        <v>749</v>
      </c>
      <c r="AA220" s="14" t="s">
        <v>804</v>
      </c>
      <c r="AE220" t="e">
        <f>VLOOKUP($C220,#REF!,6,FALSE)</f>
        <v>#REF!</v>
      </c>
      <c r="AF220" t="e">
        <f>VLOOKUP($C220,#REF!,7,FALSE)</f>
        <v>#REF!</v>
      </c>
      <c r="AG220" t="e">
        <f>VLOOKUP($C220,#REF!,8,FALSE)</f>
        <v>#REF!</v>
      </c>
      <c r="AH220" t="e">
        <f>VLOOKUP($C220,#REF!,9,FALSE)</f>
        <v>#REF!</v>
      </c>
      <c r="AI220" t="e">
        <f>VLOOKUP($C220,#REF!,10,FALSE)</f>
        <v>#REF!</v>
      </c>
      <c r="AJ220" t="e">
        <f>VLOOKUP($C220,#REF!,11,FALSE)</f>
        <v>#REF!</v>
      </c>
      <c r="AL220">
        <v>0</v>
      </c>
    </row>
    <row r="221" spans="1:38" x14ac:dyDescent="0.25">
      <c r="A221" t="s">
        <v>947</v>
      </c>
      <c r="B221">
        <v>220</v>
      </c>
      <c r="C221" s="12" t="s">
        <v>1193</v>
      </c>
      <c r="D221" s="3" t="s">
        <v>87</v>
      </c>
      <c r="E221" s="3" t="s">
        <v>87</v>
      </c>
      <c r="F221" t="e">
        <f>VLOOKUP(C221,#REF!,2,FALSE)</f>
        <v>#REF!</v>
      </c>
      <c r="G221" s="12" t="s">
        <v>700</v>
      </c>
      <c r="H221" s="6" t="s">
        <v>746</v>
      </c>
      <c r="I221" t="s">
        <v>1</v>
      </c>
      <c r="K221" s="6"/>
      <c r="L221" s="6" t="s">
        <v>63</v>
      </c>
      <c r="M221" t="s">
        <v>75</v>
      </c>
      <c r="P221" s="1" t="s">
        <v>1333</v>
      </c>
      <c r="Q221" s="34">
        <v>-17.713372222222223</v>
      </c>
      <c r="R221" s="34">
        <v>178.06503333333333</v>
      </c>
      <c r="S221" s="1">
        <v>-17.713372222222223</v>
      </c>
      <c r="T221" s="1">
        <v>178.06503333333333</v>
      </c>
      <c r="X221" t="s">
        <v>454</v>
      </c>
      <c r="Z221" t="s">
        <v>749</v>
      </c>
      <c r="AA221" s="14" t="s">
        <v>809</v>
      </c>
      <c r="AE221" t="e">
        <f>VLOOKUP($C221,#REF!,6,FALSE)</f>
        <v>#REF!</v>
      </c>
      <c r="AF221" t="e">
        <f>VLOOKUP($C221,#REF!,7,FALSE)</f>
        <v>#REF!</v>
      </c>
      <c r="AG221" t="e">
        <f>VLOOKUP($C221,#REF!,8,FALSE)</f>
        <v>#REF!</v>
      </c>
      <c r="AH221" t="e">
        <f>VLOOKUP($C221,#REF!,9,FALSE)</f>
        <v>#REF!</v>
      </c>
      <c r="AI221" t="e">
        <f>VLOOKUP($C221,#REF!,10,FALSE)</f>
        <v>#REF!</v>
      </c>
      <c r="AJ221" t="e">
        <f>VLOOKUP($C221,#REF!,11,FALSE)</f>
        <v>#REF!</v>
      </c>
      <c r="AL221">
        <v>0</v>
      </c>
    </row>
    <row r="222" spans="1:38" x14ac:dyDescent="0.25">
      <c r="A222" t="s">
        <v>948</v>
      </c>
      <c r="B222">
        <v>221</v>
      </c>
      <c r="C222" s="12" t="s">
        <v>1192</v>
      </c>
      <c r="D222" s="3" t="s">
        <v>78</v>
      </c>
      <c r="E222" s="3" t="s">
        <v>78</v>
      </c>
      <c r="F222" t="e">
        <f>VLOOKUP(C222,#REF!,2,FALSE)</f>
        <v>#REF!</v>
      </c>
      <c r="G222" s="12" t="s">
        <v>701</v>
      </c>
      <c r="H222" s="6" t="s">
        <v>747</v>
      </c>
      <c r="I222" t="s">
        <v>1</v>
      </c>
      <c r="K222" s="6"/>
      <c r="L222" s="6" t="s">
        <v>62</v>
      </c>
      <c r="M222" t="s">
        <v>72</v>
      </c>
      <c r="P222" s="1" t="s">
        <v>1332</v>
      </c>
      <c r="Q222" s="33">
        <v>-21.178983333333335</v>
      </c>
      <c r="R222" s="33">
        <v>-175.19823888888888</v>
      </c>
      <c r="S222" s="1">
        <v>-21.178983333333335</v>
      </c>
      <c r="T222" s="1">
        <v>-175.19823888888888</v>
      </c>
      <c r="X222" t="s">
        <v>445</v>
      </c>
      <c r="Z222" t="s">
        <v>749</v>
      </c>
      <c r="AA222" s="14" t="s">
        <v>917</v>
      </c>
      <c r="AE222" t="e">
        <f>VLOOKUP($C222,#REF!,6,FALSE)</f>
        <v>#REF!</v>
      </c>
      <c r="AF222" t="e">
        <f>VLOOKUP($C222,#REF!,7,FALSE)</f>
        <v>#REF!</v>
      </c>
      <c r="AG222" t="e">
        <f>VLOOKUP($C222,#REF!,8,FALSE)</f>
        <v>#REF!</v>
      </c>
      <c r="AH222" t="e">
        <f>VLOOKUP($C222,#REF!,9,FALSE)</f>
        <v>#REF!</v>
      </c>
      <c r="AI222" t="e">
        <f>VLOOKUP($C222,#REF!,10,FALSE)</f>
        <v>#REF!</v>
      </c>
      <c r="AJ222" t="e">
        <f>VLOOKUP($C222,#REF!,11,FALSE)</f>
        <v>#REF!</v>
      </c>
      <c r="AL222">
        <v>4</v>
      </c>
    </row>
    <row r="223" spans="1:38" x14ac:dyDescent="0.25">
      <c r="A223" t="s">
        <v>949</v>
      </c>
      <c r="B223">
        <v>222</v>
      </c>
      <c r="C223" s="12" t="s">
        <v>1195</v>
      </c>
      <c r="D223" s="3" t="s">
        <v>85</v>
      </c>
      <c r="E223" s="3" t="s">
        <v>1107</v>
      </c>
      <c r="F223" t="e">
        <f>VLOOKUP(C223,#REF!,2,FALSE)</f>
        <v>#REF!</v>
      </c>
      <c r="G223" s="12" t="s">
        <v>702</v>
      </c>
      <c r="H223" s="6" t="s">
        <v>748</v>
      </c>
      <c r="I223" t="s">
        <v>1</v>
      </c>
      <c r="K223" s="6"/>
      <c r="L223" t="s">
        <v>64</v>
      </c>
      <c r="M223" t="s">
        <v>64</v>
      </c>
      <c r="P223" s="1" t="s">
        <v>1327</v>
      </c>
      <c r="Q223" s="33">
        <v>4.2027361111111112</v>
      </c>
      <c r="R223" s="33">
        <v>102.03218611111112</v>
      </c>
      <c r="S223" s="1">
        <v>4.2027361111111112</v>
      </c>
      <c r="T223" s="1">
        <v>102.03218611111112</v>
      </c>
      <c r="X223" t="s">
        <v>455</v>
      </c>
      <c r="Z223" t="s">
        <v>749</v>
      </c>
      <c r="AA223" s="14" t="s">
        <v>917</v>
      </c>
      <c r="AE223" t="e">
        <f>VLOOKUP($C223,#REF!,6,FALSE)</f>
        <v>#REF!</v>
      </c>
      <c r="AF223" t="e">
        <f>VLOOKUP($C223,#REF!,7,FALSE)</f>
        <v>#REF!</v>
      </c>
      <c r="AG223" t="e">
        <f>VLOOKUP($C223,#REF!,8,FALSE)</f>
        <v>#REF!</v>
      </c>
      <c r="AH223" t="e">
        <f>VLOOKUP($C223,#REF!,9,FALSE)</f>
        <v>#REF!</v>
      </c>
      <c r="AI223" t="e">
        <f>VLOOKUP($C223,#REF!,10,FALSE)</f>
        <v>#REF!</v>
      </c>
      <c r="AJ223" t="e">
        <f>VLOOKUP($C223,#REF!,11,FALSE)</f>
        <v>#REF!</v>
      </c>
      <c r="AL223">
        <v>8</v>
      </c>
    </row>
    <row r="224" spans="1:38" x14ac:dyDescent="0.25">
      <c r="A224" t="s">
        <v>950</v>
      </c>
      <c r="B224">
        <v>223</v>
      </c>
      <c r="C224" s="6" t="s">
        <v>1152</v>
      </c>
      <c r="D224" s="3" t="s">
        <v>81</v>
      </c>
      <c r="E224" s="3" t="s">
        <v>81</v>
      </c>
      <c r="F224" t="e">
        <f>VLOOKUP(C224,#REF!,2,FALSE)</f>
        <v>#REF!</v>
      </c>
      <c r="G224" s="6" t="s">
        <v>703</v>
      </c>
      <c r="H224" s="6"/>
      <c r="I224" t="s">
        <v>1</v>
      </c>
      <c r="K224" s="6"/>
      <c r="L224" t="s">
        <v>740</v>
      </c>
      <c r="M224" t="s">
        <v>70</v>
      </c>
      <c r="P224" s="35" t="s">
        <v>1375</v>
      </c>
      <c r="Q224" s="33" t="s">
        <v>1033</v>
      </c>
      <c r="R224" s="33" t="s">
        <v>1034</v>
      </c>
      <c r="S224" s="1" t="s">
        <v>1033</v>
      </c>
      <c r="T224" s="1" t="s">
        <v>1034</v>
      </c>
      <c r="X224" t="s">
        <v>446</v>
      </c>
      <c r="Z224" t="s">
        <v>749</v>
      </c>
      <c r="AA224" s="17" t="s">
        <v>772</v>
      </c>
      <c r="AE224" t="e">
        <f>VLOOKUP($C224,#REF!,6,FALSE)</f>
        <v>#REF!</v>
      </c>
      <c r="AF224" t="e">
        <f>VLOOKUP($C224,#REF!,7,FALSE)</f>
        <v>#REF!</v>
      </c>
      <c r="AG224" t="e">
        <f>VLOOKUP($C224,#REF!,8,FALSE)</f>
        <v>#REF!</v>
      </c>
      <c r="AH224" t="e">
        <f>VLOOKUP($C224,#REF!,9,FALSE)</f>
        <v>#REF!</v>
      </c>
      <c r="AI224" t="e">
        <f>VLOOKUP($C224,#REF!,10,FALSE)</f>
        <v>#REF!</v>
      </c>
      <c r="AJ224" t="e">
        <f>VLOOKUP($C224,#REF!,11,FALSE)</f>
        <v>#REF!</v>
      </c>
      <c r="AL224">
        <v>0</v>
      </c>
    </row>
    <row r="225" spans="1:38" x14ac:dyDescent="0.25">
      <c r="A225" t="s">
        <v>951</v>
      </c>
      <c r="B225">
        <v>224</v>
      </c>
      <c r="C225" s="6" t="s">
        <v>1153</v>
      </c>
      <c r="D225" s="3" t="s">
        <v>81</v>
      </c>
      <c r="E225" s="3" t="s">
        <v>81</v>
      </c>
      <c r="F225" t="e">
        <f>VLOOKUP(C225,#REF!,2,FALSE)</f>
        <v>#REF!</v>
      </c>
      <c r="G225" s="6" t="s">
        <v>704</v>
      </c>
      <c r="H225" s="6"/>
      <c r="I225" t="s">
        <v>1</v>
      </c>
      <c r="K225" s="6"/>
      <c r="L225" t="s">
        <v>740</v>
      </c>
      <c r="M225" t="s">
        <v>70</v>
      </c>
      <c r="P225" s="35" t="s">
        <v>1375</v>
      </c>
      <c r="Q225" s="33" t="s">
        <v>1033</v>
      </c>
      <c r="R225" s="33" t="s">
        <v>1034</v>
      </c>
      <c r="S225" s="1" t="s">
        <v>1033</v>
      </c>
      <c r="T225" s="1" t="s">
        <v>1034</v>
      </c>
      <c r="X225" t="s">
        <v>446</v>
      </c>
      <c r="Z225" t="s">
        <v>749</v>
      </c>
      <c r="AA225" s="17" t="s">
        <v>773</v>
      </c>
      <c r="AE225" t="e">
        <f>VLOOKUP($C225,#REF!,6,FALSE)</f>
        <v>#REF!</v>
      </c>
      <c r="AF225" t="e">
        <f>VLOOKUP($C225,#REF!,7,FALSE)</f>
        <v>#REF!</v>
      </c>
      <c r="AG225" t="e">
        <f>VLOOKUP($C225,#REF!,8,FALSE)</f>
        <v>#REF!</v>
      </c>
      <c r="AH225" t="e">
        <f>VLOOKUP($C225,#REF!,9,FALSE)</f>
        <v>#REF!</v>
      </c>
      <c r="AI225" t="e">
        <f>VLOOKUP($C225,#REF!,10,FALSE)</f>
        <v>#REF!</v>
      </c>
      <c r="AJ225" t="e">
        <f>VLOOKUP($C225,#REF!,11,FALSE)</f>
        <v>#REF!</v>
      </c>
      <c r="AL225">
        <v>0</v>
      </c>
    </row>
    <row r="226" spans="1:38" x14ac:dyDescent="0.25">
      <c r="A226" t="s">
        <v>952</v>
      </c>
      <c r="B226">
        <v>225</v>
      </c>
      <c r="C226" s="6" t="s">
        <v>1154</v>
      </c>
      <c r="D226" s="3" t="s">
        <v>81</v>
      </c>
      <c r="E226" s="3" t="s">
        <v>81</v>
      </c>
      <c r="F226" t="e">
        <f>VLOOKUP(C226,#REF!,2,FALSE)</f>
        <v>#REF!</v>
      </c>
      <c r="G226" s="6" t="s">
        <v>705</v>
      </c>
      <c r="H226" s="6"/>
      <c r="I226" t="s">
        <v>1</v>
      </c>
      <c r="K226" s="6"/>
      <c r="L226" t="s">
        <v>740</v>
      </c>
      <c r="M226" t="s">
        <v>70</v>
      </c>
      <c r="P226" s="35" t="s">
        <v>1375</v>
      </c>
      <c r="Q226" s="33" t="s">
        <v>1033</v>
      </c>
      <c r="R226" s="33" t="s">
        <v>1034</v>
      </c>
      <c r="S226" s="1" t="s">
        <v>1033</v>
      </c>
      <c r="T226" s="1" t="s">
        <v>1034</v>
      </c>
      <c r="X226" t="s">
        <v>446</v>
      </c>
      <c r="Z226" t="s">
        <v>749</v>
      </c>
      <c r="AA226" s="17" t="s">
        <v>771</v>
      </c>
      <c r="AE226" t="e">
        <f>VLOOKUP($C226,#REF!,6,FALSE)</f>
        <v>#REF!</v>
      </c>
      <c r="AF226" t="e">
        <f>VLOOKUP($C226,#REF!,7,FALSE)</f>
        <v>#REF!</v>
      </c>
      <c r="AG226" t="e">
        <f>VLOOKUP($C226,#REF!,8,FALSE)</f>
        <v>#REF!</v>
      </c>
      <c r="AH226" t="e">
        <f>VLOOKUP($C226,#REF!,9,FALSE)</f>
        <v>#REF!</v>
      </c>
      <c r="AI226" t="e">
        <f>VLOOKUP($C226,#REF!,10,FALSE)</f>
        <v>#REF!</v>
      </c>
      <c r="AJ226" t="e">
        <f>VLOOKUP($C226,#REF!,11,FALSE)</f>
        <v>#REF!</v>
      </c>
      <c r="AL226">
        <v>0</v>
      </c>
    </row>
    <row r="227" spans="1:38" x14ac:dyDescent="0.25">
      <c r="A227" t="s">
        <v>953</v>
      </c>
      <c r="B227">
        <v>226</v>
      </c>
      <c r="C227" s="6" t="s">
        <v>1155</v>
      </c>
      <c r="D227" s="3" t="s">
        <v>81</v>
      </c>
      <c r="E227" s="3" t="s">
        <v>81</v>
      </c>
      <c r="F227" t="e">
        <f>VLOOKUP(C227,#REF!,2,FALSE)</f>
        <v>#REF!</v>
      </c>
      <c r="G227" s="6" t="s">
        <v>706</v>
      </c>
      <c r="H227" s="6"/>
      <c r="I227" t="s">
        <v>1</v>
      </c>
      <c r="K227" s="6"/>
      <c r="L227" t="s">
        <v>740</v>
      </c>
      <c r="M227" t="s">
        <v>70</v>
      </c>
      <c r="P227" s="35" t="s">
        <v>1375</v>
      </c>
      <c r="Q227" s="33" t="s">
        <v>1033</v>
      </c>
      <c r="R227" s="33" t="s">
        <v>1034</v>
      </c>
      <c r="S227" s="1" t="s">
        <v>1033</v>
      </c>
      <c r="T227" s="1" t="s">
        <v>1034</v>
      </c>
      <c r="X227" t="s">
        <v>446</v>
      </c>
      <c r="Z227" t="s">
        <v>749</v>
      </c>
      <c r="AA227" s="17" t="s">
        <v>774</v>
      </c>
      <c r="AE227" t="e">
        <f>VLOOKUP($C227,#REF!,6,FALSE)</f>
        <v>#REF!</v>
      </c>
      <c r="AF227" t="e">
        <f>VLOOKUP($C227,#REF!,7,FALSE)</f>
        <v>#REF!</v>
      </c>
      <c r="AG227" t="e">
        <f>VLOOKUP($C227,#REF!,8,FALSE)</f>
        <v>#REF!</v>
      </c>
      <c r="AH227" t="e">
        <f>VLOOKUP($C227,#REF!,9,FALSE)</f>
        <v>#REF!</v>
      </c>
      <c r="AI227" t="e">
        <f>VLOOKUP($C227,#REF!,10,FALSE)</f>
        <v>#REF!</v>
      </c>
      <c r="AJ227" t="e">
        <f>VLOOKUP($C227,#REF!,11,FALSE)</f>
        <v>#REF!</v>
      </c>
      <c r="AL227">
        <v>0</v>
      </c>
    </row>
    <row r="228" spans="1:38" x14ac:dyDescent="0.25">
      <c r="A228" t="s">
        <v>954</v>
      </c>
      <c r="B228">
        <v>227</v>
      </c>
      <c r="C228" s="6" t="s">
        <v>1156</v>
      </c>
      <c r="D228" s="3" t="s">
        <v>81</v>
      </c>
      <c r="E228" s="3" t="s">
        <v>81</v>
      </c>
      <c r="F228" t="e">
        <f>VLOOKUP(C228,#REF!,2,FALSE)</f>
        <v>#REF!</v>
      </c>
      <c r="G228" s="6" t="s">
        <v>707</v>
      </c>
      <c r="H228" s="6"/>
      <c r="I228" t="s">
        <v>1</v>
      </c>
      <c r="K228" s="6"/>
      <c r="L228" t="s">
        <v>740</v>
      </c>
      <c r="M228" t="s">
        <v>70</v>
      </c>
      <c r="P228" s="35" t="s">
        <v>1375</v>
      </c>
      <c r="Q228" s="33" t="s">
        <v>1033</v>
      </c>
      <c r="R228" s="33" t="s">
        <v>1034</v>
      </c>
      <c r="S228" s="1" t="s">
        <v>1033</v>
      </c>
      <c r="T228" s="1" t="s">
        <v>1034</v>
      </c>
      <c r="X228" t="s">
        <v>446</v>
      </c>
      <c r="Z228" t="s">
        <v>749</v>
      </c>
      <c r="AA228" s="17" t="s">
        <v>775</v>
      </c>
      <c r="AE228" t="e">
        <f>VLOOKUP($C228,#REF!,6,FALSE)</f>
        <v>#REF!</v>
      </c>
      <c r="AF228" t="e">
        <f>VLOOKUP($C228,#REF!,7,FALSE)</f>
        <v>#REF!</v>
      </c>
      <c r="AG228" t="e">
        <f>VLOOKUP($C228,#REF!,8,FALSE)</f>
        <v>#REF!</v>
      </c>
      <c r="AH228" t="e">
        <f>VLOOKUP($C228,#REF!,9,FALSE)</f>
        <v>#REF!</v>
      </c>
      <c r="AI228" t="e">
        <f>VLOOKUP($C228,#REF!,10,FALSE)</f>
        <v>#REF!</v>
      </c>
      <c r="AJ228" t="e">
        <f>VLOOKUP($C228,#REF!,11,FALSE)</f>
        <v>#REF!</v>
      </c>
      <c r="AL228">
        <v>0</v>
      </c>
    </row>
    <row r="229" spans="1:38" x14ac:dyDescent="0.25">
      <c r="A229" t="s">
        <v>955</v>
      </c>
      <c r="B229">
        <v>228</v>
      </c>
      <c r="C229" s="6" t="s">
        <v>1157</v>
      </c>
      <c r="D229" s="3" t="s">
        <v>81</v>
      </c>
      <c r="E229" s="3" t="s">
        <v>81</v>
      </c>
      <c r="F229" t="e">
        <f>VLOOKUP(C229,#REF!,2,FALSE)</f>
        <v>#REF!</v>
      </c>
      <c r="G229" s="6" t="s">
        <v>708</v>
      </c>
      <c r="H229" s="6"/>
      <c r="I229" t="s">
        <v>1</v>
      </c>
      <c r="K229" s="6"/>
      <c r="L229" t="s">
        <v>740</v>
      </c>
      <c r="M229" t="s">
        <v>70</v>
      </c>
      <c r="P229" s="35" t="s">
        <v>1375</v>
      </c>
      <c r="Q229" s="33" t="s">
        <v>1033</v>
      </c>
      <c r="R229" s="33" t="s">
        <v>1034</v>
      </c>
      <c r="S229" s="1" t="s">
        <v>1033</v>
      </c>
      <c r="T229" s="1" t="s">
        <v>1034</v>
      </c>
      <c r="X229" t="s">
        <v>446</v>
      </c>
      <c r="Z229" t="s">
        <v>749</v>
      </c>
      <c r="AA229" s="17" t="s">
        <v>775</v>
      </c>
      <c r="AE229" t="e">
        <f>VLOOKUP($C229,#REF!,6,FALSE)</f>
        <v>#REF!</v>
      </c>
      <c r="AF229" t="e">
        <f>VLOOKUP($C229,#REF!,7,FALSE)</f>
        <v>#REF!</v>
      </c>
      <c r="AG229" t="e">
        <f>VLOOKUP($C229,#REF!,8,FALSE)</f>
        <v>#REF!</v>
      </c>
      <c r="AH229" t="e">
        <f>VLOOKUP($C229,#REF!,9,FALSE)</f>
        <v>#REF!</v>
      </c>
      <c r="AI229" t="e">
        <f>VLOOKUP($C229,#REF!,10,FALSE)</f>
        <v>#REF!</v>
      </c>
      <c r="AJ229" t="e">
        <f>VLOOKUP($C229,#REF!,11,FALSE)</f>
        <v>#REF!</v>
      </c>
      <c r="AL229">
        <v>0</v>
      </c>
    </row>
    <row r="230" spans="1:38" x14ac:dyDescent="0.25">
      <c r="A230" t="s">
        <v>956</v>
      </c>
      <c r="B230">
        <v>229</v>
      </c>
      <c r="C230" s="6" t="s">
        <v>1158</v>
      </c>
      <c r="D230" s="3" t="s">
        <v>81</v>
      </c>
      <c r="E230" s="3" t="s">
        <v>81</v>
      </c>
      <c r="F230" t="e">
        <f>VLOOKUP(C230,#REF!,2,FALSE)</f>
        <v>#REF!</v>
      </c>
      <c r="G230" s="6" t="s">
        <v>709</v>
      </c>
      <c r="H230" s="6"/>
      <c r="I230" t="s">
        <v>1</v>
      </c>
      <c r="K230" s="6"/>
      <c r="L230" t="s">
        <v>740</v>
      </c>
      <c r="M230" t="s">
        <v>70</v>
      </c>
      <c r="P230" s="35" t="s">
        <v>1375</v>
      </c>
      <c r="Q230" s="33" t="s">
        <v>1033</v>
      </c>
      <c r="R230" s="33" t="s">
        <v>1034</v>
      </c>
      <c r="S230" s="1" t="s">
        <v>1033</v>
      </c>
      <c r="T230" s="1" t="s">
        <v>1034</v>
      </c>
      <c r="X230" t="s">
        <v>446</v>
      </c>
      <c r="Z230" t="s">
        <v>749</v>
      </c>
      <c r="AA230" s="17" t="s">
        <v>776</v>
      </c>
      <c r="AE230" t="e">
        <f>VLOOKUP($C230,#REF!,6,FALSE)</f>
        <v>#REF!</v>
      </c>
      <c r="AF230" t="e">
        <f>VLOOKUP($C230,#REF!,7,FALSE)</f>
        <v>#REF!</v>
      </c>
      <c r="AG230" t="e">
        <f>VLOOKUP($C230,#REF!,8,FALSE)</f>
        <v>#REF!</v>
      </c>
      <c r="AH230" t="e">
        <f>VLOOKUP($C230,#REF!,9,FALSE)</f>
        <v>#REF!</v>
      </c>
      <c r="AI230" t="e">
        <f>VLOOKUP($C230,#REF!,10,FALSE)</f>
        <v>#REF!</v>
      </c>
      <c r="AJ230" t="e">
        <f>VLOOKUP($C230,#REF!,11,FALSE)</f>
        <v>#REF!</v>
      </c>
      <c r="AL230">
        <v>0</v>
      </c>
    </row>
    <row r="231" spans="1:38" x14ac:dyDescent="0.25">
      <c r="A231" t="s">
        <v>957</v>
      </c>
      <c r="B231">
        <v>230</v>
      </c>
      <c r="C231" s="6" t="s">
        <v>1159</v>
      </c>
      <c r="D231" s="3" t="s">
        <v>81</v>
      </c>
      <c r="E231" s="3" t="s">
        <v>81</v>
      </c>
      <c r="F231" t="e">
        <f>VLOOKUP(C231,#REF!,2,FALSE)</f>
        <v>#REF!</v>
      </c>
      <c r="G231" s="6" t="s">
        <v>710</v>
      </c>
      <c r="H231" s="6"/>
      <c r="I231" t="s">
        <v>1</v>
      </c>
      <c r="K231" s="6"/>
      <c r="L231" t="s">
        <v>740</v>
      </c>
      <c r="M231" t="s">
        <v>70</v>
      </c>
      <c r="P231" s="35" t="s">
        <v>1375</v>
      </c>
      <c r="Q231" s="33" t="s">
        <v>1033</v>
      </c>
      <c r="R231" s="33" t="s">
        <v>1034</v>
      </c>
      <c r="S231" s="1" t="s">
        <v>1033</v>
      </c>
      <c r="T231" s="1" t="s">
        <v>1034</v>
      </c>
      <c r="X231" t="s">
        <v>446</v>
      </c>
      <c r="Z231" t="s">
        <v>749</v>
      </c>
      <c r="AA231" s="17" t="s">
        <v>777</v>
      </c>
      <c r="AE231" t="e">
        <f>VLOOKUP($C231,#REF!,6,FALSE)</f>
        <v>#REF!</v>
      </c>
      <c r="AF231" t="e">
        <f>VLOOKUP($C231,#REF!,7,FALSE)</f>
        <v>#REF!</v>
      </c>
      <c r="AG231" t="e">
        <f>VLOOKUP($C231,#REF!,8,FALSE)</f>
        <v>#REF!</v>
      </c>
      <c r="AH231" t="e">
        <f>VLOOKUP($C231,#REF!,9,FALSE)</f>
        <v>#REF!</v>
      </c>
      <c r="AI231" t="e">
        <f>VLOOKUP($C231,#REF!,10,FALSE)</f>
        <v>#REF!</v>
      </c>
      <c r="AJ231" t="e">
        <f>VLOOKUP($C231,#REF!,11,FALSE)</f>
        <v>#REF!</v>
      </c>
      <c r="AL231">
        <v>0</v>
      </c>
    </row>
    <row r="232" spans="1:38" x14ac:dyDescent="0.25">
      <c r="A232" t="s">
        <v>958</v>
      </c>
      <c r="B232">
        <v>231</v>
      </c>
      <c r="C232" s="6" t="s">
        <v>1160</v>
      </c>
      <c r="D232" s="3" t="s">
        <v>81</v>
      </c>
      <c r="E232" s="3" t="s">
        <v>81</v>
      </c>
      <c r="F232" t="e">
        <f>VLOOKUP(C232,#REF!,2,FALSE)</f>
        <v>#REF!</v>
      </c>
      <c r="G232" s="6" t="s">
        <v>711</v>
      </c>
      <c r="H232" s="6"/>
      <c r="I232" t="s">
        <v>1</v>
      </c>
      <c r="K232" s="6"/>
      <c r="L232" t="s">
        <v>740</v>
      </c>
      <c r="M232" t="s">
        <v>70</v>
      </c>
      <c r="P232" s="35" t="s">
        <v>1375</v>
      </c>
      <c r="Q232" s="33" t="s">
        <v>1033</v>
      </c>
      <c r="R232" s="33" t="s">
        <v>1034</v>
      </c>
      <c r="S232" s="1" t="s">
        <v>1033</v>
      </c>
      <c r="T232" s="1" t="s">
        <v>1034</v>
      </c>
      <c r="X232" t="s">
        <v>446</v>
      </c>
      <c r="Z232" t="s">
        <v>749</v>
      </c>
      <c r="AA232" s="17" t="s">
        <v>778</v>
      </c>
      <c r="AE232" t="e">
        <f>VLOOKUP($C232,#REF!,6,FALSE)</f>
        <v>#REF!</v>
      </c>
      <c r="AF232" t="e">
        <f>VLOOKUP($C232,#REF!,7,FALSE)</f>
        <v>#REF!</v>
      </c>
      <c r="AG232" t="e">
        <f>VLOOKUP($C232,#REF!,8,FALSE)</f>
        <v>#REF!</v>
      </c>
      <c r="AH232" t="e">
        <f>VLOOKUP($C232,#REF!,9,FALSE)</f>
        <v>#REF!</v>
      </c>
      <c r="AI232" t="e">
        <f>VLOOKUP($C232,#REF!,10,FALSE)</f>
        <v>#REF!</v>
      </c>
      <c r="AJ232" t="e">
        <f>VLOOKUP($C232,#REF!,11,FALSE)</f>
        <v>#REF!</v>
      </c>
      <c r="AL232">
        <v>0</v>
      </c>
    </row>
    <row r="233" spans="1:38" x14ac:dyDescent="0.25">
      <c r="A233" t="s">
        <v>959</v>
      </c>
      <c r="B233">
        <v>232</v>
      </c>
      <c r="C233" s="6" t="s">
        <v>1161</v>
      </c>
      <c r="D233" s="3" t="s">
        <v>81</v>
      </c>
      <c r="E233" s="3" t="s">
        <v>81</v>
      </c>
      <c r="F233" t="e">
        <f>VLOOKUP(C233,#REF!,2,FALSE)</f>
        <v>#REF!</v>
      </c>
      <c r="G233" s="6" t="s">
        <v>712</v>
      </c>
      <c r="H233" s="6"/>
      <c r="I233" t="s">
        <v>1</v>
      </c>
      <c r="K233" s="6"/>
      <c r="L233" t="s">
        <v>740</v>
      </c>
      <c r="M233" t="s">
        <v>70</v>
      </c>
      <c r="P233" s="35" t="s">
        <v>1375</v>
      </c>
      <c r="Q233" s="33" t="s">
        <v>1033</v>
      </c>
      <c r="R233" s="33" t="s">
        <v>1034</v>
      </c>
      <c r="S233" s="1" t="s">
        <v>1033</v>
      </c>
      <c r="T233" s="1" t="s">
        <v>1034</v>
      </c>
      <c r="X233" t="s">
        <v>446</v>
      </c>
      <c r="Z233" t="s">
        <v>749</v>
      </c>
      <c r="AA233" s="17" t="s">
        <v>779</v>
      </c>
      <c r="AE233" t="e">
        <f>VLOOKUP($C233,#REF!,6,FALSE)</f>
        <v>#REF!</v>
      </c>
      <c r="AF233" t="e">
        <f>VLOOKUP($C233,#REF!,7,FALSE)</f>
        <v>#REF!</v>
      </c>
      <c r="AG233" t="e">
        <f>VLOOKUP($C233,#REF!,8,FALSE)</f>
        <v>#REF!</v>
      </c>
      <c r="AH233" t="e">
        <f>VLOOKUP($C233,#REF!,9,FALSE)</f>
        <v>#REF!</v>
      </c>
      <c r="AI233" t="e">
        <f>VLOOKUP($C233,#REF!,10,FALSE)</f>
        <v>#REF!</v>
      </c>
      <c r="AJ233" t="e">
        <f>VLOOKUP($C233,#REF!,11,FALSE)</f>
        <v>#REF!</v>
      </c>
      <c r="AL233">
        <v>0</v>
      </c>
    </row>
    <row r="234" spans="1:38" x14ac:dyDescent="0.25">
      <c r="A234" t="s">
        <v>960</v>
      </c>
      <c r="B234">
        <v>233</v>
      </c>
      <c r="C234" s="6" t="s">
        <v>1162</v>
      </c>
      <c r="D234" s="3" t="s">
        <v>81</v>
      </c>
      <c r="E234" s="3" t="s">
        <v>81</v>
      </c>
      <c r="F234" t="e">
        <f>VLOOKUP(C234,#REF!,2,FALSE)</f>
        <v>#REF!</v>
      </c>
      <c r="G234" s="6" t="s">
        <v>713</v>
      </c>
      <c r="H234" s="6"/>
      <c r="I234" t="s">
        <v>1</v>
      </c>
      <c r="K234" s="6"/>
      <c r="L234" t="s">
        <v>740</v>
      </c>
      <c r="M234" t="s">
        <v>70</v>
      </c>
      <c r="P234" s="35" t="s">
        <v>1375</v>
      </c>
      <c r="Q234" s="33" t="s">
        <v>1033</v>
      </c>
      <c r="R234" s="33" t="s">
        <v>1034</v>
      </c>
      <c r="S234" s="1" t="s">
        <v>1033</v>
      </c>
      <c r="T234" s="1" t="s">
        <v>1034</v>
      </c>
      <c r="X234" t="s">
        <v>446</v>
      </c>
      <c r="Z234" t="s">
        <v>749</v>
      </c>
      <c r="AA234" s="17" t="s">
        <v>780</v>
      </c>
      <c r="AE234" t="e">
        <f>VLOOKUP($C234,#REF!,6,FALSE)</f>
        <v>#REF!</v>
      </c>
      <c r="AF234" t="e">
        <f>VLOOKUP($C234,#REF!,7,FALSE)</f>
        <v>#REF!</v>
      </c>
      <c r="AG234" t="e">
        <f>VLOOKUP($C234,#REF!,8,FALSE)</f>
        <v>#REF!</v>
      </c>
      <c r="AH234" t="e">
        <f>VLOOKUP($C234,#REF!,9,FALSE)</f>
        <v>#REF!</v>
      </c>
      <c r="AI234" t="e">
        <f>VLOOKUP($C234,#REF!,10,FALSE)</f>
        <v>#REF!</v>
      </c>
      <c r="AJ234" t="e">
        <f>VLOOKUP($C234,#REF!,11,FALSE)</f>
        <v>#REF!</v>
      </c>
      <c r="AL234">
        <v>0</v>
      </c>
    </row>
    <row r="235" spans="1:38" x14ac:dyDescent="0.25">
      <c r="A235" t="s">
        <v>961</v>
      </c>
      <c r="B235">
        <v>234</v>
      </c>
      <c r="C235" s="6" t="s">
        <v>1163</v>
      </c>
      <c r="D235" s="3" t="s">
        <v>81</v>
      </c>
      <c r="E235" s="3" t="s">
        <v>81</v>
      </c>
      <c r="F235" t="e">
        <f>VLOOKUP(C235,#REF!,2,FALSE)</f>
        <v>#REF!</v>
      </c>
      <c r="G235" s="6" t="s">
        <v>714</v>
      </c>
      <c r="H235" s="6"/>
      <c r="I235" t="s">
        <v>1</v>
      </c>
      <c r="K235" s="6"/>
      <c r="L235" t="s">
        <v>740</v>
      </c>
      <c r="M235" t="s">
        <v>70</v>
      </c>
      <c r="P235" s="35" t="s">
        <v>1375</v>
      </c>
      <c r="Q235" s="33" t="s">
        <v>1033</v>
      </c>
      <c r="R235" s="33" t="s">
        <v>1034</v>
      </c>
      <c r="S235" s="1" t="s">
        <v>1033</v>
      </c>
      <c r="T235" s="1" t="s">
        <v>1034</v>
      </c>
      <c r="X235" t="s">
        <v>446</v>
      </c>
      <c r="Z235" t="s">
        <v>749</v>
      </c>
      <c r="AA235" s="17" t="s">
        <v>781</v>
      </c>
      <c r="AE235" t="e">
        <f>VLOOKUP($C235,#REF!,6,FALSE)</f>
        <v>#REF!</v>
      </c>
      <c r="AF235" t="e">
        <f>VLOOKUP($C235,#REF!,7,FALSE)</f>
        <v>#REF!</v>
      </c>
      <c r="AG235" t="e">
        <f>VLOOKUP($C235,#REF!,8,FALSE)</f>
        <v>#REF!</v>
      </c>
      <c r="AH235" t="e">
        <f>VLOOKUP($C235,#REF!,9,FALSE)</f>
        <v>#REF!</v>
      </c>
      <c r="AI235" t="e">
        <f>VLOOKUP($C235,#REF!,10,FALSE)</f>
        <v>#REF!</v>
      </c>
      <c r="AJ235" t="e">
        <f>VLOOKUP($C235,#REF!,11,FALSE)</f>
        <v>#REF!</v>
      </c>
      <c r="AL235">
        <v>0</v>
      </c>
    </row>
    <row r="236" spans="1:38" x14ac:dyDescent="0.25">
      <c r="A236" t="s">
        <v>962</v>
      </c>
      <c r="B236">
        <v>235</v>
      </c>
      <c r="C236" s="6" t="s">
        <v>1164</v>
      </c>
      <c r="D236" s="3" t="s">
        <v>81</v>
      </c>
      <c r="E236" s="3" t="s">
        <v>81</v>
      </c>
      <c r="F236" t="e">
        <f>VLOOKUP(C236,#REF!,2,FALSE)</f>
        <v>#REF!</v>
      </c>
      <c r="G236" s="6" t="s">
        <v>715</v>
      </c>
      <c r="H236" s="6"/>
      <c r="I236" t="s">
        <v>1</v>
      </c>
      <c r="K236" s="6"/>
      <c r="L236" t="s">
        <v>740</v>
      </c>
      <c r="M236" t="s">
        <v>70</v>
      </c>
      <c r="P236" s="35" t="s">
        <v>1375</v>
      </c>
      <c r="Q236" s="33" t="s">
        <v>1033</v>
      </c>
      <c r="R236" s="33" t="s">
        <v>1034</v>
      </c>
      <c r="S236" s="1" t="s">
        <v>1033</v>
      </c>
      <c r="T236" s="1" t="s">
        <v>1034</v>
      </c>
      <c r="X236" t="s">
        <v>446</v>
      </c>
      <c r="Z236" t="s">
        <v>749</v>
      </c>
      <c r="AA236" s="17" t="s">
        <v>772</v>
      </c>
      <c r="AE236" t="e">
        <f>VLOOKUP($C236,#REF!,6,FALSE)</f>
        <v>#REF!</v>
      </c>
      <c r="AF236" t="e">
        <f>VLOOKUP($C236,#REF!,7,FALSE)</f>
        <v>#REF!</v>
      </c>
      <c r="AG236" t="e">
        <f>VLOOKUP($C236,#REF!,8,FALSE)</f>
        <v>#REF!</v>
      </c>
      <c r="AH236" t="e">
        <f>VLOOKUP($C236,#REF!,9,FALSE)</f>
        <v>#REF!</v>
      </c>
      <c r="AI236" t="e">
        <f>VLOOKUP($C236,#REF!,10,FALSE)</f>
        <v>#REF!</v>
      </c>
      <c r="AJ236" t="e">
        <f>VLOOKUP($C236,#REF!,11,FALSE)</f>
        <v>#REF!</v>
      </c>
      <c r="AL236">
        <v>0</v>
      </c>
    </row>
    <row r="237" spans="1:38" x14ac:dyDescent="0.25">
      <c r="A237" t="s">
        <v>963</v>
      </c>
      <c r="B237">
        <v>236</v>
      </c>
      <c r="C237" s="6" t="s">
        <v>1165</v>
      </c>
      <c r="D237" s="3" t="s">
        <v>81</v>
      </c>
      <c r="E237" s="3" t="s">
        <v>81</v>
      </c>
      <c r="F237" t="e">
        <f>VLOOKUP(C237,#REF!,2,FALSE)</f>
        <v>#REF!</v>
      </c>
      <c r="G237" s="6" t="s">
        <v>716</v>
      </c>
      <c r="H237" s="6"/>
      <c r="I237" t="s">
        <v>1</v>
      </c>
      <c r="K237" s="6"/>
      <c r="L237" t="s">
        <v>740</v>
      </c>
      <c r="M237" t="s">
        <v>70</v>
      </c>
      <c r="P237" s="35" t="s">
        <v>1375</v>
      </c>
      <c r="Q237" s="33" t="s">
        <v>1033</v>
      </c>
      <c r="R237" s="33" t="s">
        <v>1034</v>
      </c>
      <c r="S237" s="1" t="s">
        <v>1033</v>
      </c>
      <c r="T237" s="1" t="s">
        <v>1034</v>
      </c>
      <c r="X237" t="s">
        <v>446</v>
      </c>
      <c r="Z237" t="s">
        <v>749</v>
      </c>
      <c r="AA237" s="17" t="s">
        <v>778</v>
      </c>
      <c r="AE237" t="e">
        <f>VLOOKUP($C237,#REF!,6,FALSE)</f>
        <v>#REF!</v>
      </c>
      <c r="AF237" t="e">
        <f>VLOOKUP($C237,#REF!,7,FALSE)</f>
        <v>#REF!</v>
      </c>
      <c r="AG237" t="e">
        <f>VLOOKUP($C237,#REF!,8,FALSE)</f>
        <v>#REF!</v>
      </c>
      <c r="AH237" t="e">
        <f>VLOOKUP($C237,#REF!,9,FALSE)</f>
        <v>#REF!</v>
      </c>
      <c r="AI237" t="e">
        <f>VLOOKUP($C237,#REF!,10,FALSE)</f>
        <v>#REF!</v>
      </c>
      <c r="AJ237" t="e">
        <f>VLOOKUP($C237,#REF!,11,FALSE)</f>
        <v>#REF!</v>
      </c>
      <c r="AL237">
        <v>0</v>
      </c>
    </row>
    <row r="238" spans="1:38" x14ac:dyDescent="0.25">
      <c r="A238" t="s">
        <v>964</v>
      </c>
      <c r="B238">
        <v>237</v>
      </c>
      <c r="C238" s="6" t="s">
        <v>1166</v>
      </c>
      <c r="D238" s="3" t="s">
        <v>81</v>
      </c>
      <c r="E238" s="3" t="s">
        <v>81</v>
      </c>
      <c r="F238" t="e">
        <f>VLOOKUP(C238,#REF!,2,FALSE)</f>
        <v>#REF!</v>
      </c>
      <c r="G238" s="6" t="s">
        <v>717</v>
      </c>
      <c r="H238" s="6"/>
      <c r="I238" t="s">
        <v>1</v>
      </c>
      <c r="K238" s="6"/>
      <c r="L238" t="s">
        <v>740</v>
      </c>
      <c r="M238" t="s">
        <v>70</v>
      </c>
      <c r="P238" s="35" t="s">
        <v>1375</v>
      </c>
      <c r="Q238" s="33" t="s">
        <v>1033</v>
      </c>
      <c r="R238" s="33" t="s">
        <v>1034</v>
      </c>
      <c r="S238" s="1" t="s">
        <v>1033</v>
      </c>
      <c r="T238" s="1" t="s">
        <v>1034</v>
      </c>
      <c r="X238" t="s">
        <v>446</v>
      </c>
      <c r="Z238" t="s">
        <v>749</v>
      </c>
      <c r="AA238" s="17" t="s">
        <v>771</v>
      </c>
      <c r="AE238" t="e">
        <f>VLOOKUP($C238,#REF!,6,FALSE)</f>
        <v>#REF!</v>
      </c>
      <c r="AF238" t="e">
        <f>VLOOKUP($C238,#REF!,7,FALSE)</f>
        <v>#REF!</v>
      </c>
      <c r="AG238" t="e">
        <f>VLOOKUP($C238,#REF!,8,FALSE)</f>
        <v>#REF!</v>
      </c>
      <c r="AH238" t="e">
        <f>VLOOKUP($C238,#REF!,9,FALSE)</f>
        <v>#REF!</v>
      </c>
      <c r="AI238" t="e">
        <f>VLOOKUP($C238,#REF!,10,FALSE)</f>
        <v>#REF!</v>
      </c>
      <c r="AJ238" t="e">
        <f>VLOOKUP($C238,#REF!,11,FALSE)</f>
        <v>#REF!</v>
      </c>
      <c r="AL238">
        <v>0</v>
      </c>
    </row>
    <row r="239" spans="1:38" x14ac:dyDescent="0.25">
      <c r="A239" t="s">
        <v>965</v>
      </c>
      <c r="B239">
        <v>238</v>
      </c>
      <c r="C239" s="6" t="s">
        <v>1167</v>
      </c>
      <c r="D239" s="3" t="s">
        <v>81</v>
      </c>
      <c r="E239" s="3" t="s">
        <v>81</v>
      </c>
      <c r="F239" t="e">
        <f>VLOOKUP(C239,#REF!,2,FALSE)</f>
        <v>#REF!</v>
      </c>
      <c r="G239" s="6" t="s">
        <v>718</v>
      </c>
      <c r="H239" s="6"/>
      <c r="I239" t="s">
        <v>1</v>
      </c>
      <c r="K239" s="6"/>
      <c r="L239" t="s">
        <v>740</v>
      </c>
      <c r="M239" t="s">
        <v>70</v>
      </c>
      <c r="P239" s="35" t="s">
        <v>1375</v>
      </c>
      <c r="Q239" s="33" t="s">
        <v>1033</v>
      </c>
      <c r="R239" s="33" t="s">
        <v>1034</v>
      </c>
      <c r="S239" s="1" t="s">
        <v>1033</v>
      </c>
      <c r="T239" s="1" t="s">
        <v>1034</v>
      </c>
      <c r="X239" t="s">
        <v>446</v>
      </c>
      <c r="Z239" t="s">
        <v>749</v>
      </c>
      <c r="AA239" s="17" t="s">
        <v>771</v>
      </c>
      <c r="AE239" t="e">
        <f>VLOOKUP($C239,#REF!,6,FALSE)</f>
        <v>#REF!</v>
      </c>
      <c r="AF239" t="e">
        <f>VLOOKUP($C239,#REF!,7,FALSE)</f>
        <v>#REF!</v>
      </c>
      <c r="AG239" t="e">
        <f>VLOOKUP($C239,#REF!,8,FALSE)</f>
        <v>#REF!</v>
      </c>
      <c r="AH239" t="e">
        <f>VLOOKUP($C239,#REF!,9,FALSE)</f>
        <v>#REF!</v>
      </c>
      <c r="AI239" t="e">
        <f>VLOOKUP($C239,#REF!,10,FALSE)</f>
        <v>#REF!</v>
      </c>
      <c r="AJ239" t="e">
        <f>VLOOKUP($C239,#REF!,11,FALSE)</f>
        <v>#REF!</v>
      </c>
      <c r="AL239">
        <v>0</v>
      </c>
    </row>
    <row r="240" spans="1:38" x14ac:dyDescent="0.25">
      <c r="A240" t="s">
        <v>966</v>
      </c>
      <c r="B240">
        <v>239</v>
      </c>
      <c r="C240" s="6" t="s">
        <v>1168</v>
      </c>
      <c r="D240" s="3" t="s">
        <v>81</v>
      </c>
      <c r="E240" s="3" t="s">
        <v>81</v>
      </c>
      <c r="F240" t="e">
        <f>VLOOKUP(C240,#REF!,2,FALSE)</f>
        <v>#REF!</v>
      </c>
      <c r="G240" s="6" t="s">
        <v>719</v>
      </c>
      <c r="H240" s="6"/>
      <c r="I240" t="s">
        <v>1</v>
      </c>
      <c r="K240" s="6"/>
      <c r="L240" t="s">
        <v>740</v>
      </c>
      <c r="M240" t="s">
        <v>70</v>
      </c>
      <c r="P240" s="35" t="s">
        <v>1375</v>
      </c>
      <c r="Q240" s="33" t="s">
        <v>1033</v>
      </c>
      <c r="R240" s="33" t="s">
        <v>1034</v>
      </c>
      <c r="S240" s="1" t="s">
        <v>1033</v>
      </c>
      <c r="T240" s="1" t="s">
        <v>1034</v>
      </c>
      <c r="X240" t="s">
        <v>446</v>
      </c>
      <c r="Z240" t="s">
        <v>749</v>
      </c>
      <c r="AA240" s="17" t="s">
        <v>782</v>
      </c>
      <c r="AE240" t="e">
        <f>VLOOKUP($C240,#REF!,6,FALSE)</f>
        <v>#REF!</v>
      </c>
      <c r="AF240" t="e">
        <f>VLOOKUP($C240,#REF!,7,FALSE)</f>
        <v>#REF!</v>
      </c>
      <c r="AG240" t="e">
        <f>VLOOKUP($C240,#REF!,8,FALSE)</f>
        <v>#REF!</v>
      </c>
      <c r="AH240" t="e">
        <f>VLOOKUP($C240,#REF!,9,FALSE)</f>
        <v>#REF!</v>
      </c>
      <c r="AI240" t="e">
        <f>VLOOKUP($C240,#REF!,10,FALSE)</f>
        <v>#REF!</v>
      </c>
      <c r="AJ240" t="e">
        <f>VLOOKUP($C240,#REF!,11,FALSE)</f>
        <v>#REF!</v>
      </c>
      <c r="AL240">
        <v>0</v>
      </c>
    </row>
    <row r="241" spans="1:38" x14ac:dyDescent="0.25">
      <c r="A241" t="s">
        <v>967</v>
      </c>
      <c r="B241">
        <v>240</v>
      </c>
      <c r="C241" s="6" t="s">
        <v>1169</v>
      </c>
      <c r="D241" s="3" t="s">
        <v>81</v>
      </c>
      <c r="E241" s="3" t="s">
        <v>81</v>
      </c>
      <c r="F241" t="e">
        <f>VLOOKUP(C241,#REF!,2,FALSE)</f>
        <v>#REF!</v>
      </c>
      <c r="G241" s="6" t="s">
        <v>720</v>
      </c>
      <c r="H241" s="6"/>
      <c r="I241" t="s">
        <v>1</v>
      </c>
      <c r="K241" s="6"/>
      <c r="L241" t="s">
        <v>740</v>
      </c>
      <c r="M241" t="s">
        <v>70</v>
      </c>
      <c r="P241" s="35" t="s">
        <v>1375</v>
      </c>
      <c r="Q241" s="33" t="s">
        <v>1033</v>
      </c>
      <c r="R241" s="33" t="s">
        <v>1034</v>
      </c>
      <c r="S241" s="1" t="s">
        <v>1033</v>
      </c>
      <c r="T241" s="1" t="s">
        <v>1034</v>
      </c>
      <c r="X241" t="s">
        <v>446</v>
      </c>
      <c r="Z241" t="s">
        <v>749</v>
      </c>
      <c r="AA241" s="17" t="s">
        <v>773</v>
      </c>
      <c r="AE241" t="e">
        <f>VLOOKUP($C241,#REF!,6,FALSE)</f>
        <v>#REF!</v>
      </c>
      <c r="AF241" t="e">
        <f>VLOOKUP($C241,#REF!,7,FALSE)</f>
        <v>#REF!</v>
      </c>
      <c r="AG241" t="e">
        <f>VLOOKUP($C241,#REF!,8,FALSE)</f>
        <v>#REF!</v>
      </c>
      <c r="AH241" t="e">
        <f>VLOOKUP($C241,#REF!,9,FALSE)</f>
        <v>#REF!</v>
      </c>
      <c r="AI241" t="e">
        <f>VLOOKUP($C241,#REF!,10,FALSE)</f>
        <v>#REF!</v>
      </c>
      <c r="AJ241" t="e">
        <f>VLOOKUP($C241,#REF!,11,FALSE)</f>
        <v>#REF!</v>
      </c>
      <c r="AL241">
        <v>0</v>
      </c>
    </row>
    <row r="242" spans="1:38" x14ac:dyDescent="0.25">
      <c r="A242" t="s">
        <v>968</v>
      </c>
      <c r="B242">
        <v>241</v>
      </c>
      <c r="C242" s="6" t="s">
        <v>1170</v>
      </c>
      <c r="D242" s="3" t="s">
        <v>81</v>
      </c>
      <c r="E242" s="3" t="s">
        <v>81</v>
      </c>
      <c r="F242" t="e">
        <f>VLOOKUP(C242,#REF!,2,FALSE)</f>
        <v>#REF!</v>
      </c>
      <c r="G242" s="6" t="s">
        <v>721</v>
      </c>
      <c r="H242" s="6"/>
      <c r="I242" t="s">
        <v>1</v>
      </c>
      <c r="K242" s="6"/>
      <c r="L242" t="s">
        <v>740</v>
      </c>
      <c r="M242" t="s">
        <v>70</v>
      </c>
      <c r="P242" s="35" t="s">
        <v>1375</v>
      </c>
      <c r="Q242" s="33" t="s">
        <v>1033</v>
      </c>
      <c r="R242" s="33" t="s">
        <v>1034</v>
      </c>
      <c r="S242" s="1" t="s">
        <v>1033</v>
      </c>
      <c r="T242" s="1" t="s">
        <v>1034</v>
      </c>
      <c r="X242" t="s">
        <v>446</v>
      </c>
      <c r="Z242" t="s">
        <v>749</v>
      </c>
      <c r="AA242" s="17" t="s">
        <v>783</v>
      </c>
      <c r="AE242" t="e">
        <f>VLOOKUP($C242,#REF!,6,FALSE)</f>
        <v>#REF!</v>
      </c>
      <c r="AF242" t="e">
        <f>VLOOKUP($C242,#REF!,7,FALSE)</f>
        <v>#REF!</v>
      </c>
      <c r="AG242" t="e">
        <f>VLOOKUP($C242,#REF!,8,FALSE)</f>
        <v>#REF!</v>
      </c>
      <c r="AH242" t="e">
        <f>VLOOKUP($C242,#REF!,9,FALSE)</f>
        <v>#REF!</v>
      </c>
      <c r="AI242" t="e">
        <f>VLOOKUP($C242,#REF!,10,FALSE)</f>
        <v>#REF!</v>
      </c>
      <c r="AJ242" t="e">
        <f>VLOOKUP($C242,#REF!,11,FALSE)</f>
        <v>#REF!</v>
      </c>
      <c r="AL242">
        <v>0</v>
      </c>
    </row>
    <row r="243" spans="1:38" x14ac:dyDescent="0.25">
      <c r="A243" t="s">
        <v>969</v>
      </c>
      <c r="B243">
        <v>242</v>
      </c>
      <c r="C243" s="6" t="s">
        <v>1171</v>
      </c>
      <c r="D243" s="3" t="s">
        <v>81</v>
      </c>
      <c r="E243" s="3" t="s">
        <v>81</v>
      </c>
      <c r="F243" t="e">
        <f>VLOOKUP(C243,#REF!,2,FALSE)</f>
        <v>#REF!</v>
      </c>
      <c r="G243" s="6" t="s">
        <v>722</v>
      </c>
      <c r="H243" s="6"/>
      <c r="I243" t="s">
        <v>1</v>
      </c>
      <c r="K243" s="6"/>
      <c r="L243" t="s">
        <v>740</v>
      </c>
      <c r="M243" t="s">
        <v>70</v>
      </c>
      <c r="P243" s="35" t="s">
        <v>1375</v>
      </c>
      <c r="Q243" s="33" t="s">
        <v>1033</v>
      </c>
      <c r="R243" s="33" t="s">
        <v>1034</v>
      </c>
      <c r="S243" s="1" t="s">
        <v>1033</v>
      </c>
      <c r="T243" s="1" t="s">
        <v>1034</v>
      </c>
      <c r="X243" t="s">
        <v>446</v>
      </c>
      <c r="Z243" t="s">
        <v>749</v>
      </c>
      <c r="AA243" s="17" t="s">
        <v>771</v>
      </c>
      <c r="AE243" t="e">
        <f>VLOOKUP($C243,#REF!,6,FALSE)</f>
        <v>#REF!</v>
      </c>
      <c r="AF243" t="e">
        <f>VLOOKUP($C243,#REF!,7,FALSE)</f>
        <v>#REF!</v>
      </c>
      <c r="AG243" t="e">
        <f>VLOOKUP($C243,#REF!,8,FALSE)</f>
        <v>#REF!</v>
      </c>
      <c r="AH243" t="e">
        <f>VLOOKUP($C243,#REF!,9,FALSE)</f>
        <v>#REF!</v>
      </c>
      <c r="AI243" t="e">
        <f>VLOOKUP($C243,#REF!,10,FALSE)</f>
        <v>#REF!</v>
      </c>
      <c r="AJ243" t="e">
        <f>VLOOKUP($C243,#REF!,11,FALSE)</f>
        <v>#REF!</v>
      </c>
      <c r="AL243">
        <v>0</v>
      </c>
    </row>
    <row r="244" spans="1:38" x14ac:dyDescent="0.25">
      <c r="A244" t="s">
        <v>970</v>
      </c>
      <c r="B244">
        <v>243</v>
      </c>
      <c r="C244" s="6" t="s">
        <v>1172</v>
      </c>
      <c r="D244" s="3" t="s">
        <v>81</v>
      </c>
      <c r="E244" s="3" t="s">
        <v>81</v>
      </c>
      <c r="F244" t="e">
        <f>VLOOKUP(C244,#REF!,2,FALSE)</f>
        <v>#REF!</v>
      </c>
      <c r="G244" s="6" t="s">
        <v>723</v>
      </c>
      <c r="H244" s="6"/>
      <c r="I244" t="s">
        <v>1</v>
      </c>
      <c r="K244" s="6"/>
      <c r="L244" t="s">
        <v>740</v>
      </c>
      <c r="M244" t="s">
        <v>70</v>
      </c>
      <c r="P244" s="35" t="s">
        <v>1375</v>
      </c>
      <c r="Q244" s="33" t="s">
        <v>1033</v>
      </c>
      <c r="R244" s="33" t="s">
        <v>1034</v>
      </c>
      <c r="S244" s="1" t="s">
        <v>1033</v>
      </c>
      <c r="T244" s="1" t="s">
        <v>1034</v>
      </c>
      <c r="X244" t="s">
        <v>446</v>
      </c>
      <c r="Z244" t="s">
        <v>749</v>
      </c>
      <c r="AA244" s="17" t="s">
        <v>778</v>
      </c>
      <c r="AE244" t="e">
        <f>VLOOKUP($C244,#REF!,6,FALSE)</f>
        <v>#REF!</v>
      </c>
      <c r="AF244" t="e">
        <f>VLOOKUP($C244,#REF!,7,FALSE)</f>
        <v>#REF!</v>
      </c>
      <c r="AG244" t="e">
        <f>VLOOKUP($C244,#REF!,8,FALSE)</f>
        <v>#REF!</v>
      </c>
      <c r="AH244" t="e">
        <f>VLOOKUP($C244,#REF!,9,FALSE)</f>
        <v>#REF!</v>
      </c>
      <c r="AI244" t="e">
        <f>VLOOKUP($C244,#REF!,10,FALSE)</f>
        <v>#REF!</v>
      </c>
      <c r="AJ244" t="e">
        <f>VLOOKUP($C244,#REF!,11,FALSE)</f>
        <v>#REF!</v>
      </c>
      <c r="AL244">
        <v>0</v>
      </c>
    </row>
    <row r="245" spans="1:38" x14ac:dyDescent="0.25">
      <c r="A245" t="s">
        <v>971</v>
      </c>
      <c r="B245">
        <v>244</v>
      </c>
      <c r="C245" s="6" t="s">
        <v>1173</v>
      </c>
      <c r="D245" s="3" t="s">
        <v>81</v>
      </c>
      <c r="E245" s="3" t="s">
        <v>81</v>
      </c>
      <c r="F245" t="e">
        <f>VLOOKUP(C245,#REF!,2,FALSE)</f>
        <v>#REF!</v>
      </c>
      <c r="G245" s="6" t="s">
        <v>724</v>
      </c>
      <c r="H245" s="6"/>
      <c r="I245" t="s">
        <v>1</v>
      </c>
      <c r="K245" s="6"/>
      <c r="L245" t="s">
        <v>740</v>
      </c>
      <c r="M245" t="s">
        <v>70</v>
      </c>
      <c r="P245" s="35" t="s">
        <v>1375</v>
      </c>
      <c r="Q245" s="33" t="s">
        <v>1033</v>
      </c>
      <c r="R245" s="33" t="s">
        <v>1034</v>
      </c>
      <c r="S245" s="1" t="s">
        <v>1033</v>
      </c>
      <c r="T245" s="1" t="s">
        <v>1034</v>
      </c>
      <c r="X245" t="s">
        <v>446</v>
      </c>
      <c r="Z245" t="s">
        <v>749</v>
      </c>
      <c r="AA245" s="17" t="s">
        <v>776</v>
      </c>
      <c r="AE245" t="e">
        <f>VLOOKUP($C245,#REF!,6,FALSE)</f>
        <v>#REF!</v>
      </c>
      <c r="AF245" t="e">
        <f>VLOOKUP($C245,#REF!,7,FALSE)</f>
        <v>#REF!</v>
      </c>
      <c r="AG245" t="e">
        <f>VLOOKUP($C245,#REF!,8,FALSE)</f>
        <v>#REF!</v>
      </c>
      <c r="AH245" t="e">
        <f>VLOOKUP($C245,#REF!,9,FALSE)</f>
        <v>#REF!</v>
      </c>
      <c r="AI245" t="e">
        <f>VLOOKUP($C245,#REF!,10,FALSE)</f>
        <v>#REF!</v>
      </c>
      <c r="AJ245" t="e">
        <f>VLOOKUP($C245,#REF!,11,FALSE)</f>
        <v>#REF!</v>
      </c>
      <c r="AL245">
        <v>0</v>
      </c>
    </row>
    <row r="246" spans="1:38" x14ac:dyDescent="0.25">
      <c r="A246" t="s">
        <v>972</v>
      </c>
      <c r="B246">
        <v>245</v>
      </c>
      <c r="C246" s="6" t="s">
        <v>1174</v>
      </c>
      <c r="D246" s="3" t="s">
        <v>81</v>
      </c>
      <c r="E246" s="3" t="s">
        <v>81</v>
      </c>
      <c r="F246" t="e">
        <f>VLOOKUP(C246,#REF!,2,FALSE)</f>
        <v>#REF!</v>
      </c>
      <c r="G246" s="6" t="s">
        <v>725</v>
      </c>
      <c r="H246" s="6"/>
      <c r="I246" t="s">
        <v>1</v>
      </c>
      <c r="K246" s="6"/>
      <c r="L246" t="s">
        <v>740</v>
      </c>
      <c r="M246" t="s">
        <v>70</v>
      </c>
      <c r="P246" s="35" t="s">
        <v>1375</v>
      </c>
      <c r="Q246" s="33" t="s">
        <v>1033</v>
      </c>
      <c r="R246" s="33" t="s">
        <v>1034</v>
      </c>
      <c r="S246" s="1" t="s">
        <v>1033</v>
      </c>
      <c r="T246" s="1" t="s">
        <v>1034</v>
      </c>
      <c r="X246" t="s">
        <v>446</v>
      </c>
      <c r="Z246" t="s">
        <v>749</v>
      </c>
      <c r="AA246" s="17" t="s">
        <v>784</v>
      </c>
      <c r="AE246" t="e">
        <f>VLOOKUP($C246,#REF!,6,FALSE)</f>
        <v>#REF!</v>
      </c>
      <c r="AF246" t="e">
        <f>VLOOKUP($C246,#REF!,7,FALSE)</f>
        <v>#REF!</v>
      </c>
      <c r="AG246" t="e">
        <f>VLOOKUP($C246,#REF!,8,FALSE)</f>
        <v>#REF!</v>
      </c>
      <c r="AH246" t="e">
        <f>VLOOKUP($C246,#REF!,9,FALSE)</f>
        <v>#REF!</v>
      </c>
      <c r="AI246" t="e">
        <f>VLOOKUP($C246,#REF!,10,FALSE)</f>
        <v>#REF!</v>
      </c>
      <c r="AJ246" t="e">
        <f>VLOOKUP($C246,#REF!,11,FALSE)</f>
        <v>#REF!</v>
      </c>
      <c r="AL246">
        <v>0</v>
      </c>
    </row>
    <row r="247" spans="1:38" x14ac:dyDescent="0.25">
      <c r="A247" t="s">
        <v>973</v>
      </c>
      <c r="B247">
        <v>246</v>
      </c>
      <c r="C247" s="6" t="s">
        <v>1175</v>
      </c>
      <c r="D247" s="3" t="s">
        <v>81</v>
      </c>
      <c r="E247" s="3" t="s">
        <v>81</v>
      </c>
      <c r="F247" t="e">
        <f>VLOOKUP(C247,#REF!,2,FALSE)</f>
        <v>#REF!</v>
      </c>
      <c r="G247" s="6" t="s">
        <v>726</v>
      </c>
      <c r="H247" s="6"/>
      <c r="I247" t="s">
        <v>1</v>
      </c>
      <c r="K247" s="6"/>
      <c r="L247" t="s">
        <v>740</v>
      </c>
      <c r="M247" t="s">
        <v>70</v>
      </c>
      <c r="P247" s="35" t="s">
        <v>1375</v>
      </c>
      <c r="Q247" s="33" t="s">
        <v>1033</v>
      </c>
      <c r="R247" s="33" t="s">
        <v>1034</v>
      </c>
      <c r="S247" s="1" t="s">
        <v>1033</v>
      </c>
      <c r="T247" s="1" t="s">
        <v>1034</v>
      </c>
      <c r="X247" t="s">
        <v>446</v>
      </c>
      <c r="Z247" t="s">
        <v>749</v>
      </c>
      <c r="AA247" s="17" t="s">
        <v>785</v>
      </c>
      <c r="AE247" t="e">
        <f>VLOOKUP($C247,#REF!,6,FALSE)</f>
        <v>#REF!</v>
      </c>
      <c r="AF247" t="e">
        <f>VLOOKUP($C247,#REF!,7,FALSE)</f>
        <v>#REF!</v>
      </c>
      <c r="AG247" t="e">
        <f>VLOOKUP($C247,#REF!,8,FALSE)</f>
        <v>#REF!</v>
      </c>
      <c r="AH247" t="e">
        <f>VLOOKUP($C247,#REF!,9,FALSE)</f>
        <v>#REF!</v>
      </c>
      <c r="AI247" t="e">
        <f>VLOOKUP($C247,#REF!,10,FALSE)</f>
        <v>#REF!</v>
      </c>
      <c r="AJ247" t="e">
        <f>VLOOKUP($C247,#REF!,11,FALSE)</f>
        <v>#REF!</v>
      </c>
      <c r="AL247">
        <v>0</v>
      </c>
    </row>
    <row r="248" spans="1:38" x14ac:dyDescent="0.25">
      <c r="A248" t="s">
        <v>974</v>
      </c>
      <c r="B248">
        <v>247</v>
      </c>
      <c r="C248" s="6" t="s">
        <v>1176</v>
      </c>
      <c r="D248" s="3" t="s">
        <v>81</v>
      </c>
      <c r="E248" s="3" t="s">
        <v>81</v>
      </c>
      <c r="F248" t="e">
        <f>VLOOKUP(C248,#REF!,2,FALSE)</f>
        <v>#REF!</v>
      </c>
      <c r="G248" s="6" t="s">
        <v>727</v>
      </c>
      <c r="H248" s="6"/>
      <c r="I248" t="s">
        <v>1</v>
      </c>
      <c r="K248" s="6"/>
      <c r="L248" t="s">
        <v>740</v>
      </c>
      <c r="M248" t="s">
        <v>70</v>
      </c>
      <c r="P248" s="35" t="s">
        <v>1375</v>
      </c>
      <c r="Q248" s="33" t="s">
        <v>1033</v>
      </c>
      <c r="R248" s="33" t="s">
        <v>1034</v>
      </c>
      <c r="S248" s="1" t="s">
        <v>1033</v>
      </c>
      <c r="T248" s="1" t="s">
        <v>1034</v>
      </c>
      <c r="X248" t="s">
        <v>446</v>
      </c>
      <c r="Z248" t="s">
        <v>749</v>
      </c>
      <c r="AA248" s="17" t="s">
        <v>775</v>
      </c>
      <c r="AE248" t="e">
        <f>VLOOKUP($C248,#REF!,6,FALSE)</f>
        <v>#REF!</v>
      </c>
      <c r="AF248" t="e">
        <f>VLOOKUP($C248,#REF!,7,FALSE)</f>
        <v>#REF!</v>
      </c>
      <c r="AG248" t="e">
        <f>VLOOKUP($C248,#REF!,8,FALSE)</f>
        <v>#REF!</v>
      </c>
      <c r="AH248" t="e">
        <f>VLOOKUP($C248,#REF!,9,FALSE)</f>
        <v>#REF!</v>
      </c>
      <c r="AI248" t="e">
        <f>VLOOKUP($C248,#REF!,10,FALSE)</f>
        <v>#REF!</v>
      </c>
      <c r="AJ248" t="e">
        <f>VLOOKUP($C248,#REF!,11,FALSE)</f>
        <v>#REF!</v>
      </c>
      <c r="AL248">
        <v>0</v>
      </c>
    </row>
    <row r="249" spans="1:38" x14ac:dyDescent="0.25">
      <c r="A249" t="s">
        <v>975</v>
      </c>
      <c r="B249">
        <v>248</v>
      </c>
      <c r="C249" s="6" t="s">
        <v>1177</v>
      </c>
      <c r="D249" s="3" t="s">
        <v>81</v>
      </c>
      <c r="E249" s="3" t="s">
        <v>81</v>
      </c>
      <c r="F249" t="e">
        <f>VLOOKUP(C249,#REF!,2,FALSE)</f>
        <v>#REF!</v>
      </c>
      <c r="G249" s="6" t="s">
        <v>728</v>
      </c>
      <c r="H249" s="6"/>
      <c r="I249" t="s">
        <v>1</v>
      </c>
      <c r="K249" s="6"/>
      <c r="L249" t="s">
        <v>740</v>
      </c>
      <c r="M249" t="s">
        <v>70</v>
      </c>
      <c r="P249" s="35" t="s">
        <v>1375</v>
      </c>
      <c r="Q249" s="33" t="s">
        <v>1033</v>
      </c>
      <c r="R249" s="33" t="s">
        <v>1034</v>
      </c>
      <c r="S249" s="1" t="s">
        <v>1033</v>
      </c>
      <c r="T249" s="1" t="s">
        <v>1034</v>
      </c>
      <c r="X249" t="s">
        <v>446</v>
      </c>
      <c r="Z249" t="s">
        <v>749</v>
      </c>
      <c r="AA249" s="17" t="s">
        <v>786</v>
      </c>
      <c r="AE249" t="e">
        <f>VLOOKUP($C249,#REF!,6,FALSE)</f>
        <v>#REF!</v>
      </c>
      <c r="AF249" t="e">
        <f>VLOOKUP($C249,#REF!,7,FALSE)</f>
        <v>#REF!</v>
      </c>
      <c r="AG249" t="e">
        <f>VLOOKUP($C249,#REF!,8,FALSE)</f>
        <v>#REF!</v>
      </c>
      <c r="AH249" t="e">
        <f>VLOOKUP($C249,#REF!,9,FALSE)</f>
        <v>#REF!</v>
      </c>
      <c r="AI249" t="e">
        <f>VLOOKUP($C249,#REF!,10,FALSE)</f>
        <v>#REF!</v>
      </c>
      <c r="AJ249" t="e">
        <f>VLOOKUP($C249,#REF!,11,FALSE)</f>
        <v>#REF!</v>
      </c>
      <c r="AL249">
        <v>0</v>
      </c>
    </row>
    <row r="250" spans="1:38" x14ac:dyDescent="0.25">
      <c r="A250" t="s">
        <v>976</v>
      </c>
      <c r="B250">
        <v>249</v>
      </c>
      <c r="C250" s="6" t="s">
        <v>1178</v>
      </c>
      <c r="D250" s="3" t="s">
        <v>81</v>
      </c>
      <c r="E250" s="3" t="s">
        <v>81</v>
      </c>
      <c r="F250" t="e">
        <f>VLOOKUP(C250,#REF!,2,FALSE)</f>
        <v>#REF!</v>
      </c>
      <c r="G250" s="6" t="s">
        <v>729</v>
      </c>
      <c r="H250" s="6"/>
      <c r="I250" t="s">
        <v>1</v>
      </c>
      <c r="K250" s="6"/>
      <c r="L250" t="s">
        <v>740</v>
      </c>
      <c r="M250" t="s">
        <v>70</v>
      </c>
      <c r="P250" s="35" t="s">
        <v>1375</v>
      </c>
      <c r="Q250" s="33" t="s">
        <v>1033</v>
      </c>
      <c r="R250" s="33" t="s">
        <v>1034</v>
      </c>
      <c r="S250" s="1" t="s">
        <v>1033</v>
      </c>
      <c r="T250" s="1" t="s">
        <v>1034</v>
      </c>
      <c r="X250" t="s">
        <v>446</v>
      </c>
      <c r="Z250" t="s">
        <v>749</v>
      </c>
      <c r="AA250" s="17" t="s">
        <v>787</v>
      </c>
      <c r="AE250" t="e">
        <f>VLOOKUP($C250,#REF!,6,FALSE)</f>
        <v>#REF!</v>
      </c>
      <c r="AF250" t="e">
        <f>VLOOKUP($C250,#REF!,7,FALSE)</f>
        <v>#REF!</v>
      </c>
      <c r="AG250" t="e">
        <f>VLOOKUP($C250,#REF!,8,FALSE)</f>
        <v>#REF!</v>
      </c>
      <c r="AH250" t="e">
        <f>VLOOKUP($C250,#REF!,9,FALSE)</f>
        <v>#REF!</v>
      </c>
      <c r="AI250" t="e">
        <f>VLOOKUP($C250,#REF!,10,FALSE)</f>
        <v>#REF!</v>
      </c>
      <c r="AJ250" t="e">
        <f>VLOOKUP($C250,#REF!,11,FALSE)</f>
        <v>#REF!</v>
      </c>
      <c r="AL250">
        <v>0</v>
      </c>
    </row>
    <row r="251" spans="1:38" x14ac:dyDescent="0.25">
      <c r="A251" t="s">
        <v>977</v>
      </c>
      <c r="B251">
        <v>250</v>
      </c>
      <c r="C251" s="6" t="s">
        <v>1179</v>
      </c>
      <c r="D251" s="3" t="s">
        <v>81</v>
      </c>
      <c r="E251" s="3" t="s">
        <v>86</v>
      </c>
      <c r="F251" t="e">
        <f>VLOOKUP(C251,#REF!,2,FALSE)</f>
        <v>#REF!</v>
      </c>
      <c r="G251" s="6" t="s">
        <v>730</v>
      </c>
      <c r="H251" s="6"/>
      <c r="I251" t="s">
        <v>1</v>
      </c>
      <c r="K251" s="6"/>
      <c r="L251" s="6" t="s">
        <v>738</v>
      </c>
      <c r="M251" t="s">
        <v>738</v>
      </c>
      <c r="P251" s="1" t="s">
        <v>1335</v>
      </c>
      <c r="Q251" s="19" t="s">
        <v>1317</v>
      </c>
      <c r="R251" s="19" t="s">
        <v>1318</v>
      </c>
      <c r="S251" s="1" t="s">
        <v>1317</v>
      </c>
      <c r="T251" s="1" t="s">
        <v>1318</v>
      </c>
      <c r="X251" t="s">
        <v>446</v>
      </c>
      <c r="Z251" t="s">
        <v>749</v>
      </c>
      <c r="AA251" s="14" t="s">
        <v>889</v>
      </c>
      <c r="AE251" t="e">
        <f>VLOOKUP($C251,#REF!,6,FALSE)</f>
        <v>#REF!</v>
      </c>
      <c r="AF251" t="e">
        <f>VLOOKUP($C251,#REF!,7,FALSE)</f>
        <v>#REF!</v>
      </c>
      <c r="AG251" t="e">
        <f>VLOOKUP($C251,#REF!,8,FALSE)</f>
        <v>#REF!</v>
      </c>
      <c r="AH251" t="e">
        <f>VLOOKUP($C251,#REF!,9,FALSE)</f>
        <v>#REF!</v>
      </c>
      <c r="AI251" t="e">
        <f>VLOOKUP($C251,#REF!,10,FALSE)</f>
        <v>#REF!</v>
      </c>
      <c r="AJ251" t="e">
        <f>VLOOKUP($C251,#REF!,11,FALSE)</f>
        <v>#REF!</v>
      </c>
      <c r="AL251">
        <v>0</v>
      </c>
    </row>
    <row r="252" spans="1:38" x14ac:dyDescent="0.25">
      <c r="A252" t="s">
        <v>978</v>
      </c>
      <c r="B252">
        <v>251</v>
      </c>
      <c r="C252" s="6" t="s">
        <v>1180</v>
      </c>
      <c r="D252" s="3" t="s">
        <v>81</v>
      </c>
      <c r="E252" s="3" t="s">
        <v>81</v>
      </c>
      <c r="F252" t="e">
        <f>VLOOKUP(C252,#REF!,2,FALSE)</f>
        <v>#REF!</v>
      </c>
      <c r="G252" s="6" t="s">
        <v>731</v>
      </c>
      <c r="H252" s="6"/>
      <c r="I252" t="s">
        <v>1</v>
      </c>
      <c r="K252" s="6"/>
      <c r="L252" s="6" t="s">
        <v>741</v>
      </c>
      <c r="M252" s="6" t="s">
        <v>741</v>
      </c>
      <c r="P252" s="1" t="s">
        <v>1334</v>
      </c>
      <c r="Q252" s="19" t="s">
        <v>1297</v>
      </c>
      <c r="R252" s="19" t="s">
        <v>1298</v>
      </c>
      <c r="S252" s="1" t="s">
        <v>1297</v>
      </c>
      <c r="T252" s="1" t="s">
        <v>1298</v>
      </c>
      <c r="X252" t="s">
        <v>446</v>
      </c>
      <c r="Z252" t="s">
        <v>749</v>
      </c>
      <c r="AA252" s="17" t="s">
        <v>788</v>
      </c>
      <c r="AE252" t="e">
        <f>VLOOKUP($C252,#REF!,6,FALSE)</f>
        <v>#REF!</v>
      </c>
      <c r="AF252" t="e">
        <f>VLOOKUP($C252,#REF!,7,FALSE)</f>
        <v>#REF!</v>
      </c>
      <c r="AG252" t="e">
        <f>VLOOKUP($C252,#REF!,8,FALSE)</f>
        <v>#REF!</v>
      </c>
      <c r="AH252" t="e">
        <f>VLOOKUP($C252,#REF!,9,FALSE)</f>
        <v>#REF!</v>
      </c>
      <c r="AI252" t="e">
        <f>VLOOKUP($C252,#REF!,10,FALSE)</f>
        <v>#REF!</v>
      </c>
      <c r="AJ252" t="e">
        <f>VLOOKUP($C252,#REF!,11,FALSE)</f>
        <v>#REF!</v>
      </c>
      <c r="AL252">
        <v>0</v>
      </c>
    </row>
    <row r="253" spans="1:38" x14ac:dyDescent="0.25">
      <c r="A253" t="s">
        <v>979</v>
      </c>
      <c r="B253">
        <v>252</v>
      </c>
      <c r="C253" s="6" t="s">
        <v>1181</v>
      </c>
      <c r="D253" s="3" t="s">
        <v>81</v>
      </c>
      <c r="E253" s="3" t="s">
        <v>81</v>
      </c>
      <c r="F253" t="e">
        <f>VLOOKUP(C253,#REF!,2,FALSE)</f>
        <v>#REF!</v>
      </c>
      <c r="G253" s="6" t="s">
        <v>732</v>
      </c>
      <c r="H253" s="6"/>
      <c r="I253" t="s">
        <v>1</v>
      </c>
      <c r="K253" s="6"/>
      <c r="L253" s="6" t="s">
        <v>742</v>
      </c>
      <c r="M253" s="6" t="s">
        <v>742</v>
      </c>
      <c r="P253" s="1" t="s">
        <v>1336</v>
      </c>
      <c r="Q253" s="19" t="s">
        <v>1302</v>
      </c>
      <c r="R253" s="19" t="s">
        <v>1301</v>
      </c>
      <c r="S253" s="1" t="s">
        <v>1302</v>
      </c>
      <c r="T253" s="1" t="s">
        <v>1301</v>
      </c>
      <c r="X253" t="s">
        <v>446</v>
      </c>
      <c r="Z253" t="s">
        <v>749</v>
      </c>
      <c r="AA253" s="17" t="s">
        <v>789</v>
      </c>
      <c r="AE253" t="e">
        <f>VLOOKUP($C253,#REF!,6,FALSE)</f>
        <v>#REF!</v>
      </c>
      <c r="AF253" t="e">
        <f>VLOOKUP($C253,#REF!,7,FALSE)</f>
        <v>#REF!</v>
      </c>
      <c r="AG253" t="e">
        <f>VLOOKUP($C253,#REF!,8,FALSE)</f>
        <v>#REF!</v>
      </c>
      <c r="AH253" t="e">
        <f>VLOOKUP($C253,#REF!,9,FALSE)</f>
        <v>#REF!</v>
      </c>
      <c r="AI253" t="e">
        <f>VLOOKUP($C253,#REF!,10,FALSE)</f>
        <v>#REF!</v>
      </c>
      <c r="AJ253" t="e">
        <f>VLOOKUP($C253,#REF!,11,FALSE)</f>
        <v>#REF!</v>
      </c>
      <c r="AL253">
        <v>0</v>
      </c>
    </row>
    <row r="254" spans="1:38" x14ac:dyDescent="0.25">
      <c r="A254" t="s">
        <v>980</v>
      </c>
      <c r="B254">
        <v>253</v>
      </c>
      <c r="C254" s="6" t="s">
        <v>1182</v>
      </c>
      <c r="D254" s="3" t="s">
        <v>81</v>
      </c>
      <c r="E254" s="3" t="s">
        <v>81</v>
      </c>
      <c r="F254" t="e">
        <f>VLOOKUP(C254,#REF!,2,FALSE)</f>
        <v>#REF!</v>
      </c>
      <c r="G254" s="6" t="s">
        <v>733</v>
      </c>
      <c r="H254" s="6"/>
      <c r="I254" t="s">
        <v>1</v>
      </c>
      <c r="K254" s="6"/>
      <c r="L254" s="6" t="s">
        <v>742</v>
      </c>
      <c r="M254" s="6" t="s">
        <v>742</v>
      </c>
      <c r="P254" s="1" t="s">
        <v>1336</v>
      </c>
      <c r="Q254" s="19" t="s">
        <v>1302</v>
      </c>
      <c r="R254" s="19" t="s">
        <v>1301</v>
      </c>
      <c r="S254" s="1" t="s">
        <v>1302</v>
      </c>
      <c r="T254" s="1" t="s">
        <v>1301</v>
      </c>
      <c r="X254" t="s">
        <v>446</v>
      </c>
      <c r="Z254" t="s">
        <v>749</v>
      </c>
      <c r="AA254" s="17" t="s">
        <v>790</v>
      </c>
      <c r="AE254" t="e">
        <f>VLOOKUP($C254,#REF!,6,FALSE)</f>
        <v>#REF!</v>
      </c>
      <c r="AF254" t="e">
        <f>VLOOKUP($C254,#REF!,7,FALSE)</f>
        <v>#REF!</v>
      </c>
      <c r="AG254" t="e">
        <f>VLOOKUP($C254,#REF!,8,FALSE)</f>
        <v>#REF!</v>
      </c>
      <c r="AH254" t="e">
        <f>VLOOKUP($C254,#REF!,9,FALSE)</f>
        <v>#REF!</v>
      </c>
      <c r="AI254" t="e">
        <f>VLOOKUP($C254,#REF!,10,FALSE)</f>
        <v>#REF!</v>
      </c>
      <c r="AJ254" t="e">
        <f>VLOOKUP($C254,#REF!,11,FALSE)</f>
        <v>#REF!</v>
      </c>
      <c r="AL254">
        <v>0</v>
      </c>
    </row>
    <row r="255" spans="1:38" x14ac:dyDescent="0.25">
      <c r="A255" t="s">
        <v>981</v>
      </c>
      <c r="B255">
        <v>254</v>
      </c>
      <c r="C255" s="6" t="s">
        <v>1183</v>
      </c>
      <c r="D255" s="3" t="s">
        <v>81</v>
      </c>
      <c r="E255" s="3" t="s">
        <v>81</v>
      </c>
      <c r="F255" t="e">
        <f>VLOOKUP(C255,#REF!,2,FALSE)</f>
        <v>#REF!</v>
      </c>
      <c r="G255" s="6" t="s">
        <v>734</v>
      </c>
      <c r="H255" s="6"/>
      <c r="I255" t="s">
        <v>1</v>
      </c>
      <c r="K255" s="6"/>
      <c r="L255" t="s">
        <v>740</v>
      </c>
      <c r="M255" s="6" t="s">
        <v>67</v>
      </c>
      <c r="P255" s="35" t="s">
        <v>1375</v>
      </c>
      <c r="Q255" s="1" t="s">
        <v>1038</v>
      </c>
      <c r="R255" s="1" t="s">
        <v>1039</v>
      </c>
      <c r="S255" s="1" t="s">
        <v>1038</v>
      </c>
      <c r="T255" s="1" t="s">
        <v>1039</v>
      </c>
      <c r="X255" t="s">
        <v>446</v>
      </c>
      <c r="Z255" t="s">
        <v>749</v>
      </c>
      <c r="AA255" s="17" t="s">
        <v>791</v>
      </c>
      <c r="AE255" t="e">
        <f>VLOOKUP($C255,#REF!,6,FALSE)</f>
        <v>#REF!</v>
      </c>
      <c r="AF255" t="e">
        <f>VLOOKUP($C255,#REF!,7,FALSE)</f>
        <v>#REF!</v>
      </c>
      <c r="AG255" t="e">
        <f>VLOOKUP($C255,#REF!,8,FALSE)</f>
        <v>#REF!</v>
      </c>
      <c r="AH255" t="e">
        <f>VLOOKUP($C255,#REF!,9,FALSE)</f>
        <v>#REF!</v>
      </c>
      <c r="AI255" t="e">
        <f>VLOOKUP($C255,#REF!,10,FALSE)</f>
        <v>#REF!</v>
      </c>
      <c r="AJ255" t="e">
        <f>VLOOKUP($C255,#REF!,11,FALSE)</f>
        <v>#REF!</v>
      </c>
      <c r="AL255">
        <v>0</v>
      </c>
    </row>
    <row r="256" spans="1:38" x14ac:dyDescent="0.25">
      <c r="A256" t="s">
        <v>982</v>
      </c>
      <c r="B256">
        <v>255</v>
      </c>
      <c r="C256" s="6" t="s">
        <v>1184</v>
      </c>
      <c r="D256" s="3" t="s">
        <v>81</v>
      </c>
      <c r="E256" s="3" t="s">
        <v>81</v>
      </c>
      <c r="F256" t="e">
        <f>VLOOKUP(C256,#REF!,2,FALSE)</f>
        <v>#REF!</v>
      </c>
      <c r="G256" s="6" t="s">
        <v>735</v>
      </c>
      <c r="H256" s="6"/>
      <c r="I256" t="s">
        <v>1</v>
      </c>
      <c r="K256" s="6"/>
      <c r="L256" t="s">
        <v>740</v>
      </c>
      <c r="M256" s="6" t="s">
        <v>67</v>
      </c>
      <c r="P256" s="35" t="s">
        <v>1375</v>
      </c>
      <c r="Q256" s="1" t="s">
        <v>1038</v>
      </c>
      <c r="R256" s="1" t="s">
        <v>1039</v>
      </c>
      <c r="S256" s="1" t="s">
        <v>1038</v>
      </c>
      <c r="T256" s="1" t="s">
        <v>1039</v>
      </c>
      <c r="X256" t="s">
        <v>446</v>
      </c>
      <c r="Z256" t="s">
        <v>749</v>
      </c>
      <c r="AA256" s="17" t="s">
        <v>792</v>
      </c>
      <c r="AE256" t="e">
        <f>VLOOKUP($C256,#REF!,6,FALSE)</f>
        <v>#REF!</v>
      </c>
      <c r="AF256" t="e">
        <f>VLOOKUP($C256,#REF!,7,FALSE)</f>
        <v>#REF!</v>
      </c>
      <c r="AG256" t="e">
        <f>VLOOKUP($C256,#REF!,8,FALSE)</f>
        <v>#REF!</v>
      </c>
      <c r="AH256" t="e">
        <f>VLOOKUP($C256,#REF!,9,FALSE)</f>
        <v>#REF!</v>
      </c>
      <c r="AI256" t="e">
        <f>VLOOKUP($C256,#REF!,10,FALSE)</f>
        <v>#REF!</v>
      </c>
      <c r="AJ256" t="e">
        <f>VLOOKUP($C256,#REF!,11,FALSE)</f>
        <v>#REF!</v>
      </c>
      <c r="AL256">
        <v>0</v>
      </c>
    </row>
    <row r="257" spans="1:38" x14ac:dyDescent="0.25">
      <c r="A257" t="s">
        <v>983</v>
      </c>
      <c r="B257">
        <v>256</v>
      </c>
      <c r="C257" s="6" t="s">
        <v>1185</v>
      </c>
      <c r="D257" s="3" t="s">
        <v>81</v>
      </c>
      <c r="E257" s="3" t="s">
        <v>81</v>
      </c>
      <c r="F257" t="e">
        <f>VLOOKUP(C257,#REF!,2,FALSE)</f>
        <v>#REF!</v>
      </c>
      <c r="G257" s="6" t="s">
        <v>736</v>
      </c>
      <c r="H257" s="6"/>
      <c r="I257" t="s">
        <v>1</v>
      </c>
      <c r="K257" s="6"/>
      <c r="L257" t="s">
        <v>740</v>
      </c>
      <c r="M257" t="s">
        <v>70</v>
      </c>
      <c r="P257" s="35" t="s">
        <v>1375</v>
      </c>
      <c r="Q257" s="33" t="s">
        <v>1033</v>
      </c>
      <c r="R257" s="33" t="s">
        <v>1034</v>
      </c>
      <c r="S257" s="1" t="s">
        <v>1033</v>
      </c>
      <c r="T257" s="1" t="s">
        <v>1034</v>
      </c>
      <c r="X257" t="s">
        <v>446</v>
      </c>
      <c r="Z257" t="s">
        <v>749</v>
      </c>
      <c r="AA257" s="17" t="s">
        <v>775</v>
      </c>
      <c r="AE257" t="e">
        <f>VLOOKUP($C257,#REF!,6,FALSE)</f>
        <v>#REF!</v>
      </c>
      <c r="AF257" t="e">
        <f>VLOOKUP($C257,#REF!,7,FALSE)</f>
        <v>#REF!</v>
      </c>
      <c r="AG257" t="e">
        <f>VLOOKUP($C257,#REF!,8,FALSE)</f>
        <v>#REF!</v>
      </c>
      <c r="AH257" t="e">
        <f>VLOOKUP($C257,#REF!,9,FALSE)</f>
        <v>#REF!</v>
      </c>
      <c r="AI257" t="e">
        <f>VLOOKUP($C257,#REF!,10,FALSE)</f>
        <v>#REF!</v>
      </c>
      <c r="AJ257" t="e">
        <f>VLOOKUP($C257,#REF!,11,FALSE)</f>
        <v>#REF!</v>
      </c>
      <c r="AL257">
        <v>0</v>
      </c>
    </row>
    <row r="258" spans="1:38" x14ac:dyDescent="0.25">
      <c r="A258" t="s">
        <v>984</v>
      </c>
      <c r="B258">
        <v>257</v>
      </c>
      <c r="C258" s="6" t="s">
        <v>1186</v>
      </c>
      <c r="D258" s="3" t="s">
        <v>81</v>
      </c>
      <c r="E258" s="3" t="s">
        <v>81</v>
      </c>
      <c r="F258" t="e">
        <f>VLOOKUP(C258,#REF!,2,FALSE)</f>
        <v>#REF!</v>
      </c>
      <c r="G258" s="6" t="s">
        <v>737</v>
      </c>
      <c r="H258" s="6"/>
      <c r="I258" t="s">
        <v>1</v>
      </c>
      <c r="K258" s="6"/>
      <c r="L258" t="s">
        <v>740</v>
      </c>
      <c r="M258" t="s">
        <v>70</v>
      </c>
      <c r="P258" s="35" t="s">
        <v>1375</v>
      </c>
      <c r="Q258" s="33" t="s">
        <v>1033</v>
      </c>
      <c r="R258" s="33" t="s">
        <v>1034</v>
      </c>
      <c r="S258" s="1" t="s">
        <v>1033</v>
      </c>
      <c r="T258" s="1" t="s">
        <v>1034</v>
      </c>
      <c r="X258" t="s">
        <v>446</v>
      </c>
      <c r="Z258" t="s">
        <v>749</v>
      </c>
      <c r="AA258" s="17" t="s">
        <v>771</v>
      </c>
      <c r="AE258" t="e">
        <f>VLOOKUP($C258,#REF!,6,FALSE)</f>
        <v>#REF!</v>
      </c>
      <c r="AF258" t="e">
        <f>VLOOKUP($C258,#REF!,7,FALSE)</f>
        <v>#REF!</v>
      </c>
      <c r="AG258" t="e">
        <f>VLOOKUP($C258,#REF!,8,FALSE)</f>
        <v>#REF!</v>
      </c>
      <c r="AH258" t="e">
        <f>VLOOKUP($C258,#REF!,9,FALSE)</f>
        <v>#REF!</v>
      </c>
      <c r="AI258" t="e">
        <f>VLOOKUP($C258,#REF!,10,FALSE)</f>
        <v>#REF!</v>
      </c>
      <c r="AJ258" t="e">
        <f>VLOOKUP($C258,#REF!,11,FALSE)</f>
        <v>#REF!</v>
      </c>
      <c r="AL258">
        <v>0</v>
      </c>
    </row>
    <row r="259" spans="1:38" s="20" customFormat="1" x14ac:dyDescent="0.25">
      <c r="A259" s="20" t="s">
        <v>1072</v>
      </c>
      <c r="B259" s="20">
        <v>258</v>
      </c>
      <c r="C259" s="38" t="s">
        <v>2</v>
      </c>
      <c r="D259" s="39" t="s">
        <v>1190</v>
      </c>
      <c r="E259" s="39" t="s">
        <v>85</v>
      </c>
      <c r="F259" s="20" t="s">
        <v>1424</v>
      </c>
      <c r="H259" s="38" t="s">
        <v>2</v>
      </c>
      <c r="I259" s="20" t="s">
        <v>1</v>
      </c>
      <c r="K259" s="20">
        <v>2017</v>
      </c>
      <c r="L259" s="20" t="s">
        <v>1108</v>
      </c>
      <c r="M259" s="20" t="s">
        <v>1112</v>
      </c>
      <c r="P259" s="40" t="s">
        <v>1108</v>
      </c>
      <c r="Q259" s="41" t="s">
        <v>1303</v>
      </c>
      <c r="R259" s="41" t="s">
        <v>1304</v>
      </c>
      <c r="S259" s="40" t="s">
        <v>1303</v>
      </c>
      <c r="T259" s="40" t="s">
        <v>1304</v>
      </c>
      <c r="U259" s="42"/>
      <c r="Z259" s="20" t="s">
        <v>1098</v>
      </c>
      <c r="AA259" s="43" t="s">
        <v>901</v>
      </c>
      <c r="AE259" s="20" t="e">
        <f>VLOOKUP($C259,#REF!,6,FALSE)</f>
        <v>#REF!</v>
      </c>
      <c r="AF259" s="20" t="e">
        <f>VLOOKUP($C259,#REF!,7,FALSE)</f>
        <v>#REF!</v>
      </c>
      <c r="AG259" s="20" t="e">
        <f>VLOOKUP($C259,#REF!,8,FALSE)</f>
        <v>#REF!</v>
      </c>
      <c r="AH259" s="20" t="e">
        <f>VLOOKUP($C259,#REF!,9,FALSE)</f>
        <v>#REF!</v>
      </c>
      <c r="AI259" s="20" t="e">
        <f>VLOOKUP($C259,#REF!,10,FALSE)</f>
        <v>#REF!</v>
      </c>
      <c r="AJ259" s="20" t="e">
        <f>VLOOKUP($C259,#REF!,11,FALSE)</f>
        <v>#REF!</v>
      </c>
      <c r="AL259" s="20">
        <v>0</v>
      </c>
    </row>
    <row r="260" spans="1:38" s="20" customFormat="1" x14ac:dyDescent="0.25">
      <c r="A260" s="20" t="s">
        <v>1073</v>
      </c>
      <c r="B260" s="20">
        <v>259</v>
      </c>
      <c r="C260" s="38">
        <v>1583</v>
      </c>
      <c r="D260" s="39" t="s">
        <v>1190</v>
      </c>
      <c r="E260" s="39" t="s">
        <v>85</v>
      </c>
      <c r="F260" s="20" t="s">
        <v>1425</v>
      </c>
      <c r="H260" s="38">
        <v>1583</v>
      </c>
      <c r="I260" s="20" t="s">
        <v>1</v>
      </c>
      <c r="K260" s="20">
        <v>2017</v>
      </c>
      <c r="L260" s="20" t="s">
        <v>1108</v>
      </c>
      <c r="M260" s="20" t="s">
        <v>1189</v>
      </c>
      <c r="P260" s="40" t="s">
        <v>1108</v>
      </c>
      <c r="Q260" s="41" t="s">
        <v>1305</v>
      </c>
      <c r="R260" s="41" t="s">
        <v>1306</v>
      </c>
      <c r="S260" s="40" t="s">
        <v>1303</v>
      </c>
      <c r="T260" s="40" t="s">
        <v>1304</v>
      </c>
      <c r="U260" s="42"/>
      <c r="Z260" s="20" t="s">
        <v>1098</v>
      </c>
      <c r="AA260" s="43" t="s">
        <v>902</v>
      </c>
      <c r="AE260" s="20" t="e">
        <f>VLOOKUP($C260,#REF!,6,FALSE)</f>
        <v>#REF!</v>
      </c>
      <c r="AF260" s="20" t="e">
        <f>VLOOKUP($C260,#REF!,7,FALSE)</f>
        <v>#REF!</v>
      </c>
      <c r="AG260" s="20" t="e">
        <f>VLOOKUP($C260,#REF!,8,FALSE)</f>
        <v>#REF!</v>
      </c>
      <c r="AH260" s="20" t="e">
        <f>VLOOKUP($C260,#REF!,9,FALSE)</f>
        <v>#REF!</v>
      </c>
      <c r="AI260" s="20" t="e">
        <f>VLOOKUP($C260,#REF!,10,FALSE)</f>
        <v>#REF!</v>
      </c>
      <c r="AJ260" s="20" t="e">
        <f>VLOOKUP($C260,#REF!,11,FALSE)</f>
        <v>#REF!</v>
      </c>
      <c r="AL260" s="20">
        <v>0</v>
      </c>
    </row>
    <row r="261" spans="1:38" s="20" customFormat="1" x14ac:dyDescent="0.25">
      <c r="A261" s="20" t="s">
        <v>1074</v>
      </c>
      <c r="B261" s="20">
        <v>260</v>
      </c>
      <c r="C261" s="38" t="s">
        <v>1067</v>
      </c>
      <c r="D261" s="39" t="s">
        <v>1190</v>
      </c>
      <c r="E261" s="39" t="s">
        <v>85</v>
      </c>
      <c r="F261" s="20" t="s">
        <v>1426</v>
      </c>
      <c r="H261" s="38" t="s">
        <v>1067</v>
      </c>
      <c r="I261" s="20" t="s">
        <v>1</v>
      </c>
      <c r="K261" s="20">
        <v>2017</v>
      </c>
      <c r="L261" s="20" t="s">
        <v>1108</v>
      </c>
      <c r="M261" s="20" t="s">
        <v>1112</v>
      </c>
      <c r="P261" s="40" t="s">
        <v>1108</v>
      </c>
      <c r="Q261" s="41" t="s">
        <v>1303</v>
      </c>
      <c r="R261" s="41" t="s">
        <v>1304</v>
      </c>
      <c r="S261" s="40" t="s">
        <v>1303</v>
      </c>
      <c r="T261" s="40" t="s">
        <v>1304</v>
      </c>
      <c r="U261" s="42"/>
      <c r="Z261" s="20" t="s">
        <v>1098</v>
      </c>
      <c r="AA261" s="43" t="s">
        <v>905</v>
      </c>
      <c r="AE261" s="20" t="e">
        <f>VLOOKUP($C261,#REF!,6,FALSE)</f>
        <v>#REF!</v>
      </c>
      <c r="AF261" s="20" t="e">
        <f>VLOOKUP($C261,#REF!,7,FALSE)</f>
        <v>#REF!</v>
      </c>
      <c r="AG261" s="20" t="e">
        <f>VLOOKUP($C261,#REF!,8,FALSE)</f>
        <v>#REF!</v>
      </c>
      <c r="AH261" s="20" t="e">
        <f>VLOOKUP($C261,#REF!,9,FALSE)</f>
        <v>#REF!</v>
      </c>
      <c r="AI261" s="20" t="e">
        <f>VLOOKUP($C261,#REF!,10,FALSE)</f>
        <v>#REF!</v>
      </c>
      <c r="AJ261" s="20" t="e">
        <f>VLOOKUP($C261,#REF!,11,FALSE)</f>
        <v>#REF!</v>
      </c>
      <c r="AL261" s="20">
        <v>0</v>
      </c>
    </row>
    <row r="262" spans="1:38" s="20" customFormat="1" x14ac:dyDescent="0.25">
      <c r="A262" s="20" t="s">
        <v>1075</v>
      </c>
      <c r="B262" s="20">
        <v>261</v>
      </c>
      <c r="C262" s="38" t="s">
        <v>1068</v>
      </c>
      <c r="D262" s="39" t="s">
        <v>1190</v>
      </c>
      <c r="E262" s="39" t="s">
        <v>85</v>
      </c>
      <c r="F262" s="20" t="s">
        <v>1427</v>
      </c>
      <c r="H262" s="38" t="s">
        <v>1068</v>
      </c>
      <c r="I262" s="20" t="s">
        <v>1</v>
      </c>
      <c r="K262" s="20">
        <v>2021</v>
      </c>
      <c r="L262" s="20" t="s">
        <v>444</v>
      </c>
      <c r="M262" s="20" t="s">
        <v>1113</v>
      </c>
      <c r="P262" s="40" t="s">
        <v>444</v>
      </c>
      <c r="Q262" s="41" t="s">
        <v>1309</v>
      </c>
      <c r="R262" s="41" t="s">
        <v>1310</v>
      </c>
      <c r="S262" s="40" t="s">
        <v>1057</v>
      </c>
      <c r="T262" s="40" t="s">
        <v>1058</v>
      </c>
      <c r="U262" s="42"/>
      <c r="Z262" s="20" t="s">
        <v>1098</v>
      </c>
      <c r="AA262" s="43" t="s">
        <v>897</v>
      </c>
      <c r="AE262" s="20" t="e">
        <f>VLOOKUP($C262,#REF!,6,FALSE)</f>
        <v>#REF!</v>
      </c>
      <c r="AF262" s="20" t="e">
        <f>VLOOKUP($C262,#REF!,7,FALSE)</f>
        <v>#REF!</v>
      </c>
      <c r="AG262" s="20" t="e">
        <f>VLOOKUP($C262,#REF!,8,FALSE)</f>
        <v>#REF!</v>
      </c>
      <c r="AH262" s="20" t="e">
        <f>VLOOKUP($C262,#REF!,9,FALSE)</f>
        <v>#REF!</v>
      </c>
      <c r="AI262" s="20" t="e">
        <f>VLOOKUP($C262,#REF!,10,FALSE)</f>
        <v>#REF!</v>
      </c>
      <c r="AJ262" s="20" t="e">
        <f>VLOOKUP($C262,#REF!,11,FALSE)</f>
        <v>#REF!</v>
      </c>
      <c r="AL262" s="20">
        <v>0</v>
      </c>
    </row>
    <row r="263" spans="1:38" s="20" customFormat="1" x14ac:dyDescent="0.25">
      <c r="A263" s="20" t="s">
        <v>1076</v>
      </c>
      <c r="B263" s="20">
        <v>262</v>
      </c>
      <c r="C263" s="38" t="s">
        <v>3</v>
      </c>
      <c r="D263" s="39" t="s">
        <v>1190</v>
      </c>
      <c r="E263" s="39" t="s">
        <v>1382</v>
      </c>
      <c r="F263" s="20" t="s">
        <v>1428</v>
      </c>
      <c r="H263" s="38" t="s">
        <v>3</v>
      </c>
      <c r="I263" s="20" t="s">
        <v>1</v>
      </c>
      <c r="K263" s="20">
        <v>2017</v>
      </c>
      <c r="L263" s="20" t="s">
        <v>1108</v>
      </c>
      <c r="M263" s="20" t="s">
        <v>1112</v>
      </c>
      <c r="P263" s="40" t="s">
        <v>1108</v>
      </c>
      <c r="Q263" s="41" t="s">
        <v>1303</v>
      </c>
      <c r="R263" s="41" t="s">
        <v>1304</v>
      </c>
      <c r="S263" s="40" t="s">
        <v>1303</v>
      </c>
      <c r="T263" s="40" t="s">
        <v>1304</v>
      </c>
      <c r="U263" s="42"/>
      <c r="Z263" s="20" t="s">
        <v>1098</v>
      </c>
      <c r="AA263" s="17" t="s">
        <v>757</v>
      </c>
      <c r="AE263" s="20" t="e">
        <f>VLOOKUP($C263,#REF!,6,FALSE)</f>
        <v>#REF!</v>
      </c>
      <c r="AF263" s="20" t="e">
        <f>VLOOKUP($C263,#REF!,7,FALSE)</f>
        <v>#REF!</v>
      </c>
      <c r="AG263" s="20" t="e">
        <f>VLOOKUP($C263,#REF!,8,FALSE)</f>
        <v>#REF!</v>
      </c>
      <c r="AH263" s="20" t="e">
        <f>VLOOKUP($C263,#REF!,9,FALSE)</f>
        <v>#REF!</v>
      </c>
      <c r="AI263" s="20" t="e">
        <f>VLOOKUP($C263,#REF!,10,FALSE)</f>
        <v>#REF!</v>
      </c>
      <c r="AJ263" s="20" t="e">
        <f>VLOOKUP($C263,#REF!,11,FALSE)</f>
        <v>#REF!</v>
      </c>
      <c r="AL263" s="20">
        <v>0</v>
      </c>
    </row>
    <row r="264" spans="1:38" s="20" customFormat="1" x14ac:dyDescent="0.25">
      <c r="A264" s="20" t="s">
        <v>1077</v>
      </c>
      <c r="B264" s="20">
        <v>263</v>
      </c>
      <c r="C264" s="38" t="s">
        <v>17</v>
      </c>
      <c r="D264" s="39" t="s">
        <v>1190</v>
      </c>
      <c r="E264" s="39" t="s">
        <v>30</v>
      </c>
      <c r="F264" s="20" t="s">
        <v>1429</v>
      </c>
      <c r="H264" s="38" t="s">
        <v>17</v>
      </c>
      <c r="I264" s="20" t="s">
        <v>1</v>
      </c>
      <c r="K264" s="20">
        <v>2021</v>
      </c>
      <c r="L264" s="20" t="s">
        <v>444</v>
      </c>
      <c r="M264" s="20" t="s">
        <v>1113</v>
      </c>
      <c r="P264" s="40" t="s">
        <v>444</v>
      </c>
      <c r="Q264" s="41" t="s">
        <v>1309</v>
      </c>
      <c r="R264" s="41" t="s">
        <v>1310</v>
      </c>
      <c r="S264" s="40" t="s">
        <v>1057</v>
      </c>
      <c r="T264" s="40" t="s">
        <v>1058</v>
      </c>
      <c r="U264" s="42"/>
      <c r="Z264" s="20" t="s">
        <v>1098</v>
      </c>
      <c r="AA264" s="17" t="s">
        <v>751</v>
      </c>
      <c r="AE264" s="20" t="e">
        <f>VLOOKUP($C264,#REF!,6,FALSE)</f>
        <v>#REF!</v>
      </c>
      <c r="AF264" s="20" t="e">
        <f>VLOOKUP($C264,#REF!,7,FALSE)</f>
        <v>#REF!</v>
      </c>
      <c r="AG264" s="20" t="e">
        <f>VLOOKUP($C264,#REF!,8,FALSE)</f>
        <v>#REF!</v>
      </c>
      <c r="AH264" s="20" t="e">
        <f>VLOOKUP($C264,#REF!,9,FALSE)</f>
        <v>#REF!</v>
      </c>
      <c r="AI264" s="20" t="e">
        <f>VLOOKUP($C264,#REF!,10,FALSE)</f>
        <v>#REF!</v>
      </c>
      <c r="AJ264" s="20" t="e">
        <f>VLOOKUP($C264,#REF!,11,FALSE)</f>
        <v>#REF!</v>
      </c>
      <c r="AL264" s="20">
        <v>0</v>
      </c>
    </row>
    <row r="265" spans="1:38" s="20" customFormat="1" x14ac:dyDescent="0.25">
      <c r="A265" s="20" t="s">
        <v>1078</v>
      </c>
      <c r="B265" s="20">
        <v>264</v>
      </c>
      <c r="C265" s="38" t="s">
        <v>5</v>
      </c>
      <c r="D265" s="39" t="s">
        <v>1190</v>
      </c>
      <c r="E265" s="39" t="s">
        <v>30</v>
      </c>
      <c r="F265" s="20" t="s">
        <v>1430</v>
      </c>
      <c r="H265" s="38" t="s">
        <v>5</v>
      </c>
      <c r="I265" s="20" t="s">
        <v>1</v>
      </c>
      <c r="K265" s="20">
        <v>2021</v>
      </c>
      <c r="L265" s="20" t="s">
        <v>444</v>
      </c>
      <c r="M265" s="20" t="s">
        <v>1110</v>
      </c>
      <c r="P265" s="40" t="s">
        <v>444</v>
      </c>
      <c r="Q265" s="44" t="s">
        <v>1315</v>
      </c>
      <c r="R265" s="45" t="s">
        <v>1316</v>
      </c>
      <c r="S265" s="40" t="s">
        <v>1057</v>
      </c>
      <c r="T265" s="40" t="s">
        <v>1058</v>
      </c>
      <c r="U265" s="42"/>
      <c r="Z265" s="20" t="s">
        <v>1098</v>
      </c>
      <c r="AA265" s="17" t="s">
        <v>751</v>
      </c>
      <c r="AE265" s="20" t="e">
        <f>VLOOKUP($C265,#REF!,6,FALSE)</f>
        <v>#REF!</v>
      </c>
      <c r="AF265" s="20" t="e">
        <f>VLOOKUP($C265,#REF!,7,FALSE)</f>
        <v>#REF!</v>
      </c>
      <c r="AG265" s="20" t="e">
        <f>VLOOKUP($C265,#REF!,8,FALSE)</f>
        <v>#REF!</v>
      </c>
      <c r="AH265" s="20" t="e">
        <f>VLOOKUP($C265,#REF!,9,FALSE)</f>
        <v>#REF!</v>
      </c>
      <c r="AI265" s="20" t="e">
        <f>VLOOKUP($C265,#REF!,10,FALSE)</f>
        <v>#REF!</v>
      </c>
      <c r="AJ265" s="20" t="e">
        <f>VLOOKUP($C265,#REF!,11,FALSE)</f>
        <v>#REF!</v>
      </c>
      <c r="AL265" s="20">
        <v>0</v>
      </c>
    </row>
    <row r="266" spans="1:38" s="20" customFormat="1" x14ac:dyDescent="0.25">
      <c r="A266" s="20" t="s">
        <v>1079</v>
      </c>
      <c r="B266" s="20">
        <v>265</v>
      </c>
      <c r="C266" s="38" t="s">
        <v>11</v>
      </c>
      <c r="D266" s="39" t="s">
        <v>1190</v>
      </c>
      <c r="E266" s="39" t="s">
        <v>30</v>
      </c>
      <c r="F266" s="20" t="s">
        <v>1431</v>
      </c>
      <c r="H266" s="38" t="s">
        <v>11</v>
      </c>
      <c r="I266" s="20" t="s">
        <v>1</v>
      </c>
      <c r="K266" s="20">
        <v>2020</v>
      </c>
      <c r="L266" s="20" t="s">
        <v>444</v>
      </c>
      <c r="M266" s="20" t="s">
        <v>1114</v>
      </c>
      <c r="P266" s="40" t="s">
        <v>444</v>
      </c>
      <c r="Q266" s="41" t="s">
        <v>1309</v>
      </c>
      <c r="R266" s="41" t="s">
        <v>1310</v>
      </c>
      <c r="S266" s="40" t="s">
        <v>1057</v>
      </c>
      <c r="T266" s="40" t="s">
        <v>1058</v>
      </c>
      <c r="U266" s="42"/>
      <c r="Z266" s="20" t="s">
        <v>1098</v>
      </c>
      <c r="AA266" s="17" t="s">
        <v>751</v>
      </c>
      <c r="AE266" s="20" t="e">
        <f>VLOOKUP($C266,#REF!,6,FALSE)</f>
        <v>#REF!</v>
      </c>
      <c r="AF266" s="20" t="e">
        <f>VLOOKUP($C266,#REF!,7,FALSE)</f>
        <v>#REF!</v>
      </c>
      <c r="AG266" s="20" t="e">
        <f>VLOOKUP($C266,#REF!,8,FALSE)</f>
        <v>#REF!</v>
      </c>
      <c r="AH266" s="20" t="e">
        <f>VLOOKUP($C266,#REF!,9,FALSE)</f>
        <v>#REF!</v>
      </c>
      <c r="AI266" s="20" t="e">
        <f>VLOOKUP($C266,#REF!,10,FALSE)</f>
        <v>#REF!</v>
      </c>
      <c r="AJ266" s="20" t="e">
        <f>VLOOKUP($C266,#REF!,11,FALSE)</f>
        <v>#REF!</v>
      </c>
      <c r="AL266" s="20">
        <v>0</v>
      </c>
    </row>
    <row r="267" spans="1:38" s="20" customFormat="1" x14ac:dyDescent="0.25">
      <c r="A267" s="20" t="s">
        <v>1080</v>
      </c>
      <c r="B267" s="20">
        <v>266</v>
      </c>
      <c r="C267" s="38" t="s">
        <v>13</v>
      </c>
      <c r="D267" s="39" t="s">
        <v>1190</v>
      </c>
      <c r="E267" s="39" t="s">
        <v>30</v>
      </c>
      <c r="F267" s="20" t="s">
        <v>1432</v>
      </c>
      <c r="H267" s="38" t="s">
        <v>13</v>
      </c>
      <c r="I267" s="20" t="s">
        <v>1</v>
      </c>
      <c r="K267" s="20">
        <v>2020</v>
      </c>
      <c r="L267" s="20" t="s">
        <v>444</v>
      </c>
      <c r="M267" s="20" t="s">
        <v>1115</v>
      </c>
      <c r="P267" s="40" t="s">
        <v>444</v>
      </c>
      <c r="Q267" s="41" t="s">
        <v>1309</v>
      </c>
      <c r="R267" s="41" t="s">
        <v>1310</v>
      </c>
      <c r="S267" s="40" t="s">
        <v>1057</v>
      </c>
      <c r="T267" s="40" t="s">
        <v>1058</v>
      </c>
      <c r="U267" s="42"/>
      <c r="Z267" s="20" t="s">
        <v>1098</v>
      </c>
      <c r="AA267" s="17" t="s">
        <v>751</v>
      </c>
      <c r="AE267" s="20" t="e">
        <f>VLOOKUP($C267,#REF!,6,FALSE)</f>
        <v>#REF!</v>
      </c>
      <c r="AF267" s="20" t="e">
        <f>VLOOKUP($C267,#REF!,7,FALSE)</f>
        <v>#REF!</v>
      </c>
      <c r="AG267" s="20" t="e">
        <f>VLOOKUP($C267,#REF!,8,FALSE)</f>
        <v>#REF!</v>
      </c>
      <c r="AH267" s="20" t="e">
        <f>VLOOKUP($C267,#REF!,9,FALSE)</f>
        <v>#REF!</v>
      </c>
      <c r="AI267" s="20" t="e">
        <f>VLOOKUP($C267,#REF!,10,FALSE)</f>
        <v>#REF!</v>
      </c>
      <c r="AJ267" s="20" t="e">
        <f>VLOOKUP($C267,#REF!,11,FALSE)</f>
        <v>#REF!</v>
      </c>
      <c r="AL267" s="20">
        <v>0</v>
      </c>
    </row>
    <row r="268" spans="1:38" s="20" customFormat="1" x14ac:dyDescent="0.25">
      <c r="A268" s="20" t="s">
        <v>1081</v>
      </c>
      <c r="B268" s="20">
        <v>267</v>
      </c>
      <c r="C268" s="38" t="s">
        <v>18</v>
      </c>
      <c r="D268" s="39" t="s">
        <v>1190</v>
      </c>
      <c r="E268" s="39" t="s">
        <v>30</v>
      </c>
      <c r="F268" s="20" t="s">
        <v>1433</v>
      </c>
      <c r="H268" s="38" t="s">
        <v>18</v>
      </c>
      <c r="I268" s="20" t="s">
        <v>1</v>
      </c>
      <c r="K268" s="20">
        <v>2021</v>
      </c>
      <c r="L268" s="20" t="s">
        <v>444</v>
      </c>
      <c r="M268" s="20" t="s">
        <v>1113</v>
      </c>
      <c r="P268" s="40" t="s">
        <v>444</v>
      </c>
      <c r="Q268" s="41" t="s">
        <v>1309</v>
      </c>
      <c r="R268" s="41" t="s">
        <v>1310</v>
      </c>
      <c r="S268" s="40" t="s">
        <v>1057</v>
      </c>
      <c r="T268" s="40" t="s">
        <v>1058</v>
      </c>
      <c r="U268" s="42"/>
      <c r="Z268" s="20" t="s">
        <v>1098</v>
      </c>
      <c r="AA268" s="17" t="s">
        <v>752</v>
      </c>
      <c r="AE268" s="20" t="e">
        <f>VLOOKUP($C268,#REF!,6,FALSE)</f>
        <v>#REF!</v>
      </c>
      <c r="AF268" s="20" t="e">
        <f>VLOOKUP($C268,#REF!,7,FALSE)</f>
        <v>#REF!</v>
      </c>
      <c r="AG268" s="20" t="e">
        <f>VLOOKUP($C268,#REF!,8,FALSE)</f>
        <v>#REF!</v>
      </c>
      <c r="AH268" s="20" t="e">
        <f>VLOOKUP($C268,#REF!,9,FALSE)</f>
        <v>#REF!</v>
      </c>
      <c r="AI268" s="20" t="e">
        <f>VLOOKUP($C268,#REF!,10,FALSE)</f>
        <v>#REF!</v>
      </c>
      <c r="AJ268" s="20" t="e">
        <f>VLOOKUP($C268,#REF!,11,FALSE)</f>
        <v>#REF!</v>
      </c>
      <c r="AL268" s="20">
        <v>0</v>
      </c>
    </row>
    <row r="269" spans="1:38" s="20" customFormat="1" x14ac:dyDescent="0.25">
      <c r="A269" s="20" t="s">
        <v>1082</v>
      </c>
      <c r="B269" s="20">
        <v>268</v>
      </c>
      <c r="C269" s="38" t="s">
        <v>21</v>
      </c>
      <c r="D269" s="39" t="s">
        <v>1190</v>
      </c>
      <c r="E269" s="39" t="s">
        <v>30</v>
      </c>
      <c r="F269" s="20" t="s">
        <v>1434</v>
      </c>
      <c r="H269" s="38" t="s">
        <v>21</v>
      </c>
      <c r="I269" s="20" t="s">
        <v>1</v>
      </c>
      <c r="K269" s="20">
        <v>2021</v>
      </c>
      <c r="L269" s="20" t="s">
        <v>444</v>
      </c>
      <c r="M269" s="20" t="s">
        <v>1113</v>
      </c>
      <c r="P269" s="40" t="s">
        <v>444</v>
      </c>
      <c r="Q269" s="46" t="s">
        <v>1309</v>
      </c>
      <c r="R269" s="46" t="s">
        <v>1310</v>
      </c>
      <c r="S269" s="40" t="s">
        <v>1057</v>
      </c>
      <c r="T269" s="40" t="s">
        <v>1058</v>
      </c>
      <c r="U269" s="42"/>
      <c r="Z269" s="20" t="s">
        <v>1098</v>
      </c>
      <c r="AA269" s="17" t="s">
        <v>752</v>
      </c>
      <c r="AE269" s="20" t="e">
        <f>VLOOKUP($C269,#REF!,6,FALSE)</f>
        <v>#REF!</v>
      </c>
      <c r="AF269" s="20" t="e">
        <f>VLOOKUP($C269,#REF!,7,FALSE)</f>
        <v>#REF!</v>
      </c>
      <c r="AG269" s="20" t="e">
        <f>VLOOKUP($C269,#REF!,8,FALSE)</f>
        <v>#REF!</v>
      </c>
      <c r="AH269" s="20" t="e">
        <f>VLOOKUP($C269,#REF!,9,FALSE)</f>
        <v>#REF!</v>
      </c>
      <c r="AI269" s="20" t="e">
        <f>VLOOKUP($C269,#REF!,10,FALSE)</f>
        <v>#REF!</v>
      </c>
      <c r="AJ269" s="20" t="e">
        <f>VLOOKUP($C269,#REF!,11,FALSE)</f>
        <v>#REF!</v>
      </c>
      <c r="AL269" s="20">
        <v>0</v>
      </c>
    </row>
    <row r="270" spans="1:38" s="20" customFormat="1" x14ac:dyDescent="0.25">
      <c r="A270" s="20" t="s">
        <v>1083</v>
      </c>
      <c r="B270" s="20">
        <v>269</v>
      </c>
      <c r="C270" s="38" t="s">
        <v>1069</v>
      </c>
      <c r="D270" s="39" t="s">
        <v>1190</v>
      </c>
      <c r="E270" s="39" t="s">
        <v>30</v>
      </c>
      <c r="F270" s="20" t="s">
        <v>1435</v>
      </c>
      <c r="H270" s="38" t="s">
        <v>1069</v>
      </c>
      <c r="I270" s="20" t="s">
        <v>1</v>
      </c>
      <c r="K270" s="20">
        <v>2020</v>
      </c>
      <c r="L270" s="20" t="s">
        <v>444</v>
      </c>
      <c r="M270" s="20" t="s">
        <v>1114</v>
      </c>
      <c r="P270" s="40" t="s">
        <v>444</v>
      </c>
      <c r="Q270" s="41" t="s">
        <v>1309</v>
      </c>
      <c r="R270" s="41" t="s">
        <v>1310</v>
      </c>
      <c r="S270" s="40" t="s">
        <v>1057</v>
      </c>
      <c r="T270" s="40" t="s">
        <v>1058</v>
      </c>
      <c r="U270" s="42"/>
      <c r="Z270" s="20" t="s">
        <v>1098</v>
      </c>
      <c r="AA270" s="17" t="s">
        <v>753</v>
      </c>
      <c r="AE270" s="20" t="e">
        <f>VLOOKUP($C270,#REF!,6,FALSE)</f>
        <v>#REF!</v>
      </c>
      <c r="AF270" s="20" t="e">
        <f>VLOOKUP($C270,#REF!,7,FALSE)</f>
        <v>#REF!</v>
      </c>
      <c r="AG270" s="20" t="e">
        <f>VLOOKUP($C270,#REF!,8,FALSE)</f>
        <v>#REF!</v>
      </c>
      <c r="AH270" s="20" t="e">
        <f>VLOOKUP($C270,#REF!,9,FALSE)</f>
        <v>#REF!</v>
      </c>
      <c r="AI270" s="20" t="e">
        <f>VLOOKUP($C270,#REF!,10,FALSE)</f>
        <v>#REF!</v>
      </c>
      <c r="AJ270" s="20" t="e">
        <f>VLOOKUP($C270,#REF!,11,FALSE)</f>
        <v>#REF!</v>
      </c>
      <c r="AL270" s="20">
        <v>7</v>
      </c>
    </row>
    <row r="271" spans="1:38" s="20" customFormat="1" x14ac:dyDescent="0.25">
      <c r="A271" s="20" t="s">
        <v>1084</v>
      </c>
      <c r="B271" s="20">
        <v>270</v>
      </c>
      <c r="C271" s="38" t="s">
        <v>9</v>
      </c>
      <c r="D271" s="39" t="s">
        <v>1190</v>
      </c>
      <c r="E271" s="39" t="s">
        <v>30</v>
      </c>
      <c r="F271" s="20" t="s">
        <v>1436</v>
      </c>
      <c r="H271" s="38" t="s">
        <v>9</v>
      </c>
      <c r="I271" s="20" t="s">
        <v>1</v>
      </c>
      <c r="K271" s="20">
        <v>2020</v>
      </c>
      <c r="L271" s="20" t="s">
        <v>444</v>
      </c>
      <c r="M271" s="20" t="s">
        <v>1114</v>
      </c>
      <c r="P271" s="40" t="s">
        <v>444</v>
      </c>
      <c r="Q271" s="41" t="s">
        <v>1309</v>
      </c>
      <c r="R271" s="41" t="s">
        <v>1310</v>
      </c>
      <c r="S271" s="40" t="s">
        <v>1057</v>
      </c>
      <c r="T271" s="40" t="s">
        <v>1058</v>
      </c>
      <c r="U271" s="42"/>
      <c r="Z271" s="20" t="s">
        <v>1098</v>
      </c>
      <c r="AA271" s="43" t="s">
        <v>915</v>
      </c>
      <c r="AE271" s="20" t="e">
        <f>VLOOKUP($C271,#REF!,6,FALSE)</f>
        <v>#REF!</v>
      </c>
      <c r="AF271" s="20" t="e">
        <f>VLOOKUP($C271,#REF!,7,FALSE)</f>
        <v>#REF!</v>
      </c>
      <c r="AG271" s="20" t="e">
        <f>VLOOKUP($C271,#REF!,8,FALSE)</f>
        <v>#REF!</v>
      </c>
      <c r="AH271" s="20" t="e">
        <f>VLOOKUP($C271,#REF!,9,FALSE)</f>
        <v>#REF!</v>
      </c>
      <c r="AI271" s="20" t="e">
        <f>VLOOKUP($C271,#REF!,10,FALSE)</f>
        <v>#REF!</v>
      </c>
      <c r="AJ271" s="20" t="e">
        <f>VLOOKUP($C271,#REF!,11,FALSE)</f>
        <v>#REF!</v>
      </c>
      <c r="AL271" s="20">
        <v>1</v>
      </c>
    </row>
    <row r="272" spans="1:38" s="20" customFormat="1" x14ac:dyDescent="0.25">
      <c r="A272" s="20" t="s">
        <v>1085</v>
      </c>
      <c r="B272" s="20">
        <v>271</v>
      </c>
      <c r="C272" s="38" t="s">
        <v>14</v>
      </c>
      <c r="D272" s="39" t="s">
        <v>1190</v>
      </c>
      <c r="E272" s="39" t="s">
        <v>30</v>
      </c>
      <c r="F272" s="20" t="s">
        <v>1437</v>
      </c>
      <c r="H272" s="38" t="s">
        <v>14</v>
      </c>
      <c r="I272" s="20" t="s">
        <v>1</v>
      </c>
      <c r="K272" s="20">
        <v>2021</v>
      </c>
      <c r="L272" s="20" t="s">
        <v>444</v>
      </c>
      <c r="M272" s="20" t="s">
        <v>1113</v>
      </c>
      <c r="P272" s="40" t="s">
        <v>444</v>
      </c>
      <c r="Q272" s="41" t="s">
        <v>1309</v>
      </c>
      <c r="R272" s="41" t="s">
        <v>1310</v>
      </c>
      <c r="S272" s="40" t="s">
        <v>1057</v>
      </c>
      <c r="T272" s="40" t="s">
        <v>1058</v>
      </c>
      <c r="U272" s="42"/>
      <c r="Z272" s="20" t="s">
        <v>1098</v>
      </c>
      <c r="AA272" s="47" t="s">
        <v>916</v>
      </c>
      <c r="AE272" s="20" t="e">
        <f>VLOOKUP($C272,#REF!,6,FALSE)</f>
        <v>#REF!</v>
      </c>
      <c r="AF272" s="20" t="e">
        <f>VLOOKUP($C272,#REF!,7,FALSE)</f>
        <v>#REF!</v>
      </c>
      <c r="AG272" s="20" t="e">
        <f>VLOOKUP($C272,#REF!,8,FALSE)</f>
        <v>#REF!</v>
      </c>
      <c r="AH272" s="20" t="e">
        <f>VLOOKUP($C272,#REF!,9,FALSE)</f>
        <v>#REF!</v>
      </c>
      <c r="AI272" s="20" t="e">
        <f>VLOOKUP($C272,#REF!,10,FALSE)</f>
        <v>#REF!</v>
      </c>
      <c r="AJ272" s="20" t="e">
        <f>VLOOKUP($C272,#REF!,11,FALSE)</f>
        <v>#REF!</v>
      </c>
      <c r="AL272" s="20">
        <v>6</v>
      </c>
    </row>
    <row r="273" spans="1:38" s="20" customFormat="1" x14ac:dyDescent="0.25">
      <c r="A273" s="20" t="s">
        <v>1086</v>
      </c>
      <c r="B273" s="20">
        <v>272</v>
      </c>
      <c r="C273" s="38" t="s">
        <v>7</v>
      </c>
      <c r="D273" s="39" t="s">
        <v>1190</v>
      </c>
      <c r="E273" s="39" t="s">
        <v>30</v>
      </c>
      <c r="F273" s="20" t="s">
        <v>1497</v>
      </c>
      <c r="H273" s="38" t="s">
        <v>7</v>
      </c>
      <c r="I273" s="20" t="s">
        <v>1</v>
      </c>
      <c r="K273" s="20">
        <v>2020</v>
      </c>
      <c r="L273" s="20" t="s">
        <v>444</v>
      </c>
      <c r="M273" s="20" t="s">
        <v>1116</v>
      </c>
      <c r="P273" s="40" t="s">
        <v>444</v>
      </c>
      <c r="Q273" s="41" t="s">
        <v>1313</v>
      </c>
      <c r="R273" s="41" t="s">
        <v>1314</v>
      </c>
      <c r="S273" s="40" t="s">
        <v>1057</v>
      </c>
      <c r="T273" s="40" t="s">
        <v>1058</v>
      </c>
      <c r="U273" s="42"/>
      <c r="Z273" s="20" t="s">
        <v>1098</v>
      </c>
      <c r="AA273" s="43" t="s">
        <v>915</v>
      </c>
      <c r="AE273" s="20" t="e">
        <f>VLOOKUP($C273,#REF!,6,FALSE)</f>
        <v>#REF!</v>
      </c>
      <c r="AF273" s="20" t="e">
        <f>VLOOKUP($C273,#REF!,7,FALSE)</f>
        <v>#REF!</v>
      </c>
      <c r="AG273" s="20" t="e">
        <f>VLOOKUP($C273,#REF!,8,FALSE)</f>
        <v>#REF!</v>
      </c>
      <c r="AH273" s="20" t="e">
        <f>VLOOKUP($C273,#REF!,9,FALSE)</f>
        <v>#REF!</v>
      </c>
      <c r="AI273" s="20" t="e">
        <f>VLOOKUP($C273,#REF!,10,FALSE)</f>
        <v>#REF!</v>
      </c>
      <c r="AJ273" s="20" t="e">
        <f>VLOOKUP($C273,#REF!,11,FALSE)</f>
        <v>#REF!</v>
      </c>
      <c r="AL273" s="20">
        <v>1</v>
      </c>
    </row>
    <row r="274" spans="1:38" s="20" customFormat="1" x14ac:dyDescent="0.25">
      <c r="A274" s="20" t="s">
        <v>1087</v>
      </c>
      <c r="B274" s="20">
        <v>273</v>
      </c>
      <c r="C274" s="38" t="s">
        <v>1070</v>
      </c>
      <c r="D274" s="39" t="s">
        <v>1190</v>
      </c>
      <c r="E274" s="39" t="s">
        <v>30</v>
      </c>
      <c r="F274" s="20" t="s">
        <v>1438</v>
      </c>
      <c r="H274" s="38" t="s">
        <v>1070</v>
      </c>
      <c r="I274" s="20" t="s">
        <v>1</v>
      </c>
      <c r="K274" s="20">
        <v>2017</v>
      </c>
      <c r="L274" s="20" t="s">
        <v>1108</v>
      </c>
      <c r="M274" s="20" t="s">
        <v>1112</v>
      </c>
      <c r="P274" s="40" t="s">
        <v>1108</v>
      </c>
      <c r="Q274" s="41" t="s">
        <v>1303</v>
      </c>
      <c r="R274" s="41" t="s">
        <v>1304</v>
      </c>
      <c r="S274" s="40" t="s">
        <v>1303</v>
      </c>
      <c r="T274" s="40" t="s">
        <v>1304</v>
      </c>
      <c r="U274" s="42"/>
      <c r="Z274" s="20" t="s">
        <v>1098</v>
      </c>
      <c r="AA274" s="43" t="s">
        <v>812</v>
      </c>
      <c r="AE274" s="20" t="e">
        <f>VLOOKUP($C274,#REF!,6,FALSE)</f>
        <v>#REF!</v>
      </c>
      <c r="AF274" s="20" t="e">
        <f>VLOOKUP($C274,#REF!,7,FALSE)</f>
        <v>#REF!</v>
      </c>
      <c r="AG274" s="20" t="e">
        <f>VLOOKUP($C274,#REF!,8,FALSE)</f>
        <v>#REF!</v>
      </c>
      <c r="AH274" s="20" t="e">
        <f>VLOOKUP($C274,#REF!,9,FALSE)</f>
        <v>#REF!</v>
      </c>
      <c r="AI274" s="20" t="e">
        <f>VLOOKUP($C274,#REF!,10,FALSE)</f>
        <v>#REF!</v>
      </c>
      <c r="AJ274" s="20" t="e">
        <f>VLOOKUP($C274,#REF!,11,FALSE)</f>
        <v>#REF!</v>
      </c>
      <c r="AL274" s="20">
        <v>0</v>
      </c>
    </row>
    <row r="275" spans="1:38" s="20" customFormat="1" x14ac:dyDescent="0.25">
      <c r="A275" s="20" t="s">
        <v>1088</v>
      </c>
      <c r="B275" s="20">
        <v>274</v>
      </c>
      <c r="C275" s="38" t="s">
        <v>1071</v>
      </c>
      <c r="D275" s="39" t="s">
        <v>1190</v>
      </c>
      <c r="E275" s="39" t="s">
        <v>30</v>
      </c>
      <c r="F275" s="20" t="s">
        <v>1439</v>
      </c>
      <c r="H275" s="38" t="s">
        <v>1071</v>
      </c>
      <c r="I275" s="20" t="s">
        <v>1</v>
      </c>
      <c r="K275" s="20">
        <v>2020</v>
      </c>
      <c r="L275" s="20" t="s">
        <v>444</v>
      </c>
      <c r="M275" s="20" t="s">
        <v>1114</v>
      </c>
      <c r="P275" s="40" t="s">
        <v>444</v>
      </c>
      <c r="Q275" s="41" t="s">
        <v>1309</v>
      </c>
      <c r="R275" s="41" t="s">
        <v>1310</v>
      </c>
      <c r="S275" s="40" t="s">
        <v>1057</v>
      </c>
      <c r="T275" s="40" t="s">
        <v>1058</v>
      </c>
      <c r="U275" s="42"/>
      <c r="Z275" s="20" t="s">
        <v>1098</v>
      </c>
      <c r="AA275" s="43" t="s">
        <v>834</v>
      </c>
      <c r="AE275" s="20" t="e">
        <f>VLOOKUP($C275,#REF!,6,FALSE)</f>
        <v>#REF!</v>
      </c>
      <c r="AF275" s="20" t="e">
        <f>VLOOKUP($C275,#REF!,7,FALSE)</f>
        <v>#REF!</v>
      </c>
      <c r="AG275" s="20" t="e">
        <f>VLOOKUP($C275,#REF!,8,FALSE)</f>
        <v>#REF!</v>
      </c>
      <c r="AH275" s="20" t="e">
        <f>VLOOKUP($C275,#REF!,9,FALSE)</f>
        <v>#REF!</v>
      </c>
      <c r="AI275" s="20" t="e">
        <f>VLOOKUP($C275,#REF!,10,FALSE)</f>
        <v>#REF!</v>
      </c>
      <c r="AJ275" s="20" t="e">
        <f>VLOOKUP($C275,#REF!,11,FALSE)</f>
        <v>#REF!</v>
      </c>
      <c r="AL275" s="20">
        <v>0</v>
      </c>
    </row>
    <row r="276" spans="1:38" s="20" customFormat="1" x14ac:dyDescent="0.25">
      <c r="A276" s="20" t="s">
        <v>1089</v>
      </c>
      <c r="B276" s="20">
        <v>275</v>
      </c>
      <c r="C276" s="38" t="s">
        <v>19</v>
      </c>
      <c r="D276" s="39" t="s">
        <v>1190</v>
      </c>
      <c r="E276" s="39" t="s">
        <v>30</v>
      </c>
      <c r="F276" s="20" t="s">
        <v>1440</v>
      </c>
      <c r="H276" s="38" t="s">
        <v>19</v>
      </c>
      <c r="I276" s="20" t="s">
        <v>1</v>
      </c>
      <c r="K276" s="20">
        <v>2021</v>
      </c>
      <c r="L276" s="20" t="s">
        <v>444</v>
      </c>
      <c r="M276" s="20" t="s">
        <v>1113</v>
      </c>
      <c r="P276" s="40" t="s">
        <v>444</v>
      </c>
      <c r="Q276" s="41" t="s">
        <v>1309</v>
      </c>
      <c r="R276" s="41" t="s">
        <v>1310</v>
      </c>
      <c r="S276" s="40" t="s">
        <v>1057</v>
      </c>
      <c r="T276" s="40" t="s">
        <v>1058</v>
      </c>
      <c r="U276" s="42"/>
      <c r="Z276" s="20" t="s">
        <v>1098</v>
      </c>
      <c r="AA276" s="43" t="s">
        <v>921</v>
      </c>
      <c r="AE276" s="20" t="e">
        <f>VLOOKUP($C276,#REF!,6,FALSE)</f>
        <v>#REF!</v>
      </c>
      <c r="AF276" s="20" t="e">
        <f>VLOOKUP($C276,#REF!,7,FALSE)</f>
        <v>#REF!</v>
      </c>
      <c r="AG276" s="20" t="e">
        <f>VLOOKUP($C276,#REF!,8,FALSE)</f>
        <v>#REF!</v>
      </c>
      <c r="AH276" s="20" t="e">
        <f>VLOOKUP($C276,#REF!,9,FALSE)</f>
        <v>#REF!</v>
      </c>
      <c r="AI276" s="20" t="e">
        <f>VLOOKUP($C276,#REF!,10,FALSE)</f>
        <v>#REF!</v>
      </c>
      <c r="AJ276" s="20" t="e">
        <f>VLOOKUP($C276,#REF!,11,FALSE)</f>
        <v>#REF!</v>
      </c>
      <c r="AL276" s="20">
        <v>0</v>
      </c>
    </row>
    <row r="277" spans="1:38" s="20" customFormat="1" x14ac:dyDescent="0.25">
      <c r="A277" s="20" t="s">
        <v>1090</v>
      </c>
      <c r="B277" s="20">
        <v>276</v>
      </c>
      <c r="C277" s="38" t="s">
        <v>6</v>
      </c>
      <c r="D277" s="39" t="s">
        <v>1190</v>
      </c>
      <c r="E277" s="39" t="s">
        <v>30</v>
      </c>
      <c r="F277" s="20" t="s">
        <v>1441</v>
      </c>
      <c r="H277" s="38" t="s">
        <v>6</v>
      </c>
      <c r="I277" s="20" t="s">
        <v>1</v>
      </c>
      <c r="K277" s="20">
        <v>2021</v>
      </c>
      <c r="L277" s="20" t="s">
        <v>444</v>
      </c>
      <c r="M277" s="20" t="s">
        <v>1111</v>
      </c>
      <c r="P277" s="40" t="s">
        <v>444</v>
      </c>
      <c r="Q277" s="46" t="s">
        <v>1311</v>
      </c>
      <c r="R277" s="46" t="s">
        <v>1312</v>
      </c>
      <c r="S277" s="40" t="s">
        <v>1057</v>
      </c>
      <c r="T277" s="40" t="s">
        <v>1058</v>
      </c>
      <c r="U277" s="42"/>
      <c r="Z277" s="20" t="s">
        <v>1098</v>
      </c>
      <c r="AA277" s="43" t="s">
        <v>923</v>
      </c>
      <c r="AE277" s="20" t="e">
        <f>VLOOKUP($C277,#REF!,6,FALSE)</f>
        <v>#REF!</v>
      </c>
      <c r="AF277" s="20" t="e">
        <f>VLOOKUP($C277,#REF!,7,FALSE)</f>
        <v>#REF!</v>
      </c>
      <c r="AG277" s="20" t="e">
        <f>VLOOKUP($C277,#REF!,8,FALSE)</f>
        <v>#REF!</v>
      </c>
      <c r="AH277" s="20" t="e">
        <f>VLOOKUP($C277,#REF!,9,FALSE)</f>
        <v>#REF!</v>
      </c>
      <c r="AI277" s="20" t="e">
        <f>VLOOKUP($C277,#REF!,10,FALSE)</f>
        <v>#REF!</v>
      </c>
      <c r="AJ277" s="20" t="e">
        <f>VLOOKUP($C277,#REF!,11,FALSE)</f>
        <v>#REF!</v>
      </c>
      <c r="AL277" s="20">
        <v>0</v>
      </c>
    </row>
    <row r="278" spans="1:38" s="20" customFormat="1" x14ac:dyDescent="0.25">
      <c r="A278" s="20" t="s">
        <v>1091</v>
      </c>
      <c r="B278" s="20">
        <v>277</v>
      </c>
      <c r="C278" s="38" t="s">
        <v>12</v>
      </c>
      <c r="D278" s="39" t="s">
        <v>1190</v>
      </c>
      <c r="E278" s="39" t="s">
        <v>30</v>
      </c>
      <c r="F278" s="20" t="s">
        <v>1442</v>
      </c>
      <c r="H278" s="38" t="s">
        <v>12</v>
      </c>
      <c r="I278" s="20" t="s">
        <v>1</v>
      </c>
      <c r="K278" s="20">
        <v>2020</v>
      </c>
      <c r="L278" s="20" t="s">
        <v>444</v>
      </c>
      <c r="M278" s="20" t="s">
        <v>1114</v>
      </c>
      <c r="P278" s="40" t="s">
        <v>444</v>
      </c>
      <c r="Q278" s="41" t="s">
        <v>1309</v>
      </c>
      <c r="R278" s="41" t="s">
        <v>1310</v>
      </c>
      <c r="S278" s="40" t="s">
        <v>1057</v>
      </c>
      <c r="T278" s="40" t="s">
        <v>1058</v>
      </c>
      <c r="U278" s="42"/>
      <c r="Z278" s="20" t="s">
        <v>1098</v>
      </c>
      <c r="AA278" s="17" t="s">
        <v>754</v>
      </c>
      <c r="AE278" s="20" t="e">
        <f>VLOOKUP($C278,#REF!,6,FALSE)</f>
        <v>#REF!</v>
      </c>
      <c r="AF278" s="20" t="e">
        <f>VLOOKUP($C278,#REF!,7,FALSE)</f>
        <v>#REF!</v>
      </c>
      <c r="AG278" s="20" t="e">
        <f>VLOOKUP($C278,#REF!,8,FALSE)</f>
        <v>#REF!</v>
      </c>
      <c r="AH278" s="20" t="e">
        <f>VLOOKUP($C278,#REF!,9,FALSE)</f>
        <v>#REF!</v>
      </c>
      <c r="AI278" s="20" t="e">
        <f>VLOOKUP($C278,#REF!,10,FALSE)</f>
        <v>#REF!</v>
      </c>
      <c r="AJ278" s="20" t="e">
        <f>VLOOKUP($C278,#REF!,11,FALSE)</f>
        <v>#REF!</v>
      </c>
      <c r="AL278" s="20">
        <v>0</v>
      </c>
    </row>
    <row r="279" spans="1:38" s="20" customFormat="1" x14ac:dyDescent="0.25">
      <c r="A279" s="20" t="s">
        <v>1092</v>
      </c>
      <c r="B279" s="20">
        <v>278</v>
      </c>
      <c r="C279" s="38" t="s">
        <v>15</v>
      </c>
      <c r="D279" s="39" t="s">
        <v>1190</v>
      </c>
      <c r="E279" s="39" t="s">
        <v>30</v>
      </c>
      <c r="F279" s="20" t="s">
        <v>1443</v>
      </c>
      <c r="H279" s="38" t="s">
        <v>15</v>
      </c>
      <c r="I279" s="20" t="s">
        <v>1</v>
      </c>
      <c r="K279" s="20">
        <v>2021</v>
      </c>
      <c r="L279" s="20" t="s">
        <v>444</v>
      </c>
      <c r="M279" s="20" t="s">
        <v>1113</v>
      </c>
      <c r="P279" s="40" t="s">
        <v>444</v>
      </c>
      <c r="Q279" s="41" t="s">
        <v>1309</v>
      </c>
      <c r="R279" s="41" t="s">
        <v>1310</v>
      </c>
      <c r="S279" s="40" t="s">
        <v>1057</v>
      </c>
      <c r="T279" s="40" t="s">
        <v>1058</v>
      </c>
      <c r="U279" s="42"/>
      <c r="Z279" s="20" t="s">
        <v>1098</v>
      </c>
      <c r="AA279" s="17" t="s">
        <v>755</v>
      </c>
      <c r="AE279" s="20" t="e">
        <f>VLOOKUP($C279,#REF!,6,FALSE)</f>
        <v>#REF!</v>
      </c>
      <c r="AF279" s="20" t="e">
        <f>VLOOKUP($C279,#REF!,7,FALSE)</f>
        <v>#REF!</v>
      </c>
      <c r="AG279" s="20" t="e">
        <f>VLOOKUP($C279,#REF!,8,FALSE)</f>
        <v>#REF!</v>
      </c>
      <c r="AH279" s="20" t="e">
        <f>VLOOKUP($C279,#REF!,9,FALSE)</f>
        <v>#REF!</v>
      </c>
      <c r="AI279" s="20" t="e">
        <f>VLOOKUP($C279,#REF!,10,FALSE)</f>
        <v>#REF!</v>
      </c>
      <c r="AJ279" s="20" t="e">
        <f>VLOOKUP($C279,#REF!,11,FALSE)</f>
        <v>#REF!</v>
      </c>
      <c r="AL279" s="20">
        <v>0</v>
      </c>
    </row>
    <row r="280" spans="1:38" s="20" customFormat="1" x14ac:dyDescent="0.25">
      <c r="A280" s="20" t="s">
        <v>1093</v>
      </c>
      <c r="B280" s="20">
        <v>279</v>
      </c>
      <c r="C280" s="38" t="s">
        <v>4</v>
      </c>
      <c r="D280" s="39" t="s">
        <v>1190</v>
      </c>
      <c r="E280" s="39" t="s">
        <v>30</v>
      </c>
      <c r="F280" s="20" t="s">
        <v>1444</v>
      </c>
      <c r="H280" s="38" t="s">
        <v>4</v>
      </c>
      <c r="I280" s="20" t="s">
        <v>1</v>
      </c>
      <c r="K280" s="20">
        <v>2020</v>
      </c>
      <c r="L280" s="20" t="s">
        <v>444</v>
      </c>
      <c r="M280" s="20" t="s">
        <v>1114</v>
      </c>
      <c r="P280" s="40" t="s">
        <v>444</v>
      </c>
      <c r="Q280" s="41" t="s">
        <v>1309</v>
      </c>
      <c r="R280" s="41" t="s">
        <v>1310</v>
      </c>
      <c r="S280" s="40" t="s">
        <v>1057</v>
      </c>
      <c r="T280" s="40" t="s">
        <v>1058</v>
      </c>
      <c r="U280" s="42"/>
      <c r="Z280" s="20" t="s">
        <v>1098</v>
      </c>
      <c r="AA280" s="17" t="s">
        <v>756</v>
      </c>
      <c r="AE280" s="20" t="e">
        <f>VLOOKUP($C280,#REF!,6,FALSE)</f>
        <v>#REF!</v>
      </c>
      <c r="AF280" s="20" t="e">
        <f>VLOOKUP($C280,#REF!,7,FALSE)</f>
        <v>#REF!</v>
      </c>
      <c r="AG280" s="20" t="e">
        <f>VLOOKUP($C280,#REF!,8,FALSE)</f>
        <v>#REF!</v>
      </c>
      <c r="AH280" s="20" t="e">
        <f>VLOOKUP($C280,#REF!,9,FALSE)</f>
        <v>#REF!</v>
      </c>
      <c r="AI280" s="20" t="e">
        <f>VLOOKUP($C280,#REF!,10,FALSE)</f>
        <v>#REF!</v>
      </c>
      <c r="AJ280" s="20" t="e">
        <f>VLOOKUP($C280,#REF!,11,FALSE)</f>
        <v>#REF!</v>
      </c>
      <c r="AL280" s="20">
        <v>5</v>
      </c>
    </row>
    <row r="281" spans="1:38" s="20" customFormat="1" x14ac:dyDescent="0.25">
      <c r="A281" s="20" t="s">
        <v>1094</v>
      </c>
      <c r="B281" s="20">
        <v>280</v>
      </c>
      <c r="C281" s="38" t="s">
        <v>16</v>
      </c>
      <c r="D281" s="39" t="s">
        <v>1190</v>
      </c>
      <c r="E281" s="31" t="s">
        <v>1382</v>
      </c>
      <c r="F281" s="20" t="s">
        <v>1445</v>
      </c>
      <c r="H281" s="38" t="s">
        <v>16</v>
      </c>
      <c r="I281" s="20" t="s">
        <v>1</v>
      </c>
      <c r="K281" s="20">
        <v>2021</v>
      </c>
      <c r="L281" s="20" t="s">
        <v>444</v>
      </c>
      <c r="M281" s="20" t="s">
        <v>1113</v>
      </c>
      <c r="P281" s="40" t="s">
        <v>444</v>
      </c>
      <c r="Q281" s="41" t="s">
        <v>1309</v>
      </c>
      <c r="R281" s="41" t="s">
        <v>1310</v>
      </c>
      <c r="S281" s="40" t="s">
        <v>1057</v>
      </c>
      <c r="T281" s="40" t="s">
        <v>1058</v>
      </c>
      <c r="U281" s="42"/>
      <c r="Z281" s="20" t="s">
        <v>1098</v>
      </c>
      <c r="AA281" s="43" t="s">
        <v>799</v>
      </c>
      <c r="AE281" s="20" t="e">
        <f>VLOOKUP($C281,#REF!,6,FALSE)</f>
        <v>#REF!</v>
      </c>
      <c r="AF281" s="20" t="e">
        <f>VLOOKUP($C281,#REF!,7,FALSE)</f>
        <v>#REF!</v>
      </c>
      <c r="AG281" s="20" t="e">
        <f>VLOOKUP($C281,#REF!,8,FALSE)</f>
        <v>#REF!</v>
      </c>
      <c r="AH281" s="20" t="e">
        <f>VLOOKUP($C281,#REF!,9,FALSE)</f>
        <v>#REF!</v>
      </c>
      <c r="AI281" s="20" t="e">
        <f>VLOOKUP($C281,#REF!,10,FALSE)</f>
        <v>#REF!</v>
      </c>
      <c r="AJ281" s="20" t="e">
        <f>VLOOKUP($C281,#REF!,11,FALSE)</f>
        <v>#REF!</v>
      </c>
      <c r="AL281" s="20">
        <v>0</v>
      </c>
    </row>
    <row r="282" spans="1:38" s="20" customFormat="1" x14ac:dyDescent="0.25">
      <c r="A282" s="20" t="s">
        <v>1095</v>
      </c>
      <c r="B282" s="20">
        <v>281</v>
      </c>
      <c r="C282" s="38" t="s">
        <v>8</v>
      </c>
      <c r="D282" s="39" t="s">
        <v>1190</v>
      </c>
      <c r="E282" s="39" t="s">
        <v>30</v>
      </c>
      <c r="F282" s="20" t="s">
        <v>1446</v>
      </c>
      <c r="H282" s="38" t="s">
        <v>8</v>
      </c>
      <c r="I282" s="20" t="s">
        <v>1</v>
      </c>
      <c r="K282" s="20">
        <v>2020</v>
      </c>
      <c r="L282" s="20" t="s">
        <v>444</v>
      </c>
      <c r="M282" s="20" t="s">
        <v>1114</v>
      </c>
      <c r="P282" s="40" t="s">
        <v>444</v>
      </c>
      <c r="Q282" s="41" t="s">
        <v>1309</v>
      </c>
      <c r="R282" s="41" t="s">
        <v>1310</v>
      </c>
      <c r="S282" s="40" t="s">
        <v>1057</v>
      </c>
      <c r="T282" s="40" t="s">
        <v>1058</v>
      </c>
      <c r="U282" s="42"/>
      <c r="Z282" s="20" t="s">
        <v>1098</v>
      </c>
      <c r="AA282" s="43" t="s">
        <v>800</v>
      </c>
      <c r="AE282" s="20" t="e">
        <f>VLOOKUP($C282,#REF!,6,FALSE)</f>
        <v>#REF!</v>
      </c>
      <c r="AF282" s="20" t="e">
        <f>VLOOKUP($C282,#REF!,7,FALSE)</f>
        <v>#REF!</v>
      </c>
      <c r="AG282" s="20" t="e">
        <f>VLOOKUP($C282,#REF!,8,FALSE)</f>
        <v>#REF!</v>
      </c>
      <c r="AH282" s="20" t="e">
        <f>VLOOKUP($C282,#REF!,9,FALSE)</f>
        <v>#REF!</v>
      </c>
      <c r="AI282" s="20" t="e">
        <f>VLOOKUP($C282,#REF!,10,FALSE)</f>
        <v>#REF!</v>
      </c>
      <c r="AJ282" s="20" t="e">
        <f>VLOOKUP($C282,#REF!,11,FALSE)</f>
        <v>#REF!</v>
      </c>
      <c r="AL282" s="20">
        <v>0</v>
      </c>
    </row>
    <row r="283" spans="1:38" s="20" customFormat="1" x14ac:dyDescent="0.25">
      <c r="A283" s="20" t="s">
        <v>1096</v>
      </c>
      <c r="B283" s="20">
        <v>282</v>
      </c>
      <c r="C283" s="38" t="s">
        <v>20</v>
      </c>
      <c r="D283" s="39" t="s">
        <v>1190</v>
      </c>
      <c r="E283" s="39" t="s">
        <v>30</v>
      </c>
      <c r="F283" s="20" t="s">
        <v>1447</v>
      </c>
      <c r="H283" s="38" t="s">
        <v>20</v>
      </c>
      <c r="I283" s="20" t="s">
        <v>1</v>
      </c>
      <c r="K283" s="20">
        <v>2021</v>
      </c>
      <c r="L283" s="20" t="s">
        <v>444</v>
      </c>
      <c r="M283" s="20" t="s">
        <v>1113</v>
      </c>
      <c r="P283" s="40" t="s">
        <v>444</v>
      </c>
      <c r="Q283" s="41" t="s">
        <v>1309</v>
      </c>
      <c r="R283" s="41" t="s">
        <v>1310</v>
      </c>
      <c r="S283" s="40" t="s">
        <v>1057</v>
      </c>
      <c r="T283" s="40" t="s">
        <v>1058</v>
      </c>
      <c r="U283" s="42"/>
      <c r="Z283" s="20" t="s">
        <v>1098</v>
      </c>
      <c r="AA283" s="43" t="s">
        <v>800</v>
      </c>
      <c r="AE283" s="20" t="e">
        <f>VLOOKUP($C283,#REF!,6,FALSE)</f>
        <v>#REF!</v>
      </c>
      <c r="AF283" s="20" t="e">
        <f>VLOOKUP($C283,#REF!,7,FALSE)</f>
        <v>#REF!</v>
      </c>
      <c r="AG283" s="20" t="e">
        <f>VLOOKUP($C283,#REF!,8,FALSE)</f>
        <v>#REF!</v>
      </c>
      <c r="AH283" s="20" t="e">
        <f>VLOOKUP($C283,#REF!,9,FALSE)</f>
        <v>#REF!</v>
      </c>
      <c r="AI283" s="20" t="e">
        <f>VLOOKUP($C283,#REF!,10,FALSE)</f>
        <v>#REF!</v>
      </c>
      <c r="AJ283" s="20" t="e">
        <f>VLOOKUP($C283,#REF!,11,FALSE)</f>
        <v>#REF!</v>
      </c>
      <c r="AL283" s="20">
        <v>0</v>
      </c>
    </row>
    <row r="284" spans="1:38" s="20" customFormat="1" x14ac:dyDescent="0.25">
      <c r="A284" s="20" t="s">
        <v>1097</v>
      </c>
      <c r="B284" s="20">
        <v>283</v>
      </c>
      <c r="C284" s="38" t="s">
        <v>10</v>
      </c>
      <c r="D284" s="39" t="s">
        <v>1190</v>
      </c>
      <c r="E284" s="39" t="s">
        <v>30</v>
      </c>
      <c r="F284" s="20" t="s">
        <v>1448</v>
      </c>
      <c r="H284" s="38" t="s">
        <v>10</v>
      </c>
      <c r="I284" s="20" t="s">
        <v>1</v>
      </c>
      <c r="K284" s="20">
        <v>2020</v>
      </c>
      <c r="L284" s="20" t="s">
        <v>444</v>
      </c>
      <c r="M284" s="20" t="s">
        <v>1114</v>
      </c>
      <c r="P284" s="40" t="s">
        <v>444</v>
      </c>
      <c r="Q284" s="41" t="s">
        <v>1309</v>
      </c>
      <c r="R284" s="41" t="s">
        <v>1310</v>
      </c>
      <c r="S284" s="40" t="s">
        <v>1057</v>
      </c>
      <c r="T284" s="40" t="s">
        <v>1058</v>
      </c>
      <c r="U284" s="42"/>
      <c r="Z284" s="20" t="s">
        <v>1098</v>
      </c>
      <c r="AA284" s="43" t="s">
        <v>912</v>
      </c>
      <c r="AE284" s="20" t="e">
        <f>VLOOKUP($C284,#REF!,6,FALSE)</f>
        <v>#REF!</v>
      </c>
      <c r="AF284" s="20" t="e">
        <f>VLOOKUP($C284,#REF!,7,FALSE)</f>
        <v>#REF!</v>
      </c>
      <c r="AG284" s="20" t="e">
        <f>VLOOKUP($C284,#REF!,8,FALSE)</f>
        <v>#REF!</v>
      </c>
      <c r="AH284" s="20" t="e">
        <f>VLOOKUP($C284,#REF!,9,FALSE)</f>
        <v>#REF!</v>
      </c>
      <c r="AI284" s="20" t="e">
        <f>VLOOKUP($C284,#REF!,10,FALSE)</f>
        <v>#REF!</v>
      </c>
      <c r="AJ284" s="20" t="e">
        <f>VLOOKUP($C284,#REF!,11,FALSE)</f>
        <v>#REF!</v>
      </c>
      <c r="AL284" s="20">
        <v>0</v>
      </c>
    </row>
    <row r="285" spans="1:38" s="20" customFormat="1" x14ac:dyDescent="0.25">
      <c r="A285" s="20" t="s">
        <v>1206</v>
      </c>
      <c r="B285" s="20">
        <v>284</v>
      </c>
      <c r="C285" s="22" t="s">
        <v>1204</v>
      </c>
      <c r="D285" s="39" t="s">
        <v>1190</v>
      </c>
      <c r="E285" s="39" t="s">
        <v>30</v>
      </c>
      <c r="F285" s="20" t="s">
        <v>1449</v>
      </c>
      <c r="G285" s="39"/>
      <c r="H285" s="22" t="s">
        <v>1204</v>
      </c>
      <c r="I285" s="20" t="s">
        <v>1</v>
      </c>
      <c r="K285" s="20">
        <v>2020</v>
      </c>
      <c r="L285" s="20" t="s">
        <v>444</v>
      </c>
      <c r="M285" s="20" t="s">
        <v>1208</v>
      </c>
      <c r="P285" s="40" t="s">
        <v>444</v>
      </c>
      <c r="Q285" s="41" t="s">
        <v>1307</v>
      </c>
      <c r="R285" s="41" t="s">
        <v>1308</v>
      </c>
      <c r="S285" s="40" t="s">
        <v>1057</v>
      </c>
      <c r="T285" s="40" t="s">
        <v>1058</v>
      </c>
      <c r="U285" s="42"/>
      <c r="Z285" s="20" t="s">
        <v>1098</v>
      </c>
      <c r="AA285" s="43" t="s">
        <v>894</v>
      </c>
      <c r="AE285" s="20" t="e">
        <f>VLOOKUP($C285,#REF!,6,FALSE)</f>
        <v>#REF!</v>
      </c>
      <c r="AF285" s="20" t="e">
        <f>VLOOKUP($C285,#REF!,7,FALSE)</f>
        <v>#REF!</v>
      </c>
      <c r="AG285" s="20" t="e">
        <f>VLOOKUP($C285,#REF!,8,FALSE)</f>
        <v>#REF!</v>
      </c>
      <c r="AH285" s="20" t="e">
        <f>VLOOKUP($C285,#REF!,9,FALSE)</f>
        <v>#REF!</v>
      </c>
      <c r="AI285" s="20" t="e">
        <f>VLOOKUP($C285,#REF!,10,FALSE)</f>
        <v>#REF!</v>
      </c>
      <c r="AJ285" s="20" t="e">
        <f>VLOOKUP($C285,#REF!,11,FALSE)</f>
        <v>#REF!</v>
      </c>
      <c r="AL285" s="20">
        <v>0</v>
      </c>
    </row>
    <row r="286" spans="1:38" s="20" customFormat="1" x14ac:dyDescent="0.25">
      <c r="A286" s="20" t="s">
        <v>1207</v>
      </c>
      <c r="B286" s="20">
        <v>285</v>
      </c>
      <c r="C286" s="22" t="s">
        <v>1205</v>
      </c>
      <c r="D286" s="39" t="s">
        <v>1190</v>
      </c>
      <c r="E286" s="39" t="s">
        <v>30</v>
      </c>
      <c r="F286" s="20" t="s">
        <v>1450</v>
      </c>
      <c r="G286" s="39"/>
      <c r="H286" s="22" t="s">
        <v>1205</v>
      </c>
      <c r="I286" s="20" t="s">
        <v>1</v>
      </c>
      <c r="K286" s="20">
        <v>2020</v>
      </c>
      <c r="L286" s="20" t="s">
        <v>444</v>
      </c>
      <c r="M286" s="20" t="s">
        <v>1208</v>
      </c>
      <c r="P286" s="40" t="s">
        <v>444</v>
      </c>
      <c r="Q286" s="41" t="s">
        <v>1307</v>
      </c>
      <c r="R286" s="41" t="s">
        <v>1308</v>
      </c>
      <c r="S286" s="40" t="s">
        <v>1057</v>
      </c>
      <c r="T286" s="40" t="s">
        <v>1058</v>
      </c>
      <c r="U286" s="42"/>
      <c r="Z286" s="20" t="s">
        <v>1098</v>
      </c>
      <c r="AA286" s="43" t="s">
        <v>895</v>
      </c>
      <c r="AE286" s="20" t="e">
        <f>VLOOKUP($C286,#REF!,6,FALSE)</f>
        <v>#REF!</v>
      </c>
      <c r="AF286" s="20" t="e">
        <f>VLOOKUP($C286,#REF!,7,FALSE)</f>
        <v>#REF!</v>
      </c>
      <c r="AG286" s="20" t="e">
        <f>VLOOKUP($C286,#REF!,8,FALSE)</f>
        <v>#REF!</v>
      </c>
      <c r="AH286" s="20" t="e">
        <f>VLOOKUP($C286,#REF!,9,FALSE)</f>
        <v>#REF!</v>
      </c>
      <c r="AI286" s="20" t="e">
        <f>VLOOKUP($C286,#REF!,10,FALSE)</f>
        <v>#REF!</v>
      </c>
      <c r="AJ286" s="20" t="e">
        <f>VLOOKUP($C286,#REF!,11,FALSE)</f>
        <v>#REF!</v>
      </c>
      <c r="AL286" s="20">
        <v>0</v>
      </c>
    </row>
    <row r="287" spans="1:38" s="20" customFormat="1" x14ac:dyDescent="0.25">
      <c r="A287" s="20" t="s">
        <v>1405</v>
      </c>
      <c r="B287" s="20">
        <v>286</v>
      </c>
      <c r="C287" s="38" t="s">
        <v>1393</v>
      </c>
      <c r="D287" s="39" t="s">
        <v>1392</v>
      </c>
      <c r="E287" s="39" t="s">
        <v>1392</v>
      </c>
      <c r="F287" s="20" t="s">
        <v>1496</v>
      </c>
      <c r="G287" s="38" t="s">
        <v>1397</v>
      </c>
      <c r="H287" s="38" t="s">
        <v>1393</v>
      </c>
      <c r="I287" s="20" t="s">
        <v>1</v>
      </c>
      <c r="L287" s="20" t="s">
        <v>1190</v>
      </c>
      <c r="M287" s="20" t="s">
        <v>1190</v>
      </c>
      <c r="N287" s="20" t="s">
        <v>1190</v>
      </c>
      <c r="O287" s="20" t="s">
        <v>1190</v>
      </c>
      <c r="P287" s="20" t="s">
        <v>1190</v>
      </c>
      <c r="Q287" s="41"/>
      <c r="R287" s="41"/>
      <c r="U287" s="42"/>
      <c r="Z287" s="20" t="s">
        <v>749</v>
      </c>
      <c r="AA287" s="43"/>
    </row>
    <row r="288" spans="1:38" s="20" customFormat="1" x14ac:dyDescent="0.25">
      <c r="A288" s="20" t="s">
        <v>1406</v>
      </c>
      <c r="B288" s="20">
        <v>287</v>
      </c>
      <c r="C288" s="20" t="s">
        <v>1398</v>
      </c>
      <c r="D288" s="20" t="s">
        <v>1413</v>
      </c>
      <c r="E288" s="20" t="s">
        <v>1413</v>
      </c>
      <c r="F288" s="20" t="s">
        <v>1417</v>
      </c>
      <c r="G288" s="20" t="s">
        <v>1383</v>
      </c>
      <c r="H288" s="38"/>
      <c r="I288" s="20" t="s">
        <v>1</v>
      </c>
      <c r="L288" s="20" t="s">
        <v>1478</v>
      </c>
      <c r="P288" s="20" t="s">
        <v>1478</v>
      </c>
      <c r="Q288" s="41" t="s">
        <v>1481</v>
      </c>
      <c r="R288" s="41" t="s">
        <v>1482</v>
      </c>
      <c r="U288" s="42"/>
      <c r="Z288" s="20" t="s">
        <v>749</v>
      </c>
      <c r="AA288" s="43"/>
    </row>
    <row r="289" spans="1:27" s="20" customFormat="1" x14ac:dyDescent="0.25">
      <c r="A289" s="20" t="s">
        <v>1407</v>
      </c>
      <c r="B289" s="20">
        <v>288</v>
      </c>
      <c r="C289" s="20" t="s">
        <v>1399</v>
      </c>
      <c r="D289" s="20" t="s">
        <v>1413</v>
      </c>
      <c r="E289" s="20" t="s">
        <v>1413</v>
      </c>
      <c r="F289" s="20" t="s">
        <v>1418</v>
      </c>
      <c r="G289" s="20" t="s">
        <v>1384</v>
      </c>
      <c r="H289" s="38"/>
      <c r="I289" s="20" t="s">
        <v>1</v>
      </c>
      <c r="L289" s="20" t="s">
        <v>1478</v>
      </c>
      <c r="P289" s="20" t="s">
        <v>1478</v>
      </c>
      <c r="Q289" s="41" t="s">
        <v>1481</v>
      </c>
      <c r="R289" s="41" t="s">
        <v>1482</v>
      </c>
      <c r="U289" s="42"/>
      <c r="Z289" s="20" t="s">
        <v>749</v>
      </c>
      <c r="AA289" s="43"/>
    </row>
    <row r="290" spans="1:27" s="20" customFormat="1" x14ac:dyDescent="0.25">
      <c r="A290" s="20" t="s">
        <v>1408</v>
      </c>
      <c r="B290" s="20">
        <v>289</v>
      </c>
      <c r="C290" s="20" t="s">
        <v>1400</v>
      </c>
      <c r="D290" s="20" t="s">
        <v>1413</v>
      </c>
      <c r="E290" s="20" t="s">
        <v>1413</v>
      </c>
      <c r="F290" s="20" t="s">
        <v>1419</v>
      </c>
      <c r="G290" s="20" t="s">
        <v>1385</v>
      </c>
      <c r="H290" s="38"/>
      <c r="I290" s="20" t="s">
        <v>1</v>
      </c>
      <c r="L290" s="20" t="s">
        <v>1478</v>
      </c>
      <c r="P290" s="20" t="s">
        <v>1478</v>
      </c>
      <c r="Q290" s="41" t="s">
        <v>1481</v>
      </c>
      <c r="R290" s="41" t="s">
        <v>1482</v>
      </c>
      <c r="U290" s="42"/>
      <c r="Z290" s="20" t="s">
        <v>749</v>
      </c>
      <c r="AA290" s="43"/>
    </row>
    <row r="291" spans="1:27" s="20" customFormat="1" x14ac:dyDescent="0.25">
      <c r="A291" s="20" t="s">
        <v>1409</v>
      </c>
      <c r="B291" s="20">
        <v>290</v>
      </c>
      <c r="C291" s="20" t="s">
        <v>1401</v>
      </c>
      <c r="D291" s="20" t="s">
        <v>1413</v>
      </c>
      <c r="E291" s="20" t="s">
        <v>1413</v>
      </c>
      <c r="F291" s="20" t="s">
        <v>1420</v>
      </c>
      <c r="G291" s="20" t="s">
        <v>1386</v>
      </c>
      <c r="H291" s="38"/>
      <c r="I291" s="20" t="s">
        <v>1</v>
      </c>
      <c r="L291" s="20" t="s">
        <v>1478</v>
      </c>
      <c r="P291" s="20" t="s">
        <v>1478</v>
      </c>
      <c r="Q291" s="41" t="s">
        <v>1481</v>
      </c>
      <c r="R291" s="41" t="s">
        <v>1482</v>
      </c>
      <c r="U291" s="42"/>
      <c r="Z291" s="20" t="s">
        <v>749</v>
      </c>
      <c r="AA291" s="43"/>
    </row>
    <row r="292" spans="1:27" s="20" customFormat="1" x14ac:dyDescent="0.25">
      <c r="A292" s="20" t="s">
        <v>1410</v>
      </c>
      <c r="B292" s="20">
        <v>291</v>
      </c>
      <c r="C292" s="20" t="s">
        <v>1402</v>
      </c>
      <c r="D292" s="20" t="s">
        <v>1413</v>
      </c>
      <c r="E292" s="20" t="s">
        <v>1413</v>
      </c>
      <c r="F292" s="20" t="s">
        <v>1421</v>
      </c>
      <c r="G292" s="20" t="s">
        <v>1387</v>
      </c>
      <c r="H292" s="38"/>
      <c r="I292" s="20" t="s">
        <v>1</v>
      </c>
      <c r="L292" s="20" t="s">
        <v>1478</v>
      </c>
      <c r="P292" s="20" t="s">
        <v>1478</v>
      </c>
      <c r="Q292" s="41" t="s">
        <v>1481</v>
      </c>
      <c r="R292" s="41" t="s">
        <v>1482</v>
      </c>
      <c r="U292" s="42"/>
      <c r="Z292" s="20" t="s">
        <v>749</v>
      </c>
      <c r="AA292" s="43"/>
    </row>
    <row r="293" spans="1:27" s="20" customFormat="1" x14ac:dyDescent="0.25">
      <c r="A293" s="20" t="s">
        <v>1411</v>
      </c>
      <c r="B293" s="20">
        <v>292</v>
      </c>
      <c r="C293" s="20" t="s">
        <v>1403</v>
      </c>
      <c r="D293" s="20" t="s">
        <v>77</v>
      </c>
      <c r="E293" s="20" t="s">
        <v>77</v>
      </c>
      <c r="F293" s="20" t="s">
        <v>1422</v>
      </c>
      <c r="G293" s="20" t="s">
        <v>1388</v>
      </c>
      <c r="H293" s="38"/>
      <c r="I293" s="20" t="s">
        <v>1</v>
      </c>
      <c r="L293" s="20" t="s">
        <v>1480</v>
      </c>
      <c r="M293" s="20" t="s">
        <v>1479</v>
      </c>
      <c r="P293" s="20" t="s">
        <v>1480</v>
      </c>
      <c r="Q293" s="41" t="s">
        <v>1484</v>
      </c>
      <c r="R293" s="41" t="s">
        <v>1483</v>
      </c>
      <c r="U293" s="42"/>
      <c r="Z293" s="20" t="s">
        <v>749</v>
      </c>
      <c r="AA293" s="43"/>
    </row>
    <row r="294" spans="1:27" s="20" customFormat="1" x14ac:dyDescent="0.25">
      <c r="A294" s="20" t="s">
        <v>1412</v>
      </c>
      <c r="B294" s="20">
        <v>293</v>
      </c>
      <c r="C294" s="20" t="s">
        <v>1404</v>
      </c>
      <c r="D294" s="20" t="s">
        <v>77</v>
      </c>
      <c r="E294" s="20" t="s">
        <v>77</v>
      </c>
      <c r="F294" s="20" t="s">
        <v>1423</v>
      </c>
      <c r="G294" s="20" t="s">
        <v>1389</v>
      </c>
      <c r="H294" s="38"/>
      <c r="I294" s="20" t="s">
        <v>1</v>
      </c>
      <c r="L294" s="20" t="s">
        <v>1480</v>
      </c>
      <c r="M294" s="20" t="s">
        <v>1479</v>
      </c>
      <c r="P294" s="20" t="s">
        <v>1480</v>
      </c>
      <c r="Q294" s="41" t="s">
        <v>1484</v>
      </c>
      <c r="R294" s="41" t="s">
        <v>1483</v>
      </c>
      <c r="U294" s="42"/>
      <c r="Z294" s="20" t="s">
        <v>749</v>
      </c>
      <c r="AA294" s="43"/>
    </row>
    <row r="295" spans="1:27" s="20" customFormat="1" x14ac:dyDescent="0.25">
      <c r="A295" s="20" t="s">
        <v>1459</v>
      </c>
      <c r="B295" s="20">
        <v>294</v>
      </c>
      <c r="C295" s="20" t="s">
        <v>1455</v>
      </c>
      <c r="D295" s="39" t="s">
        <v>1392</v>
      </c>
      <c r="E295" s="39" t="s">
        <v>1392</v>
      </c>
      <c r="F295" s="20" t="s">
        <v>1451</v>
      </c>
      <c r="G295" s="20" t="s">
        <v>1474</v>
      </c>
      <c r="H295" s="38"/>
      <c r="I295" s="20" t="s">
        <v>1</v>
      </c>
      <c r="L295" s="20" t="s">
        <v>1190</v>
      </c>
      <c r="M295" s="20" t="s">
        <v>1190</v>
      </c>
      <c r="N295" s="20" t="s">
        <v>1190</v>
      </c>
      <c r="O295" s="20" t="s">
        <v>1190</v>
      </c>
      <c r="P295" s="20" t="s">
        <v>1190</v>
      </c>
      <c r="U295" s="42"/>
      <c r="Z295" s="20" t="s">
        <v>749</v>
      </c>
      <c r="AA295" s="43"/>
    </row>
    <row r="296" spans="1:27" s="20" customFormat="1" x14ac:dyDescent="0.25">
      <c r="A296" s="20" t="s">
        <v>1460</v>
      </c>
      <c r="B296" s="20">
        <v>295</v>
      </c>
      <c r="C296" s="20" t="s">
        <v>1458</v>
      </c>
      <c r="D296" s="39" t="s">
        <v>1392</v>
      </c>
      <c r="E296" s="39" t="s">
        <v>1392</v>
      </c>
      <c r="F296" s="20" t="s">
        <v>1452</v>
      </c>
      <c r="G296" s="20" t="s">
        <v>1475</v>
      </c>
      <c r="H296" s="38"/>
      <c r="I296" s="20" t="s">
        <v>1</v>
      </c>
      <c r="L296" s="20" t="s">
        <v>1190</v>
      </c>
      <c r="M296" s="20" t="s">
        <v>1190</v>
      </c>
      <c r="N296" s="20" t="s">
        <v>1190</v>
      </c>
      <c r="O296" s="20" t="s">
        <v>1190</v>
      </c>
      <c r="P296" s="20" t="s">
        <v>1190</v>
      </c>
      <c r="U296" s="42"/>
      <c r="Z296" s="20" t="s">
        <v>749</v>
      </c>
      <c r="AA296" s="43"/>
    </row>
    <row r="297" spans="1:27" s="20" customFormat="1" x14ac:dyDescent="0.25">
      <c r="A297" s="20" t="s">
        <v>1461</v>
      </c>
      <c r="B297" s="20">
        <v>296</v>
      </c>
      <c r="C297" s="20" t="s">
        <v>1456</v>
      </c>
      <c r="D297" s="39" t="s">
        <v>1392</v>
      </c>
      <c r="E297" s="39" t="s">
        <v>1392</v>
      </c>
      <c r="F297" s="20" t="s">
        <v>1453</v>
      </c>
      <c r="G297" s="20" t="s">
        <v>1476</v>
      </c>
      <c r="H297" s="38"/>
      <c r="I297" s="20" t="s">
        <v>1</v>
      </c>
      <c r="L297" s="20" t="s">
        <v>1190</v>
      </c>
      <c r="M297" s="20" t="s">
        <v>1190</v>
      </c>
      <c r="N297" s="20" t="s">
        <v>1190</v>
      </c>
      <c r="O297" s="20" t="s">
        <v>1190</v>
      </c>
      <c r="P297" s="20" t="s">
        <v>1190</v>
      </c>
      <c r="U297" s="42"/>
      <c r="Z297" s="20" t="s">
        <v>749</v>
      </c>
      <c r="AA297" s="43"/>
    </row>
    <row r="298" spans="1:27" s="20" customFormat="1" x14ac:dyDescent="0.25">
      <c r="A298" s="20" t="s">
        <v>1462</v>
      </c>
      <c r="B298" s="20">
        <v>297</v>
      </c>
      <c r="C298" s="20" t="s">
        <v>1457</v>
      </c>
      <c r="D298" s="39" t="s">
        <v>1392</v>
      </c>
      <c r="E298" s="39" t="s">
        <v>1392</v>
      </c>
      <c r="F298" s="20" t="s">
        <v>1454</v>
      </c>
      <c r="G298" s="20" t="s">
        <v>1477</v>
      </c>
      <c r="H298" s="38"/>
      <c r="I298" s="20" t="s">
        <v>1</v>
      </c>
      <c r="L298" s="20" t="s">
        <v>1190</v>
      </c>
      <c r="M298" s="20" t="s">
        <v>1190</v>
      </c>
      <c r="N298" s="20" t="s">
        <v>1190</v>
      </c>
      <c r="O298" s="20" t="s">
        <v>1190</v>
      </c>
      <c r="P298" s="20" t="s">
        <v>1190</v>
      </c>
      <c r="U298" s="42"/>
      <c r="Z298" s="20" t="s">
        <v>749</v>
      </c>
      <c r="AA298" s="43"/>
    </row>
    <row r="299" spans="1:27" x14ac:dyDescent="0.25">
      <c r="A299" s="20" t="s">
        <v>1503</v>
      </c>
      <c r="B299" s="20">
        <v>298</v>
      </c>
      <c r="C299" t="s">
        <v>1498</v>
      </c>
      <c r="D299" s="39" t="s">
        <v>30</v>
      </c>
      <c r="E299" s="39" t="s">
        <v>30</v>
      </c>
      <c r="F299" t="s">
        <v>1510</v>
      </c>
      <c r="L299" t="s">
        <v>444</v>
      </c>
    </row>
    <row r="300" spans="1:27" x14ac:dyDescent="0.25">
      <c r="A300" s="20" t="s">
        <v>1504</v>
      </c>
      <c r="B300" s="20">
        <v>299</v>
      </c>
      <c r="C300" t="s">
        <v>1499</v>
      </c>
      <c r="D300" s="39" t="s">
        <v>30</v>
      </c>
      <c r="E300" s="39" t="s">
        <v>30</v>
      </c>
      <c r="F300" t="s">
        <v>1511</v>
      </c>
      <c r="L300" t="s">
        <v>444</v>
      </c>
    </row>
    <row r="301" spans="1:27" x14ac:dyDescent="0.25">
      <c r="A301" s="20" t="s">
        <v>1505</v>
      </c>
      <c r="B301" s="20">
        <v>300</v>
      </c>
      <c r="C301" t="s">
        <v>1500</v>
      </c>
      <c r="D301" s="39" t="s">
        <v>30</v>
      </c>
      <c r="E301" s="39" t="s">
        <v>30</v>
      </c>
      <c r="F301" t="s">
        <v>1512</v>
      </c>
      <c r="L301" t="s">
        <v>444</v>
      </c>
    </row>
    <row r="302" spans="1:27" x14ac:dyDescent="0.25">
      <c r="A302" s="20" t="s">
        <v>1506</v>
      </c>
      <c r="B302" s="20">
        <v>301</v>
      </c>
      <c r="C302" t="s">
        <v>1501</v>
      </c>
      <c r="D302" s="39" t="s">
        <v>30</v>
      </c>
      <c r="E302" s="39" t="s">
        <v>30</v>
      </c>
      <c r="F302" t="s">
        <v>1513</v>
      </c>
      <c r="L302" t="s">
        <v>444</v>
      </c>
    </row>
    <row r="303" spans="1:27" x14ac:dyDescent="0.25">
      <c r="A303" s="20" t="s">
        <v>1507</v>
      </c>
      <c r="B303" s="20">
        <v>302</v>
      </c>
      <c r="C303" t="s">
        <v>1509</v>
      </c>
      <c r="D303" s="39" t="s">
        <v>30</v>
      </c>
      <c r="E303" s="39" t="s">
        <v>30</v>
      </c>
      <c r="F303" t="s">
        <v>1514</v>
      </c>
      <c r="L303" t="s">
        <v>444</v>
      </c>
    </row>
    <row r="304" spans="1:27" x14ac:dyDescent="0.25">
      <c r="A304" s="20" t="s">
        <v>1508</v>
      </c>
      <c r="B304" s="20">
        <v>303</v>
      </c>
      <c r="C304" t="s">
        <v>1502</v>
      </c>
      <c r="D304" s="39" t="s">
        <v>30</v>
      </c>
      <c r="E304" s="39" t="s">
        <v>30</v>
      </c>
      <c r="F304" t="s">
        <v>1515</v>
      </c>
      <c r="L304" t="s">
        <v>444</v>
      </c>
    </row>
  </sheetData>
  <autoFilter ref="A1:AL304"/>
  <sortState ref="A2:AO286">
    <sortCondition ref="B2:B286"/>
  </sortState>
  <conditionalFormatting sqref="C157:C191 C128:C153 C125:C126 C1:C123 C220:C286 C288:C298 C305:C1048576">
    <cfRule type="duplicateValues" dxfId="38" priority="19"/>
  </conditionalFormatting>
  <conditionalFormatting sqref="G1:G286 G299:G1048576">
    <cfRule type="duplicateValues" dxfId="37" priority="9"/>
    <cfRule type="duplicateValues" dxfId="36" priority="14"/>
  </conditionalFormatting>
  <conditionalFormatting sqref="C154:C156">
    <cfRule type="duplicateValues" dxfId="35" priority="13"/>
  </conditionalFormatting>
  <conditionalFormatting sqref="C127">
    <cfRule type="duplicateValues" dxfId="34" priority="12"/>
  </conditionalFormatting>
  <conditionalFormatting sqref="C124">
    <cfRule type="duplicateValues" dxfId="33" priority="11"/>
  </conditionalFormatting>
  <conditionalFormatting sqref="F1:F1048576">
    <cfRule type="duplicateValues" dxfId="32" priority="10"/>
  </conditionalFormatting>
  <conditionalFormatting sqref="H218:H219">
    <cfRule type="duplicateValues" dxfId="31" priority="8"/>
  </conditionalFormatting>
  <conditionalFormatting sqref="C218:C219">
    <cfRule type="duplicateValues" dxfId="30" priority="7"/>
  </conditionalFormatting>
  <conditionalFormatting sqref="G287:G294">
    <cfRule type="duplicateValues" dxfId="29" priority="6"/>
  </conditionalFormatting>
  <conditionalFormatting sqref="G295:G298">
    <cfRule type="duplicateValues" dxfId="28" priority="5"/>
  </conditionalFormatting>
  <conditionalFormatting sqref="C299:C302">
    <cfRule type="duplicateValues" dxfId="27" priority="4"/>
  </conditionalFormatting>
  <conditionalFormatting sqref="C303">
    <cfRule type="duplicateValues" dxfId="26" priority="3"/>
  </conditionalFormatting>
  <conditionalFormatting sqref="C304">
    <cfRule type="duplicateValues" dxfId="25" priority="2"/>
  </conditionalFormatting>
  <conditionalFormatting sqref="C259:C304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zoomScale="80" zoomScaleNormal="80" workbookViewId="0">
      <selection activeCell="A4" sqref="A4"/>
    </sheetView>
  </sheetViews>
  <sheetFormatPr baseColWidth="10" defaultRowHeight="15" x14ac:dyDescent="0.25"/>
  <cols>
    <col min="1" max="1" width="43" customWidth="1"/>
    <col min="2" max="2" width="26.28515625" customWidth="1"/>
    <col min="3" max="3" width="27" customWidth="1"/>
    <col min="4" max="4" width="19.7109375" customWidth="1"/>
    <col min="5" max="5" width="14.28515625" customWidth="1"/>
  </cols>
  <sheetData>
    <row r="1" spans="1:24" s="13" customFormat="1" x14ac:dyDescent="0.25">
      <c r="A1" s="13" t="s">
        <v>1292</v>
      </c>
      <c r="B1" s="13" t="s">
        <v>33</v>
      </c>
      <c r="C1" s="13" t="s">
        <v>34</v>
      </c>
      <c r="D1" s="13" t="s">
        <v>1354</v>
      </c>
      <c r="E1" s="13" t="s">
        <v>1337</v>
      </c>
      <c r="F1" t="s">
        <v>77</v>
      </c>
      <c r="G1" t="s">
        <v>80</v>
      </c>
      <c r="H1" t="s">
        <v>30</v>
      </c>
      <c r="I1" t="s">
        <v>84</v>
      </c>
      <c r="J1" t="s">
        <v>86</v>
      </c>
      <c r="K1" t="s">
        <v>82</v>
      </c>
      <c r="L1" t="s">
        <v>88</v>
      </c>
      <c r="M1" t="s">
        <v>1099</v>
      </c>
      <c r="N1" t="s">
        <v>79</v>
      </c>
      <c r="O1" t="s">
        <v>1413</v>
      </c>
      <c r="P1" t="s">
        <v>87</v>
      </c>
      <c r="Q1" t="s">
        <v>78</v>
      </c>
      <c r="R1" t="s">
        <v>1382</v>
      </c>
      <c r="S1" t="s">
        <v>1495</v>
      </c>
      <c r="T1" t="s">
        <v>1107</v>
      </c>
      <c r="U1" t="s">
        <v>85</v>
      </c>
      <c r="V1" t="s">
        <v>83</v>
      </c>
      <c r="W1" t="s">
        <v>81</v>
      </c>
      <c r="X1" s="3"/>
    </row>
    <row r="2" spans="1:24" x14ac:dyDescent="0.25">
      <c r="A2" s="35" t="s">
        <v>1328</v>
      </c>
      <c r="B2" s="35" t="s">
        <v>1338</v>
      </c>
      <c r="C2" s="35" t="s">
        <v>1339</v>
      </c>
      <c r="D2" s="35" t="s">
        <v>1355</v>
      </c>
      <c r="E2">
        <f>COUNTIF(Cirripectes_R_sampledata!P:P,Cirripectes_COI_locality!A2)</f>
        <v>3</v>
      </c>
      <c r="F2">
        <f>COUNTIFS(Cirripectes_R_sampledata!$P:$P,Cirripectes_COI_locality!$A2,Cirripectes_R_sampledata!$E:$E,Cirripectes_COI_locality!F$1)</f>
        <v>0</v>
      </c>
      <c r="G2">
        <f>COUNTIFS(Cirripectes_R_sampledata!$P:$P,Cirripectes_COI_locality!$A2,Cirripectes_R_sampledata!$E:$E,Cirripectes_COI_locality!G$1)</f>
        <v>0</v>
      </c>
      <c r="H2">
        <f>COUNTIFS(Cirripectes_R_sampledata!$P:$P,Cirripectes_COI_locality!$A2,Cirripectes_R_sampledata!$E:$E,Cirripectes_COI_locality!H$1)</f>
        <v>3</v>
      </c>
      <c r="I2">
        <f>COUNTIFS(Cirripectes_R_sampledata!$P:$P,Cirripectes_COI_locality!$A2,Cirripectes_R_sampledata!$E:$E,Cirripectes_COI_locality!I$1)</f>
        <v>0</v>
      </c>
      <c r="J2">
        <f>COUNTIFS(Cirripectes_R_sampledata!$P:$P,Cirripectes_COI_locality!$A2,Cirripectes_R_sampledata!$E:$E,Cirripectes_COI_locality!J$1)</f>
        <v>0</v>
      </c>
      <c r="K2">
        <f>COUNTIFS(Cirripectes_R_sampledata!$P:$P,Cirripectes_COI_locality!$A2,Cirripectes_R_sampledata!$E:$E,Cirripectes_COI_locality!K$1)</f>
        <v>0</v>
      </c>
      <c r="L2">
        <f>COUNTIFS(Cirripectes_R_sampledata!$P:$P,Cirripectes_COI_locality!$A2,Cirripectes_R_sampledata!$E:$E,Cirripectes_COI_locality!L$1)</f>
        <v>0</v>
      </c>
      <c r="M2">
        <f>COUNTIFS(Cirripectes_R_sampledata!$P:$P,Cirripectes_COI_locality!$A2,Cirripectes_R_sampledata!$E:$E,Cirripectes_COI_locality!M$1)</f>
        <v>0</v>
      </c>
      <c r="N2">
        <f>COUNTIFS(Cirripectes_R_sampledata!$P:$P,Cirripectes_COI_locality!$A2,Cirripectes_R_sampledata!$E:$E,Cirripectes_COI_locality!N$1)</f>
        <v>0</v>
      </c>
      <c r="O2">
        <f>COUNTIFS(Cirripectes_R_sampledata!$P:$P,Cirripectes_COI_locality!$A2,Cirripectes_R_sampledata!$E:$E,Cirripectes_COI_locality!O$1)</f>
        <v>0</v>
      </c>
      <c r="P2">
        <f>COUNTIFS(Cirripectes_R_sampledata!$P:$P,Cirripectes_COI_locality!$A2,Cirripectes_R_sampledata!$E:$E,Cirripectes_COI_locality!P$1)</f>
        <v>0</v>
      </c>
      <c r="Q2">
        <f>COUNTIFS(Cirripectes_R_sampledata!$P:$P,Cirripectes_COI_locality!$A2,Cirripectes_R_sampledata!$E:$E,Cirripectes_COI_locality!Q$1)</f>
        <v>0</v>
      </c>
      <c r="R2">
        <f>COUNTIFS(Cirripectes_R_sampledata!$P:$P,Cirripectes_COI_locality!$A2,Cirripectes_R_sampledata!$E:$E,Cirripectes_COI_locality!R$1)</f>
        <v>0</v>
      </c>
      <c r="S2">
        <f>COUNTIFS(Cirripectes_R_sampledata!$P:$P,Cirripectes_COI_locality!$A2,Cirripectes_R_sampledata!$E:$E,Cirripectes_COI_locality!S$1)</f>
        <v>0</v>
      </c>
      <c r="T2">
        <f>COUNTIFS(Cirripectes_R_sampledata!$P:$P,Cirripectes_COI_locality!$A2,Cirripectes_R_sampledata!$E:$E,Cirripectes_COI_locality!T$1)</f>
        <v>0</v>
      </c>
      <c r="U2">
        <f>COUNTIFS(Cirripectes_R_sampledata!$P:$P,Cirripectes_COI_locality!$A2,Cirripectes_R_sampledata!$E:$E,Cirripectes_COI_locality!U$1)</f>
        <v>0</v>
      </c>
      <c r="V2">
        <f>COUNTIFS(Cirripectes_R_sampledata!$P:$P,Cirripectes_COI_locality!$A2,Cirripectes_R_sampledata!$E:$E,Cirripectes_COI_locality!V$1)</f>
        <v>0</v>
      </c>
      <c r="W2">
        <f>COUNTIFS(Cirripectes_R_sampledata!$P:$P,Cirripectes_COI_locality!$A2,Cirripectes_R_sampledata!$E:$E,Cirripectes_COI_locality!W$1)</f>
        <v>0</v>
      </c>
    </row>
    <row r="3" spans="1:24" x14ac:dyDescent="0.25">
      <c r="A3" s="35" t="s">
        <v>1333</v>
      </c>
      <c r="B3" s="35" t="s">
        <v>1340</v>
      </c>
      <c r="C3" s="35" t="s">
        <v>1341</v>
      </c>
      <c r="D3" s="35" t="s">
        <v>1356</v>
      </c>
      <c r="E3">
        <f>COUNTIF(Cirripectes_R_sampledata!P:P,Cirripectes_COI_locality!A3)</f>
        <v>3</v>
      </c>
      <c r="F3">
        <f>COUNTIFS(Cirripectes_R_sampledata!$P:$P,Cirripectes_COI_locality!$A3,Cirripectes_R_sampledata!$E:$E,Cirripectes_COI_locality!F$1)</f>
        <v>0</v>
      </c>
      <c r="G3">
        <f>COUNTIFS(Cirripectes_R_sampledata!$P:$P,Cirripectes_COI_locality!$A3,Cirripectes_R_sampledata!$E:$E,Cirripectes_COI_locality!G$1)</f>
        <v>0</v>
      </c>
      <c r="H3">
        <f>COUNTIFS(Cirripectes_R_sampledata!$P:$P,Cirripectes_COI_locality!$A3,Cirripectes_R_sampledata!$E:$E,Cirripectes_COI_locality!H$1)</f>
        <v>0</v>
      </c>
      <c r="I3">
        <f>COUNTIFS(Cirripectes_R_sampledata!$P:$P,Cirripectes_COI_locality!$A3,Cirripectes_R_sampledata!$E:$E,Cirripectes_COI_locality!I$1)</f>
        <v>0</v>
      </c>
      <c r="J3">
        <f>COUNTIFS(Cirripectes_R_sampledata!$P:$P,Cirripectes_COI_locality!$A3,Cirripectes_R_sampledata!$E:$E,Cirripectes_COI_locality!J$1)</f>
        <v>0</v>
      </c>
      <c r="K3">
        <f>COUNTIFS(Cirripectes_R_sampledata!$P:$P,Cirripectes_COI_locality!$A3,Cirripectes_R_sampledata!$E:$E,Cirripectes_COI_locality!K$1)</f>
        <v>0</v>
      </c>
      <c r="L3">
        <f>COUNTIFS(Cirripectes_R_sampledata!$P:$P,Cirripectes_COI_locality!$A3,Cirripectes_R_sampledata!$E:$E,Cirripectes_COI_locality!L$1)</f>
        <v>0</v>
      </c>
      <c r="M3">
        <f>COUNTIFS(Cirripectes_R_sampledata!$P:$P,Cirripectes_COI_locality!$A3,Cirripectes_R_sampledata!$E:$E,Cirripectes_COI_locality!M$1)</f>
        <v>0</v>
      </c>
      <c r="N3">
        <f>COUNTIFS(Cirripectes_R_sampledata!$P:$P,Cirripectes_COI_locality!$A3,Cirripectes_R_sampledata!$E:$E,Cirripectes_COI_locality!N$1)</f>
        <v>0</v>
      </c>
      <c r="O3">
        <f>COUNTIFS(Cirripectes_R_sampledata!$P:$P,Cirripectes_COI_locality!$A3,Cirripectes_R_sampledata!$E:$E,Cirripectes_COI_locality!O$1)</f>
        <v>0</v>
      </c>
      <c r="P3">
        <f>COUNTIFS(Cirripectes_R_sampledata!$P:$P,Cirripectes_COI_locality!$A3,Cirripectes_R_sampledata!$E:$E,Cirripectes_COI_locality!P$1)</f>
        <v>2</v>
      </c>
      <c r="Q3">
        <f>COUNTIFS(Cirripectes_R_sampledata!$P:$P,Cirripectes_COI_locality!$A3,Cirripectes_R_sampledata!$E:$E,Cirripectes_COI_locality!Q$1)</f>
        <v>0</v>
      </c>
      <c r="R3">
        <f>COUNTIFS(Cirripectes_R_sampledata!$P:$P,Cirripectes_COI_locality!$A3,Cirripectes_R_sampledata!$E:$E,Cirripectes_COI_locality!R$1)</f>
        <v>0</v>
      </c>
      <c r="S3">
        <f>COUNTIFS(Cirripectes_R_sampledata!$P:$P,Cirripectes_COI_locality!$A3,Cirripectes_R_sampledata!$E:$E,Cirripectes_COI_locality!S$1)</f>
        <v>0</v>
      </c>
      <c r="T3">
        <f>COUNTIFS(Cirripectes_R_sampledata!$P:$P,Cirripectes_COI_locality!$A3,Cirripectes_R_sampledata!$E:$E,Cirripectes_COI_locality!T$1)</f>
        <v>0</v>
      </c>
      <c r="U3">
        <f>COUNTIFS(Cirripectes_R_sampledata!$P:$P,Cirripectes_COI_locality!$A3,Cirripectes_R_sampledata!$E:$E,Cirripectes_COI_locality!U$1)</f>
        <v>1</v>
      </c>
      <c r="V3">
        <f>COUNTIFS(Cirripectes_R_sampledata!$P:$P,Cirripectes_COI_locality!$A3,Cirripectes_R_sampledata!$E:$E,Cirripectes_COI_locality!V$1)</f>
        <v>0</v>
      </c>
      <c r="W3">
        <f>COUNTIFS(Cirripectes_R_sampledata!$P:$P,Cirripectes_COI_locality!$A3,Cirripectes_R_sampledata!$E:$E,Cirripectes_COI_locality!W$1)</f>
        <v>0</v>
      </c>
    </row>
    <row r="4" spans="1:24" x14ac:dyDescent="0.25">
      <c r="A4" s="35" t="s">
        <v>1322</v>
      </c>
      <c r="B4" s="35" t="s">
        <v>987</v>
      </c>
      <c r="C4" s="35" t="s">
        <v>988</v>
      </c>
      <c r="D4" s="35" t="s">
        <v>1371</v>
      </c>
      <c r="E4">
        <f>COUNTIF(Cirripectes_R_sampledata!P:P,Cirripectes_COI_locality!A4)</f>
        <v>22</v>
      </c>
      <c r="F4">
        <f>COUNTIFS(Cirripectes_R_sampledata!$P:$P,Cirripectes_COI_locality!$A4,Cirripectes_R_sampledata!$E:$E,Cirripectes_COI_locality!F$1)</f>
        <v>0</v>
      </c>
      <c r="G4">
        <f>COUNTIFS(Cirripectes_R_sampledata!$P:$P,Cirripectes_COI_locality!$A4,Cirripectes_R_sampledata!$E:$E,Cirripectes_COI_locality!G$1)</f>
        <v>0</v>
      </c>
      <c r="H4">
        <f>COUNTIFS(Cirripectes_R_sampledata!$P:$P,Cirripectes_COI_locality!$A4,Cirripectes_R_sampledata!$E:$E,Cirripectes_COI_locality!H$1)</f>
        <v>0</v>
      </c>
      <c r="I4">
        <f>COUNTIFS(Cirripectes_R_sampledata!$P:$P,Cirripectes_COI_locality!$A4,Cirripectes_R_sampledata!$E:$E,Cirripectes_COI_locality!I$1)</f>
        <v>0</v>
      </c>
      <c r="J4">
        <f>COUNTIFS(Cirripectes_R_sampledata!$P:$P,Cirripectes_COI_locality!$A4,Cirripectes_R_sampledata!$E:$E,Cirripectes_COI_locality!J$1)</f>
        <v>0</v>
      </c>
      <c r="K4">
        <f>COUNTIFS(Cirripectes_R_sampledata!$P:$P,Cirripectes_COI_locality!$A4,Cirripectes_R_sampledata!$E:$E,Cirripectes_COI_locality!K$1)</f>
        <v>3</v>
      </c>
      <c r="L4">
        <f>COUNTIFS(Cirripectes_R_sampledata!$P:$P,Cirripectes_COI_locality!$A4,Cirripectes_R_sampledata!$E:$E,Cirripectes_COI_locality!L$1)</f>
        <v>2</v>
      </c>
      <c r="M4">
        <f>COUNTIFS(Cirripectes_R_sampledata!$P:$P,Cirripectes_COI_locality!$A4,Cirripectes_R_sampledata!$E:$E,Cirripectes_COI_locality!M$1)</f>
        <v>1</v>
      </c>
      <c r="N4">
        <f>COUNTIFS(Cirripectes_R_sampledata!$P:$P,Cirripectes_COI_locality!$A4,Cirripectes_R_sampledata!$E:$E,Cirripectes_COI_locality!N$1)</f>
        <v>1</v>
      </c>
      <c r="O4">
        <f>COUNTIFS(Cirripectes_R_sampledata!$P:$P,Cirripectes_COI_locality!$A4,Cirripectes_R_sampledata!$E:$E,Cirripectes_COI_locality!O$1)</f>
        <v>0</v>
      </c>
      <c r="P4">
        <f>COUNTIFS(Cirripectes_R_sampledata!$P:$P,Cirripectes_COI_locality!$A4,Cirripectes_R_sampledata!$E:$E,Cirripectes_COI_locality!P$1)</f>
        <v>0</v>
      </c>
      <c r="Q4">
        <f>COUNTIFS(Cirripectes_R_sampledata!$P:$P,Cirripectes_COI_locality!$A4,Cirripectes_R_sampledata!$E:$E,Cirripectes_COI_locality!Q$1)</f>
        <v>7</v>
      </c>
      <c r="R4">
        <f>COUNTIFS(Cirripectes_R_sampledata!$P:$P,Cirripectes_COI_locality!$A4,Cirripectes_R_sampledata!$E:$E,Cirripectes_COI_locality!R$1)</f>
        <v>0</v>
      </c>
      <c r="S4">
        <f>COUNTIFS(Cirripectes_R_sampledata!$P:$P,Cirripectes_COI_locality!$A4,Cirripectes_R_sampledata!$E:$E,Cirripectes_COI_locality!S$1)</f>
        <v>3</v>
      </c>
      <c r="T4">
        <f>COUNTIFS(Cirripectes_R_sampledata!$P:$P,Cirripectes_COI_locality!$A4,Cirripectes_R_sampledata!$E:$E,Cirripectes_COI_locality!T$1)</f>
        <v>0</v>
      </c>
      <c r="U4">
        <f>COUNTIFS(Cirripectes_R_sampledata!$P:$P,Cirripectes_COI_locality!$A4,Cirripectes_R_sampledata!$E:$E,Cirripectes_COI_locality!U$1)</f>
        <v>0</v>
      </c>
      <c r="V4">
        <f>COUNTIFS(Cirripectes_R_sampledata!$P:$P,Cirripectes_COI_locality!$A4,Cirripectes_R_sampledata!$E:$E,Cirripectes_COI_locality!V$1)</f>
        <v>0</v>
      </c>
      <c r="W4">
        <f>COUNTIFS(Cirripectes_R_sampledata!$P:$P,Cirripectes_COI_locality!$A4,Cirripectes_R_sampledata!$E:$E,Cirripectes_COI_locality!W$1)</f>
        <v>5</v>
      </c>
    </row>
    <row r="5" spans="1:24" x14ac:dyDescent="0.25">
      <c r="A5" s="35" t="s">
        <v>1331</v>
      </c>
      <c r="B5" s="35" t="s">
        <v>1062</v>
      </c>
      <c r="C5" s="35" t="s">
        <v>1063</v>
      </c>
      <c r="D5" s="35" t="s">
        <v>1372</v>
      </c>
      <c r="E5">
        <f>COUNTIF(Cirripectes_R_sampledata!P:P,Cirripectes_COI_locality!A5)</f>
        <v>3</v>
      </c>
      <c r="F5">
        <f>COUNTIFS(Cirripectes_R_sampledata!$P:$P,Cirripectes_COI_locality!$A5,Cirripectes_R_sampledata!$E:$E,Cirripectes_COI_locality!F$1)</f>
        <v>0</v>
      </c>
      <c r="G5">
        <f>COUNTIFS(Cirripectes_R_sampledata!$P:$P,Cirripectes_COI_locality!$A5,Cirripectes_R_sampledata!$E:$E,Cirripectes_COI_locality!G$1)</f>
        <v>0</v>
      </c>
      <c r="H5">
        <f>COUNTIFS(Cirripectes_R_sampledata!$P:$P,Cirripectes_COI_locality!$A5,Cirripectes_R_sampledata!$E:$E,Cirripectes_COI_locality!H$1)</f>
        <v>0</v>
      </c>
      <c r="I5">
        <f>COUNTIFS(Cirripectes_R_sampledata!$P:$P,Cirripectes_COI_locality!$A5,Cirripectes_R_sampledata!$E:$E,Cirripectes_COI_locality!I$1)</f>
        <v>0</v>
      </c>
      <c r="J5">
        <f>COUNTIFS(Cirripectes_R_sampledata!$P:$P,Cirripectes_COI_locality!$A5,Cirripectes_R_sampledata!$E:$E,Cirripectes_COI_locality!J$1)</f>
        <v>0</v>
      </c>
      <c r="K5">
        <f>COUNTIFS(Cirripectes_R_sampledata!$P:$P,Cirripectes_COI_locality!$A5,Cirripectes_R_sampledata!$E:$E,Cirripectes_COI_locality!K$1)</f>
        <v>0</v>
      </c>
      <c r="L5">
        <f>COUNTIFS(Cirripectes_R_sampledata!$P:$P,Cirripectes_COI_locality!$A5,Cirripectes_R_sampledata!$E:$E,Cirripectes_COI_locality!L$1)</f>
        <v>0</v>
      </c>
      <c r="M5">
        <f>COUNTIFS(Cirripectes_R_sampledata!$P:$P,Cirripectes_COI_locality!$A5,Cirripectes_R_sampledata!$E:$E,Cirripectes_COI_locality!M$1)</f>
        <v>0</v>
      </c>
      <c r="N5">
        <f>COUNTIFS(Cirripectes_R_sampledata!$P:$P,Cirripectes_COI_locality!$A5,Cirripectes_R_sampledata!$E:$E,Cirripectes_COI_locality!N$1)</f>
        <v>0</v>
      </c>
      <c r="O5">
        <f>COUNTIFS(Cirripectes_R_sampledata!$P:$P,Cirripectes_COI_locality!$A5,Cirripectes_R_sampledata!$E:$E,Cirripectes_COI_locality!O$1)</f>
        <v>0</v>
      </c>
      <c r="P5">
        <f>COUNTIFS(Cirripectes_R_sampledata!$P:$P,Cirripectes_COI_locality!$A5,Cirripectes_R_sampledata!$E:$E,Cirripectes_COI_locality!P$1)</f>
        <v>0</v>
      </c>
      <c r="Q5">
        <f>COUNTIFS(Cirripectes_R_sampledata!$P:$P,Cirripectes_COI_locality!$A5,Cirripectes_R_sampledata!$E:$E,Cirripectes_COI_locality!Q$1)</f>
        <v>1</v>
      </c>
      <c r="R5">
        <f>COUNTIFS(Cirripectes_R_sampledata!$P:$P,Cirripectes_COI_locality!$A5,Cirripectes_R_sampledata!$E:$E,Cirripectes_COI_locality!R$1)</f>
        <v>0</v>
      </c>
      <c r="S5">
        <f>COUNTIFS(Cirripectes_R_sampledata!$P:$P,Cirripectes_COI_locality!$A5,Cirripectes_R_sampledata!$E:$E,Cirripectes_COI_locality!S$1)</f>
        <v>0</v>
      </c>
      <c r="T5">
        <f>COUNTIFS(Cirripectes_R_sampledata!$P:$P,Cirripectes_COI_locality!$A5,Cirripectes_R_sampledata!$E:$E,Cirripectes_COI_locality!T$1)</f>
        <v>0</v>
      </c>
      <c r="U5">
        <f>COUNTIFS(Cirripectes_R_sampledata!$P:$P,Cirripectes_COI_locality!$A5,Cirripectes_R_sampledata!$E:$E,Cirripectes_COI_locality!U$1)</f>
        <v>0</v>
      </c>
      <c r="V5">
        <f>COUNTIFS(Cirripectes_R_sampledata!$P:$P,Cirripectes_COI_locality!$A5,Cirripectes_R_sampledata!$E:$E,Cirripectes_COI_locality!V$1)</f>
        <v>0</v>
      </c>
      <c r="W5">
        <f>COUNTIFS(Cirripectes_R_sampledata!$P:$P,Cirripectes_COI_locality!$A5,Cirripectes_R_sampledata!$E:$E,Cirripectes_COI_locality!W$1)</f>
        <v>2</v>
      </c>
    </row>
    <row r="6" spans="1:24" x14ac:dyDescent="0.25">
      <c r="A6" s="35" t="s">
        <v>1375</v>
      </c>
      <c r="B6" s="1" t="s">
        <v>1033</v>
      </c>
      <c r="C6" s="1" t="s">
        <v>1034</v>
      </c>
      <c r="D6" s="35" t="s">
        <v>1373</v>
      </c>
      <c r="E6">
        <f>COUNTIF(Cirripectes_R_sampledata!P:P,Cirripectes_COI_locality!A6)</f>
        <v>50</v>
      </c>
      <c r="F6">
        <f>COUNTIFS(Cirripectes_R_sampledata!$P:$P,Cirripectes_COI_locality!$A6,Cirripectes_R_sampledata!$E:$E,Cirripectes_COI_locality!F$1)</f>
        <v>0</v>
      </c>
      <c r="G6">
        <f>COUNTIFS(Cirripectes_R_sampledata!$P:$P,Cirripectes_COI_locality!$A6,Cirripectes_R_sampledata!$E:$E,Cirripectes_COI_locality!G$1)</f>
        <v>0</v>
      </c>
      <c r="H6">
        <f>COUNTIFS(Cirripectes_R_sampledata!$P:$P,Cirripectes_COI_locality!$A6,Cirripectes_R_sampledata!$E:$E,Cirripectes_COI_locality!H$1)</f>
        <v>0</v>
      </c>
      <c r="I6">
        <f>COUNTIFS(Cirripectes_R_sampledata!$P:$P,Cirripectes_COI_locality!$A6,Cirripectes_R_sampledata!$E:$E,Cirripectes_COI_locality!I$1)</f>
        <v>0</v>
      </c>
      <c r="J6">
        <f>COUNTIFS(Cirripectes_R_sampledata!$P:$P,Cirripectes_COI_locality!$A6,Cirripectes_R_sampledata!$E:$E,Cirripectes_COI_locality!J$1)</f>
        <v>0</v>
      </c>
      <c r="K6">
        <f>COUNTIFS(Cirripectes_R_sampledata!$P:$P,Cirripectes_COI_locality!$A6,Cirripectes_R_sampledata!$E:$E,Cirripectes_COI_locality!K$1)</f>
        <v>2</v>
      </c>
      <c r="L6">
        <f>COUNTIFS(Cirripectes_R_sampledata!$P:$P,Cirripectes_COI_locality!$A6,Cirripectes_R_sampledata!$E:$E,Cirripectes_COI_locality!L$1)</f>
        <v>0</v>
      </c>
      <c r="M6">
        <f>COUNTIFS(Cirripectes_R_sampledata!$P:$P,Cirripectes_COI_locality!$A6,Cirripectes_R_sampledata!$E:$E,Cirripectes_COI_locality!M$1)</f>
        <v>2</v>
      </c>
      <c r="N6">
        <f>COUNTIFS(Cirripectes_R_sampledata!$P:$P,Cirripectes_COI_locality!$A6,Cirripectes_R_sampledata!$E:$E,Cirripectes_COI_locality!N$1)</f>
        <v>0</v>
      </c>
      <c r="O6">
        <f>COUNTIFS(Cirripectes_R_sampledata!$P:$P,Cirripectes_COI_locality!$A6,Cirripectes_R_sampledata!$E:$E,Cirripectes_COI_locality!O$1)</f>
        <v>0</v>
      </c>
      <c r="P6">
        <f>COUNTIFS(Cirripectes_R_sampledata!$P:$P,Cirripectes_COI_locality!$A6,Cirripectes_R_sampledata!$E:$E,Cirripectes_COI_locality!P$1)</f>
        <v>0</v>
      </c>
      <c r="Q6">
        <f>COUNTIFS(Cirripectes_R_sampledata!$P:$P,Cirripectes_COI_locality!$A6,Cirripectes_R_sampledata!$E:$E,Cirripectes_COI_locality!Q$1)</f>
        <v>8</v>
      </c>
      <c r="R6">
        <f>COUNTIFS(Cirripectes_R_sampledata!$P:$P,Cirripectes_COI_locality!$A6,Cirripectes_R_sampledata!$E:$E,Cirripectes_COI_locality!R$1)</f>
        <v>0</v>
      </c>
      <c r="S6">
        <f>COUNTIFS(Cirripectes_R_sampledata!$P:$P,Cirripectes_COI_locality!$A6,Cirripectes_R_sampledata!$E:$E,Cirripectes_COI_locality!S$1)</f>
        <v>0</v>
      </c>
      <c r="T6">
        <f>COUNTIFS(Cirripectes_R_sampledata!$P:$P,Cirripectes_COI_locality!$A6,Cirripectes_R_sampledata!$E:$E,Cirripectes_COI_locality!T$1)</f>
        <v>0</v>
      </c>
      <c r="U6">
        <f>COUNTIFS(Cirripectes_R_sampledata!$P:$P,Cirripectes_COI_locality!$A6,Cirripectes_R_sampledata!$E:$E,Cirripectes_COI_locality!U$1)</f>
        <v>0</v>
      </c>
      <c r="V6">
        <f>COUNTIFS(Cirripectes_R_sampledata!$P:$P,Cirripectes_COI_locality!$A6,Cirripectes_R_sampledata!$E:$E,Cirripectes_COI_locality!V$1)</f>
        <v>0</v>
      </c>
      <c r="W6">
        <f>COUNTIFS(Cirripectes_R_sampledata!$P:$P,Cirripectes_COI_locality!$A6,Cirripectes_R_sampledata!$E:$E,Cirripectes_COI_locality!W$1)</f>
        <v>38</v>
      </c>
    </row>
    <row r="7" spans="1:24" x14ac:dyDescent="0.25">
      <c r="A7" s="35" t="s">
        <v>1324</v>
      </c>
      <c r="B7" s="35" t="s">
        <v>1024</v>
      </c>
      <c r="C7" s="35" t="s">
        <v>1025</v>
      </c>
      <c r="D7" s="35" t="s">
        <v>1374</v>
      </c>
      <c r="E7">
        <f>COUNTIF(Cirripectes_R_sampledata!P:P,Cirripectes_COI_locality!A7)</f>
        <v>13</v>
      </c>
      <c r="F7">
        <f>COUNTIFS(Cirripectes_R_sampledata!$P:$P,Cirripectes_COI_locality!$A7,Cirripectes_R_sampledata!$E:$E,Cirripectes_COI_locality!F$1)</f>
        <v>0</v>
      </c>
      <c r="G7">
        <f>COUNTIFS(Cirripectes_R_sampledata!$P:$P,Cirripectes_COI_locality!$A7,Cirripectes_R_sampledata!$E:$E,Cirripectes_COI_locality!G$1)</f>
        <v>0</v>
      </c>
      <c r="H7">
        <f>COUNTIFS(Cirripectes_R_sampledata!$P:$P,Cirripectes_COI_locality!$A7,Cirripectes_R_sampledata!$E:$E,Cirripectes_COI_locality!H$1)</f>
        <v>0</v>
      </c>
      <c r="I7">
        <f>COUNTIFS(Cirripectes_R_sampledata!$P:$P,Cirripectes_COI_locality!$A7,Cirripectes_R_sampledata!$E:$E,Cirripectes_COI_locality!I$1)</f>
        <v>0</v>
      </c>
      <c r="J7">
        <f>COUNTIFS(Cirripectes_R_sampledata!$P:$P,Cirripectes_COI_locality!$A7,Cirripectes_R_sampledata!$E:$E,Cirripectes_COI_locality!J$1)</f>
        <v>0</v>
      </c>
      <c r="K7">
        <f>COUNTIFS(Cirripectes_R_sampledata!$P:$P,Cirripectes_COI_locality!$A7,Cirripectes_R_sampledata!$E:$E,Cirripectes_COI_locality!K$1)</f>
        <v>0</v>
      </c>
      <c r="L7">
        <f>COUNTIFS(Cirripectes_R_sampledata!$P:$P,Cirripectes_COI_locality!$A7,Cirripectes_R_sampledata!$E:$E,Cirripectes_COI_locality!L$1)</f>
        <v>0</v>
      </c>
      <c r="M7">
        <f>COUNTIFS(Cirripectes_R_sampledata!$P:$P,Cirripectes_COI_locality!$A7,Cirripectes_R_sampledata!$E:$E,Cirripectes_COI_locality!M$1)</f>
        <v>2</v>
      </c>
      <c r="N7">
        <f>COUNTIFS(Cirripectes_R_sampledata!$P:$P,Cirripectes_COI_locality!$A7,Cirripectes_R_sampledata!$E:$E,Cirripectes_COI_locality!N$1)</f>
        <v>0</v>
      </c>
      <c r="O7">
        <f>COUNTIFS(Cirripectes_R_sampledata!$P:$P,Cirripectes_COI_locality!$A7,Cirripectes_R_sampledata!$E:$E,Cirripectes_COI_locality!O$1)</f>
        <v>0</v>
      </c>
      <c r="P7">
        <f>COUNTIFS(Cirripectes_R_sampledata!$P:$P,Cirripectes_COI_locality!$A7,Cirripectes_R_sampledata!$E:$E,Cirripectes_COI_locality!P$1)</f>
        <v>0</v>
      </c>
      <c r="Q7">
        <f>COUNTIFS(Cirripectes_R_sampledata!$P:$P,Cirripectes_COI_locality!$A7,Cirripectes_R_sampledata!$E:$E,Cirripectes_COI_locality!Q$1)</f>
        <v>3</v>
      </c>
      <c r="R7">
        <f>COUNTIFS(Cirripectes_R_sampledata!$P:$P,Cirripectes_COI_locality!$A7,Cirripectes_R_sampledata!$E:$E,Cirripectes_COI_locality!R$1)</f>
        <v>0</v>
      </c>
      <c r="S7">
        <f>COUNTIFS(Cirripectes_R_sampledata!$P:$P,Cirripectes_COI_locality!$A7,Cirripectes_R_sampledata!$E:$E,Cirripectes_COI_locality!S$1)</f>
        <v>2</v>
      </c>
      <c r="T7">
        <f>COUNTIFS(Cirripectes_R_sampledata!$P:$P,Cirripectes_COI_locality!$A7,Cirripectes_R_sampledata!$E:$E,Cirripectes_COI_locality!T$1)</f>
        <v>0</v>
      </c>
      <c r="U7">
        <f>COUNTIFS(Cirripectes_R_sampledata!$P:$P,Cirripectes_COI_locality!$A7,Cirripectes_R_sampledata!$E:$E,Cirripectes_COI_locality!U$1)</f>
        <v>0</v>
      </c>
      <c r="V7">
        <f>COUNTIFS(Cirripectes_R_sampledata!$P:$P,Cirripectes_COI_locality!$A7,Cirripectes_R_sampledata!$E:$E,Cirripectes_COI_locality!V$1)</f>
        <v>0</v>
      </c>
      <c r="W7">
        <f>COUNTIFS(Cirripectes_R_sampledata!$P:$P,Cirripectes_COI_locality!$A7,Cirripectes_R_sampledata!$E:$E,Cirripectes_COI_locality!W$1)</f>
        <v>6</v>
      </c>
    </row>
    <row r="8" spans="1:24" x14ac:dyDescent="0.25">
      <c r="A8" s="35" t="s">
        <v>1326</v>
      </c>
      <c r="B8" s="35" t="s">
        <v>1342</v>
      </c>
      <c r="C8" s="35" t="s">
        <v>1343</v>
      </c>
      <c r="D8" s="35" t="s">
        <v>1357</v>
      </c>
      <c r="E8">
        <f>COUNTIF(Cirripectes_R_sampledata!P:P,Cirripectes_COI_locality!A8)</f>
        <v>76</v>
      </c>
      <c r="F8">
        <f>COUNTIFS(Cirripectes_R_sampledata!$P:$P,Cirripectes_COI_locality!$A8,Cirripectes_R_sampledata!$E:$E,Cirripectes_COI_locality!F$1)</f>
        <v>0</v>
      </c>
      <c r="G8">
        <f>COUNTIFS(Cirripectes_R_sampledata!$P:$P,Cirripectes_COI_locality!$A8,Cirripectes_R_sampledata!$E:$E,Cirripectes_COI_locality!G$1)</f>
        <v>0</v>
      </c>
      <c r="H8">
        <f>COUNTIFS(Cirripectes_R_sampledata!$P:$P,Cirripectes_COI_locality!$A8,Cirripectes_R_sampledata!$E:$E,Cirripectes_COI_locality!H$1)</f>
        <v>0</v>
      </c>
      <c r="I8">
        <f>COUNTIFS(Cirripectes_R_sampledata!$P:$P,Cirripectes_COI_locality!$A8,Cirripectes_R_sampledata!$E:$E,Cirripectes_COI_locality!I$1)</f>
        <v>0</v>
      </c>
      <c r="J8">
        <f>COUNTIFS(Cirripectes_R_sampledata!$P:$P,Cirripectes_COI_locality!$A8,Cirripectes_R_sampledata!$E:$E,Cirripectes_COI_locality!J$1)</f>
        <v>0</v>
      </c>
      <c r="K8">
        <f>COUNTIFS(Cirripectes_R_sampledata!$P:$P,Cirripectes_COI_locality!$A8,Cirripectes_R_sampledata!$E:$E,Cirripectes_COI_locality!K$1)</f>
        <v>0</v>
      </c>
      <c r="L8">
        <f>COUNTIFS(Cirripectes_R_sampledata!$P:$P,Cirripectes_COI_locality!$A8,Cirripectes_R_sampledata!$E:$E,Cirripectes_COI_locality!L$1)</f>
        <v>0</v>
      </c>
      <c r="M8">
        <f>COUNTIFS(Cirripectes_R_sampledata!$P:$P,Cirripectes_COI_locality!$A8,Cirripectes_R_sampledata!$E:$E,Cirripectes_COI_locality!M$1)</f>
        <v>0</v>
      </c>
      <c r="N8">
        <f>COUNTIFS(Cirripectes_R_sampledata!$P:$P,Cirripectes_COI_locality!$A8,Cirripectes_R_sampledata!$E:$E,Cirripectes_COI_locality!N$1)</f>
        <v>0</v>
      </c>
      <c r="O8">
        <f>COUNTIFS(Cirripectes_R_sampledata!$P:$P,Cirripectes_COI_locality!$A8,Cirripectes_R_sampledata!$E:$E,Cirripectes_COI_locality!O$1)</f>
        <v>0</v>
      </c>
      <c r="P8">
        <f>COUNTIFS(Cirripectes_R_sampledata!$P:$P,Cirripectes_COI_locality!$A8,Cirripectes_R_sampledata!$E:$E,Cirripectes_COI_locality!P$1)</f>
        <v>0</v>
      </c>
      <c r="Q8">
        <f>COUNTIFS(Cirripectes_R_sampledata!$P:$P,Cirripectes_COI_locality!$A8,Cirripectes_R_sampledata!$E:$E,Cirripectes_COI_locality!Q$1)</f>
        <v>0</v>
      </c>
      <c r="R8">
        <f>COUNTIFS(Cirripectes_R_sampledata!$P:$P,Cirripectes_COI_locality!$A8,Cirripectes_R_sampledata!$E:$E,Cirripectes_COI_locality!R$1)</f>
        <v>0</v>
      </c>
      <c r="S8">
        <f>COUNTIFS(Cirripectes_R_sampledata!$P:$P,Cirripectes_COI_locality!$A8,Cirripectes_R_sampledata!$E:$E,Cirripectes_COI_locality!S$1)</f>
        <v>0</v>
      </c>
      <c r="T8">
        <f>COUNTIFS(Cirripectes_R_sampledata!$P:$P,Cirripectes_COI_locality!$A8,Cirripectes_R_sampledata!$E:$E,Cirripectes_COI_locality!T$1)</f>
        <v>0</v>
      </c>
      <c r="U8">
        <f>COUNTIFS(Cirripectes_R_sampledata!$P:$P,Cirripectes_COI_locality!$A8,Cirripectes_R_sampledata!$E:$E,Cirripectes_COI_locality!U$1)</f>
        <v>0</v>
      </c>
      <c r="V8">
        <f>COUNTIFS(Cirripectes_R_sampledata!$P:$P,Cirripectes_COI_locality!$A8,Cirripectes_R_sampledata!$E:$E,Cirripectes_COI_locality!V$1)</f>
        <v>76</v>
      </c>
      <c r="W8">
        <f>COUNTIFS(Cirripectes_R_sampledata!$P:$P,Cirripectes_COI_locality!$A8,Cirripectes_R_sampledata!$E:$E,Cirripectes_COI_locality!W$1)</f>
        <v>0</v>
      </c>
    </row>
    <row r="9" spans="1:24" x14ac:dyDescent="0.25">
      <c r="A9" s="35" t="s">
        <v>1325</v>
      </c>
      <c r="B9" s="35" t="s">
        <v>1344</v>
      </c>
      <c r="C9" s="35" t="s">
        <v>1345</v>
      </c>
      <c r="D9" s="35" t="s">
        <v>1358</v>
      </c>
      <c r="E9">
        <f>COUNTIF(Cirripectes_R_sampledata!P:P,Cirripectes_COI_locality!A9)</f>
        <v>1</v>
      </c>
      <c r="F9">
        <f>COUNTIFS(Cirripectes_R_sampledata!$P:$P,Cirripectes_COI_locality!$A9,Cirripectes_R_sampledata!$E:$E,Cirripectes_COI_locality!F$1)</f>
        <v>0</v>
      </c>
      <c r="G9">
        <f>COUNTIFS(Cirripectes_R_sampledata!$P:$P,Cirripectes_COI_locality!$A9,Cirripectes_R_sampledata!$E:$E,Cirripectes_COI_locality!G$1)</f>
        <v>0</v>
      </c>
      <c r="H9">
        <f>COUNTIFS(Cirripectes_R_sampledata!$P:$P,Cirripectes_COI_locality!$A9,Cirripectes_R_sampledata!$E:$E,Cirripectes_COI_locality!H$1)</f>
        <v>1</v>
      </c>
      <c r="I9">
        <f>COUNTIFS(Cirripectes_R_sampledata!$P:$P,Cirripectes_COI_locality!$A9,Cirripectes_R_sampledata!$E:$E,Cirripectes_COI_locality!I$1)</f>
        <v>0</v>
      </c>
      <c r="J9">
        <f>COUNTIFS(Cirripectes_R_sampledata!$P:$P,Cirripectes_COI_locality!$A9,Cirripectes_R_sampledata!$E:$E,Cirripectes_COI_locality!J$1)</f>
        <v>0</v>
      </c>
      <c r="K9">
        <f>COUNTIFS(Cirripectes_R_sampledata!$P:$P,Cirripectes_COI_locality!$A9,Cirripectes_R_sampledata!$E:$E,Cirripectes_COI_locality!K$1)</f>
        <v>0</v>
      </c>
      <c r="L9">
        <f>COUNTIFS(Cirripectes_R_sampledata!$P:$P,Cirripectes_COI_locality!$A9,Cirripectes_R_sampledata!$E:$E,Cirripectes_COI_locality!L$1)</f>
        <v>0</v>
      </c>
      <c r="M9">
        <f>COUNTIFS(Cirripectes_R_sampledata!$P:$P,Cirripectes_COI_locality!$A9,Cirripectes_R_sampledata!$E:$E,Cirripectes_COI_locality!M$1)</f>
        <v>0</v>
      </c>
      <c r="N9">
        <f>COUNTIFS(Cirripectes_R_sampledata!$P:$P,Cirripectes_COI_locality!$A9,Cirripectes_R_sampledata!$E:$E,Cirripectes_COI_locality!N$1)</f>
        <v>0</v>
      </c>
      <c r="O9">
        <f>COUNTIFS(Cirripectes_R_sampledata!$P:$P,Cirripectes_COI_locality!$A9,Cirripectes_R_sampledata!$E:$E,Cirripectes_COI_locality!O$1)</f>
        <v>0</v>
      </c>
      <c r="P9">
        <f>COUNTIFS(Cirripectes_R_sampledata!$P:$P,Cirripectes_COI_locality!$A9,Cirripectes_R_sampledata!$E:$E,Cirripectes_COI_locality!P$1)</f>
        <v>0</v>
      </c>
      <c r="Q9">
        <f>COUNTIFS(Cirripectes_R_sampledata!$P:$P,Cirripectes_COI_locality!$A9,Cirripectes_R_sampledata!$E:$E,Cirripectes_COI_locality!Q$1)</f>
        <v>0</v>
      </c>
      <c r="R9">
        <f>COUNTIFS(Cirripectes_R_sampledata!$P:$P,Cirripectes_COI_locality!$A9,Cirripectes_R_sampledata!$E:$E,Cirripectes_COI_locality!R$1)</f>
        <v>0</v>
      </c>
      <c r="S9">
        <f>COUNTIFS(Cirripectes_R_sampledata!$P:$P,Cirripectes_COI_locality!$A9,Cirripectes_R_sampledata!$E:$E,Cirripectes_COI_locality!S$1)</f>
        <v>0</v>
      </c>
      <c r="T9">
        <f>COUNTIFS(Cirripectes_R_sampledata!$P:$P,Cirripectes_COI_locality!$A9,Cirripectes_R_sampledata!$E:$E,Cirripectes_COI_locality!T$1)</f>
        <v>0</v>
      </c>
      <c r="U9">
        <f>COUNTIFS(Cirripectes_R_sampledata!$P:$P,Cirripectes_COI_locality!$A9,Cirripectes_R_sampledata!$E:$E,Cirripectes_COI_locality!U$1)</f>
        <v>0</v>
      </c>
      <c r="V9">
        <f>COUNTIFS(Cirripectes_R_sampledata!$P:$P,Cirripectes_COI_locality!$A9,Cirripectes_R_sampledata!$E:$E,Cirripectes_COI_locality!V$1)</f>
        <v>0</v>
      </c>
      <c r="W9">
        <f>COUNTIFS(Cirripectes_R_sampledata!$P:$P,Cirripectes_COI_locality!$A9,Cirripectes_R_sampledata!$E:$E,Cirripectes_COI_locality!W$1)</f>
        <v>0</v>
      </c>
    </row>
    <row r="10" spans="1:24" x14ac:dyDescent="0.25">
      <c r="A10" s="35" t="s">
        <v>1334</v>
      </c>
      <c r="B10" s="35" t="s">
        <v>1297</v>
      </c>
      <c r="C10" s="35" t="s">
        <v>1298</v>
      </c>
      <c r="D10" s="35" t="s">
        <v>1359</v>
      </c>
      <c r="E10">
        <f>COUNTIF(Cirripectes_R_sampledata!P:P,Cirripectes_COI_locality!A10)</f>
        <v>27</v>
      </c>
      <c r="F10">
        <f>COUNTIFS(Cirripectes_R_sampledata!$P:$P,Cirripectes_COI_locality!$A10,Cirripectes_R_sampledata!$E:$E,Cirripectes_COI_locality!F$1)</f>
        <v>0</v>
      </c>
      <c r="G10">
        <f>COUNTIFS(Cirripectes_R_sampledata!$P:$P,Cirripectes_COI_locality!$A10,Cirripectes_R_sampledata!$E:$E,Cirripectes_COI_locality!G$1)</f>
        <v>0</v>
      </c>
      <c r="H10">
        <f>COUNTIFS(Cirripectes_R_sampledata!$P:$P,Cirripectes_COI_locality!$A10,Cirripectes_R_sampledata!$E:$E,Cirripectes_COI_locality!H$1)</f>
        <v>0</v>
      </c>
      <c r="I10">
        <f>COUNTIFS(Cirripectes_R_sampledata!$P:$P,Cirripectes_COI_locality!$A10,Cirripectes_R_sampledata!$E:$E,Cirripectes_COI_locality!I$1)</f>
        <v>0</v>
      </c>
      <c r="J10">
        <f>COUNTIFS(Cirripectes_R_sampledata!$P:$P,Cirripectes_COI_locality!$A10,Cirripectes_R_sampledata!$E:$E,Cirripectes_COI_locality!J$1)</f>
        <v>0</v>
      </c>
      <c r="K10">
        <f>COUNTIFS(Cirripectes_R_sampledata!$P:$P,Cirripectes_COI_locality!$A10,Cirripectes_R_sampledata!$E:$E,Cirripectes_COI_locality!K$1)</f>
        <v>0</v>
      </c>
      <c r="L10">
        <f>COUNTIFS(Cirripectes_R_sampledata!$P:$P,Cirripectes_COI_locality!$A10,Cirripectes_R_sampledata!$E:$E,Cirripectes_COI_locality!L$1)</f>
        <v>0</v>
      </c>
      <c r="M10">
        <f>COUNTIFS(Cirripectes_R_sampledata!$P:$P,Cirripectes_COI_locality!$A10,Cirripectes_R_sampledata!$E:$E,Cirripectes_COI_locality!M$1)</f>
        <v>26</v>
      </c>
      <c r="N10">
        <f>COUNTIFS(Cirripectes_R_sampledata!$P:$P,Cirripectes_COI_locality!$A10,Cirripectes_R_sampledata!$E:$E,Cirripectes_COI_locality!N$1)</f>
        <v>0</v>
      </c>
      <c r="O10">
        <f>COUNTIFS(Cirripectes_R_sampledata!$P:$P,Cirripectes_COI_locality!$A10,Cirripectes_R_sampledata!$E:$E,Cirripectes_COI_locality!O$1)</f>
        <v>0</v>
      </c>
      <c r="P10">
        <f>COUNTIFS(Cirripectes_R_sampledata!$P:$P,Cirripectes_COI_locality!$A10,Cirripectes_R_sampledata!$E:$E,Cirripectes_COI_locality!P$1)</f>
        <v>0</v>
      </c>
      <c r="Q10">
        <f>COUNTIFS(Cirripectes_R_sampledata!$P:$P,Cirripectes_COI_locality!$A10,Cirripectes_R_sampledata!$E:$E,Cirripectes_COI_locality!Q$1)</f>
        <v>0</v>
      </c>
      <c r="R10">
        <f>COUNTIFS(Cirripectes_R_sampledata!$P:$P,Cirripectes_COI_locality!$A10,Cirripectes_R_sampledata!$E:$E,Cirripectes_COI_locality!R$1)</f>
        <v>0</v>
      </c>
      <c r="S10">
        <f>COUNTIFS(Cirripectes_R_sampledata!$P:$P,Cirripectes_COI_locality!$A10,Cirripectes_R_sampledata!$E:$E,Cirripectes_COI_locality!S$1)</f>
        <v>0</v>
      </c>
      <c r="T10">
        <f>COUNTIFS(Cirripectes_R_sampledata!$P:$P,Cirripectes_COI_locality!$A10,Cirripectes_R_sampledata!$E:$E,Cirripectes_COI_locality!T$1)</f>
        <v>0</v>
      </c>
      <c r="U10">
        <f>COUNTIFS(Cirripectes_R_sampledata!$P:$P,Cirripectes_COI_locality!$A10,Cirripectes_R_sampledata!$E:$E,Cirripectes_COI_locality!U$1)</f>
        <v>0</v>
      </c>
      <c r="V10">
        <f>COUNTIFS(Cirripectes_R_sampledata!$P:$P,Cirripectes_COI_locality!$A10,Cirripectes_R_sampledata!$E:$E,Cirripectes_COI_locality!V$1)</f>
        <v>0</v>
      </c>
      <c r="W10">
        <f>COUNTIFS(Cirripectes_R_sampledata!$P:$P,Cirripectes_COI_locality!$A10,Cirripectes_R_sampledata!$E:$E,Cirripectes_COI_locality!W$1)</f>
        <v>1</v>
      </c>
    </row>
    <row r="11" spans="1:24" x14ac:dyDescent="0.25">
      <c r="A11" s="35" t="s">
        <v>1327</v>
      </c>
      <c r="B11" s="35" t="s">
        <v>1346</v>
      </c>
      <c r="C11" s="35" t="s">
        <v>1347</v>
      </c>
      <c r="D11" s="35" t="s">
        <v>1360</v>
      </c>
      <c r="E11">
        <f>COUNTIF(Cirripectes_R_sampledata!P:P,Cirripectes_COI_locality!A11)</f>
        <v>2</v>
      </c>
      <c r="F11">
        <f>COUNTIFS(Cirripectes_R_sampledata!$P:$P,Cirripectes_COI_locality!$A11,Cirripectes_R_sampledata!$E:$E,Cirripectes_COI_locality!F$1)</f>
        <v>0</v>
      </c>
      <c r="G11">
        <f>COUNTIFS(Cirripectes_R_sampledata!$P:$P,Cirripectes_COI_locality!$A11,Cirripectes_R_sampledata!$E:$E,Cirripectes_COI_locality!G$1)</f>
        <v>0</v>
      </c>
      <c r="H11">
        <f>COUNTIFS(Cirripectes_R_sampledata!$P:$P,Cirripectes_COI_locality!$A11,Cirripectes_R_sampledata!$E:$E,Cirripectes_COI_locality!H$1)</f>
        <v>0</v>
      </c>
      <c r="I11">
        <f>COUNTIFS(Cirripectes_R_sampledata!$P:$P,Cirripectes_COI_locality!$A11,Cirripectes_R_sampledata!$E:$E,Cirripectes_COI_locality!I$1)</f>
        <v>0</v>
      </c>
      <c r="J11">
        <f>COUNTIFS(Cirripectes_R_sampledata!$P:$P,Cirripectes_COI_locality!$A11,Cirripectes_R_sampledata!$E:$E,Cirripectes_COI_locality!J$1)</f>
        <v>0</v>
      </c>
      <c r="K11">
        <f>COUNTIFS(Cirripectes_R_sampledata!$P:$P,Cirripectes_COI_locality!$A11,Cirripectes_R_sampledata!$E:$E,Cirripectes_COI_locality!K$1)</f>
        <v>0</v>
      </c>
      <c r="L11">
        <f>COUNTIFS(Cirripectes_R_sampledata!$P:$P,Cirripectes_COI_locality!$A11,Cirripectes_R_sampledata!$E:$E,Cirripectes_COI_locality!L$1)</f>
        <v>0</v>
      </c>
      <c r="M11">
        <f>COUNTIFS(Cirripectes_R_sampledata!$P:$P,Cirripectes_COI_locality!$A11,Cirripectes_R_sampledata!$E:$E,Cirripectes_COI_locality!M$1)</f>
        <v>0</v>
      </c>
      <c r="N11">
        <f>COUNTIFS(Cirripectes_R_sampledata!$P:$P,Cirripectes_COI_locality!$A11,Cirripectes_R_sampledata!$E:$E,Cirripectes_COI_locality!N$1)</f>
        <v>0</v>
      </c>
      <c r="O11">
        <f>COUNTIFS(Cirripectes_R_sampledata!$P:$P,Cirripectes_COI_locality!$A11,Cirripectes_R_sampledata!$E:$E,Cirripectes_COI_locality!O$1)</f>
        <v>0</v>
      </c>
      <c r="P11">
        <f>COUNTIFS(Cirripectes_R_sampledata!$P:$P,Cirripectes_COI_locality!$A11,Cirripectes_R_sampledata!$E:$E,Cirripectes_COI_locality!P$1)</f>
        <v>0</v>
      </c>
      <c r="Q11">
        <f>COUNTIFS(Cirripectes_R_sampledata!$P:$P,Cirripectes_COI_locality!$A11,Cirripectes_R_sampledata!$E:$E,Cirripectes_COI_locality!Q$1)</f>
        <v>0</v>
      </c>
      <c r="R11">
        <f>COUNTIFS(Cirripectes_R_sampledata!$P:$P,Cirripectes_COI_locality!$A11,Cirripectes_R_sampledata!$E:$E,Cirripectes_COI_locality!R$1)</f>
        <v>0</v>
      </c>
      <c r="S11">
        <f>COUNTIFS(Cirripectes_R_sampledata!$P:$P,Cirripectes_COI_locality!$A11,Cirripectes_R_sampledata!$E:$E,Cirripectes_COI_locality!S$1)</f>
        <v>0</v>
      </c>
      <c r="T11">
        <f>COUNTIFS(Cirripectes_R_sampledata!$P:$P,Cirripectes_COI_locality!$A11,Cirripectes_R_sampledata!$E:$E,Cirripectes_COI_locality!T$1)</f>
        <v>2</v>
      </c>
      <c r="U11">
        <f>COUNTIFS(Cirripectes_R_sampledata!$P:$P,Cirripectes_COI_locality!$A11,Cirripectes_R_sampledata!$E:$E,Cirripectes_COI_locality!U$1)</f>
        <v>0</v>
      </c>
      <c r="V11">
        <f>COUNTIFS(Cirripectes_R_sampledata!$P:$P,Cirripectes_COI_locality!$A11,Cirripectes_R_sampledata!$E:$E,Cirripectes_COI_locality!V$1)</f>
        <v>0</v>
      </c>
      <c r="W11">
        <f>COUNTIFS(Cirripectes_R_sampledata!$P:$P,Cirripectes_COI_locality!$A11,Cirripectes_R_sampledata!$E:$E,Cirripectes_COI_locality!W$1)</f>
        <v>0</v>
      </c>
    </row>
    <row r="12" spans="1:24" x14ac:dyDescent="0.25">
      <c r="A12" s="35" t="s">
        <v>1336</v>
      </c>
      <c r="B12" s="35" t="s">
        <v>1302</v>
      </c>
      <c r="C12" s="35" t="s">
        <v>1301</v>
      </c>
      <c r="D12" s="35" t="s">
        <v>1361</v>
      </c>
      <c r="E12">
        <f>COUNTIF(Cirripectes_R_sampledata!P:P,Cirripectes_COI_locality!A12)</f>
        <v>2</v>
      </c>
      <c r="F12">
        <f>COUNTIFS(Cirripectes_R_sampledata!$P:$P,Cirripectes_COI_locality!$A12,Cirripectes_R_sampledata!$E:$E,Cirripectes_COI_locality!F$1)</f>
        <v>0</v>
      </c>
      <c r="G12">
        <f>COUNTIFS(Cirripectes_R_sampledata!$P:$P,Cirripectes_COI_locality!$A12,Cirripectes_R_sampledata!$E:$E,Cirripectes_COI_locality!G$1)</f>
        <v>0</v>
      </c>
      <c r="H12">
        <f>COUNTIFS(Cirripectes_R_sampledata!$P:$P,Cirripectes_COI_locality!$A12,Cirripectes_R_sampledata!$E:$E,Cirripectes_COI_locality!H$1)</f>
        <v>0</v>
      </c>
      <c r="I12">
        <f>COUNTIFS(Cirripectes_R_sampledata!$P:$P,Cirripectes_COI_locality!$A12,Cirripectes_R_sampledata!$E:$E,Cirripectes_COI_locality!I$1)</f>
        <v>0</v>
      </c>
      <c r="J12">
        <f>COUNTIFS(Cirripectes_R_sampledata!$P:$P,Cirripectes_COI_locality!$A12,Cirripectes_R_sampledata!$E:$E,Cirripectes_COI_locality!J$1)</f>
        <v>0</v>
      </c>
      <c r="K12">
        <f>COUNTIFS(Cirripectes_R_sampledata!$P:$P,Cirripectes_COI_locality!$A12,Cirripectes_R_sampledata!$E:$E,Cirripectes_COI_locality!K$1)</f>
        <v>0</v>
      </c>
      <c r="L12">
        <f>COUNTIFS(Cirripectes_R_sampledata!$P:$P,Cirripectes_COI_locality!$A12,Cirripectes_R_sampledata!$E:$E,Cirripectes_COI_locality!L$1)</f>
        <v>0</v>
      </c>
      <c r="M12">
        <f>COUNTIFS(Cirripectes_R_sampledata!$P:$P,Cirripectes_COI_locality!$A12,Cirripectes_R_sampledata!$E:$E,Cirripectes_COI_locality!M$1)</f>
        <v>0</v>
      </c>
      <c r="N12">
        <f>COUNTIFS(Cirripectes_R_sampledata!$P:$P,Cirripectes_COI_locality!$A12,Cirripectes_R_sampledata!$E:$E,Cirripectes_COI_locality!N$1)</f>
        <v>0</v>
      </c>
      <c r="O12">
        <f>COUNTIFS(Cirripectes_R_sampledata!$P:$P,Cirripectes_COI_locality!$A12,Cirripectes_R_sampledata!$E:$E,Cirripectes_COI_locality!O$1)</f>
        <v>0</v>
      </c>
      <c r="P12">
        <f>COUNTIFS(Cirripectes_R_sampledata!$P:$P,Cirripectes_COI_locality!$A12,Cirripectes_R_sampledata!$E:$E,Cirripectes_COI_locality!P$1)</f>
        <v>0</v>
      </c>
      <c r="Q12">
        <f>COUNTIFS(Cirripectes_R_sampledata!$P:$P,Cirripectes_COI_locality!$A12,Cirripectes_R_sampledata!$E:$E,Cirripectes_COI_locality!Q$1)</f>
        <v>0</v>
      </c>
      <c r="R12">
        <f>COUNTIFS(Cirripectes_R_sampledata!$P:$P,Cirripectes_COI_locality!$A12,Cirripectes_R_sampledata!$E:$E,Cirripectes_COI_locality!R$1)</f>
        <v>0</v>
      </c>
      <c r="S12">
        <f>COUNTIFS(Cirripectes_R_sampledata!$P:$P,Cirripectes_COI_locality!$A12,Cirripectes_R_sampledata!$E:$E,Cirripectes_COI_locality!S$1)</f>
        <v>0</v>
      </c>
      <c r="T12">
        <f>COUNTIFS(Cirripectes_R_sampledata!$P:$P,Cirripectes_COI_locality!$A12,Cirripectes_R_sampledata!$E:$E,Cirripectes_COI_locality!T$1)</f>
        <v>0</v>
      </c>
      <c r="U12">
        <f>COUNTIFS(Cirripectes_R_sampledata!$P:$P,Cirripectes_COI_locality!$A12,Cirripectes_R_sampledata!$E:$E,Cirripectes_COI_locality!U$1)</f>
        <v>0</v>
      </c>
      <c r="V12">
        <f>COUNTIFS(Cirripectes_R_sampledata!$P:$P,Cirripectes_COI_locality!$A12,Cirripectes_R_sampledata!$E:$E,Cirripectes_COI_locality!V$1)</f>
        <v>0</v>
      </c>
      <c r="W12">
        <f>COUNTIFS(Cirripectes_R_sampledata!$P:$P,Cirripectes_COI_locality!$A12,Cirripectes_R_sampledata!$E:$E,Cirripectes_COI_locality!W$1)</f>
        <v>2</v>
      </c>
    </row>
    <row r="13" spans="1:24" x14ac:dyDescent="0.25">
      <c r="A13" s="35" t="s">
        <v>1329</v>
      </c>
      <c r="B13" s="35" t="s">
        <v>1348</v>
      </c>
      <c r="C13" s="35" t="s">
        <v>1349</v>
      </c>
      <c r="D13" s="35" t="s">
        <v>1370</v>
      </c>
      <c r="E13">
        <f>COUNTIF(Cirripectes_R_sampledata!P:P,Cirripectes_COI_locality!A13)</f>
        <v>6</v>
      </c>
      <c r="F13">
        <f>COUNTIFS(Cirripectes_R_sampledata!$P:$P,Cirripectes_COI_locality!$A13,Cirripectes_R_sampledata!$E:$E,Cirripectes_COI_locality!F$1)</f>
        <v>0</v>
      </c>
      <c r="G13">
        <f>COUNTIFS(Cirripectes_R_sampledata!$P:$P,Cirripectes_COI_locality!$A13,Cirripectes_R_sampledata!$E:$E,Cirripectes_COI_locality!G$1)</f>
        <v>0</v>
      </c>
      <c r="H13">
        <f>COUNTIFS(Cirripectes_R_sampledata!$P:$P,Cirripectes_COI_locality!$A13,Cirripectes_R_sampledata!$E:$E,Cirripectes_COI_locality!H$1)</f>
        <v>3</v>
      </c>
      <c r="I13">
        <f>COUNTIFS(Cirripectes_R_sampledata!$P:$P,Cirripectes_COI_locality!$A13,Cirripectes_R_sampledata!$E:$E,Cirripectes_COI_locality!I$1)</f>
        <v>3</v>
      </c>
      <c r="J13">
        <f>COUNTIFS(Cirripectes_R_sampledata!$P:$P,Cirripectes_COI_locality!$A13,Cirripectes_R_sampledata!$E:$E,Cirripectes_COI_locality!J$1)</f>
        <v>0</v>
      </c>
      <c r="K13">
        <f>COUNTIFS(Cirripectes_R_sampledata!$P:$P,Cirripectes_COI_locality!$A13,Cirripectes_R_sampledata!$E:$E,Cirripectes_COI_locality!K$1)</f>
        <v>0</v>
      </c>
      <c r="L13">
        <f>COUNTIFS(Cirripectes_R_sampledata!$P:$P,Cirripectes_COI_locality!$A13,Cirripectes_R_sampledata!$E:$E,Cirripectes_COI_locality!L$1)</f>
        <v>0</v>
      </c>
      <c r="M13">
        <f>COUNTIFS(Cirripectes_R_sampledata!$P:$P,Cirripectes_COI_locality!$A13,Cirripectes_R_sampledata!$E:$E,Cirripectes_COI_locality!M$1)</f>
        <v>0</v>
      </c>
      <c r="N13">
        <f>COUNTIFS(Cirripectes_R_sampledata!$P:$P,Cirripectes_COI_locality!$A13,Cirripectes_R_sampledata!$E:$E,Cirripectes_COI_locality!N$1)</f>
        <v>0</v>
      </c>
      <c r="O13">
        <f>COUNTIFS(Cirripectes_R_sampledata!$P:$P,Cirripectes_COI_locality!$A13,Cirripectes_R_sampledata!$E:$E,Cirripectes_COI_locality!O$1)</f>
        <v>0</v>
      </c>
      <c r="P13">
        <f>COUNTIFS(Cirripectes_R_sampledata!$P:$P,Cirripectes_COI_locality!$A13,Cirripectes_R_sampledata!$E:$E,Cirripectes_COI_locality!P$1)</f>
        <v>0</v>
      </c>
      <c r="Q13">
        <f>COUNTIFS(Cirripectes_R_sampledata!$P:$P,Cirripectes_COI_locality!$A13,Cirripectes_R_sampledata!$E:$E,Cirripectes_COI_locality!Q$1)</f>
        <v>0</v>
      </c>
      <c r="R13">
        <f>COUNTIFS(Cirripectes_R_sampledata!$P:$P,Cirripectes_COI_locality!$A13,Cirripectes_R_sampledata!$E:$E,Cirripectes_COI_locality!R$1)</f>
        <v>0</v>
      </c>
      <c r="S13">
        <f>COUNTIFS(Cirripectes_R_sampledata!$P:$P,Cirripectes_COI_locality!$A13,Cirripectes_R_sampledata!$E:$E,Cirripectes_COI_locality!S$1)</f>
        <v>0</v>
      </c>
      <c r="T13">
        <f>COUNTIFS(Cirripectes_R_sampledata!$P:$P,Cirripectes_COI_locality!$A13,Cirripectes_R_sampledata!$E:$E,Cirripectes_COI_locality!T$1)</f>
        <v>0</v>
      </c>
      <c r="U13">
        <f>COUNTIFS(Cirripectes_R_sampledata!$P:$P,Cirripectes_COI_locality!$A13,Cirripectes_R_sampledata!$E:$E,Cirripectes_COI_locality!U$1)</f>
        <v>0</v>
      </c>
      <c r="V13">
        <f>COUNTIFS(Cirripectes_R_sampledata!$P:$P,Cirripectes_COI_locality!$A13,Cirripectes_R_sampledata!$E:$E,Cirripectes_COI_locality!V$1)</f>
        <v>0</v>
      </c>
      <c r="W13">
        <f>COUNTIFS(Cirripectes_R_sampledata!$P:$P,Cirripectes_COI_locality!$A13,Cirripectes_R_sampledata!$E:$E,Cirripectes_COI_locality!W$1)</f>
        <v>0</v>
      </c>
    </row>
    <row r="14" spans="1:24" x14ac:dyDescent="0.25">
      <c r="A14" s="35" t="s">
        <v>444</v>
      </c>
      <c r="B14" s="35" t="s">
        <v>1057</v>
      </c>
      <c r="C14" s="35" t="s">
        <v>1058</v>
      </c>
      <c r="D14" s="35" t="s">
        <v>1362</v>
      </c>
      <c r="E14">
        <f>COUNTIF(Cirripectes_R_sampledata!P:P,Cirripectes_COI_locality!A14)</f>
        <v>37</v>
      </c>
      <c r="F14">
        <f>COUNTIFS(Cirripectes_R_sampledata!$P:$P,Cirripectes_COI_locality!$A14,Cirripectes_R_sampledata!$E:$E,Cirripectes_COI_locality!F$1)</f>
        <v>0</v>
      </c>
      <c r="G14">
        <f>COUNTIFS(Cirripectes_R_sampledata!$P:$P,Cirripectes_COI_locality!$A14,Cirripectes_R_sampledata!$E:$E,Cirripectes_COI_locality!G$1)</f>
        <v>0</v>
      </c>
      <c r="H14">
        <f>COUNTIFS(Cirripectes_R_sampledata!$P:$P,Cirripectes_COI_locality!$A14,Cirripectes_R_sampledata!$E:$E,Cirripectes_COI_locality!H$1)</f>
        <v>26</v>
      </c>
      <c r="I14">
        <f>COUNTIFS(Cirripectes_R_sampledata!$P:$P,Cirripectes_COI_locality!$A14,Cirripectes_R_sampledata!$E:$E,Cirripectes_COI_locality!I$1)</f>
        <v>0</v>
      </c>
      <c r="J14">
        <f>COUNTIFS(Cirripectes_R_sampledata!$P:$P,Cirripectes_COI_locality!$A14,Cirripectes_R_sampledata!$E:$E,Cirripectes_COI_locality!J$1)</f>
        <v>0</v>
      </c>
      <c r="K14">
        <f>COUNTIFS(Cirripectes_R_sampledata!$P:$P,Cirripectes_COI_locality!$A14,Cirripectes_R_sampledata!$E:$E,Cirripectes_COI_locality!K$1)</f>
        <v>0</v>
      </c>
      <c r="L14">
        <f>COUNTIFS(Cirripectes_R_sampledata!$P:$P,Cirripectes_COI_locality!$A14,Cirripectes_R_sampledata!$E:$E,Cirripectes_COI_locality!L$1)</f>
        <v>0</v>
      </c>
      <c r="M14">
        <f>COUNTIFS(Cirripectes_R_sampledata!$P:$P,Cirripectes_COI_locality!$A14,Cirripectes_R_sampledata!$E:$E,Cirripectes_COI_locality!M$1)</f>
        <v>0</v>
      </c>
      <c r="N14">
        <f>COUNTIFS(Cirripectes_R_sampledata!$P:$P,Cirripectes_COI_locality!$A14,Cirripectes_R_sampledata!$E:$E,Cirripectes_COI_locality!N$1)</f>
        <v>0</v>
      </c>
      <c r="O14">
        <f>COUNTIFS(Cirripectes_R_sampledata!$P:$P,Cirripectes_COI_locality!$A14,Cirripectes_R_sampledata!$E:$E,Cirripectes_COI_locality!O$1)</f>
        <v>0</v>
      </c>
      <c r="P14">
        <f>COUNTIFS(Cirripectes_R_sampledata!$P:$P,Cirripectes_COI_locality!$A14,Cirripectes_R_sampledata!$E:$E,Cirripectes_COI_locality!P$1)</f>
        <v>0</v>
      </c>
      <c r="Q14">
        <f>COUNTIFS(Cirripectes_R_sampledata!$P:$P,Cirripectes_COI_locality!$A14,Cirripectes_R_sampledata!$E:$E,Cirripectes_COI_locality!Q$1)</f>
        <v>0</v>
      </c>
      <c r="R14">
        <f>COUNTIFS(Cirripectes_R_sampledata!$P:$P,Cirripectes_COI_locality!$A14,Cirripectes_R_sampledata!$E:$E,Cirripectes_COI_locality!R$1)</f>
        <v>10</v>
      </c>
      <c r="S14">
        <f>COUNTIFS(Cirripectes_R_sampledata!$P:$P,Cirripectes_COI_locality!$A14,Cirripectes_R_sampledata!$E:$E,Cirripectes_COI_locality!S$1)</f>
        <v>0</v>
      </c>
      <c r="T14">
        <f>COUNTIFS(Cirripectes_R_sampledata!$P:$P,Cirripectes_COI_locality!$A14,Cirripectes_R_sampledata!$E:$E,Cirripectes_COI_locality!T$1)</f>
        <v>0</v>
      </c>
      <c r="U14">
        <f>COUNTIFS(Cirripectes_R_sampledata!$P:$P,Cirripectes_COI_locality!$A14,Cirripectes_R_sampledata!$E:$E,Cirripectes_COI_locality!U$1)</f>
        <v>1</v>
      </c>
      <c r="V14">
        <f>COUNTIFS(Cirripectes_R_sampledata!$P:$P,Cirripectes_COI_locality!$A14,Cirripectes_R_sampledata!$E:$E,Cirripectes_COI_locality!V$1)</f>
        <v>0</v>
      </c>
      <c r="W14">
        <f>COUNTIFS(Cirripectes_R_sampledata!$P:$P,Cirripectes_COI_locality!$A14,Cirripectes_R_sampledata!$E:$E,Cirripectes_COI_locality!W$1)</f>
        <v>0</v>
      </c>
    </row>
    <row r="15" spans="1:24" x14ac:dyDescent="0.25">
      <c r="A15" s="35" t="s">
        <v>1108</v>
      </c>
      <c r="B15" s="35" t="s">
        <v>1303</v>
      </c>
      <c r="C15" s="35" t="s">
        <v>1304</v>
      </c>
      <c r="D15" s="35" t="s">
        <v>1363</v>
      </c>
      <c r="E15">
        <f>COUNTIF(Cirripectes_R_sampledata!P:P,Cirripectes_COI_locality!A15)</f>
        <v>5</v>
      </c>
      <c r="F15">
        <f>COUNTIFS(Cirripectes_R_sampledata!$P:$P,Cirripectes_COI_locality!$A15,Cirripectes_R_sampledata!$E:$E,Cirripectes_COI_locality!F$1)</f>
        <v>0</v>
      </c>
      <c r="G15">
        <f>COUNTIFS(Cirripectes_R_sampledata!$P:$P,Cirripectes_COI_locality!$A15,Cirripectes_R_sampledata!$E:$E,Cirripectes_COI_locality!G$1)</f>
        <v>0</v>
      </c>
      <c r="H15">
        <f>COUNTIFS(Cirripectes_R_sampledata!$P:$P,Cirripectes_COI_locality!$A15,Cirripectes_R_sampledata!$E:$E,Cirripectes_COI_locality!H$1)</f>
        <v>1</v>
      </c>
      <c r="I15">
        <f>COUNTIFS(Cirripectes_R_sampledata!$P:$P,Cirripectes_COI_locality!$A15,Cirripectes_R_sampledata!$E:$E,Cirripectes_COI_locality!I$1)</f>
        <v>0</v>
      </c>
      <c r="J15">
        <f>COUNTIFS(Cirripectes_R_sampledata!$P:$P,Cirripectes_COI_locality!$A15,Cirripectes_R_sampledata!$E:$E,Cirripectes_COI_locality!J$1)</f>
        <v>0</v>
      </c>
      <c r="K15">
        <f>COUNTIFS(Cirripectes_R_sampledata!$P:$P,Cirripectes_COI_locality!$A15,Cirripectes_R_sampledata!$E:$E,Cirripectes_COI_locality!K$1)</f>
        <v>0</v>
      </c>
      <c r="L15">
        <f>COUNTIFS(Cirripectes_R_sampledata!$P:$P,Cirripectes_COI_locality!$A15,Cirripectes_R_sampledata!$E:$E,Cirripectes_COI_locality!L$1)</f>
        <v>0</v>
      </c>
      <c r="M15">
        <f>COUNTIFS(Cirripectes_R_sampledata!$P:$P,Cirripectes_COI_locality!$A15,Cirripectes_R_sampledata!$E:$E,Cirripectes_COI_locality!M$1)</f>
        <v>0</v>
      </c>
      <c r="N15">
        <f>COUNTIFS(Cirripectes_R_sampledata!$P:$P,Cirripectes_COI_locality!$A15,Cirripectes_R_sampledata!$E:$E,Cirripectes_COI_locality!N$1)</f>
        <v>0</v>
      </c>
      <c r="O15">
        <f>COUNTIFS(Cirripectes_R_sampledata!$P:$P,Cirripectes_COI_locality!$A15,Cirripectes_R_sampledata!$E:$E,Cirripectes_COI_locality!O$1)</f>
        <v>0</v>
      </c>
      <c r="P15">
        <f>COUNTIFS(Cirripectes_R_sampledata!$P:$P,Cirripectes_COI_locality!$A15,Cirripectes_R_sampledata!$E:$E,Cirripectes_COI_locality!P$1)</f>
        <v>0</v>
      </c>
      <c r="Q15">
        <f>COUNTIFS(Cirripectes_R_sampledata!$P:$P,Cirripectes_COI_locality!$A15,Cirripectes_R_sampledata!$E:$E,Cirripectes_COI_locality!Q$1)</f>
        <v>0</v>
      </c>
      <c r="R15">
        <f>COUNTIFS(Cirripectes_R_sampledata!$P:$P,Cirripectes_COI_locality!$A15,Cirripectes_R_sampledata!$E:$E,Cirripectes_COI_locality!R$1)</f>
        <v>1</v>
      </c>
      <c r="S15">
        <f>COUNTIFS(Cirripectes_R_sampledata!$P:$P,Cirripectes_COI_locality!$A15,Cirripectes_R_sampledata!$E:$E,Cirripectes_COI_locality!S$1)</f>
        <v>0</v>
      </c>
      <c r="T15">
        <f>COUNTIFS(Cirripectes_R_sampledata!$P:$P,Cirripectes_COI_locality!$A15,Cirripectes_R_sampledata!$E:$E,Cirripectes_COI_locality!T$1)</f>
        <v>0</v>
      </c>
      <c r="U15">
        <f>COUNTIFS(Cirripectes_R_sampledata!$P:$P,Cirripectes_COI_locality!$A15,Cirripectes_R_sampledata!$E:$E,Cirripectes_COI_locality!U$1)</f>
        <v>3</v>
      </c>
      <c r="V15">
        <f>COUNTIFS(Cirripectes_R_sampledata!$P:$P,Cirripectes_COI_locality!$A15,Cirripectes_R_sampledata!$E:$E,Cirripectes_COI_locality!V$1)</f>
        <v>0</v>
      </c>
      <c r="W15">
        <f>COUNTIFS(Cirripectes_R_sampledata!$P:$P,Cirripectes_COI_locality!$A15,Cirripectes_R_sampledata!$E:$E,Cirripectes_COI_locality!W$1)</f>
        <v>0</v>
      </c>
    </row>
    <row r="16" spans="1:24" x14ac:dyDescent="0.25">
      <c r="A16" s="35" t="s">
        <v>1321</v>
      </c>
      <c r="B16" s="35" t="s">
        <v>1350</v>
      </c>
      <c r="C16" s="35" t="s">
        <v>1351</v>
      </c>
      <c r="D16" s="35" t="s">
        <v>1364</v>
      </c>
      <c r="E16">
        <f>COUNTIF(Cirripectes_R_sampledata!P:P,Cirripectes_COI_locality!A16)</f>
        <v>9</v>
      </c>
      <c r="F16">
        <f>COUNTIFS(Cirripectes_R_sampledata!$P:$P,Cirripectes_COI_locality!$A16,Cirripectes_R_sampledata!$E:$E,Cirripectes_COI_locality!F$1)</f>
        <v>0</v>
      </c>
      <c r="G16">
        <f>COUNTIFS(Cirripectes_R_sampledata!$P:$P,Cirripectes_COI_locality!$A16,Cirripectes_R_sampledata!$E:$E,Cirripectes_COI_locality!G$1)</f>
        <v>0</v>
      </c>
      <c r="H16">
        <f>COUNTIFS(Cirripectes_R_sampledata!$P:$P,Cirripectes_COI_locality!$A16,Cirripectes_R_sampledata!$E:$E,Cirripectes_COI_locality!H$1)</f>
        <v>7</v>
      </c>
      <c r="I16">
        <f>COUNTIFS(Cirripectes_R_sampledata!$P:$P,Cirripectes_COI_locality!$A16,Cirripectes_R_sampledata!$E:$E,Cirripectes_COI_locality!I$1)</f>
        <v>0</v>
      </c>
      <c r="J16">
        <f>COUNTIFS(Cirripectes_R_sampledata!$P:$P,Cirripectes_COI_locality!$A16,Cirripectes_R_sampledata!$E:$E,Cirripectes_COI_locality!J$1)</f>
        <v>2</v>
      </c>
      <c r="K16">
        <f>COUNTIFS(Cirripectes_R_sampledata!$P:$P,Cirripectes_COI_locality!$A16,Cirripectes_R_sampledata!$E:$E,Cirripectes_COI_locality!K$1)</f>
        <v>0</v>
      </c>
      <c r="L16">
        <f>COUNTIFS(Cirripectes_R_sampledata!$P:$P,Cirripectes_COI_locality!$A16,Cirripectes_R_sampledata!$E:$E,Cirripectes_COI_locality!L$1)</f>
        <v>0</v>
      </c>
      <c r="M16">
        <f>COUNTIFS(Cirripectes_R_sampledata!$P:$P,Cirripectes_COI_locality!$A16,Cirripectes_R_sampledata!$E:$E,Cirripectes_COI_locality!M$1)</f>
        <v>0</v>
      </c>
      <c r="N16">
        <f>COUNTIFS(Cirripectes_R_sampledata!$P:$P,Cirripectes_COI_locality!$A16,Cirripectes_R_sampledata!$E:$E,Cirripectes_COI_locality!N$1)</f>
        <v>0</v>
      </c>
      <c r="O16">
        <f>COUNTIFS(Cirripectes_R_sampledata!$P:$P,Cirripectes_COI_locality!$A16,Cirripectes_R_sampledata!$E:$E,Cirripectes_COI_locality!O$1)</f>
        <v>0</v>
      </c>
      <c r="P16">
        <f>COUNTIFS(Cirripectes_R_sampledata!$P:$P,Cirripectes_COI_locality!$A16,Cirripectes_R_sampledata!$E:$E,Cirripectes_COI_locality!P$1)</f>
        <v>0</v>
      </c>
      <c r="Q16">
        <f>COUNTIFS(Cirripectes_R_sampledata!$P:$P,Cirripectes_COI_locality!$A16,Cirripectes_R_sampledata!$E:$E,Cirripectes_COI_locality!Q$1)</f>
        <v>0</v>
      </c>
      <c r="R16">
        <f>COUNTIFS(Cirripectes_R_sampledata!$P:$P,Cirripectes_COI_locality!$A16,Cirripectes_R_sampledata!$E:$E,Cirripectes_COI_locality!R$1)</f>
        <v>0</v>
      </c>
      <c r="S16">
        <f>COUNTIFS(Cirripectes_R_sampledata!$P:$P,Cirripectes_COI_locality!$A16,Cirripectes_R_sampledata!$E:$E,Cirripectes_COI_locality!S$1)</f>
        <v>0</v>
      </c>
      <c r="T16">
        <f>COUNTIFS(Cirripectes_R_sampledata!$P:$P,Cirripectes_COI_locality!$A16,Cirripectes_R_sampledata!$E:$E,Cirripectes_COI_locality!T$1)</f>
        <v>0</v>
      </c>
      <c r="U16">
        <f>COUNTIFS(Cirripectes_R_sampledata!$P:$P,Cirripectes_COI_locality!$A16,Cirripectes_R_sampledata!$E:$E,Cirripectes_COI_locality!U$1)</f>
        <v>0</v>
      </c>
      <c r="V16">
        <f>COUNTIFS(Cirripectes_R_sampledata!$P:$P,Cirripectes_COI_locality!$A16,Cirripectes_R_sampledata!$E:$E,Cirripectes_COI_locality!V$1)</f>
        <v>0</v>
      </c>
      <c r="W16">
        <f>COUNTIFS(Cirripectes_R_sampledata!$P:$P,Cirripectes_COI_locality!$A16,Cirripectes_R_sampledata!$E:$E,Cirripectes_COI_locality!W$1)</f>
        <v>0</v>
      </c>
    </row>
    <row r="17" spans="1:23" x14ac:dyDescent="0.25">
      <c r="A17" s="35" t="s">
        <v>60</v>
      </c>
      <c r="B17" s="35" t="s">
        <v>1299</v>
      </c>
      <c r="C17" s="35" t="s">
        <v>1300</v>
      </c>
      <c r="D17" s="35" t="s">
        <v>1365</v>
      </c>
      <c r="E17">
        <f>COUNTIF(Cirripectes_R_sampledata!P:P,Cirripectes_COI_locality!A17)</f>
        <v>8</v>
      </c>
      <c r="F17">
        <f>COUNTIFS(Cirripectes_R_sampledata!$P:$P,Cirripectes_COI_locality!$A17,Cirripectes_R_sampledata!$E:$E,Cirripectes_COI_locality!F$1)</f>
        <v>0</v>
      </c>
      <c r="G17">
        <f>COUNTIFS(Cirripectes_R_sampledata!$P:$P,Cirripectes_COI_locality!$A17,Cirripectes_R_sampledata!$E:$E,Cirripectes_COI_locality!G$1)</f>
        <v>0</v>
      </c>
      <c r="H17">
        <f>COUNTIFS(Cirripectes_R_sampledata!$P:$P,Cirripectes_COI_locality!$A17,Cirripectes_R_sampledata!$E:$E,Cirripectes_COI_locality!H$1)</f>
        <v>3</v>
      </c>
      <c r="I17">
        <f>COUNTIFS(Cirripectes_R_sampledata!$P:$P,Cirripectes_COI_locality!$A17,Cirripectes_R_sampledata!$E:$E,Cirripectes_COI_locality!I$1)</f>
        <v>0</v>
      </c>
      <c r="J17">
        <f>COUNTIFS(Cirripectes_R_sampledata!$P:$P,Cirripectes_COI_locality!$A17,Cirripectes_R_sampledata!$E:$E,Cirripectes_COI_locality!J$1)</f>
        <v>5</v>
      </c>
      <c r="K17">
        <f>COUNTIFS(Cirripectes_R_sampledata!$P:$P,Cirripectes_COI_locality!$A17,Cirripectes_R_sampledata!$E:$E,Cirripectes_COI_locality!K$1)</f>
        <v>0</v>
      </c>
      <c r="L17">
        <f>COUNTIFS(Cirripectes_R_sampledata!$P:$P,Cirripectes_COI_locality!$A17,Cirripectes_R_sampledata!$E:$E,Cirripectes_COI_locality!L$1)</f>
        <v>0</v>
      </c>
      <c r="M17">
        <f>COUNTIFS(Cirripectes_R_sampledata!$P:$P,Cirripectes_COI_locality!$A17,Cirripectes_R_sampledata!$E:$E,Cirripectes_COI_locality!M$1)</f>
        <v>0</v>
      </c>
      <c r="N17">
        <f>COUNTIFS(Cirripectes_R_sampledata!$P:$P,Cirripectes_COI_locality!$A17,Cirripectes_R_sampledata!$E:$E,Cirripectes_COI_locality!N$1)</f>
        <v>0</v>
      </c>
      <c r="O17">
        <f>COUNTIFS(Cirripectes_R_sampledata!$P:$P,Cirripectes_COI_locality!$A17,Cirripectes_R_sampledata!$E:$E,Cirripectes_COI_locality!O$1)</f>
        <v>0</v>
      </c>
      <c r="P17">
        <f>COUNTIFS(Cirripectes_R_sampledata!$P:$P,Cirripectes_COI_locality!$A17,Cirripectes_R_sampledata!$E:$E,Cirripectes_COI_locality!P$1)</f>
        <v>0</v>
      </c>
      <c r="Q17">
        <f>COUNTIFS(Cirripectes_R_sampledata!$P:$P,Cirripectes_COI_locality!$A17,Cirripectes_R_sampledata!$E:$E,Cirripectes_COI_locality!Q$1)</f>
        <v>0</v>
      </c>
      <c r="R17">
        <f>COUNTIFS(Cirripectes_R_sampledata!$P:$P,Cirripectes_COI_locality!$A17,Cirripectes_R_sampledata!$E:$E,Cirripectes_COI_locality!R$1)</f>
        <v>0</v>
      </c>
      <c r="S17">
        <f>COUNTIFS(Cirripectes_R_sampledata!$P:$P,Cirripectes_COI_locality!$A17,Cirripectes_R_sampledata!$E:$E,Cirripectes_COI_locality!S$1)</f>
        <v>0</v>
      </c>
      <c r="T17">
        <f>COUNTIFS(Cirripectes_R_sampledata!$P:$P,Cirripectes_COI_locality!$A17,Cirripectes_R_sampledata!$E:$E,Cirripectes_COI_locality!T$1)</f>
        <v>0</v>
      </c>
      <c r="U17">
        <f>COUNTIFS(Cirripectes_R_sampledata!$P:$P,Cirripectes_COI_locality!$A17,Cirripectes_R_sampledata!$E:$E,Cirripectes_COI_locality!U$1)</f>
        <v>0</v>
      </c>
      <c r="V17">
        <f>COUNTIFS(Cirripectes_R_sampledata!$P:$P,Cirripectes_COI_locality!$A17,Cirripectes_R_sampledata!$E:$E,Cirripectes_COI_locality!V$1)</f>
        <v>0</v>
      </c>
      <c r="W17">
        <f>COUNTIFS(Cirripectes_R_sampledata!$P:$P,Cirripectes_COI_locality!$A17,Cirripectes_R_sampledata!$E:$E,Cirripectes_COI_locality!W$1)</f>
        <v>0</v>
      </c>
    </row>
    <row r="18" spans="1:23" x14ac:dyDescent="0.25">
      <c r="A18" s="35" t="s">
        <v>1330</v>
      </c>
      <c r="B18" s="35" t="s">
        <v>1044</v>
      </c>
      <c r="C18" s="35" t="s">
        <v>1045</v>
      </c>
      <c r="D18" s="35" t="s">
        <v>1365</v>
      </c>
      <c r="E18">
        <f>COUNTIF(Cirripectes_R_sampledata!P:P,Cirripectes_COI_locality!A18)</f>
        <v>1</v>
      </c>
      <c r="F18">
        <f>COUNTIFS(Cirripectes_R_sampledata!$P:$P,Cirripectes_COI_locality!$A18,Cirripectes_R_sampledata!$E:$E,Cirripectes_COI_locality!F$1)</f>
        <v>0</v>
      </c>
      <c r="G18">
        <f>COUNTIFS(Cirripectes_R_sampledata!$P:$P,Cirripectes_COI_locality!$A18,Cirripectes_R_sampledata!$E:$E,Cirripectes_COI_locality!G$1)</f>
        <v>0</v>
      </c>
      <c r="H18">
        <f>COUNTIFS(Cirripectes_R_sampledata!$P:$P,Cirripectes_COI_locality!$A18,Cirripectes_R_sampledata!$E:$E,Cirripectes_COI_locality!H$1)</f>
        <v>1</v>
      </c>
      <c r="I18">
        <f>COUNTIFS(Cirripectes_R_sampledata!$P:$P,Cirripectes_COI_locality!$A18,Cirripectes_R_sampledata!$E:$E,Cirripectes_COI_locality!I$1)</f>
        <v>0</v>
      </c>
      <c r="J18">
        <f>COUNTIFS(Cirripectes_R_sampledata!$P:$P,Cirripectes_COI_locality!$A18,Cirripectes_R_sampledata!$E:$E,Cirripectes_COI_locality!J$1)</f>
        <v>0</v>
      </c>
      <c r="K18">
        <f>COUNTIFS(Cirripectes_R_sampledata!$P:$P,Cirripectes_COI_locality!$A18,Cirripectes_R_sampledata!$E:$E,Cirripectes_COI_locality!K$1)</f>
        <v>0</v>
      </c>
      <c r="L18">
        <f>COUNTIFS(Cirripectes_R_sampledata!$P:$P,Cirripectes_COI_locality!$A18,Cirripectes_R_sampledata!$E:$E,Cirripectes_COI_locality!L$1)</f>
        <v>0</v>
      </c>
      <c r="M18">
        <f>COUNTIFS(Cirripectes_R_sampledata!$P:$P,Cirripectes_COI_locality!$A18,Cirripectes_R_sampledata!$E:$E,Cirripectes_COI_locality!M$1)</f>
        <v>0</v>
      </c>
      <c r="N18">
        <f>COUNTIFS(Cirripectes_R_sampledata!$P:$P,Cirripectes_COI_locality!$A18,Cirripectes_R_sampledata!$E:$E,Cirripectes_COI_locality!N$1)</f>
        <v>0</v>
      </c>
      <c r="O18">
        <f>COUNTIFS(Cirripectes_R_sampledata!$P:$P,Cirripectes_COI_locality!$A18,Cirripectes_R_sampledata!$E:$E,Cirripectes_COI_locality!O$1)</f>
        <v>0</v>
      </c>
      <c r="P18">
        <f>COUNTIFS(Cirripectes_R_sampledata!$P:$P,Cirripectes_COI_locality!$A18,Cirripectes_R_sampledata!$E:$E,Cirripectes_COI_locality!P$1)</f>
        <v>0</v>
      </c>
      <c r="Q18">
        <f>COUNTIFS(Cirripectes_R_sampledata!$P:$P,Cirripectes_COI_locality!$A18,Cirripectes_R_sampledata!$E:$E,Cirripectes_COI_locality!Q$1)</f>
        <v>0</v>
      </c>
      <c r="R18">
        <f>COUNTIFS(Cirripectes_R_sampledata!$P:$P,Cirripectes_COI_locality!$A18,Cirripectes_R_sampledata!$E:$E,Cirripectes_COI_locality!R$1)</f>
        <v>0</v>
      </c>
      <c r="S18">
        <f>COUNTIFS(Cirripectes_R_sampledata!$P:$P,Cirripectes_COI_locality!$A18,Cirripectes_R_sampledata!$E:$E,Cirripectes_COI_locality!S$1)</f>
        <v>0</v>
      </c>
      <c r="T18">
        <f>COUNTIFS(Cirripectes_R_sampledata!$P:$P,Cirripectes_COI_locality!$A18,Cirripectes_R_sampledata!$E:$E,Cirripectes_COI_locality!T$1)</f>
        <v>0</v>
      </c>
      <c r="U18">
        <f>COUNTIFS(Cirripectes_R_sampledata!$P:$P,Cirripectes_COI_locality!$A18,Cirripectes_R_sampledata!$E:$E,Cirripectes_COI_locality!U$1)</f>
        <v>0</v>
      </c>
      <c r="V18">
        <f>COUNTIFS(Cirripectes_R_sampledata!$P:$P,Cirripectes_COI_locality!$A18,Cirripectes_R_sampledata!$E:$E,Cirripectes_COI_locality!V$1)</f>
        <v>0</v>
      </c>
      <c r="W18">
        <f>COUNTIFS(Cirripectes_R_sampledata!$P:$P,Cirripectes_COI_locality!$A18,Cirripectes_R_sampledata!$E:$E,Cirripectes_COI_locality!W$1)</f>
        <v>0</v>
      </c>
    </row>
    <row r="19" spans="1:23" x14ac:dyDescent="0.25">
      <c r="A19" t="s">
        <v>1291</v>
      </c>
      <c r="B19" s="35" t="s">
        <v>1004</v>
      </c>
      <c r="C19" s="35" t="s">
        <v>1005</v>
      </c>
      <c r="D19" s="35" t="s">
        <v>1368</v>
      </c>
      <c r="E19">
        <f>COUNTIF(Cirripectes_R_sampledata!P:P,Cirripectes_COI_locality!A19)</f>
        <v>7</v>
      </c>
      <c r="F19">
        <f>COUNTIFS(Cirripectes_R_sampledata!$P:$P,Cirripectes_COI_locality!$A19,Cirripectes_R_sampledata!$E:$E,Cirripectes_COI_locality!F$1)</f>
        <v>0</v>
      </c>
      <c r="G19">
        <f>COUNTIFS(Cirripectes_R_sampledata!$P:$P,Cirripectes_COI_locality!$A19,Cirripectes_R_sampledata!$E:$E,Cirripectes_COI_locality!G$1)</f>
        <v>7</v>
      </c>
      <c r="H19">
        <f>COUNTIFS(Cirripectes_R_sampledata!$P:$P,Cirripectes_COI_locality!$A19,Cirripectes_R_sampledata!$E:$E,Cirripectes_COI_locality!H$1)</f>
        <v>0</v>
      </c>
      <c r="I19">
        <f>COUNTIFS(Cirripectes_R_sampledata!$P:$P,Cirripectes_COI_locality!$A19,Cirripectes_R_sampledata!$E:$E,Cirripectes_COI_locality!I$1)</f>
        <v>0</v>
      </c>
      <c r="J19">
        <f>COUNTIFS(Cirripectes_R_sampledata!$P:$P,Cirripectes_COI_locality!$A19,Cirripectes_R_sampledata!$E:$E,Cirripectes_COI_locality!J$1)</f>
        <v>0</v>
      </c>
      <c r="K19">
        <f>COUNTIFS(Cirripectes_R_sampledata!$P:$P,Cirripectes_COI_locality!$A19,Cirripectes_R_sampledata!$E:$E,Cirripectes_COI_locality!K$1)</f>
        <v>0</v>
      </c>
      <c r="L19">
        <f>COUNTIFS(Cirripectes_R_sampledata!$P:$P,Cirripectes_COI_locality!$A19,Cirripectes_R_sampledata!$E:$E,Cirripectes_COI_locality!L$1)</f>
        <v>0</v>
      </c>
      <c r="M19">
        <f>COUNTIFS(Cirripectes_R_sampledata!$P:$P,Cirripectes_COI_locality!$A19,Cirripectes_R_sampledata!$E:$E,Cirripectes_COI_locality!M$1)</f>
        <v>0</v>
      </c>
      <c r="N19">
        <f>COUNTIFS(Cirripectes_R_sampledata!$P:$P,Cirripectes_COI_locality!$A19,Cirripectes_R_sampledata!$E:$E,Cirripectes_COI_locality!N$1)</f>
        <v>0</v>
      </c>
      <c r="O19">
        <f>COUNTIFS(Cirripectes_R_sampledata!$P:$P,Cirripectes_COI_locality!$A19,Cirripectes_R_sampledata!$E:$E,Cirripectes_COI_locality!O$1)</f>
        <v>0</v>
      </c>
      <c r="P19">
        <f>COUNTIFS(Cirripectes_R_sampledata!$P:$P,Cirripectes_COI_locality!$A19,Cirripectes_R_sampledata!$E:$E,Cirripectes_COI_locality!P$1)</f>
        <v>0</v>
      </c>
      <c r="Q19">
        <f>COUNTIFS(Cirripectes_R_sampledata!$P:$P,Cirripectes_COI_locality!$A19,Cirripectes_R_sampledata!$E:$E,Cirripectes_COI_locality!Q$1)</f>
        <v>0</v>
      </c>
      <c r="R19">
        <f>COUNTIFS(Cirripectes_R_sampledata!$P:$P,Cirripectes_COI_locality!$A19,Cirripectes_R_sampledata!$E:$E,Cirripectes_COI_locality!R$1)</f>
        <v>0</v>
      </c>
      <c r="S19">
        <f>COUNTIFS(Cirripectes_R_sampledata!$P:$P,Cirripectes_COI_locality!$A19,Cirripectes_R_sampledata!$E:$E,Cirripectes_COI_locality!S$1)</f>
        <v>0</v>
      </c>
      <c r="T19">
        <f>COUNTIFS(Cirripectes_R_sampledata!$P:$P,Cirripectes_COI_locality!$A19,Cirripectes_R_sampledata!$E:$E,Cirripectes_COI_locality!T$1)</f>
        <v>0</v>
      </c>
      <c r="U19">
        <f>COUNTIFS(Cirripectes_R_sampledata!$P:$P,Cirripectes_COI_locality!$A19,Cirripectes_R_sampledata!$E:$E,Cirripectes_COI_locality!U$1)</f>
        <v>0</v>
      </c>
      <c r="V19">
        <f>COUNTIFS(Cirripectes_R_sampledata!$P:$P,Cirripectes_COI_locality!$A19,Cirripectes_R_sampledata!$E:$E,Cirripectes_COI_locality!V$1)</f>
        <v>0</v>
      </c>
      <c r="W19">
        <f>COUNTIFS(Cirripectes_R_sampledata!$P:$P,Cirripectes_COI_locality!$A19,Cirripectes_R_sampledata!$E:$E,Cirripectes_COI_locality!W$1)</f>
        <v>0</v>
      </c>
    </row>
    <row r="20" spans="1:23" x14ac:dyDescent="0.25">
      <c r="A20" s="35" t="s">
        <v>1335</v>
      </c>
      <c r="B20" s="35" t="s">
        <v>1317</v>
      </c>
      <c r="C20" s="35" t="s">
        <v>1318</v>
      </c>
      <c r="D20" s="35" t="s">
        <v>1366</v>
      </c>
      <c r="E20">
        <f>COUNTIF(Cirripectes_R_sampledata!P:P,Cirripectes_COI_locality!A20)</f>
        <v>1</v>
      </c>
      <c r="F20">
        <f>COUNTIFS(Cirripectes_R_sampledata!$P:$P,Cirripectes_COI_locality!$A20,Cirripectes_R_sampledata!$E:$E,Cirripectes_COI_locality!F$1)</f>
        <v>0</v>
      </c>
      <c r="G20">
        <f>COUNTIFS(Cirripectes_R_sampledata!$P:$P,Cirripectes_COI_locality!$A20,Cirripectes_R_sampledata!$E:$E,Cirripectes_COI_locality!G$1)</f>
        <v>0</v>
      </c>
      <c r="H20">
        <f>COUNTIFS(Cirripectes_R_sampledata!$P:$P,Cirripectes_COI_locality!$A20,Cirripectes_R_sampledata!$E:$E,Cirripectes_COI_locality!H$1)</f>
        <v>0</v>
      </c>
      <c r="I20">
        <f>COUNTIFS(Cirripectes_R_sampledata!$P:$P,Cirripectes_COI_locality!$A20,Cirripectes_R_sampledata!$E:$E,Cirripectes_COI_locality!I$1)</f>
        <v>0</v>
      </c>
      <c r="J20">
        <f>COUNTIFS(Cirripectes_R_sampledata!$P:$P,Cirripectes_COI_locality!$A20,Cirripectes_R_sampledata!$E:$E,Cirripectes_COI_locality!J$1)</f>
        <v>1</v>
      </c>
      <c r="K20">
        <f>COUNTIFS(Cirripectes_R_sampledata!$P:$P,Cirripectes_COI_locality!$A20,Cirripectes_R_sampledata!$E:$E,Cirripectes_COI_locality!K$1)</f>
        <v>0</v>
      </c>
      <c r="L20">
        <f>COUNTIFS(Cirripectes_R_sampledata!$P:$P,Cirripectes_COI_locality!$A20,Cirripectes_R_sampledata!$E:$E,Cirripectes_COI_locality!L$1)</f>
        <v>0</v>
      </c>
      <c r="M20">
        <f>COUNTIFS(Cirripectes_R_sampledata!$P:$P,Cirripectes_COI_locality!$A20,Cirripectes_R_sampledata!$E:$E,Cirripectes_COI_locality!M$1)</f>
        <v>0</v>
      </c>
      <c r="N20">
        <f>COUNTIFS(Cirripectes_R_sampledata!$P:$P,Cirripectes_COI_locality!$A20,Cirripectes_R_sampledata!$E:$E,Cirripectes_COI_locality!N$1)</f>
        <v>0</v>
      </c>
      <c r="O20">
        <f>COUNTIFS(Cirripectes_R_sampledata!$P:$P,Cirripectes_COI_locality!$A20,Cirripectes_R_sampledata!$E:$E,Cirripectes_COI_locality!O$1)</f>
        <v>0</v>
      </c>
      <c r="P20">
        <f>COUNTIFS(Cirripectes_R_sampledata!$P:$P,Cirripectes_COI_locality!$A20,Cirripectes_R_sampledata!$E:$E,Cirripectes_COI_locality!P$1)</f>
        <v>0</v>
      </c>
      <c r="Q20">
        <f>COUNTIFS(Cirripectes_R_sampledata!$P:$P,Cirripectes_COI_locality!$A20,Cirripectes_R_sampledata!$E:$E,Cirripectes_COI_locality!Q$1)</f>
        <v>0</v>
      </c>
      <c r="R20">
        <f>COUNTIFS(Cirripectes_R_sampledata!$P:$P,Cirripectes_COI_locality!$A20,Cirripectes_R_sampledata!$E:$E,Cirripectes_COI_locality!R$1)</f>
        <v>0</v>
      </c>
      <c r="S20">
        <f>COUNTIFS(Cirripectes_R_sampledata!$P:$P,Cirripectes_COI_locality!$A20,Cirripectes_R_sampledata!$E:$E,Cirripectes_COI_locality!S$1)</f>
        <v>0</v>
      </c>
      <c r="T20">
        <f>COUNTIFS(Cirripectes_R_sampledata!$P:$P,Cirripectes_COI_locality!$A20,Cirripectes_R_sampledata!$E:$E,Cirripectes_COI_locality!T$1)</f>
        <v>0</v>
      </c>
      <c r="U20">
        <f>COUNTIFS(Cirripectes_R_sampledata!$P:$P,Cirripectes_COI_locality!$A20,Cirripectes_R_sampledata!$E:$E,Cirripectes_COI_locality!U$1)</f>
        <v>0</v>
      </c>
      <c r="V20">
        <f>COUNTIFS(Cirripectes_R_sampledata!$P:$P,Cirripectes_COI_locality!$A20,Cirripectes_R_sampledata!$E:$E,Cirripectes_COI_locality!V$1)</f>
        <v>0</v>
      </c>
      <c r="W20">
        <f>COUNTIFS(Cirripectes_R_sampledata!$P:$P,Cirripectes_COI_locality!$A20,Cirripectes_R_sampledata!$E:$E,Cirripectes_COI_locality!W$1)</f>
        <v>0</v>
      </c>
    </row>
    <row r="21" spans="1:23" x14ac:dyDescent="0.25">
      <c r="A21" s="35" t="s">
        <v>1332</v>
      </c>
      <c r="B21" s="35" t="s">
        <v>1352</v>
      </c>
      <c r="C21" s="35" t="s">
        <v>1353</v>
      </c>
      <c r="D21" s="35" t="s">
        <v>1367</v>
      </c>
      <c r="E21">
        <f>COUNTIF(Cirripectes_R_sampledata!P:P,Cirripectes_COI_locality!A21)</f>
        <v>3</v>
      </c>
      <c r="F21">
        <f>COUNTIFS(Cirripectes_R_sampledata!$P:$P,Cirripectes_COI_locality!$A21,Cirripectes_R_sampledata!$E:$E,Cirripectes_COI_locality!F$1)</f>
        <v>0</v>
      </c>
      <c r="G21">
        <f>COUNTIFS(Cirripectes_R_sampledata!$P:$P,Cirripectes_COI_locality!$A21,Cirripectes_R_sampledata!$E:$E,Cirripectes_COI_locality!G$1)</f>
        <v>0</v>
      </c>
      <c r="H21">
        <f>COUNTIFS(Cirripectes_R_sampledata!$P:$P,Cirripectes_COI_locality!$A21,Cirripectes_R_sampledata!$E:$E,Cirripectes_COI_locality!H$1)</f>
        <v>0</v>
      </c>
      <c r="I21">
        <f>COUNTIFS(Cirripectes_R_sampledata!$P:$P,Cirripectes_COI_locality!$A21,Cirripectes_R_sampledata!$E:$E,Cirripectes_COI_locality!I$1)</f>
        <v>0</v>
      </c>
      <c r="J21">
        <f>COUNTIFS(Cirripectes_R_sampledata!$P:$P,Cirripectes_COI_locality!$A21,Cirripectes_R_sampledata!$E:$E,Cirripectes_COI_locality!J$1)</f>
        <v>0</v>
      </c>
      <c r="K21">
        <f>COUNTIFS(Cirripectes_R_sampledata!$P:$P,Cirripectes_COI_locality!$A21,Cirripectes_R_sampledata!$E:$E,Cirripectes_COI_locality!K$1)</f>
        <v>0</v>
      </c>
      <c r="L21">
        <f>COUNTIFS(Cirripectes_R_sampledata!$P:$P,Cirripectes_COI_locality!$A21,Cirripectes_R_sampledata!$E:$E,Cirripectes_COI_locality!L$1)</f>
        <v>0</v>
      </c>
      <c r="M21">
        <f>COUNTIFS(Cirripectes_R_sampledata!$P:$P,Cirripectes_COI_locality!$A21,Cirripectes_R_sampledata!$E:$E,Cirripectes_COI_locality!M$1)</f>
        <v>0</v>
      </c>
      <c r="N21">
        <f>COUNTIFS(Cirripectes_R_sampledata!$P:$P,Cirripectes_COI_locality!$A21,Cirripectes_R_sampledata!$E:$E,Cirripectes_COI_locality!N$1)</f>
        <v>0</v>
      </c>
      <c r="O21">
        <f>COUNTIFS(Cirripectes_R_sampledata!$P:$P,Cirripectes_COI_locality!$A21,Cirripectes_R_sampledata!$E:$E,Cirripectes_COI_locality!O$1)</f>
        <v>0</v>
      </c>
      <c r="P21">
        <f>COUNTIFS(Cirripectes_R_sampledata!$P:$P,Cirripectes_COI_locality!$A21,Cirripectes_R_sampledata!$E:$E,Cirripectes_COI_locality!P$1)</f>
        <v>0</v>
      </c>
      <c r="Q21">
        <f>COUNTIFS(Cirripectes_R_sampledata!$P:$P,Cirripectes_COI_locality!$A21,Cirripectes_R_sampledata!$E:$E,Cirripectes_COI_locality!Q$1)</f>
        <v>2</v>
      </c>
      <c r="R21">
        <f>COUNTIFS(Cirripectes_R_sampledata!$P:$P,Cirripectes_COI_locality!$A21,Cirripectes_R_sampledata!$E:$E,Cirripectes_COI_locality!R$1)</f>
        <v>0</v>
      </c>
      <c r="S21">
        <f>COUNTIFS(Cirripectes_R_sampledata!$P:$P,Cirripectes_COI_locality!$A21,Cirripectes_R_sampledata!$E:$E,Cirripectes_COI_locality!S$1)</f>
        <v>0</v>
      </c>
      <c r="T21">
        <f>COUNTIFS(Cirripectes_R_sampledata!$P:$P,Cirripectes_COI_locality!$A21,Cirripectes_R_sampledata!$E:$E,Cirripectes_COI_locality!T$1)</f>
        <v>0</v>
      </c>
      <c r="U21">
        <f>COUNTIFS(Cirripectes_R_sampledata!$P:$P,Cirripectes_COI_locality!$A21,Cirripectes_R_sampledata!$E:$E,Cirripectes_COI_locality!U$1)</f>
        <v>1</v>
      </c>
      <c r="V21">
        <f>COUNTIFS(Cirripectes_R_sampledata!$P:$P,Cirripectes_COI_locality!$A21,Cirripectes_R_sampledata!$E:$E,Cirripectes_COI_locality!V$1)</f>
        <v>0</v>
      </c>
      <c r="W21">
        <f>COUNTIFS(Cirripectes_R_sampledata!$P:$P,Cirripectes_COI_locality!$A21,Cirripectes_R_sampledata!$E:$E,Cirripectes_COI_locality!W$1)</f>
        <v>0</v>
      </c>
    </row>
    <row r="22" spans="1:23" x14ac:dyDescent="0.25">
      <c r="A22" s="35" t="s">
        <v>1323</v>
      </c>
      <c r="B22" s="1" t="s">
        <v>1022</v>
      </c>
      <c r="C22" s="1" t="s">
        <v>1023</v>
      </c>
      <c r="D22" s="36" t="s">
        <v>1369</v>
      </c>
      <c r="E22">
        <f>COUNTIF(Cirripectes_R_sampledata!P:P,Cirripectes_COI_locality!A22)</f>
        <v>6</v>
      </c>
      <c r="F22">
        <f>COUNTIFS(Cirripectes_R_sampledata!$P:$P,Cirripectes_COI_locality!$A22,Cirripectes_R_sampledata!$E:$E,Cirripectes_COI_locality!F$1)</f>
        <v>0</v>
      </c>
      <c r="G22">
        <f>COUNTIFS(Cirripectes_R_sampledata!$P:$P,Cirripectes_COI_locality!$A22,Cirripectes_R_sampledata!$E:$E,Cirripectes_COI_locality!G$1)</f>
        <v>0</v>
      </c>
      <c r="H22">
        <f>COUNTIFS(Cirripectes_R_sampledata!$P:$P,Cirripectes_COI_locality!$A22,Cirripectes_R_sampledata!$E:$E,Cirripectes_COI_locality!H$1)</f>
        <v>0</v>
      </c>
      <c r="I22">
        <f>COUNTIFS(Cirripectes_R_sampledata!$P:$P,Cirripectes_COI_locality!$A22,Cirripectes_R_sampledata!$E:$E,Cirripectes_COI_locality!I$1)</f>
        <v>0</v>
      </c>
      <c r="J22">
        <f>COUNTIFS(Cirripectes_R_sampledata!$P:$P,Cirripectes_COI_locality!$A22,Cirripectes_R_sampledata!$E:$E,Cirripectes_COI_locality!J$1)</f>
        <v>0</v>
      </c>
      <c r="K22">
        <f>COUNTIFS(Cirripectes_R_sampledata!$P:$P,Cirripectes_COI_locality!$A22,Cirripectes_R_sampledata!$E:$E,Cirripectes_COI_locality!K$1)</f>
        <v>1</v>
      </c>
      <c r="L22">
        <f>COUNTIFS(Cirripectes_R_sampledata!$P:$P,Cirripectes_COI_locality!$A22,Cirripectes_R_sampledata!$E:$E,Cirripectes_COI_locality!L$1)</f>
        <v>0</v>
      </c>
      <c r="M22">
        <f>COUNTIFS(Cirripectes_R_sampledata!$P:$P,Cirripectes_COI_locality!$A22,Cirripectes_R_sampledata!$E:$E,Cirripectes_COI_locality!M$1)</f>
        <v>0</v>
      </c>
      <c r="N22">
        <f>COUNTIFS(Cirripectes_R_sampledata!$P:$P,Cirripectes_COI_locality!$A22,Cirripectes_R_sampledata!$E:$E,Cirripectes_COI_locality!N$1)</f>
        <v>0</v>
      </c>
      <c r="O22">
        <f>COUNTIFS(Cirripectes_R_sampledata!$P:$P,Cirripectes_COI_locality!$A22,Cirripectes_R_sampledata!$E:$E,Cirripectes_COI_locality!O$1)</f>
        <v>0</v>
      </c>
      <c r="P22">
        <f>COUNTIFS(Cirripectes_R_sampledata!$P:$P,Cirripectes_COI_locality!$A22,Cirripectes_R_sampledata!$E:$E,Cirripectes_COI_locality!P$1)</f>
        <v>1</v>
      </c>
      <c r="Q22">
        <f>COUNTIFS(Cirripectes_R_sampledata!$P:$P,Cirripectes_COI_locality!$A22,Cirripectes_R_sampledata!$E:$E,Cirripectes_COI_locality!Q$1)</f>
        <v>1</v>
      </c>
      <c r="R22">
        <f>COUNTIFS(Cirripectes_R_sampledata!$P:$P,Cirripectes_COI_locality!$A22,Cirripectes_R_sampledata!$E:$E,Cirripectes_COI_locality!R$1)</f>
        <v>0</v>
      </c>
      <c r="S22">
        <f>COUNTIFS(Cirripectes_R_sampledata!$P:$P,Cirripectes_COI_locality!$A22,Cirripectes_R_sampledata!$E:$E,Cirripectes_COI_locality!S$1)</f>
        <v>0</v>
      </c>
      <c r="T22">
        <f>COUNTIFS(Cirripectes_R_sampledata!$P:$P,Cirripectes_COI_locality!$A22,Cirripectes_R_sampledata!$E:$E,Cirripectes_COI_locality!T$1)</f>
        <v>0</v>
      </c>
      <c r="U22">
        <f>COUNTIFS(Cirripectes_R_sampledata!$P:$P,Cirripectes_COI_locality!$A22,Cirripectes_R_sampledata!$E:$E,Cirripectes_COI_locality!U$1)</f>
        <v>2</v>
      </c>
      <c r="V22">
        <f>COUNTIFS(Cirripectes_R_sampledata!$P:$P,Cirripectes_COI_locality!$A22,Cirripectes_R_sampledata!$E:$E,Cirripectes_COI_locality!V$1)</f>
        <v>0</v>
      </c>
      <c r="W22">
        <f>COUNTIFS(Cirripectes_R_sampledata!$P:$P,Cirripectes_COI_locality!$A22,Cirripectes_R_sampledata!$E:$E,Cirripectes_COI_locality!W$1)</f>
        <v>1</v>
      </c>
    </row>
    <row r="23" spans="1:23" x14ac:dyDescent="0.25">
      <c r="A23" s="20" t="s">
        <v>1478</v>
      </c>
      <c r="B23" s="41" t="s">
        <v>1481</v>
      </c>
      <c r="C23" s="41" t="s">
        <v>1482</v>
      </c>
      <c r="D23" s="35" t="s">
        <v>1485</v>
      </c>
      <c r="E23">
        <f>COUNTIF(Cirripectes_R_sampledata!P:P,Cirripectes_COI_locality!A23)</f>
        <v>5</v>
      </c>
      <c r="F23">
        <f>COUNTIFS(Cirripectes_R_sampledata!$P:$P,Cirripectes_COI_locality!$A23,Cirripectes_R_sampledata!$E:$E,Cirripectes_COI_locality!F$1)</f>
        <v>0</v>
      </c>
      <c r="G23">
        <f>COUNTIFS(Cirripectes_R_sampledata!$P:$P,Cirripectes_COI_locality!$A23,Cirripectes_R_sampledata!$E:$E,Cirripectes_COI_locality!G$1)</f>
        <v>0</v>
      </c>
      <c r="H23">
        <f>COUNTIFS(Cirripectes_R_sampledata!$P:$P,Cirripectes_COI_locality!$A23,Cirripectes_R_sampledata!$E:$E,Cirripectes_COI_locality!H$1)</f>
        <v>0</v>
      </c>
      <c r="I23">
        <f>COUNTIFS(Cirripectes_R_sampledata!$P:$P,Cirripectes_COI_locality!$A23,Cirripectes_R_sampledata!$E:$E,Cirripectes_COI_locality!I$1)</f>
        <v>0</v>
      </c>
      <c r="J23">
        <f>COUNTIFS(Cirripectes_R_sampledata!$P:$P,Cirripectes_COI_locality!$A23,Cirripectes_R_sampledata!$E:$E,Cirripectes_COI_locality!J$1)</f>
        <v>0</v>
      </c>
      <c r="K23">
        <f>COUNTIFS(Cirripectes_R_sampledata!$P:$P,Cirripectes_COI_locality!$A23,Cirripectes_R_sampledata!$E:$E,Cirripectes_COI_locality!K$1)</f>
        <v>0</v>
      </c>
      <c r="L23">
        <f>COUNTIFS(Cirripectes_R_sampledata!$P:$P,Cirripectes_COI_locality!$A23,Cirripectes_R_sampledata!$E:$E,Cirripectes_COI_locality!L$1)</f>
        <v>0</v>
      </c>
      <c r="M23">
        <f>COUNTIFS(Cirripectes_R_sampledata!$P:$P,Cirripectes_COI_locality!$A23,Cirripectes_R_sampledata!$E:$E,Cirripectes_COI_locality!M$1)</f>
        <v>0</v>
      </c>
      <c r="N23">
        <f>COUNTIFS(Cirripectes_R_sampledata!$P:$P,Cirripectes_COI_locality!$A23,Cirripectes_R_sampledata!$E:$E,Cirripectes_COI_locality!N$1)</f>
        <v>0</v>
      </c>
      <c r="O23">
        <f>COUNTIFS(Cirripectes_R_sampledata!$P:$P,Cirripectes_COI_locality!$A23,Cirripectes_R_sampledata!$E:$E,Cirripectes_COI_locality!O$1)</f>
        <v>5</v>
      </c>
      <c r="P23">
        <f>COUNTIFS(Cirripectes_R_sampledata!$P:$P,Cirripectes_COI_locality!$A23,Cirripectes_R_sampledata!$E:$E,Cirripectes_COI_locality!P$1)</f>
        <v>0</v>
      </c>
      <c r="Q23">
        <f>COUNTIFS(Cirripectes_R_sampledata!$P:$P,Cirripectes_COI_locality!$A23,Cirripectes_R_sampledata!$E:$E,Cirripectes_COI_locality!Q$1)</f>
        <v>0</v>
      </c>
      <c r="R23">
        <f>COUNTIFS(Cirripectes_R_sampledata!$P:$P,Cirripectes_COI_locality!$A23,Cirripectes_R_sampledata!$E:$E,Cirripectes_COI_locality!R$1)</f>
        <v>0</v>
      </c>
      <c r="S23">
        <f>COUNTIFS(Cirripectes_R_sampledata!$P:$P,Cirripectes_COI_locality!$A23,Cirripectes_R_sampledata!$E:$E,Cirripectes_COI_locality!S$1)</f>
        <v>0</v>
      </c>
      <c r="T23">
        <f>COUNTIFS(Cirripectes_R_sampledata!$P:$P,Cirripectes_COI_locality!$A23,Cirripectes_R_sampledata!$E:$E,Cirripectes_COI_locality!T$1)</f>
        <v>0</v>
      </c>
      <c r="U23">
        <f>COUNTIFS(Cirripectes_R_sampledata!$P:$P,Cirripectes_COI_locality!$A23,Cirripectes_R_sampledata!$E:$E,Cirripectes_COI_locality!U$1)</f>
        <v>0</v>
      </c>
      <c r="V23">
        <f>COUNTIFS(Cirripectes_R_sampledata!$P:$P,Cirripectes_COI_locality!$A23,Cirripectes_R_sampledata!$E:$E,Cirripectes_COI_locality!V$1)</f>
        <v>0</v>
      </c>
      <c r="W23">
        <f>COUNTIFS(Cirripectes_R_sampledata!$P:$P,Cirripectes_COI_locality!$A23,Cirripectes_R_sampledata!$E:$E,Cirripectes_COI_locality!W$1)</f>
        <v>0</v>
      </c>
    </row>
    <row r="24" spans="1:23" x14ac:dyDescent="0.25">
      <c r="A24" s="20" t="s">
        <v>1480</v>
      </c>
      <c r="B24" s="41" t="s">
        <v>1484</v>
      </c>
      <c r="C24" s="41" t="s">
        <v>1483</v>
      </c>
      <c r="D24" s="35" t="s">
        <v>1486</v>
      </c>
      <c r="E24">
        <f>COUNTIF(Cirripectes_R_sampledata!P:P,Cirripectes_COI_locality!A24)</f>
        <v>2</v>
      </c>
      <c r="F24">
        <f>COUNTIFS(Cirripectes_R_sampledata!$P:$P,Cirripectes_COI_locality!$A24,Cirripectes_R_sampledata!$E:$E,Cirripectes_COI_locality!F$1)</f>
        <v>2</v>
      </c>
      <c r="G24">
        <f>COUNTIFS(Cirripectes_R_sampledata!$P:$P,Cirripectes_COI_locality!$A24,Cirripectes_R_sampledata!$E:$E,Cirripectes_COI_locality!G$1)</f>
        <v>0</v>
      </c>
      <c r="H24">
        <f>COUNTIFS(Cirripectes_R_sampledata!$P:$P,Cirripectes_COI_locality!$A24,Cirripectes_R_sampledata!$E:$E,Cirripectes_COI_locality!H$1)</f>
        <v>0</v>
      </c>
      <c r="I24">
        <f>COUNTIFS(Cirripectes_R_sampledata!$P:$P,Cirripectes_COI_locality!$A24,Cirripectes_R_sampledata!$E:$E,Cirripectes_COI_locality!I$1)</f>
        <v>0</v>
      </c>
      <c r="J24">
        <f>COUNTIFS(Cirripectes_R_sampledata!$P:$P,Cirripectes_COI_locality!$A24,Cirripectes_R_sampledata!$E:$E,Cirripectes_COI_locality!J$1)</f>
        <v>0</v>
      </c>
      <c r="K24">
        <f>COUNTIFS(Cirripectes_R_sampledata!$P:$P,Cirripectes_COI_locality!$A24,Cirripectes_R_sampledata!$E:$E,Cirripectes_COI_locality!K$1)</f>
        <v>0</v>
      </c>
      <c r="L24">
        <f>COUNTIFS(Cirripectes_R_sampledata!$P:$P,Cirripectes_COI_locality!$A24,Cirripectes_R_sampledata!$E:$E,Cirripectes_COI_locality!L$1)</f>
        <v>0</v>
      </c>
      <c r="M24">
        <f>COUNTIFS(Cirripectes_R_sampledata!$P:$P,Cirripectes_COI_locality!$A24,Cirripectes_R_sampledata!$E:$E,Cirripectes_COI_locality!M$1)</f>
        <v>0</v>
      </c>
      <c r="N24">
        <f>COUNTIFS(Cirripectes_R_sampledata!$P:$P,Cirripectes_COI_locality!$A24,Cirripectes_R_sampledata!$E:$E,Cirripectes_COI_locality!N$1)</f>
        <v>0</v>
      </c>
      <c r="O24">
        <f>COUNTIFS(Cirripectes_R_sampledata!$P:$P,Cirripectes_COI_locality!$A24,Cirripectes_R_sampledata!$E:$E,Cirripectes_COI_locality!O$1)</f>
        <v>0</v>
      </c>
      <c r="P24">
        <f>COUNTIFS(Cirripectes_R_sampledata!$P:$P,Cirripectes_COI_locality!$A24,Cirripectes_R_sampledata!$E:$E,Cirripectes_COI_locality!P$1)</f>
        <v>0</v>
      </c>
      <c r="Q24">
        <f>COUNTIFS(Cirripectes_R_sampledata!$P:$P,Cirripectes_COI_locality!$A24,Cirripectes_R_sampledata!$E:$E,Cirripectes_COI_locality!Q$1)</f>
        <v>0</v>
      </c>
      <c r="R24">
        <f>COUNTIFS(Cirripectes_R_sampledata!$P:$P,Cirripectes_COI_locality!$A24,Cirripectes_R_sampledata!$E:$E,Cirripectes_COI_locality!R$1)</f>
        <v>0</v>
      </c>
      <c r="S24">
        <f>COUNTIFS(Cirripectes_R_sampledata!$P:$P,Cirripectes_COI_locality!$A24,Cirripectes_R_sampledata!$E:$E,Cirripectes_COI_locality!S$1)</f>
        <v>0</v>
      </c>
      <c r="T24">
        <f>COUNTIFS(Cirripectes_R_sampledata!$P:$P,Cirripectes_COI_locality!$A24,Cirripectes_R_sampledata!$E:$E,Cirripectes_COI_locality!T$1)</f>
        <v>0</v>
      </c>
      <c r="U24">
        <f>COUNTIFS(Cirripectes_R_sampledata!$P:$P,Cirripectes_COI_locality!$A24,Cirripectes_R_sampledata!$E:$E,Cirripectes_COI_locality!U$1)</f>
        <v>0</v>
      </c>
      <c r="V24">
        <f>COUNTIFS(Cirripectes_R_sampledata!$P:$P,Cirripectes_COI_locality!$A24,Cirripectes_R_sampledata!$E:$E,Cirripectes_COI_locality!V$1)</f>
        <v>0</v>
      </c>
      <c r="W24">
        <f>COUNTIFS(Cirripectes_R_sampledata!$P:$P,Cirripectes_COI_locality!$A24,Cirripectes_R_sampledata!$E:$E,Cirripectes_COI_locality!W$1)</f>
        <v>0</v>
      </c>
    </row>
  </sheetData>
  <sortState ref="B26:B43">
    <sortCondition ref="B26"/>
  </sortState>
  <conditionalFormatting sqref="B322:B1048576 B1:B5 B7:B22 B25:B43">
    <cfRule type="duplicateValues" dxfId="23" priority="2"/>
  </conditionalFormatting>
  <conditionalFormatting sqref="D2:D22">
    <cfRule type="duplicateValues" dxfId="22" priority="23"/>
  </conditionalFormatting>
  <conditionalFormatting sqref="F1:W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abSelected="1" zoomScale="70" zoomScaleNormal="70" workbookViewId="0">
      <pane ySplit="1" topLeftCell="A2" activePane="bottomLeft" state="frozen"/>
      <selection activeCell="I1" sqref="I1"/>
      <selection pane="bottomLeft" activeCell="J38" sqref="J38"/>
    </sheetView>
  </sheetViews>
  <sheetFormatPr baseColWidth="10" defaultRowHeight="15" x14ac:dyDescent="0.25"/>
  <cols>
    <col min="2" max="2" width="19.42578125" customWidth="1"/>
    <col min="3" max="4" width="17.140625" customWidth="1"/>
    <col min="5" max="5" width="40.28515625" customWidth="1"/>
    <col min="6" max="6" width="36.7109375" customWidth="1"/>
    <col min="7" max="7" width="37.140625" customWidth="1"/>
    <col min="12" max="12" width="11.42578125" style="29"/>
  </cols>
  <sheetData>
    <row r="1" spans="1:25" s="13" customFormat="1" x14ac:dyDescent="0.25">
      <c r="A1" s="13" t="s">
        <v>39</v>
      </c>
      <c r="B1" s="13" t="s">
        <v>22</v>
      </c>
      <c r="C1" s="13" t="s">
        <v>1379</v>
      </c>
      <c r="D1" s="13" t="s">
        <v>1380</v>
      </c>
      <c r="E1" s="13" t="s">
        <v>1187</v>
      </c>
      <c r="F1" s="13" t="s">
        <v>1188</v>
      </c>
      <c r="G1" s="13" t="s">
        <v>90</v>
      </c>
      <c r="H1" s="13" t="s">
        <v>274</v>
      </c>
      <c r="I1" s="24" t="str">
        <f>IF(ISBLANK('[1]Voucher Info'!B2),"",'[1]Voucher Info'!B2)</f>
        <v>Field ID</v>
      </c>
      <c r="J1" s="13" t="s">
        <v>0</v>
      </c>
      <c r="K1" s="13" t="s">
        <v>1117</v>
      </c>
      <c r="L1" s="27" t="s">
        <v>461</v>
      </c>
      <c r="M1" s="13" t="s">
        <v>42</v>
      </c>
      <c r="N1" s="13" t="s">
        <v>43</v>
      </c>
      <c r="O1" s="13" t="s">
        <v>31</v>
      </c>
      <c r="P1" s="13" t="s">
        <v>32</v>
      </c>
      <c r="Q1" s="13" t="s">
        <v>33</v>
      </c>
      <c r="R1" s="13" t="s">
        <v>34</v>
      </c>
      <c r="S1" s="25" t="s">
        <v>35</v>
      </c>
      <c r="T1" s="13" t="s">
        <v>36</v>
      </c>
      <c r="U1" s="13" t="s">
        <v>37</v>
      </c>
      <c r="V1" s="13" t="s">
        <v>460</v>
      </c>
      <c r="W1" s="13" t="s">
        <v>40</v>
      </c>
      <c r="X1" s="13" t="s">
        <v>41</v>
      </c>
      <c r="Y1" s="26" t="s">
        <v>663</v>
      </c>
    </row>
    <row r="2" spans="1:25" x14ac:dyDescent="0.25">
      <c r="A2" t="s">
        <v>464</v>
      </c>
      <c r="B2" s="3" t="s">
        <v>164</v>
      </c>
      <c r="C2" s="3" t="s">
        <v>85</v>
      </c>
      <c r="D2" s="3" t="s">
        <v>30</v>
      </c>
      <c r="E2" t="s">
        <v>1213</v>
      </c>
      <c r="F2" t="s">
        <v>1214</v>
      </c>
      <c r="G2" t="e">
        <f>VLOOKUP(B2,#REF!,4,FALSE)</f>
        <v>#REF!</v>
      </c>
      <c r="H2" s="3"/>
      <c r="I2" s="1" t="s">
        <v>1102</v>
      </c>
      <c r="J2" t="s">
        <v>1196</v>
      </c>
      <c r="L2" s="28">
        <v>2010</v>
      </c>
      <c r="M2" t="str">
        <f>VLOOKUP($B2,[3]All_cirripectes!$B:$BQ,55,FALSE)</f>
        <v>New Caledonia</v>
      </c>
      <c r="N2" t="s">
        <v>38</v>
      </c>
      <c r="O2" s="1"/>
      <c r="P2" s="1"/>
      <c r="Q2" s="1"/>
      <c r="R2" s="1"/>
      <c r="S2" s="10"/>
      <c r="V2" s="3" t="s">
        <v>455</v>
      </c>
      <c r="W2" s="3" t="s">
        <v>45</v>
      </c>
      <c r="X2" t="s">
        <v>89</v>
      </c>
      <c r="Y2" s="14"/>
    </row>
    <row r="3" spans="1:25" x14ac:dyDescent="0.25">
      <c r="A3" t="s">
        <v>465</v>
      </c>
      <c r="B3" s="3" t="s">
        <v>165</v>
      </c>
      <c r="C3" s="3" t="s">
        <v>85</v>
      </c>
      <c r="D3" s="3" t="s">
        <v>30</v>
      </c>
      <c r="E3" t="s">
        <v>1215</v>
      </c>
      <c r="F3" t="s">
        <v>1216</v>
      </c>
      <c r="G3" t="e">
        <f>VLOOKUP(B3,#REF!,4,FALSE)</f>
        <v>#REF!</v>
      </c>
      <c r="H3" s="3"/>
      <c r="I3" s="1" t="s">
        <v>1103</v>
      </c>
      <c r="J3" t="s">
        <v>1196</v>
      </c>
      <c r="L3" s="28">
        <v>2010</v>
      </c>
      <c r="M3" t="str">
        <f>VLOOKUP($B3,[3]All_cirripectes!$B:$BQ,55,FALSE)</f>
        <v>New Caledonia</v>
      </c>
      <c r="N3" t="s">
        <v>38</v>
      </c>
      <c r="O3" s="1"/>
      <c r="P3" s="1"/>
      <c r="Q3" s="1"/>
      <c r="R3" s="1"/>
      <c r="S3" s="10"/>
      <c r="V3" s="3" t="s">
        <v>455</v>
      </c>
      <c r="W3" s="3" t="s">
        <v>45</v>
      </c>
      <c r="X3" t="s">
        <v>89</v>
      </c>
      <c r="Y3" s="14"/>
    </row>
    <row r="4" spans="1:25" x14ac:dyDescent="0.25">
      <c r="A4" t="s">
        <v>466</v>
      </c>
      <c r="B4" s="3" t="s">
        <v>166</v>
      </c>
      <c r="C4" s="3" t="s">
        <v>85</v>
      </c>
      <c r="D4" s="3" t="s">
        <v>30</v>
      </c>
      <c r="E4" t="s">
        <v>1217</v>
      </c>
      <c r="F4" t="s">
        <v>1218</v>
      </c>
      <c r="G4" t="e">
        <f>VLOOKUP(B4,#REF!,4,FALSE)</f>
        <v>#REF!</v>
      </c>
      <c r="H4" s="3"/>
      <c r="I4" s="1" t="s">
        <v>1104</v>
      </c>
      <c r="J4" t="s">
        <v>1196</v>
      </c>
      <c r="L4" s="28">
        <v>2010</v>
      </c>
      <c r="M4" t="str">
        <f>VLOOKUP($B4,[3]All_cirripectes!$B:$BQ,55,FALSE)</f>
        <v>New Caledonia</v>
      </c>
      <c r="N4" t="s">
        <v>38</v>
      </c>
      <c r="O4" s="1"/>
      <c r="P4" s="1"/>
      <c r="Q4" s="1"/>
      <c r="R4" s="1"/>
      <c r="S4" s="10"/>
      <c r="V4" s="3" t="s">
        <v>455</v>
      </c>
      <c r="W4" s="3" t="s">
        <v>45</v>
      </c>
      <c r="X4" t="s">
        <v>89</v>
      </c>
      <c r="Y4" s="14"/>
    </row>
    <row r="5" spans="1:25" x14ac:dyDescent="0.25">
      <c r="A5" t="s">
        <v>471</v>
      </c>
      <c r="B5" s="12" t="s">
        <v>1194</v>
      </c>
      <c r="C5" s="3" t="s">
        <v>30</v>
      </c>
      <c r="D5" s="3" t="s">
        <v>30</v>
      </c>
      <c r="E5" t="s">
        <v>1228</v>
      </c>
      <c r="F5" t="s">
        <v>1224</v>
      </c>
      <c r="G5" t="s">
        <v>1232</v>
      </c>
      <c r="H5" t="s">
        <v>1202</v>
      </c>
      <c r="I5" t="s">
        <v>743</v>
      </c>
      <c r="J5" t="s">
        <v>1196</v>
      </c>
      <c r="M5" s="6" t="s">
        <v>60</v>
      </c>
      <c r="N5" t="s">
        <v>71</v>
      </c>
      <c r="V5" s="3" t="s">
        <v>452</v>
      </c>
      <c r="X5" t="s">
        <v>749</v>
      </c>
    </row>
    <row r="6" spans="1:25" x14ac:dyDescent="0.25">
      <c r="A6" t="s">
        <v>473</v>
      </c>
      <c r="B6" s="21" t="s">
        <v>4</v>
      </c>
      <c r="D6" s="3" t="s">
        <v>30</v>
      </c>
      <c r="E6" t="s">
        <v>1234</v>
      </c>
      <c r="F6" t="s">
        <v>1234</v>
      </c>
      <c r="G6" t="s">
        <v>1260</v>
      </c>
      <c r="I6" s="21" t="s">
        <v>4</v>
      </c>
      <c r="J6" t="s">
        <v>1196</v>
      </c>
      <c r="L6" s="29">
        <v>2020</v>
      </c>
      <c r="M6" t="s">
        <v>444</v>
      </c>
      <c r="N6" t="s">
        <v>1114</v>
      </c>
      <c r="X6" t="s">
        <v>1098</v>
      </c>
    </row>
    <row r="7" spans="1:25" x14ac:dyDescent="0.25">
      <c r="A7" t="s">
        <v>474</v>
      </c>
      <c r="B7" s="22" t="s">
        <v>12</v>
      </c>
      <c r="D7" s="3" t="s">
        <v>30</v>
      </c>
      <c r="E7" t="s">
        <v>1235</v>
      </c>
      <c r="F7" t="s">
        <v>1285</v>
      </c>
      <c r="G7" t="s">
        <v>1261</v>
      </c>
      <c r="I7" s="22" t="s">
        <v>12</v>
      </c>
      <c r="J7" t="s">
        <v>1196</v>
      </c>
      <c r="L7" s="29">
        <v>2020</v>
      </c>
      <c r="M7" t="s">
        <v>444</v>
      </c>
      <c r="N7" t="s">
        <v>1114</v>
      </c>
      <c r="X7" t="s">
        <v>1098</v>
      </c>
    </row>
    <row r="8" spans="1:25" x14ac:dyDescent="0.25">
      <c r="A8" t="s">
        <v>475</v>
      </c>
      <c r="B8" s="22" t="s">
        <v>11</v>
      </c>
      <c r="D8" s="3" t="s">
        <v>30</v>
      </c>
      <c r="E8" t="s">
        <v>1236</v>
      </c>
      <c r="F8" t="s">
        <v>1236</v>
      </c>
      <c r="G8" t="s">
        <v>1262</v>
      </c>
      <c r="I8" s="22" t="s">
        <v>11</v>
      </c>
      <c r="J8" t="s">
        <v>1196</v>
      </c>
      <c r="L8" s="29">
        <v>2020</v>
      </c>
      <c r="M8" t="s">
        <v>444</v>
      </c>
      <c r="N8" t="s">
        <v>1114</v>
      </c>
      <c r="X8" t="s">
        <v>1098</v>
      </c>
    </row>
    <row r="9" spans="1:25" x14ac:dyDescent="0.25">
      <c r="A9" t="s">
        <v>476</v>
      </c>
      <c r="B9" s="22" t="s">
        <v>10</v>
      </c>
      <c r="D9" s="3" t="s">
        <v>30</v>
      </c>
      <c r="E9" t="s">
        <v>1237</v>
      </c>
      <c r="F9" t="s">
        <v>1286</v>
      </c>
      <c r="G9" t="s">
        <v>1263</v>
      </c>
      <c r="I9" s="22" t="s">
        <v>10</v>
      </c>
      <c r="J9" t="s">
        <v>1196</v>
      </c>
      <c r="L9" s="29">
        <v>2020</v>
      </c>
      <c r="M9" t="s">
        <v>444</v>
      </c>
      <c r="N9" t="s">
        <v>1114</v>
      </c>
      <c r="X9" t="s">
        <v>1098</v>
      </c>
    </row>
    <row r="10" spans="1:25" x14ac:dyDescent="0.25">
      <c r="A10" t="s">
        <v>477</v>
      </c>
      <c r="B10" s="22" t="s">
        <v>9</v>
      </c>
      <c r="D10" s="3" t="s">
        <v>30</v>
      </c>
      <c r="E10" t="s">
        <v>1238</v>
      </c>
      <c r="F10" t="s">
        <v>1238</v>
      </c>
      <c r="G10" t="s">
        <v>1264</v>
      </c>
      <c r="I10" s="22" t="s">
        <v>9</v>
      </c>
      <c r="J10" t="s">
        <v>1196</v>
      </c>
      <c r="L10" s="29">
        <v>2020</v>
      </c>
      <c r="M10" t="s">
        <v>444</v>
      </c>
      <c r="N10" t="s">
        <v>1114</v>
      </c>
      <c r="X10" t="s">
        <v>1098</v>
      </c>
    </row>
    <row r="11" spans="1:25" x14ac:dyDescent="0.25">
      <c r="A11" t="s">
        <v>478</v>
      </c>
      <c r="B11" s="22" t="s">
        <v>8</v>
      </c>
      <c r="D11" s="3" t="s">
        <v>30</v>
      </c>
      <c r="E11" t="s">
        <v>1239</v>
      </c>
      <c r="F11" t="s">
        <v>1239</v>
      </c>
      <c r="G11" t="s">
        <v>1265</v>
      </c>
      <c r="I11" s="22" t="s">
        <v>8</v>
      </c>
      <c r="J11" t="s">
        <v>1196</v>
      </c>
      <c r="L11" s="29">
        <v>2020</v>
      </c>
      <c r="M11" t="s">
        <v>444</v>
      </c>
      <c r="N11" t="s">
        <v>1114</v>
      </c>
      <c r="X11" t="s">
        <v>1098</v>
      </c>
    </row>
    <row r="12" spans="1:25" x14ac:dyDescent="0.25">
      <c r="A12" t="s">
        <v>479</v>
      </c>
      <c r="B12" s="22" t="s">
        <v>18</v>
      </c>
      <c r="D12" s="3" t="s">
        <v>30</v>
      </c>
      <c r="E12" t="s">
        <v>1240</v>
      </c>
      <c r="F12" t="s">
        <v>1240</v>
      </c>
      <c r="G12" t="s">
        <v>1266</v>
      </c>
      <c r="I12" s="22" t="s">
        <v>18</v>
      </c>
      <c r="J12" t="s">
        <v>1196</v>
      </c>
      <c r="L12" s="29">
        <v>2021</v>
      </c>
      <c r="M12" t="s">
        <v>444</v>
      </c>
      <c r="N12" t="s">
        <v>1113</v>
      </c>
      <c r="X12" t="s">
        <v>1098</v>
      </c>
    </row>
    <row r="13" spans="1:25" x14ac:dyDescent="0.25">
      <c r="A13" t="s">
        <v>480</v>
      </c>
      <c r="B13" s="22" t="s">
        <v>17</v>
      </c>
      <c r="D13" s="3" t="s">
        <v>30</v>
      </c>
      <c r="E13" t="s">
        <v>1241</v>
      </c>
      <c r="F13" t="s">
        <v>1241</v>
      </c>
      <c r="G13" t="s">
        <v>1267</v>
      </c>
      <c r="I13" s="22" t="s">
        <v>17</v>
      </c>
      <c r="J13" t="s">
        <v>1196</v>
      </c>
      <c r="L13" s="29">
        <v>2021</v>
      </c>
      <c r="M13" t="s">
        <v>444</v>
      </c>
      <c r="N13" t="s">
        <v>1113</v>
      </c>
      <c r="X13" t="s">
        <v>1098</v>
      </c>
    </row>
    <row r="14" spans="1:25" x14ac:dyDescent="0.25">
      <c r="A14" t="s">
        <v>481</v>
      </c>
      <c r="B14" s="22" t="s">
        <v>16</v>
      </c>
      <c r="D14" s="3" t="s">
        <v>30</v>
      </c>
      <c r="E14" t="s">
        <v>1242</v>
      </c>
      <c r="F14" t="s">
        <v>1242</v>
      </c>
      <c r="G14" t="s">
        <v>1268</v>
      </c>
      <c r="I14" s="22" t="s">
        <v>16</v>
      </c>
      <c r="J14" t="s">
        <v>1196</v>
      </c>
      <c r="L14" s="29">
        <v>2021</v>
      </c>
      <c r="M14" t="s">
        <v>444</v>
      </c>
      <c r="N14" t="s">
        <v>1113</v>
      </c>
      <c r="X14" t="s">
        <v>1098</v>
      </c>
    </row>
    <row r="15" spans="1:25" x14ac:dyDescent="0.25">
      <c r="A15" t="s">
        <v>482</v>
      </c>
      <c r="B15" s="22" t="s">
        <v>15</v>
      </c>
      <c r="D15" s="3" t="s">
        <v>30</v>
      </c>
      <c r="E15" t="s">
        <v>1243</v>
      </c>
      <c r="F15" t="s">
        <v>1243</v>
      </c>
      <c r="G15" t="s">
        <v>1269</v>
      </c>
      <c r="I15" s="22" t="s">
        <v>15</v>
      </c>
      <c r="J15" t="s">
        <v>1196</v>
      </c>
      <c r="L15" s="29">
        <v>2021</v>
      </c>
      <c r="M15" t="s">
        <v>444</v>
      </c>
      <c r="N15" t="s">
        <v>1113</v>
      </c>
      <c r="X15" t="s">
        <v>1098</v>
      </c>
    </row>
    <row r="16" spans="1:25" x14ac:dyDescent="0.25">
      <c r="A16" t="s">
        <v>483</v>
      </c>
      <c r="B16" s="22" t="s">
        <v>14</v>
      </c>
      <c r="D16" s="3" t="s">
        <v>30</v>
      </c>
      <c r="E16" t="s">
        <v>1244</v>
      </c>
      <c r="F16" t="s">
        <v>1244</v>
      </c>
      <c r="G16" t="s">
        <v>1270</v>
      </c>
      <c r="I16" s="22" t="s">
        <v>14</v>
      </c>
      <c r="J16" t="s">
        <v>1196</v>
      </c>
      <c r="L16" s="29">
        <v>2021</v>
      </c>
      <c r="M16" t="s">
        <v>444</v>
      </c>
      <c r="N16" t="s">
        <v>1113</v>
      </c>
      <c r="X16" t="s">
        <v>1098</v>
      </c>
    </row>
    <row r="17" spans="1:25" x14ac:dyDescent="0.25">
      <c r="A17" t="s">
        <v>485</v>
      </c>
      <c r="B17" s="22" t="s">
        <v>7</v>
      </c>
      <c r="D17" s="3" t="s">
        <v>30</v>
      </c>
      <c r="E17" t="s">
        <v>1246</v>
      </c>
      <c r="F17" t="s">
        <v>1246</v>
      </c>
      <c r="G17" t="s">
        <v>1272</v>
      </c>
      <c r="I17" s="22" t="s">
        <v>7</v>
      </c>
      <c r="J17" t="s">
        <v>1196</v>
      </c>
      <c r="L17" s="29">
        <v>2020</v>
      </c>
      <c r="M17" t="s">
        <v>444</v>
      </c>
      <c r="N17" t="s">
        <v>1116</v>
      </c>
      <c r="X17" t="s">
        <v>1098</v>
      </c>
    </row>
    <row r="18" spans="1:25" x14ac:dyDescent="0.25">
      <c r="A18" t="s">
        <v>486</v>
      </c>
      <c r="B18" s="22" t="s">
        <v>21</v>
      </c>
      <c r="D18" s="3" t="s">
        <v>30</v>
      </c>
      <c r="E18" t="s">
        <v>1247</v>
      </c>
      <c r="F18" t="s">
        <v>1247</v>
      </c>
      <c r="G18" t="s">
        <v>1273</v>
      </c>
      <c r="I18" s="22" t="s">
        <v>21</v>
      </c>
      <c r="J18" t="s">
        <v>1196</v>
      </c>
      <c r="L18" s="29">
        <v>2021</v>
      </c>
      <c r="M18" t="s">
        <v>444</v>
      </c>
      <c r="N18" t="s">
        <v>1113</v>
      </c>
      <c r="X18" t="s">
        <v>1098</v>
      </c>
    </row>
    <row r="19" spans="1:25" x14ac:dyDescent="0.25">
      <c r="A19" t="s">
        <v>487</v>
      </c>
      <c r="B19" s="22" t="s">
        <v>20</v>
      </c>
      <c r="D19" s="3" t="s">
        <v>30</v>
      </c>
      <c r="E19" t="s">
        <v>1248</v>
      </c>
      <c r="F19" t="s">
        <v>1248</v>
      </c>
      <c r="G19" t="s">
        <v>1274</v>
      </c>
      <c r="I19" s="22" t="s">
        <v>20</v>
      </c>
      <c r="J19" t="s">
        <v>1196</v>
      </c>
      <c r="L19" s="29">
        <v>2021</v>
      </c>
      <c r="M19" t="s">
        <v>444</v>
      </c>
      <c r="N19" t="s">
        <v>1113</v>
      </c>
      <c r="X19" t="s">
        <v>1098</v>
      </c>
    </row>
    <row r="20" spans="1:25" x14ac:dyDescent="0.25">
      <c r="A20" t="s">
        <v>488</v>
      </c>
      <c r="B20" s="22" t="s">
        <v>19</v>
      </c>
      <c r="D20" s="3" t="s">
        <v>30</v>
      </c>
      <c r="E20" t="s">
        <v>1249</v>
      </c>
      <c r="F20" t="s">
        <v>1249</v>
      </c>
      <c r="G20" t="s">
        <v>1275</v>
      </c>
      <c r="I20" s="22" t="s">
        <v>19</v>
      </c>
      <c r="J20" t="s">
        <v>1196</v>
      </c>
      <c r="L20" s="29">
        <v>2021</v>
      </c>
      <c r="M20" t="s">
        <v>444</v>
      </c>
      <c r="N20" t="s">
        <v>1113</v>
      </c>
      <c r="X20" t="s">
        <v>1098</v>
      </c>
    </row>
    <row r="21" spans="1:25" x14ac:dyDescent="0.25">
      <c r="A21" t="s">
        <v>490</v>
      </c>
      <c r="B21" s="22" t="s">
        <v>5</v>
      </c>
      <c r="D21" s="3" t="s">
        <v>30</v>
      </c>
      <c r="E21" t="s">
        <v>1251</v>
      </c>
      <c r="F21" t="s">
        <v>1251</v>
      </c>
      <c r="G21" t="s">
        <v>1277</v>
      </c>
      <c r="I21" s="22" t="s">
        <v>5</v>
      </c>
      <c r="J21" t="s">
        <v>1196</v>
      </c>
      <c r="L21" s="29">
        <v>2021</v>
      </c>
      <c r="M21" t="s">
        <v>1109</v>
      </c>
      <c r="N21" t="s">
        <v>1110</v>
      </c>
      <c r="X21" t="s">
        <v>1098</v>
      </c>
    </row>
    <row r="22" spans="1:25" x14ac:dyDescent="0.25">
      <c r="A22" t="s">
        <v>491</v>
      </c>
      <c r="B22" s="22" t="s">
        <v>6</v>
      </c>
      <c r="D22" s="3" t="s">
        <v>30</v>
      </c>
      <c r="E22" t="s">
        <v>1252</v>
      </c>
      <c r="F22" t="s">
        <v>1252</v>
      </c>
      <c r="G22" t="s">
        <v>1278</v>
      </c>
      <c r="I22" s="22" t="s">
        <v>6</v>
      </c>
      <c r="J22" t="s">
        <v>1196</v>
      </c>
      <c r="L22" s="29">
        <v>2021</v>
      </c>
      <c r="M22" t="s">
        <v>444</v>
      </c>
      <c r="N22" t="s">
        <v>1111</v>
      </c>
      <c r="X22" t="s">
        <v>1098</v>
      </c>
    </row>
    <row r="23" spans="1:25" x14ac:dyDescent="0.25">
      <c r="A23" t="s">
        <v>492</v>
      </c>
      <c r="B23" s="22" t="s">
        <v>1204</v>
      </c>
      <c r="D23" s="3" t="s">
        <v>30</v>
      </c>
      <c r="E23" t="s">
        <v>1253</v>
      </c>
      <c r="F23" t="s">
        <v>1253</v>
      </c>
      <c r="G23" t="s">
        <v>1279</v>
      </c>
      <c r="I23" s="22" t="s">
        <v>1204</v>
      </c>
      <c r="J23" t="s">
        <v>1196</v>
      </c>
      <c r="L23" s="29">
        <v>2020</v>
      </c>
      <c r="M23" t="s">
        <v>444</v>
      </c>
      <c r="N23" t="s">
        <v>1208</v>
      </c>
      <c r="X23" t="s">
        <v>1098</v>
      </c>
    </row>
    <row r="24" spans="1:25" x14ac:dyDescent="0.25">
      <c r="A24" t="s">
        <v>493</v>
      </c>
      <c r="B24" s="22" t="s">
        <v>1205</v>
      </c>
      <c r="D24" s="3" t="s">
        <v>30</v>
      </c>
      <c r="E24" t="s">
        <v>1254</v>
      </c>
      <c r="F24" t="s">
        <v>1254</v>
      </c>
      <c r="G24" t="s">
        <v>1280</v>
      </c>
      <c r="I24" s="22" t="s">
        <v>1205</v>
      </c>
      <c r="J24" t="s">
        <v>1196</v>
      </c>
      <c r="L24" s="29">
        <v>2020</v>
      </c>
      <c r="M24" t="s">
        <v>444</v>
      </c>
      <c r="N24" t="s">
        <v>1208</v>
      </c>
      <c r="X24" t="s">
        <v>1098</v>
      </c>
    </row>
    <row r="25" spans="1:25" x14ac:dyDescent="0.25">
      <c r="A25" t="s">
        <v>494</v>
      </c>
      <c r="B25" s="22" t="s">
        <v>1070</v>
      </c>
      <c r="D25" s="3" t="s">
        <v>30</v>
      </c>
      <c r="E25" t="s">
        <v>1255</v>
      </c>
      <c r="F25" t="s">
        <v>1255</v>
      </c>
      <c r="G25" t="s">
        <v>1281</v>
      </c>
      <c r="I25" s="22" t="s">
        <v>1070</v>
      </c>
      <c r="J25" t="s">
        <v>1196</v>
      </c>
      <c r="L25" s="29">
        <v>2017</v>
      </c>
      <c r="M25" t="s">
        <v>1108</v>
      </c>
      <c r="N25" t="s">
        <v>1112</v>
      </c>
      <c r="X25" t="s">
        <v>1098</v>
      </c>
    </row>
    <row r="26" spans="1:25" x14ac:dyDescent="0.25">
      <c r="A26" t="s">
        <v>496</v>
      </c>
      <c r="B26" s="22" t="s">
        <v>1071</v>
      </c>
      <c r="D26" s="3" t="s">
        <v>30</v>
      </c>
      <c r="E26" t="s">
        <v>1257</v>
      </c>
      <c r="F26" t="s">
        <v>1257</v>
      </c>
      <c r="G26" t="s">
        <v>1283</v>
      </c>
      <c r="I26" s="22" t="s">
        <v>1071</v>
      </c>
      <c r="J26" t="s">
        <v>1196</v>
      </c>
      <c r="L26" s="29">
        <v>2020</v>
      </c>
      <c r="M26" t="s">
        <v>444</v>
      </c>
      <c r="N26" t="s">
        <v>1114</v>
      </c>
      <c r="X26" t="s">
        <v>1098</v>
      </c>
    </row>
    <row r="27" spans="1:25" x14ac:dyDescent="0.25">
      <c r="A27" t="s">
        <v>497</v>
      </c>
      <c r="B27" s="22" t="s">
        <v>1069</v>
      </c>
      <c r="D27" s="3" t="s">
        <v>30</v>
      </c>
      <c r="E27" t="s">
        <v>1258</v>
      </c>
      <c r="F27" t="s">
        <v>1258</v>
      </c>
      <c r="G27" t="s">
        <v>1284</v>
      </c>
      <c r="I27" s="22" t="s">
        <v>1069</v>
      </c>
      <c r="J27" t="s">
        <v>1196</v>
      </c>
      <c r="L27" s="29">
        <v>2020</v>
      </c>
      <c r="M27" t="s">
        <v>444</v>
      </c>
      <c r="N27" t="s">
        <v>1114</v>
      </c>
      <c r="X27" t="s">
        <v>1098</v>
      </c>
    </row>
    <row r="28" spans="1:25" x14ac:dyDescent="0.25">
      <c r="A28" t="s">
        <v>472</v>
      </c>
      <c r="B28" s="21" t="s">
        <v>3</v>
      </c>
      <c r="D28" s="3" t="s">
        <v>1378</v>
      </c>
      <c r="E28" t="s">
        <v>1233</v>
      </c>
      <c r="F28" t="s">
        <v>1287</v>
      </c>
      <c r="G28" t="s">
        <v>1259</v>
      </c>
      <c r="I28" s="21" t="s">
        <v>3</v>
      </c>
      <c r="J28" t="s">
        <v>1196</v>
      </c>
      <c r="L28" s="29">
        <v>2017</v>
      </c>
      <c r="M28" t="s">
        <v>1108</v>
      </c>
      <c r="N28" t="s">
        <v>1112</v>
      </c>
      <c r="X28" t="s">
        <v>1098</v>
      </c>
    </row>
    <row r="29" spans="1:25" x14ac:dyDescent="0.25">
      <c r="A29" t="s">
        <v>462</v>
      </c>
      <c r="B29" s="3" t="s">
        <v>162</v>
      </c>
      <c r="C29" s="3" t="s">
        <v>84</v>
      </c>
      <c r="D29" s="3" t="s">
        <v>84</v>
      </c>
      <c r="E29" t="s">
        <v>1209</v>
      </c>
      <c r="F29" t="s">
        <v>1210</v>
      </c>
      <c r="G29" t="e">
        <f>VLOOKUP(B29,#REF!,4,FALSE)</f>
        <v>#REF!</v>
      </c>
      <c r="H29" s="3"/>
      <c r="I29" s="1" t="s">
        <v>1100</v>
      </c>
      <c r="J29" t="s">
        <v>1196</v>
      </c>
      <c r="L29" s="28">
        <v>2010</v>
      </c>
      <c r="M29" t="str">
        <f>VLOOKUP($B29,[3]All_cirripectes!$B:$BQ,55,FALSE)</f>
        <v>New Caledonia</v>
      </c>
      <c r="N29" t="s">
        <v>38</v>
      </c>
      <c r="O29" s="1"/>
      <c r="P29" s="1"/>
      <c r="Q29" s="1"/>
      <c r="R29" s="1"/>
      <c r="S29" s="10"/>
      <c r="V29" s="3" t="s">
        <v>457</v>
      </c>
      <c r="W29" s="3" t="s">
        <v>54</v>
      </c>
      <c r="X29" t="s">
        <v>89</v>
      </c>
      <c r="Y29" s="14"/>
    </row>
    <row r="30" spans="1:25" x14ac:dyDescent="0.25">
      <c r="A30" t="s">
        <v>463</v>
      </c>
      <c r="B30" s="3" t="s">
        <v>163</v>
      </c>
      <c r="C30" s="3" t="s">
        <v>84</v>
      </c>
      <c r="D30" s="3" t="s">
        <v>84</v>
      </c>
      <c r="E30" t="s">
        <v>1211</v>
      </c>
      <c r="F30" t="s">
        <v>1212</v>
      </c>
      <c r="G30" t="e">
        <f>VLOOKUP(B30,#REF!,4,FALSE)</f>
        <v>#REF!</v>
      </c>
      <c r="H30" s="3"/>
      <c r="I30" s="1" t="s">
        <v>1101</v>
      </c>
      <c r="J30" t="s">
        <v>1196</v>
      </c>
      <c r="L30" s="28">
        <v>2010</v>
      </c>
      <c r="M30" t="str">
        <f>VLOOKUP($B30,[3]All_cirripectes!$B:$BQ,55,FALSE)</f>
        <v>New Caledonia</v>
      </c>
      <c r="N30" t="s">
        <v>38</v>
      </c>
      <c r="O30" s="1"/>
      <c r="P30" s="1"/>
      <c r="Q30" s="1"/>
      <c r="R30" s="1"/>
      <c r="S30" s="10"/>
      <c r="V30" s="3" t="s">
        <v>457</v>
      </c>
      <c r="W30" s="3" t="s">
        <v>54</v>
      </c>
      <c r="X30" t="s">
        <v>89</v>
      </c>
      <c r="Y30" s="16"/>
    </row>
    <row r="31" spans="1:25" x14ac:dyDescent="0.25">
      <c r="A31" t="s">
        <v>467</v>
      </c>
      <c r="B31" s="3" t="s">
        <v>167</v>
      </c>
      <c r="C31" s="3" t="s">
        <v>84</v>
      </c>
      <c r="D31" s="3" t="s">
        <v>84</v>
      </c>
      <c r="E31" t="s">
        <v>1219</v>
      </c>
      <c r="F31" t="s">
        <v>1220</v>
      </c>
      <c r="G31" t="e">
        <f>VLOOKUP(B31,#REF!,4,FALSE)</f>
        <v>#REF!</v>
      </c>
      <c r="H31" s="3"/>
      <c r="I31" s="1" t="s">
        <v>1105</v>
      </c>
      <c r="J31" t="s">
        <v>1196</v>
      </c>
      <c r="L31" s="28">
        <v>2010</v>
      </c>
      <c r="M31" t="str">
        <f>VLOOKUP($B31,[3]All_cirripectes!$B:$BQ,55,FALSE)</f>
        <v>New Caledonia</v>
      </c>
      <c r="N31" t="s">
        <v>38</v>
      </c>
      <c r="O31" s="1"/>
      <c r="P31" s="1"/>
      <c r="Q31" s="1"/>
      <c r="R31" s="1"/>
      <c r="S31" s="10"/>
      <c r="V31" s="3" t="s">
        <v>457</v>
      </c>
      <c r="W31" s="3" t="s">
        <v>54</v>
      </c>
      <c r="X31" t="s">
        <v>89</v>
      </c>
      <c r="Y31" s="14"/>
    </row>
    <row r="32" spans="1:25" x14ac:dyDescent="0.25">
      <c r="A32" t="s">
        <v>470</v>
      </c>
      <c r="B32" s="12" t="s">
        <v>1191</v>
      </c>
      <c r="C32" s="3" t="s">
        <v>86</v>
      </c>
      <c r="D32" s="3" t="s">
        <v>86</v>
      </c>
      <c r="E32" t="s">
        <v>1227</v>
      </c>
      <c r="F32" t="s">
        <v>1223</v>
      </c>
      <c r="G32" t="s">
        <v>1231</v>
      </c>
      <c r="H32" t="s">
        <v>1201</v>
      </c>
      <c r="I32" t="s">
        <v>745</v>
      </c>
      <c r="J32" t="s">
        <v>1196</v>
      </c>
      <c r="M32" s="6" t="s">
        <v>60</v>
      </c>
      <c r="N32" s="6" t="s">
        <v>1203</v>
      </c>
      <c r="V32" s="3" t="s">
        <v>453</v>
      </c>
      <c r="X32" t="s">
        <v>749</v>
      </c>
    </row>
    <row r="33" spans="1:25" x14ac:dyDescent="0.25">
      <c r="A33" s="11"/>
      <c r="B33" s="11" t="s">
        <v>1393</v>
      </c>
      <c r="C33" s="11" t="s">
        <v>1394</v>
      </c>
      <c r="D33" s="11" t="s">
        <v>1395</v>
      </c>
      <c r="E33" s="11" t="s">
        <v>1396</v>
      </c>
      <c r="F33" s="11"/>
      <c r="G33" s="11"/>
      <c r="H33" s="48" t="s">
        <v>1391</v>
      </c>
      <c r="I33" s="30" t="s">
        <v>1393</v>
      </c>
      <c r="J33" s="11" t="s">
        <v>1196</v>
      </c>
      <c r="K33" s="11"/>
      <c r="L33" s="49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x14ac:dyDescent="0.25">
      <c r="B34" s="22" t="s">
        <v>1463</v>
      </c>
      <c r="C34" s="11" t="s">
        <v>1394</v>
      </c>
      <c r="D34" s="11" t="s">
        <v>1395</v>
      </c>
      <c r="E34" s="22" t="s">
        <v>1464</v>
      </c>
      <c r="H34" s="22" t="s">
        <v>1468</v>
      </c>
    </row>
    <row r="35" spans="1:25" x14ac:dyDescent="0.25">
      <c r="B35" s="22" t="s">
        <v>1467</v>
      </c>
      <c r="C35" s="11" t="s">
        <v>1394</v>
      </c>
      <c r="D35" s="11" t="s">
        <v>1395</v>
      </c>
      <c r="E35" t="s">
        <v>1469</v>
      </c>
      <c r="H35" s="50" t="s">
        <v>1466</v>
      </c>
      <c r="I35" s="22" t="s">
        <v>1465</v>
      </c>
    </row>
    <row r="36" spans="1:25" x14ac:dyDescent="0.25">
      <c r="B36" t="s">
        <v>1470</v>
      </c>
      <c r="C36" s="11" t="s">
        <v>1394</v>
      </c>
      <c r="D36" s="11" t="s">
        <v>1395</v>
      </c>
      <c r="E36" t="s">
        <v>1473</v>
      </c>
      <c r="H36" t="s">
        <v>1471</v>
      </c>
      <c r="I36" t="s">
        <v>1472</v>
      </c>
    </row>
    <row r="37" spans="1:25" x14ac:dyDescent="0.25">
      <c r="A37" t="s">
        <v>469</v>
      </c>
      <c r="B37" s="12" t="s">
        <v>1192</v>
      </c>
      <c r="C37" s="3" t="s">
        <v>78</v>
      </c>
      <c r="D37" s="3" t="s">
        <v>78</v>
      </c>
      <c r="E37" t="s">
        <v>1226</v>
      </c>
      <c r="F37" t="s">
        <v>1222</v>
      </c>
      <c r="G37" t="s">
        <v>1230</v>
      </c>
      <c r="H37" t="s">
        <v>1200</v>
      </c>
      <c r="I37" t="s">
        <v>747</v>
      </c>
      <c r="J37" t="s">
        <v>1196</v>
      </c>
      <c r="M37" s="6" t="s">
        <v>62</v>
      </c>
      <c r="N37" t="s">
        <v>72</v>
      </c>
      <c r="V37" s="3" t="s">
        <v>445</v>
      </c>
      <c r="X37" t="s">
        <v>749</v>
      </c>
    </row>
    <row r="38" spans="1:25" s="11" customFormat="1" x14ac:dyDescent="0.25">
      <c r="A38" t="s">
        <v>468</v>
      </c>
      <c r="B38" t="s">
        <v>1197</v>
      </c>
      <c r="C38" s="3" t="s">
        <v>85</v>
      </c>
      <c r="D38" s="3" t="s">
        <v>85</v>
      </c>
      <c r="E38" t="s">
        <v>1225</v>
      </c>
      <c r="F38" t="s">
        <v>1221</v>
      </c>
      <c r="G38" t="s">
        <v>1229</v>
      </c>
      <c r="H38" t="s">
        <v>1198</v>
      </c>
      <c r="I38" t="s">
        <v>1199</v>
      </c>
      <c r="J38" t="s">
        <v>1196</v>
      </c>
      <c r="K38"/>
      <c r="L38" s="29"/>
      <c r="M38" s="6" t="s">
        <v>62</v>
      </c>
      <c r="N38" t="s">
        <v>72</v>
      </c>
      <c r="O38"/>
      <c r="P38"/>
      <c r="Q38"/>
      <c r="R38"/>
      <c r="S38"/>
      <c r="T38"/>
      <c r="U38"/>
      <c r="V38" s="3" t="s">
        <v>455</v>
      </c>
      <c r="W38"/>
      <c r="X38" t="s">
        <v>749</v>
      </c>
      <c r="Y38"/>
    </row>
    <row r="39" spans="1:25" x14ac:dyDescent="0.25">
      <c r="A39" t="s">
        <v>484</v>
      </c>
      <c r="B39" s="22" t="s">
        <v>2</v>
      </c>
      <c r="D39" s="3" t="s">
        <v>85</v>
      </c>
      <c r="E39" t="s">
        <v>1245</v>
      </c>
      <c r="F39" t="s">
        <v>1245</v>
      </c>
      <c r="G39" t="s">
        <v>1271</v>
      </c>
      <c r="I39" s="22" t="s">
        <v>2</v>
      </c>
      <c r="J39" t="s">
        <v>1196</v>
      </c>
      <c r="L39" s="29">
        <v>2017</v>
      </c>
      <c r="M39" t="s">
        <v>1108</v>
      </c>
      <c r="N39" t="s">
        <v>1112</v>
      </c>
      <c r="X39" t="s">
        <v>1098</v>
      </c>
    </row>
    <row r="40" spans="1:25" x14ac:dyDescent="0.25">
      <c r="A40" t="s">
        <v>489</v>
      </c>
      <c r="B40" s="23">
        <v>1583</v>
      </c>
      <c r="D40" s="3" t="s">
        <v>85</v>
      </c>
      <c r="E40" t="s">
        <v>1250</v>
      </c>
      <c r="F40" t="s">
        <v>1250</v>
      </c>
      <c r="G40" t="s">
        <v>1276</v>
      </c>
      <c r="I40" s="23">
        <v>1583</v>
      </c>
      <c r="J40" t="s">
        <v>1196</v>
      </c>
      <c r="L40" s="29">
        <v>2017</v>
      </c>
      <c r="M40" t="s">
        <v>1108</v>
      </c>
      <c r="N40" t="s">
        <v>1189</v>
      </c>
      <c r="X40" t="s">
        <v>1098</v>
      </c>
    </row>
    <row r="41" spans="1:25" x14ac:dyDescent="0.25">
      <c r="A41" t="s">
        <v>495</v>
      </c>
      <c r="B41" s="22" t="s">
        <v>1067</v>
      </c>
      <c r="D41" s="3" t="s">
        <v>85</v>
      </c>
      <c r="E41" t="s">
        <v>1256</v>
      </c>
      <c r="F41" t="s">
        <v>1256</v>
      </c>
      <c r="G41" t="s">
        <v>1282</v>
      </c>
      <c r="I41" s="22" t="s">
        <v>1067</v>
      </c>
      <c r="J41" t="s">
        <v>1196</v>
      </c>
      <c r="L41" s="29">
        <v>2017</v>
      </c>
      <c r="M41" t="s">
        <v>1108</v>
      </c>
      <c r="N41" t="s">
        <v>1112</v>
      </c>
      <c r="X41" t="s">
        <v>1098</v>
      </c>
    </row>
  </sheetData>
  <sortState ref="A2:Y41">
    <sortCondition ref="D2:D41"/>
  </sortState>
  <conditionalFormatting sqref="B1">
    <cfRule type="duplicateValues" dxfId="20" priority="21"/>
  </conditionalFormatting>
  <conditionalFormatting sqref="G1">
    <cfRule type="duplicateValues" dxfId="19" priority="20"/>
  </conditionalFormatting>
  <conditionalFormatting sqref="H1">
    <cfRule type="duplicateValues" dxfId="18" priority="17"/>
    <cfRule type="duplicateValues" dxfId="17" priority="19"/>
  </conditionalFormatting>
  <conditionalFormatting sqref="E1">
    <cfRule type="duplicateValues" dxfId="16" priority="18"/>
  </conditionalFormatting>
  <conditionalFormatting sqref="B2:B7">
    <cfRule type="duplicateValues" dxfId="15" priority="16"/>
  </conditionalFormatting>
  <conditionalFormatting sqref="G2:G7">
    <cfRule type="duplicateValues" dxfId="14" priority="15"/>
  </conditionalFormatting>
  <conditionalFormatting sqref="H2:H7">
    <cfRule type="duplicateValues" dxfId="13" priority="12"/>
    <cfRule type="duplicateValues" dxfId="12" priority="14"/>
  </conditionalFormatting>
  <conditionalFormatting sqref="E2:E7">
    <cfRule type="duplicateValues" dxfId="11" priority="13"/>
  </conditionalFormatting>
  <conditionalFormatting sqref="I19">
    <cfRule type="duplicateValues" dxfId="10" priority="10"/>
  </conditionalFormatting>
  <conditionalFormatting sqref="I20:I38 I12:I18 I40">
    <cfRule type="duplicateValues" dxfId="9" priority="24"/>
  </conditionalFormatting>
  <conditionalFormatting sqref="B19">
    <cfRule type="duplicateValues" dxfId="8" priority="8"/>
  </conditionalFormatting>
  <conditionalFormatting sqref="B20:B37 B12:B18">
    <cfRule type="duplicateValues" dxfId="7" priority="9"/>
  </conditionalFormatting>
  <conditionalFormatting sqref="B9">
    <cfRule type="duplicateValues" dxfId="6" priority="7"/>
  </conditionalFormatting>
  <conditionalFormatting sqref="B11">
    <cfRule type="duplicateValues" dxfId="5" priority="6"/>
  </conditionalFormatting>
  <conditionalFormatting sqref="B10">
    <cfRule type="duplicateValues" dxfId="4" priority="5"/>
  </conditionalFormatting>
  <conditionalFormatting sqref="B1:B37 B39:B1048576">
    <cfRule type="duplicateValues" dxfId="3" priority="4"/>
  </conditionalFormatting>
  <conditionalFormatting sqref="E39">
    <cfRule type="duplicateValues" dxfId="2" priority="3"/>
  </conditionalFormatting>
  <conditionalFormatting sqref="H39">
    <cfRule type="duplicateValues" dxfId="1" priority="2"/>
  </conditionalFormatting>
  <conditionalFormatting sqref="E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Cirripectes_R_taxtable</vt:lpstr>
      <vt:lpstr>Cirripectes_R_sampledata</vt:lpstr>
      <vt:lpstr>Cirripectes_COI_locality</vt:lpstr>
      <vt:lpstr>Cirripectes_R_Rho_sampledata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2023-02-10T06:30:55Z</dcterms:modified>
</cp:coreProperties>
</file>