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MITESH\Downloads\"/>
    </mc:Choice>
  </mc:AlternateContent>
  <xr:revisionPtr revIDLastSave="0" documentId="8_{1ADA6EE3-F1CF-4FF7-B5F9-98F091DAC6BC}" xr6:coauthVersionLast="47" xr6:coauthVersionMax="47" xr10:uidLastSave="{00000000-0000-0000-0000-000000000000}"/>
  <bookViews>
    <workbookView xWindow="-108" yWindow="-108" windowWidth="23256" windowHeight="12576" xr2:uid="{1A9D61BF-835C-43C4-81BB-97D6085A2A94}"/>
  </bookViews>
  <sheets>
    <sheet name="DASHBOARD" sheetId="2" r:id="rId1"/>
    <sheet name="Raw Data" sheetId="1" r:id="rId2"/>
    <sheet name="Pivot Sheets" sheetId="3" r:id="rId3"/>
  </sheets>
  <definedNames>
    <definedName name="Slicer_Category">#N/A</definedName>
    <definedName name="Slicer_Month">#N/A</definedName>
    <definedName name="Slicer_Sub___Category">#N/A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4" i="1" l="1"/>
  <c r="I253" i="1"/>
  <c r="I252" i="1"/>
  <c r="I251" i="1"/>
  <c r="I250" i="1"/>
  <c r="I249" i="1"/>
  <c r="I248" i="1"/>
  <c r="I247" i="1"/>
  <c r="I246" i="1"/>
  <c r="I245" i="1"/>
  <c r="I244" i="1"/>
  <c r="I243" i="1"/>
  <c r="I242" i="1"/>
  <c r="I241" i="1"/>
  <c r="I233" i="1"/>
  <c r="I232" i="1"/>
  <c r="I231" i="1"/>
  <c r="I230" i="1"/>
  <c r="I229" i="1"/>
  <c r="I228" i="1"/>
  <c r="I227" i="1"/>
  <c r="I226" i="1"/>
  <c r="I225" i="1"/>
  <c r="I224" i="1"/>
  <c r="I223" i="1"/>
  <c r="I222" i="1"/>
  <c r="I221" i="1"/>
  <c r="I220" i="1"/>
  <c r="I212" i="1"/>
  <c r="I211" i="1"/>
  <c r="I210" i="1"/>
  <c r="I209" i="1"/>
  <c r="I208" i="1"/>
  <c r="I207" i="1"/>
  <c r="I206" i="1"/>
  <c r="I205" i="1"/>
  <c r="I204" i="1"/>
  <c r="I203" i="1"/>
  <c r="I202" i="1"/>
  <c r="I201" i="1"/>
  <c r="I200" i="1"/>
  <c r="I199" i="1"/>
  <c r="I191" i="1"/>
  <c r="I190" i="1"/>
  <c r="I189" i="1"/>
  <c r="I188" i="1"/>
  <c r="I187" i="1"/>
  <c r="I186" i="1"/>
  <c r="I185" i="1"/>
  <c r="I184" i="1"/>
  <c r="I183" i="1"/>
  <c r="I182" i="1"/>
  <c r="I181" i="1"/>
  <c r="I180" i="1"/>
  <c r="I179" i="1"/>
  <c r="I178" i="1"/>
  <c r="I170" i="1"/>
  <c r="I169" i="1"/>
  <c r="I168" i="1"/>
  <c r="I167" i="1"/>
  <c r="I166" i="1"/>
  <c r="I165" i="1"/>
  <c r="I164" i="1"/>
  <c r="I163" i="1"/>
  <c r="I162" i="1"/>
  <c r="I161" i="1"/>
  <c r="I160" i="1"/>
  <c r="I159" i="1"/>
  <c r="I158" i="1"/>
  <c r="I157" i="1"/>
  <c r="I149" i="1"/>
  <c r="I148" i="1"/>
  <c r="I147" i="1"/>
  <c r="I146" i="1"/>
  <c r="I145" i="1"/>
  <c r="I144" i="1"/>
  <c r="I143" i="1"/>
  <c r="I142" i="1"/>
  <c r="I141" i="1"/>
  <c r="I140" i="1"/>
  <c r="I139" i="1"/>
  <c r="I138" i="1"/>
  <c r="I137" i="1"/>
  <c r="I136" i="1"/>
  <c r="I128" i="1"/>
  <c r="I127" i="1"/>
  <c r="I126" i="1"/>
  <c r="I125" i="1"/>
  <c r="I124" i="1"/>
  <c r="I123" i="1"/>
  <c r="I122" i="1"/>
  <c r="I121" i="1"/>
  <c r="I120" i="1"/>
  <c r="I119" i="1"/>
  <c r="I118" i="1"/>
  <c r="I117" i="1"/>
  <c r="I116" i="1"/>
  <c r="I115" i="1"/>
  <c r="I107" i="1"/>
  <c r="I106" i="1"/>
  <c r="I105" i="1"/>
  <c r="I104" i="1"/>
  <c r="I103" i="1"/>
  <c r="I102" i="1"/>
  <c r="I101" i="1"/>
  <c r="I100" i="1"/>
  <c r="I99" i="1"/>
  <c r="I98" i="1"/>
  <c r="I97" i="1"/>
  <c r="I96" i="1"/>
  <c r="I95" i="1"/>
  <c r="I94" i="1"/>
  <c r="I86" i="1"/>
  <c r="I85" i="1"/>
  <c r="I84" i="1"/>
  <c r="I83" i="1"/>
  <c r="I82" i="1"/>
  <c r="I81" i="1"/>
  <c r="I80" i="1"/>
  <c r="I79" i="1"/>
  <c r="I78" i="1"/>
  <c r="I77" i="1"/>
  <c r="I76" i="1"/>
  <c r="I75" i="1"/>
  <c r="I74" i="1"/>
  <c r="I73" i="1"/>
  <c r="I65" i="1"/>
  <c r="I64" i="1"/>
  <c r="I63" i="1"/>
  <c r="I62" i="1"/>
  <c r="I61" i="1"/>
  <c r="I60" i="1"/>
  <c r="I59" i="1"/>
  <c r="I58" i="1"/>
  <c r="I57" i="1"/>
  <c r="I56" i="1"/>
  <c r="I55" i="1"/>
  <c r="I54" i="1"/>
  <c r="I53" i="1"/>
  <c r="I52"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67" i="1"/>
  <c r="C68" i="1"/>
  <c r="C66" i="1"/>
  <c r="D66" i="1"/>
  <c r="I240" i="1"/>
  <c r="I239" i="1"/>
  <c r="I238" i="1"/>
  <c r="I237" i="1"/>
  <c r="I236" i="1"/>
  <c r="I235" i="1"/>
  <c r="I234" i="1"/>
  <c r="I219" i="1"/>
  <c r="I218" i="1"/>
  <c r="I217" i="1"/>
  <c r="I216" i="1"/>
  <c r="I215" i="1"/>
  <c r="I214" i="1"/>
  <c r="I213" i="1"/>
  <c r="I198" i="1"/>
  <c r="I197" i="1"/>
  <c r="I196" i="1"/>
  <c r="I195" i="1"/>
  <c r="I194" i="1"/>
  <c r="I193" i="1"/>
  <c r="I192" i="1"/>
  <c r="I177" i="1"/>
  <c r="I176" i="1"/>
  <c r="I175" i="1"/>
  <c r="I174" i="1"/>
  <c r="I173" i="1"/>
  <c r="I172" i="1"/>
  <c r="I171" i="1"/>
  <c r="I156" i="1"/>
  <c r="I155" i="1"/>
  <c r="I154" i="1"/>
  <c r="I153" i="1"/>
  <c r="I152" i="1"/>
  <c r="I151" i="1"/>
  <c r="I150" i="1"/>
  <c r="I135" i="1"/>
  <c r="I134" i="1"/>
  <c r="I133" i="1"/>
  <c r="I132" i="1"/>
  <c r="I131" i="1"/>
  <c r="I130" i="1"/>
  <c r="I129" i="1"/>
  <c r="I114" i="1"/>
  <c r="I113" i="1"/>
  <c r="I112" i="1"/>
  <c r="I111" i="1"/>
  <c r="I110" i="1"/>
  <c r="I109" i="1"/>
  <c r="I108" i="1"/>
  <c r="I93" i="1"/>
  <c r="I92" i="1"/>
  <c r="I91" i="1"/>
  <c r="I90" i="1"/>
  <c r="I89" i="1"/>
  <c r="I88" i="1"/>
  <c r="I87" i="1"/>
  <c r="I72" i="1"/>
  <c r="I71" i="1"/>
  <c r="I70" i="1"/>
  <c r="I69" i="1"/>
  <c r="I68" i="1"/>
  <c r="I67" i="1"/>
  <c r="I66" i="1"/>
  <c r="I51" i="1"/>
  <c r="I50" i="1"/>
  <c r="I49" i="1"/>
  <c r="I48" i="1"/>
  <c r="I47" i="1"/>
  <c r="I46" i="1"/>
  <c r="I45" i="1"/>
  <c r="D46" i="1"/>
  <c r="D47" i="1"/>
  <c r="D48" i="1"/>
  <c r="D49" i="1"/>
  <c r="D50" i="1"/>
  <c r="D51" i="1"/>
  <c r="D52" i="1"/>
  <c r="D53" i="1"/>
  <c r="D54" i="1"/>
  <c r="D55" i="1"/>
  <c r="D56" i="1"/>
  <c r="D57" i="1"/>
  <c r="D58" i="1"/>
  <c r="D59" i="1"/>
  <c r="D60" i="1"/>
  <c r="D61" i="1"/>
  <c r="D62" i="1"/>
  <c r="D63" i="1"/>
  <c r="D64" i="1"/>
  <c r="D65" i="1"/>
  <c r="C46" i="1"/>
  <c r="C47" i="1"/>
  <c r="C48" i="1"/>
  <c r="C49" i="1"/>
  <c r="C50" i="1"/>
  <c r="C51" i="1"/>
  <c r="C52" i="1"/>
  <c r="C53" i="1"/>
  <c r="C54" i="1"/>
  <c r="C55" i="1"/>
  <c r="C56" i="1"/>
  <c r="C57" i="1"/>
  <c r="C58" i="1"/>
  <c r="C59" i="1"/>
  <c r="C60" i="1"/>
  <c r="C61" i="1"/>
  <c r="C62" i="1"/>
  <c r="C63" i="1"/>
  <c r="C64" i="1"/>
  <c r="C65" i="1"/>
  <c r="C45" i="1"/>
  <c r="D45" i="1"/>
  <c r="I44" i="1"/>
  <c r="I43" i="1"/>
  <c r="I42" i="1"/>
  <c r="I41" i="1"/>
  <c r="I40" i="1"/>
  <c r="I39" i="1"/>
  <c r="I38" i="1"/>
  <c r="I37" i="1"/>
  <c r="I36" i="1"/>
  <c r="I35" i="1"/>
  <c r="I34" i="1"/>
  <c r="I33" i="1"/>
  <c r="I32" i="1"/>
  <c r="I31" i="1"/>
  <c r="I30" i="1"/>
  <c r="I29" i="1"/>
  <c r="I28" i="1"/>
  <c r="I27" i="1"/>
  <c r="I26" i="1"/>
  <c r="I25" i="1"/>
  <c r="I24" i="1"/>
  <c r="D25" i="1"/>
  <c r="D26" i="1"/>
  <c r="D27" i="1"/>
  <c r="D28" i="1"/>
  <c r="D29" i="1"/>
  <c r="D30" i="1"/>
  <c r="D31" i="1"/>
  <c r="D32" i="1"/>
  <c r="D33" i="1"/>
  <c r="D34" i="1"/>
  <c r="D35" i="1"/>
  <c r="D36" i="1"/>
  <c r="D37" i="1"/>
  <c r="D38" i="1"/>
  <c r="D39" i="1"/>
  <c r="D40" i="1"/>
  <c r="D41" i="1"/>
  <c r="D42" i="1"/>
  <c r="D43" i="1"/>
  <c r="D44" i="1"/>
  <c r="C25" i="1"/>
  <c r="C26" i="1"/>
  <c r="C27" i="1"/>
  <c r="C28" i="1"/>
  <c r="C29" i="1"/>
  <c r="C30" i="1"/>
  <c r="C31" i="1"/>
  <c r="C32" i="1"/>
  <c r="C33" i="1"/>
  <c r="C34" i="1"/>
  <c r="C35" i="1"/>
  <c r="C36" i="1"/>
  <c r="C37" i="1"/>
  <c r="C38" i="1"/>
  <c r="C39" i="1"/>
  <c r="C40" i="1"/>
  <c r="C41" i="1"/>
  <c r="C42" i="1"/>
  <c r="C43" i="1"/>
  <c r="C44" i="1"/>
  <c r="C24" i="1"/>
  <c r="D24" i="1"/>
  <c r="I4" i="1"/>
  <c r="I5" i="1"/>
  <c r="I6" i="1"/>
  <c r="I7" i="1"/>
  <c r="I8" i="1"/>
  <c r="I9" i="1"/>
  <c r="I10" i="1"/>
  <c r="I11" i="1"/>
  <c r="I12" i="1"/>
  <c r="I13" i="1"/>
  <c r="I14" i="1"/>
  <c r="I15" i="1"/>
  <c r="I16" i="1"/>
  <c r="I17" i="1"/>
  <c r="I18" i="1"/>
  <c r="I19" i="1"/>
  <c r="I20" i="1"/>
  <c r="I21" i="1"/>
  <c r="I22" i="1"/>
  <c r="I23" i="1"/>
  <c r="I3" i="1"/>
  <c r="D4" i="1"/>
  <c r="D5" i="1"/>
  <c r="D6" i="1"/>
  <c r="D7" i="1"/>
  <c r="D8" i="1"/>
  <c r="D9" i="1"/>
  <c r="D10" i="1"/>
  <c r="D11" i="1"/>
  <c r="D12" i="1"/>
  <c r="D13" i="1"/>
  <c r="D14" i="1"/>
  <c r="D15" i="1"/>
  <c r="D16" i="1"/>
  <c r="D17" i="1"/>
  <c r="D18" i="1"/>
  <c r="D19" i="1"/>
  <c r="D20" i="1"/>
  <c r="D21" i="1"/>
  <c r="D22" i="1"/>
  <c r="D23" i="1"/>
  <c r="D3" i="1"/>
  <c r="C21" i="1"/>
  <c r="C22" i="1"/>
  <c r="C23" i="1"/>
  <c r="C13" i="1"/>
  <c r="C14" i="1"/>
  <c r="C15" i="1"/>
  <c r="C16" i="1"/>
  <c r="C17" i="1"/>
  <c r="C18" i="1"/>
  <c r="C19" i="1"/>
  <c r="C20" i="1"/>
  <c r="C7" i="1"/>
  <c r="C8" i="1"/>
  <c r="C9" i="1"/>
  <c r="C10" i="1"/>
  <c r="C11" i="1"/>
  <c r="C12" i="1"/>
  <c r="C6" i="1"/>
  <c r="C4" i="1"/>
  <c r="C5" i="1"/>
  <c r="C3" i="1"/>
  <c r="C6" i="3"/>
  <c r="B6" i="3"/>
  <c r="A6" i="3"/>
  <c r="A8" i="3" l="1"/>
  <c r="B8" i="3"/>
  <c r="C8" i="3"/>
</calcChain>
</file>

<file path=xl/sharedStrings.xml><?xml version="1.0" encoding="utf-8"?>
<sst xmlns="http://schemas.openxmlformats.org/spreadsheetml/2006/main" count="563" uniqueCount="56">
  <si>
    <t>Date</t>
  </si>
  <si>
    <t>Month</t>
  </si>
  <si>
    <t>Category</t>
  </si>
  <si>
    <t>Budget</t>
  </si>
  <si>
    <t>Cost</t>
  </si>
  <si>
    <t>Savings</t>
  </si>
  <si>
    <t>Water Bill</t>
  </si>
  <si>
    <t>Electricity Bill</t>
  </si>
  <si>
    <t>Mobile Recharge</t>
  </si>
  <si>
    <t>Sub - Category</t>
  </si>
  <si>
    <t>Bills</t>
  </si>
  <si>
    <t>Internet Bill</t>
  </si>
  <si>
    <t>Gas Bill</t>
  </si>
  <si>
    <t>Flat Maintenance</t>
  </si>
  <si>
    <t>Home Insaurance</t>
  </si>
  <si>
    <t>Home</t>
  </si>
  <si>
    <t>Utilities</t>
  </si>
  <si>
    <t>Food and Groceries</t>
  </si>
  <si>
    <t>Cleaning Products</t>
  </si>
  <si>
    <t>Snacks</t>
  </si>
  <si>
    <t>Accessories</t>
  </si>
  <si>
    <t>Clothes</t>
  </si>
  <si>
    <t>Other Accessories</t>
  </si>
  <si>
    <t>Education</t>
  </si>
  <si>
    <t>Tution Fees</t>
  </si>
  <si>
    <t>College Fees</t>
  </si>
  <si>
    <t>Stationary</t>
  </si>
  <si>
    <t>Miscellaneous</t>
  </si>
  <si>
    <t>Restaurant Dinner</t>
  </si>
  <si>
    <t>Movies</t>
  </si>
  <si>
    <t>Transport</t>
  </si>
  <si>
    <t>Bike Insurance</t>
  </si>
  <si>
    <t>Feul</t>
  </si>
  <si>
    <t>Train Pass</t>
  </si>
  <si>
    <t>Year</t>
  </si>
  <si>
    <t>Haircut / Beard</t>
  </si>
  <si>
    <t>Sum of Budget</t>
  </si>
  <si>
    <t>Sum of Cost</t>
  </si>
  <si>
    <t>Sum of Savings</t>
  </si>
  <si>
    <t>Row Labels</t>
  </si>
  <si>
    <t>January</t>
  </si>
  <si>
    <t>February</t>
  </si>
  <si>
    <t>March</t>
  </si>
  <si>
    <t>April</t>
  </si>
  <si>
    <t>May</t>
  </si>
  <si>
    <t>June</t>
  </si>
  <si>
    <t>July</t>
  </si>
  <si>
    <t>August</t>
  </si>
  <si>
    <t>September</t>
  </si>
  <si>
    <t>October</t>
  </si>
  <si>
    <t>November</t>
  </si>
  <si>
    <t>December</t>
  </si>
  <si>
    <t>Grand Total</t>
  </si>
  <si>
    <t>Expense %</t>
  </si>
  <si>
    <t>Savings %</t>
  </si>
  <si>
    <t>Sav/Exp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</si>
</sst>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entury Gothic"/>
      <family val="2"/>
      <scheme val="minor"/>
    </font>
    <font>
      <sz val="11"/>
      <color theme="1"/>
      <name val="Century Gothic"/>
      <family val="2"/>
      <scheme val="minor"/>
    </font>
    <font>
      <b/>
      <sz val="11"/>
      <color theme="1"/>
      <name val="Century Gothic"/>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14" fontId="0" fillId="0" borderId="2" xfId="0" applyNumberFormat="1" applyBorder="1"/>
    <xf numFmtId="0" fontId="0" fillId="0" borderId="3" xfId="0" applyBorder="1"/>
    <xf numFmtId="0" fontId="0" fillId="0" borderId="4" xfId="0" applyBorder="1"/>
    <xf numFmtId="14" fontId="0" fillId="0" borderId="5" xfId="0" applyNumberFormat="1" applyBorder="1"/>
    <xf numFmtId="0" fontId="0" fillId="0" borderId="6" xfId="0" applyBorder="1"/>
    <xf numFmtId="14" fontId="0" fillId="0" borderId="7" xfId="0" applyNumberFormat="1" applyBorder="1"/>
    <xf numFmtId="0" fontId="0" fillId="0" borderId="8" xfId="0" applyBorder="1"/>
    <xf numFmtId="0" fontId="0" fillId="0" borderId="9" xfId="0" applyBorder="1"/>
    <xf numFmtId="0" fontId="2" fillId="0" borderId="1"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cellXfs>
  <cellStyles count="2">
    <cellStyle name="Normal" xfId="0" builtinId="0"/>
    <cellStyle name="Percent" xfId="1" builtinId="5"/>
  </cellStyles>
  <dxfs count="0"/>
  <tableStyles count="0" defaultTableStyle="TableStyleMedium2" defaultPivotStyle="PivotStyleLight16"/>
  <colors>
    <mruColors>
      <color rgb="FF4141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microsoft.com/office/2017/10/relationships/person" Target="persons/person0.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Dashboard.xlsx]Pivot Sheets!PivotTable2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a:t>Budget and Expenses</a:t>
            </a:r>
          </a:p>
        </c:rich>
      </c:tx>
      <c:layout>
        <c:manualLayout>
          <c:xMode val="edge"/>
          <c:yMode val="edge"/>
          <c:x val="1.5200700960284181E-2"/>
          <c:y val="1.965408805031446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84000"/>
                    <a:lumMod val="84000"/>
                  </a:schemeClr>
                </a:gs>
              </a:gsLst>
              <a:lin ang="5400000" scaled="0"/>
            </a:gradFill>
            <a:ln w="9525">
              <a:solidFill>
                <a:schemeClr val="accent1"/>
              </a:solidFill>
              <a:round/>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2">
                    <a:tint val="96000"/>
                    <a:lumMod val="104000"/>
                  </a:schemeClr>
                </a:gs>
                <a:gs pos="100000">
                  <a:schemeClr val="accent2">
                    <a:shade val="84000"/>
                    <a:lumMod val="84000"/>
                  </a:schemeClr>
                </a:gs>
              </a:gsLst>
              <a:lin ang="5400000" scaled="0"/>
            </a:gradFill>
            <a:ln w="9525">
              <a:solidFill>
                <a:schemeClr val="accent2"/>
              </a:solidFill>
              <a:round/>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89595611925754"/>
          <c:y val="0.18597109323598698"/>
          <c:w val="0.50610550552438427"/>
          <c:h val="0.72901019448040694"/>
        </c:manualLayout>
      </c:layout>
      <c:radarChart>
        <c:radarStyle val="marker"/>
        <c:varyColors val="0"/>
        <c:ser>
          <c:idx val="0"/>
          <c:order val="0"/>
          <c:tx>
            <c:strRef>
              <c:f>'Pivot Sheets'!$F$3</c:f>
              <c:strCache>
                <c:ptCount val="1"/>
                <c:pt idx="0">
                  <c:v>Sum of Budget</c:v>
                </c:pt>
              </c:strCache>
            </c:strRef>
          </c:tx>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84000"/>
                      <a:lumMod val="84000"/>
                    </a:schemeClr>
                  </a:gs>
                </a:gsLst>
                <a:lin ang="5400000" scaled="0"/>
              </a:gradFill>
              <a:ln w="9525">
                <a:solidFill>
                  <a:schemeClr val="accent1"/>
                </a:solidFill>
                <a:round/>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marker>
          <c:cat>
            <c:strRef>
              <c:f>'Pivot Sheets'!$E$4:$E$16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Sheets'!$F$4:$F$16</c:f>
              <c:numCache>
                <c:formatCode>General</c:formatCode>
                <c:ptCount val="12"/>
                <c:pt idx="0">
                  <c:v>17850</c:v>
                </c:pt>
                <c:pt idx="1">
                  <c:v>17850</c:v>
                </c:pt>
                <c:pt idx="2">
                  <c:v>19150</c:v>
                </c:pt>
                <c:pt idx="3">
                  <c:v>17850</c:v>
                </c:pt>
                <c:pt idx="4">
                  <c:v>19850</c:v>
                </c:pt>
                <c:pt idx="5">
                  <c:v>32850</c:v>
                </c:pt>
                <c:pt idx="6">
                  <c:v>17850</c:v>
                </c:pt>
                <c:pt idx="7">
                  <c:v>17850</c:v>
                </c:pt>
                <c:pt idx="8">
                  <c:v>15330</c:v>
                </c:pt>
                <c:pt idx="9">
                  <c:v>17850</c:v>
                </c:pt>
                <c:pt idx="10">
                  <c:v>17850</c:v>
                </c:pt>
                <c:pt idx="11">
                  <c:v>17850</c:v>
                </c:pt>
              </c:numCache>
            </c:numRef>
          </c:val>
          <c:extLst>
            <c:ext xmlns:c16="http://schemas.microsoft.com/office/drawing/2014/chart" uri="{C3380CC4-5D6E-409C-BE32-E72D297353CC}">
              <c16:uniqueId val="{00000000-5EE1-47B3-BF10-104DBD1694F9}"/>
            </c:ext>
          </c:extLst>
        </c:ser>
        <c:ser>
          <c:idx val="1"/>
          <c:order val="1"/>
          <c:tx>
            <c:strRef>
              <c:f>'Pivot Sheets'!$G$3</c:f>
              <c:strCache>
                <c:ptCount val="1"/>
                <c:pt idx="0">
                  <c:v>Sum of Cost</c:v>
                </c:pt>
              </c:strCache>
            </c:strRef>
          </c:tx>
          <c:spPr>
            <a:ln w="34925" cap="rnd">
              <a:solidFill>
                <a:schemeClr val="accent2"/>
              </a:solidFill>
              <a:round/>
            </a:ln>
            <a:effectLst>
              <a:outerShdw blurRad="50800" dist="38100" dir="5400000" rotWithShape="0">
                <a:srgbClr val="000000">
                  <a:alpha val="60000"/>
                </a:srgbClr>
              </a:outerShdw>
            </a:effectLst>
          </c:spPr>
          <c:marker>
            <c:symbol val="circle"/>
            <c:size val="6"/>
            <c:spPr>
              <a:gradFill rotWithShape="1">
                <a:gsLst>
                  <a:gs pos="0">
                    <a:schemeClr val="accent2">
                      <a:tint val="96000"/>
                      <a:lumMod val="104000"/>
                    </a:schemeClr>
                  </a:gs>
                  <a:gs pos="100000">
                    <a:schemeClr val="accent2">
                      <a:shade val="84000"/>
                      <a:lumMod val="84000"/>
                    </a:schemeClr>
                  </a:gs>
                </a:gsLst>
                <a:lin ang="5400000" scaled="0"/>
              </a:gradFill>
              <a:ln w="9525">
                <a:solidFill>
                  <a:schemeClr val="accent2"/>
                </a:solidFill>
                <a:round/>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marker>
          <c:cat>
            <c:strRef>
              <c:f>'Pivot Sheets'!$E$4:$E$16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Sheets'!$G$4:$G$16</c:f>
              <c:numCache>
                <c:formatCode>General</c:formatCode>
                <c:ptCount val="12"/>
                <c:pt idx="0">
                  <c:v>12940</c:v>
                </c:pt>
                <c:pt idx="1">
                  <c:v>10180</c:v>
                </c:pt>
                <c:pt idx="2">
                  <c:v>11370</c:v>
                </c:pt>
                <c:pt idx="3">
                  <c:v>13210</c:v>
                </c:pt>
                <c:pt idx="4">
                  <c:v>8850</c:v>
                </c:pt>
                <c:pt idx="5">
                  <c:v>25770</c:v>
                </c:pt>
                <c:pt idx="6">
                  <c:v>13470</c:v>
                </c:pt>
                <c:pt idx="7">
                  <c:v>10620</c:v>
                </c:pt>
                <c:pt idx="8">
                  <c:v>15830</c:v>
                </c:pt>
                <c:pt idx="9">
                  <c:v>10230</c:v>
                </c:pt>
                <c:pt idx="10">
                  <c:v>13780</c:v>
                </c:pt>
                <c:pt idx="11">
                  <c:v>12490</c:v>
                </c:pt>
              </c:numCache>
            </c:numRef>
          </c:val>
          <c:extLst>
            <c:ext xmlns:c16="http://schemas.microsoft.com/office/drawing/2014/chart" uri="{C3380CC4-5D6E-409C-BE32-E72D297353CC}">
              <c16:uniqueId val="{00000001-5EE1-47B3-BF10-104DBD1694F9}"/>
            </c:ext>
          </c:extLst>
        </c:ser>
        <c:dLbls>
          <c:showLegendKey val="0"/>
          <c:showVal val="0"/>
          <c:showCatName val="0"/>
          <c:showSerName val="0"/>
          <c:showPercent val="0"/>
          <c:showBubbleSize val="0"/>
        </c:dLbls>
        <c:axId val="1732756176"/>
        <c:axId val="1732763376"/>
      </c:radarChart>
      <c:catAx>
        <c:axId val="1732756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763376"/>
        <c:crosses val="autoZero"/>
        <c:auto val="1"/>
        <c:lblAlgn val="ctr"/>
        <c:lblOffset val="100"/>
        <c:noMultiLvlLbl val="0"/>
      </c:catAx>
      <c:valAx>
        <c:axId val="1732763376"/>
        <c:scaling>
          <c:orientation val="minMax"/>
        </c:scaling>
        <c:delete val="1"/>
        <c:axPos val="l"/>
        <c:majorGridlines>
          <c:spPr>
            <a:ln w="9525" cap="flat" cmpd="sng" algn="ctr">
              <a:solidFill>
                <a:schemeClr val="bg1">
                  <a:alpha val="20000"/>
                </a:schemeClr>
              </a:solidFill>
              <a:round/>
            </a:ln>
            <a:effectLst/>
          </c:spPr>
        </c:majorGridlines>
        <c:numFmt formatCode="General" sourceLinked="1"/>
        <c:majorTickMark val="none"/>
        <c:minorTickMark val="none"/>
        <c:tickLblPos val="nextTo"/>
        <c:crossAx val="1732756176"/>
        <c:crosses val="autoZero"/>
        <c:crossBetween val="between"/>
      </c:valAx>
      <c:spPr>
        <a:noFill/>
        <a:ln>
          <a:noFill/>
        </a:ln>
        <a:effectLst/>
      </c:spPr>
    </c:plotArea>
    <c:legend>
      <c:legendPos val="r"/>
      <c:layout>
        <c:manualLayout>
          <c:xMode val="edge"/>
          <c:yMode val="edge"/>
          <c:x val="0.53247634408602151"/>
          <c:y val="1.3857602339181287E-2"/>
          <c:w val="0.46082912914328822"/>
          <c:h val="0.12682160013017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Dashboard.xlsx]Pivot Sheets!PivotTable3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Monthly Comparision</a:t>
            </a:r>
          </a:p>
        </c:rich>
      </c:tx>
      <c:layout>
        <c:manualLayout>
          <c:xMode val="edge"/>
          <c:yMode val="edge"/>
          <c:x val="1.4770459081836296E-2"/>
          <c:y val="1.721763085399449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34964716236816E-2"/>
          <c:y val="0.12772038567493113"/>
          <c:w val="0.88220802489509176"/>
          <c:h val="0.63367226307455371"/>
        </c:manualLayout>
      </c:layout>
      <c:lineChart>
        <c:grouping val="standard"/>
        <c:varyColors val="0"/>
        <c:ser>
          <c:idx val="0"/>
          <c:order val="0"/>
          <c:tx>
            <c:strRef>
              <c:f>'Pivot Sheets'!$D$21</c:f>
              <c:strCache>
                <c:ptCount val="1"/>
                <c:pt idx="0">
                  <c:v>Sum of Budget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Sheets'!$C$22:$C$35</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 Sheets'!$D$22:$D$35</c:f>
              <c:numCache>
                <c:formatCode>General</c:formatCode>
                <c:ptCount val="12"/>
                <c:pt idx="0">
                  <c:v>17850</c:v>
                </c:pt>
                <c:pt idx="1">
                  <c:v>17850</c:v>
                </c:pt>
                <c:pt idx="2">
                  <c:v>19150</c:v>
                </c:pt>
                <c:pt idx="3">
                  <c:v>17850</c:v>
                </c:pt>
                <c:pt idx="4">
                  <c:v>19850</c:v>
                </c:pt>
                <c:pt idx="5">
                  <c:v>32850</c:v>
                </c:pt>
                <c:pt idx="6">
                  <c:v>17850</c:v>
                </c:pt>
                <c:pt idx="7">
                  <c:v>17850</c:v>
                </c:pt>
                <c:pt idx="8">
                  <c:v>15330</c:v>
                </c:pt>
                <c:pt idx="9">
                  <c:v>17850</c:v>
                </c:pt>
                <c:pt idx="10">
                  <c:v>17850</c:v>
                </c:pt>
                <c:pt idx="11">
                  <c:v>17850</c:v>
                </c:pt>
              </c:numCache>
            </c:numRef>
          </c:val>
          <c:smooth val="0"/>
          <c:extLst>
            <c:ext xmlns:c16="http://schemas.microsoft.com/office/drawing/2014/chart" uri="{C3380CC4-5D6E-409C-BE32-E72D297353CC}">
              <c16:uniqueId val="{00000000-424C-4518-B58E-8BBC59E3B17A}"/>
            </c:ext>
          </c:extLst>
        </c:ser>
        <c:ser>
          <c:idx val="1"/>
          <c:order val="1"/>
          <c:tx>
            <c:strRef>
              <c:f>'Pivot Sheets'!$E$21</c:f>
              <c:strCache>
                <c:ptCount val="1"/>
                <c:pt idx="0">
                  <c:v>Sum of Cost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 Sheets'!$C$22:$C$35</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 Sheets'!$E$22:$E$35</c:f>
              <c:numCache>
                <c:formatCode>General</c:formatCode>
                <c:ptCount val="12"/>
                <c:pt idx="0">
                  <c:v>12940</c:v>
                </c:pt>
                <c:pt idx="1">
                  <c:v>10180</c:v>
                </c:pt>
                <c:pt idx="2">
                  <c:v>11370</c:v>
                </c:pt>
                <c:pt idx="3">
                  <c:v>13210</c:v>
                </c:pt>
                <c:pt idx="4">
                  <c:v>8850</c:v>
                </c:pt>
                <c:pt idx="5">
                  <c:v>25770</c:v>
                </c:pt>
                <c:pt idx="6">
                  <c:v>13470</c:v>
                </c:pt>
                <c:pt idx="7">
                  <c:v>10620</c:v>
                </c:pt>
                <c:pt idx="8">
                  <c:v>15830</c:v>
                </c:pt>
                <c:pt idx="9">
                  <c:v>10230</c:v>
                </c:pt>
                <c:pt idx="10">
                  <c:v>13780</c:v>
                </c:pt>
                <c:pt idx="11">
                  <c:v>12490</c:v>
                </c:pt>
              </c:numCache>
            </c:numRef>
          </c:val>
          <c:smooth val="0"/>
          <c:extLst>
            <c:ext xmlns:c16="http://schemas.microsoft.com/office/drawing/2014/chart" uri="{C3380CC4-5D6E-409C-BE32-E72D297353CC}">
              <c16:uniqueId val="{00000001-424C-4518-B58E-8BBC59E3B17A}"/>
            </c:ext>
          </c:extLst>
        </c:ser>
        <c:ser>
          <c:idx val="2"/>
          <c:order val="2"/>
          <c:tx>
            <c:strRef>
              <c:f>'Pivot Sheets'!$F$21</c:f>
              <c:strCache>
                <c:ptCount val="1"/>
                <c:pt idx="0">
                  <c:v>Sum of Savings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'Pivot Sheets'!$C$22:$C$35</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 Sheets'!$F$22:$F$35</c:f>
              <c:numCache>
                <c:formatCode>General</c:formatCode>
                <c:ptCount val="12"/>
                <c:pt idx="0">
                  <c:v>4910</c:v>
                </c:pt>
                <c:pt idx="1">
                  <c:v>7670</c:v>
                </c:pt>
                <c:pt idx="2">
                  <c:v>7780</c:v>
                </c:pt>
                <c:pt idx="3">
                  <c:v>4640</c:v>
                </c:pt>
                <c:pt idx="4">
                  <c:v>11000</c:v>
                </c:pt>
                <c:pt idx="5">
                  <c:v>7080</c:v>
                </c:pt>
                <c:pt idx="6">
                  <c:v>4380</c:v>
                </c:pt>
                <c:pt idx="7">
                  <c:v>7230</c:v>
                </c:pt>
                <c:pt idx="8">
                  <c:v>-500</c:v>
                </c:pt>
                <c:pt idx="9">
                  <c:v>7620</c:v>
                </c:pt>
                <c:pt idx="10">
                  <c:v>4070</c:v>
                </c:pt>
                <c:pt idx="11">
                  <c:v>5360</c:v>
                </c:pt>
              </c:numCache>
            </c:numRef>
          </c:val>
          <c:smooth val="0"/>
          <c:extLst>
            <c:ext xmlns:c16="http://schemas.microsoft.com/office/drawing/2014/chart" uri="{C3380CC4-5D6E-409C-BE32-E72D297353CC}">
              <c16:uniqueId val="{00000002-424C-4518-B58E-8BBC59E3B17A}"/>
            </c:ext>
          </c:extLst>
        </c:ser>
        <c:dLbls>
          <c:showLegendKey val="0"/>
          <c:showVal val="0"/>
          <c:showCatName val="0"/>
          <c:showSerName val="0"/>
          <c:showPercent val="0"/>
          <c:showBubbleSize val="0"/>
        </c:dLbls>
        <c:marker val="1"/>
        <c:smooth val="0"/>
        <c:axId val="1732626224"/>
        <c:axId val="1732621904"/>
      </c:lineChart>
      <c:catAx>
        <c:axId val="17326262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2621904"/>
        <c:crosses val="autoZero"/>
        <c:auto val="1"/>
        <c:lblAlgn val="ctr"/>
        <c:lblOffset val="100"/>
        <c:noMultiLvlLbl val="0"/>
      </c:catAx>
      <c:valAx>
        <c:axId val="1732621904"/>
        <c:scaling>
          <c:orientation val="minMax"/>
        </c:scaling>
        <c:delete val="0"/>
        <c:axPos val="l"/>
        <c:majorGridlines>
          <c:spPr>
            <a:ln w="9525" cap="flat" cmpd="sng" algn="ctr">
              <a:solidFill>
                <a:schemeClr val="bg1">
                  <a:alpha val="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2626224"/>
        <c:crosses val="autoZero"/>
        <c:crossBetween val="between"/>
      </c:valAx>
      <c:spPr>
        <a:noFill/>
        <a:ln>
          <a:noFill/>
        </a:ln>
        <a:effectLst/>
      </c:spPr>
    </c:plotArea>
    <c:legend>
      <c:legendPos val="r"/>
      <c:layout>
        <c:manualLayout>
          <c:xMode val="edge"/>
          <c:yMode val="edge"/>
          <c:x val="0.37160770609318999"/>
          <c:y val="2.3871447028423774E-2"/>
          <c:w val="0.59521429581781315"/>
          <c:h val="8.47980521029912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Dashboard.xlsx]Pivot Sheets!PivotTable4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Category wise Budget and Spendings</a:t>
            </a:r>
          </a:p>
        </c:rich>
      </c:tx>
      <c:layout>
        <c:manualLayout>
          <c:xMode val="edge"/>
          <c:yMode val="edge"/>
          <c:x val="1.1141780709145675E-2"/>
          <c:y val="1.732501732501732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481619225641074E-2"/>
          <c:y val="0.19088704088704089"/>
          <c:w val="0.89296633123811553"/>
          <c:h val="0.7332329300833238"/>
        </c:manualLayout>
      </c:layout>
      <c:barChart>
        <c:barDir val="col"/>
        <c:grouping val="clustered"/>
        <c:varyColors val="0"/>
        <c:ser>
          <c:idx val="0"/>
          <c:order val="0"/>
          <c:tx>
            <c:strRef>
              <c:f>'Pivot Sheets'!$Q$3</c:f>
              <c:strCache>
                <c:ptCount val="1"/>
                <c:pt idx="0">
                  <c:v>Sum of Budget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Sheets'!$P$4:$P$11</c:f>
              <c:strCache>
                <c:ptCount val="7"/>
                <c:pt idx="0">
                  <c:v>Accessories</c:v>
                </c:pt>
                <c:pt idx="1">
                  <c:v>Miscellaneous</c:v>
                </c:pt>
                <c:pt idx="2">
                  <c:v>Utilities</c:v>
                </c:pt>
                <c:pt idx="3">
                  <c:v>Transport</c:v>
                </c:pt>
                <c:pt idx="4">
                  <c:v>Bills</c:v>
                </c:pt>
                <c:pt idx="5">
                  <c:v>Education</c:v>
                </c:pt>
                <c:pt idx="6">
                  <c:v>Home</c:v>
                </c:pt>
              </c:strCache>
            </c:strRef>
          </c:cat>
          <c:val>
            <c:numRef>
              <c:f>'Pivot Sheets'!$Q$4:$Q$11</c:f>
              <c:numCache>
                <c:formatCode>General</c:formatCode>
                <c:ptCount val="7"/>
                <c:pt idx="0">
                  <c:v>30500</c:v>
                </c:pt>
                <c:pt idx="1">
                  <c:v>26400</c:v>
                </c:pt>
                <c:pt idx="2">
                  <c:v>47000</c:v>
                </c:pt>
                <c:pt idx="3">
                  <c:v>21600</c:v>
                </c:pt>
                <c:pt idx="4">
                  <c:v>56780</c:v>
                </c:pt>
                <c:pt idx="5">
                  <c:v>35700</c:v>
                </c:pt>
                <c:pt idx="6">
                  <c:v>12000</c:v>
                </c:pt>
              </c:numCache>
            </c:numRef>
          </c:val>
          <c:extLst>
            <c:ext xmlns:c16="http://schemas.microsoft.com/office/drawing/2014/chart" uri="{C3380CC4-5D6E-409C-BE32-E72D297353CC}">
              <c16:uniqueId val="{00000000-EEF7-46E5-986D-C56431135174}"/>
            </c:ext>
          </c:extLst>
        </c:ser>
        <c:ser>
          <c:idx val="1"/>
          <c:order val="1"/>
          <c:tx>
            <c:strRef>
              <c:f>'Pivot Sheets'!$R$3</c:f>
              <c:strCache>
                <c:ptCount val="1"/>
                <c:pt idx="0">
                  <c:v>Sum of Cost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Sheets'!$P$4:$P$11</c:f>
              <c:strCache>
                <c:ptCount val="7"/>
                <c:pt idx="0">
                  <c:v>Accessories</c:v>
                </c:pt>
                <c:pt idx="1">
                  <c:v>Miscellaneous</c:v>
                </c:pt>
                <c:pt idx="2">
                  <c:v>Utilities</c:v>
                </c:pt>
                <c:pt idx="3">
                  <c:v>Transport</c:v>
                </c:pt>
                <c:pt idx="4">
                  <c:v>Bills</c:v>
                </c:pt>
                <c:pt idx="5">
                  <c:v>Education</c:v>
                </c:pt>
                <c:pt idx="6">
                  <c:v>Home</c:v>
                </c:pt>
              </c:strCache>
            </c:strRef>
          </c:cat>
          <c:val>
            <c:numRef>
              <c:f>'Pivot Sheets'!$R$4:$R$11</c:f>
              <c:numCache>
                <c:formatCode>General</c:formatCode>
                <c:ptCount val="7"/>
                <c:pt idx="0">
                  <c:v>13860</c:v>
                </c:pt>
                <c:pt idx="1">
                  <c:v>10260</c:v>
                </c:pt>
                <c:pt idx="2">
                  <c:v>31350</c:v>
                </c:pt>
                <c:pt idx="3">
                  <c:v>9670</c:v>
                </c:pt>
                <c:pt idx="4">
                  <c:v>47120</c:v>
                </c:pt>
                <c:pt idx="5">
                  <c:v>34480</c:v>
                </c:pt>
                <c:pt idx="6">
                  <c:v>12000</c:v>
                </c:pt>
              </c:numCache>
            </c:numRef>
          </c:val>
          <c:extLst>
            <c:ext xmlns:c16="http://schemas.microsoft.com/office/drawing/2014/chart" uri="{C3380CC4-5D6E-409C-BE32-E72D297353CC}">
              <c16:uniqueId val="{00000001-EEF7-46E5-986D-C56431135174}"/>
            </c:ext>
          </c:extLst>
        </c:ser>
        <c:ser>
          <c:idx val="2"/>
          <c:order val="2"/>
          <c:tx>
            <c:strRef>
              <c:f>'Pivot Sheets'!$S$3</c:f>
              <c:strCache>
                <c:ptCount val="1"/>
                <c:pt idx="0">
                  <c:v>Sum of Savings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Sheets'!$P$4:$P$11</c:f>
              <c:strCache>
                <c:ptCount val="7"/>
                <c:pt idx="0">
                  <c:v>Accessories</c:v>
                </c:pt>
                <c:pt idx="1">
                  <c:v>Miscellaneous</c:v>
                </c:pt>
                <c:pt idx="2">
                  <c:v>Utilities</c:v>
                </c:pt>
                <c:pt idx="3">
                  <c:v>Transport</c:v>
                </c:pt>
                <c:pt idx="4">
                  <c:v>Bills</c:v>
                </c:pt>
                <c:pt idx="5">
                  <c:v>Education</c:v>
                </c:pt>
                <c:pt idx="6">
                  <c:v>Home</c:v>
                </c:pt>
              </c:strCache>
            </c:strRef>
          </c:cat>
          <c:val>
            <c:numRef>
              <c:f>'Pivot Sheets'!$S$4:$S$11</c:f>
              <c:numCache>
                <c:formatCode>General</c:formatCode>
                <c:ptCount val="7"/>
                <c:pt idx="0">
                  <c:v>16640</c:v>
                </c:pt>
                <c:pt idx="1">
                  <c:v>16140</c:v>
                </c:pt>
                <c:pt idx="2">
                  <c:v>15650</c:v>
                </c:pt>
                <c:pt idx="3">
                  <c:v>11930</c:v>
                </c:pt>
                <c:pt idx="4">
                  <c:v>9660</c:v>
                </c:pt>
                <c:pt idx="5">
                  <c:v>1220</c:v>
                </c:pt>
                <c:pt idx="6">
                  <c:v>0</c:v>
                </c:pt>
              </c:numCache>
            </c:numRef>
          </c:val>
          <c:extLst>
            <c:ext xmlns:c16="http://schemas.microsoft.com/office/drawing/2014/chart" uri="{C3380CC4-5D6E-409C-BE32-E72D297353CC}">
              <c16:uniqueId val="{00000002-EEF7-46E5-986D-C56431135174}"/>
            </c:ext>
          </c:extLst>
        </c:ser>
        <c:dLbls>
          <c:showLegendKey val="0"/>
          <c:showVal val="0"/>
          <c:showCatName val="0"/>
          <c:showSerName val="0"/>
          <c:showPercent val="0"/>
          <c:showBubbleSize val="0"/>
        </c:dLbls>
        <c:gapWidth val="315"/>
        <c:overlap val="-40"/>
        <c:axId val="1719341584"/>
        <c:axId val="1719339664"/>
      </c:barChart>
      <c:catAx>
        <c:axId val="1719341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9339664"/>
        <c:crosses val="autoZero"/>
        <c:auto val="1"/>
        <c:lblAlgn val="ctr"/>
        <c:lblOffset val="100"/>
        <c:noMultiLvlLbl val="0"/>
      </c:catAx>
      <c:valAx>
        <c:axId val="1719339664"/>
        <c:scaling>
          <c:orientation val="minMax"/>
        </c:scaling>
        <c:delete val="0"/>
        <c:axPos val="l"/>
        <c:majorGridlines>
          <c:spPr>
            <a:ln w="9525" cap="flat" cmpd="sng" algn="ctr">
              <a:solidFill>
                <a:schemeClr val="bg1">
                  <a:alpha val="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9341584"/>
        <c:crosses val="autoZero"/>
        <c:crossBetween val="between"/>
      </c:valAx>
      <c:spPr>
        <a:noFill/>
        <a:ln>
          <a:noFill/>
        </a:ln>
        <a:effectLst/>
      </c:spPr>
    </c:plotArea>
    <c:legend>
      <c:legendPos val="r"/>
      <c:layout>
        <c:manualLayout>
          <c:xMode val="edge"/>
          <c:yMode val="edge"/>
          <c:x val="0.5358568334032876"/>
          <c:y val="1.505848649402465E-2"/>
          <c:w val="0.45625643658011383"/>
          <c:h val="7.14233782710514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Dashboard.xlsx]Pivot Sheets!PivotTable2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Sheets'!$F$3</c:f>
              <c:strCache>
                <c:ptCount val="1"/>
                <c:pt idx="0">
                  <c:v>Sum of Budget</c:v>
                </c:pt>
              </c:strCache>
            </c:strRef>
          </c:tx>
          <c:spPr>
            <a:ln w="28575" cap="rnd">
              <a:solidFill>
                <a:schemeClr val="accent1"/>
              </a:solidFill>
              <a:round/>
            </a:ln>
            <a:effectLst/>
          </c:spPr>
          <c:marker>
            <c:symbol val="none"/>
          </c:marker>
          <c:cat>
            <c:strRef>
              <c:f>'Pivot Sheets'!$E$4:$E$16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Sheets'!$F$4:$F$16</c:f>
              <c:numCache>
                <c:formatCode>General</c:formatCode>
                <c:ptCount val="12"/>
                <c:pt idx="0">
                  <c:v>17850</c:v>
                </c:pt>
                <c:pt idx="1">
                  <c:v>17850</c:v>
                </c:pt>
                <c:pt idx="2">
                  <c:v>19150</c:v>
                </c:pt>
                <c:pt idx="3">
                  <c:v>17850</c:v>
                </c:pt>
                <c:pt idx="4">
                  <c:v>19850</c:v>
                </c:pt>
                <c:pt idx="5">
                  <c:v>32850</c:v>
                </c:pt>
                <c:pt idx="6">
                  <c:v>17850</c:v>
                </c:pt>
                <c:pt idx="7">
                  <c:v>17850</c:v>
                </c:pt>
                <c:pt idx="8">
                  <c:v>15330</c:v>
                </c:pt>
                <c:pt idx="9">
                  <c:v>17850</c:v>
                </c:pt>
                <c:pt idx="10">
                  <c:v>17850</c:v>
                </c:pt>
                <c:pt idx="11">
                  <c:v>17850</c:v>
                </c:pt>
              </c:numCache>
            </c:numRef>
          </c:val>
          <c:extLst>
            <c:ext xmlns:c16="http://schemas.microsoft.com/office/drawing/2014/chart" uri="{C3380CC4-5D6E-409C-BE32-E72D297353CC}">
              <c16:uniqueId val="{00000000-7250-4764-ABB6-720AF7B650C9}"/>
            </c:ext>
          </c:extLst>
        </c:ser>
        <c:ser>
          <c:idx val="1"/>
          <c:order val="1"/>
          <c:tx>
            <c:strRef>
              <c:f>'Pivot Sheets'!$G$3</c:f>
              <c:strCache>
                <c:ptCount val="1"/>
                <c:pt idx="0">
                  <c:v>Sum of Cost</c:v>
                </c:pt>
              </c:strCache>
            </c:strRef>
          </c:tx>
          <c:spPr>
            <a:ln w="28575" cap="rnd">
              <a:solidFill>
                <a:schemeClr val="accent2"/>
              </a:solidFill>
              <a:round/>
            </a:ln>
            <a:effectLst/>
          </c:spPr>
          <c:marker>
            <c:symbol val="none"/>
          </c:marker>
          <c:cat>
            <c:strRef>
              <c:f>'Pivot Sheets'!$E$4:$E$16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Sheets'!$G$4:$G$16</c:f>
              <c:numCache>
                <c:formatCode>General</c:formatCode>
                <c:ptCount val="12"/>
                <c:pt idx="0">
                  <c:v>12940</c:v>
                </c:pt>
                <c:pt idx="1">
                  <c:v>10180</c:v>
                </c:pt>
                <c:pt idx="2">
                  <c:v>11370</c:v>
                </c:pt>
                <c:pt idx="3">
                  <c:v>13210</c:v>
                </c:pt>
                <c:pt idx="4">
                  <c:v>8850</c:v>
                </c:pt>
                <c:pt idx="5">
                  <c:v>25770</c:v>
                </c:pt>
                <c:pt idx="6">
                  <c:v>13470</c:v>
                </c:pt>
                <c:pt idx="7">
                  <c:v>10620</c:v>
                </c:pt>
                <c:pt idx="8">
                  <c:v>15830</c:v>
                </c:pt>
                <c:pt idx="9">
                  <c:v>10230</c:v>
                </c:pt>
                <c:pt idx="10">
                  <c:v>13780</c:v>
                </c:pt>
                <c:pt idx="11">
                  <c:v>12490</c:v>
                </c:pt>
              </c:numCache>
            </c:numRef>
          </c:val>
          <c:extLst>
            <c:ext xmlns:c16="http://schemas.microsoft.com/office/drawing/2014/chart" uri="{C3380CC4-5D6E-409C-BE32-E72D297353CC}">
              <c16:uniqueId val="{00000001-7250-4764-ABB6-720AF7B650C9}"/>
            </c:ext>
          </c:extLst>
        </c:ser>
        <c:dLbls>
          <c:showLegendKey val="0"/>
          <c:showVal val="0"/>
          <c:showCatName val="0"/>
          <c:showSerName val="0"/>
          <c:showPercent val="0"/>
          <c:showBubbleSize val="0"/>
        </c:dLbls>
        <c:axId val="1732756176"/>
        <c:axId val="1732763376"/>
      </c:radarChart>
      <c:catAx>
        <c:axId val="17327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763376"/>
        <c:crosses val="autoZero"/>
        <c:auto val="1"/>
        <c:lblAlgn val="ctr"/>
        <c:lblOffset val="100"/>
        <c:noMultiLvlLbl val="0"/>
      </c:catAx>
      <c:valAx>
        <c:axId val="1732763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7327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Dashboard.xlsx]Pivot Sheets!PivotTable3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Sheets'!$D$21</c:f>
              <c:strCache>
                <c:ptCount val="1"/>
                <c:pt idx="0">
                  <c:v>Sum of Budget</c:v>
                </c:pt>
              </c:strCache>
            </c:strRef>
          </c:tx>
          <c:spPr>
            <a:solidFill>
              <a:schemeClr val="accent1"/>
            </a:solidFill>
            <a:ln>
              <a:noFill/>
            </a:ln>
            <a:effectLst/>
          </c:spPr>
          <c:cat>
            <c:multiLvlStrRef>
              <c:f>'Pivot Sheets'!$C$22:$C$35</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 Sheets'!$D$22:$D$35</c:f>
              <c:numCache>
                <c:formatCode>General</c:formatCode>
                <c:ptCount val="12"/>
                <c:pt idx="0">
                  <c:v>17850</c:v>
                </c:pt>
                <c:pt idx="1">
                  <c:v>17850</c:v>
                </c:pt>
                <c:pt idx="2">
                  <c:v>19150</c:v>
                </c:pt>
                <c:pt idx="3">
                  <c:v>17850</c:v>
                </c:pt>
                <c:pt idx="4">
                  <c:v>19850</c:v>
                </c:pt>
                <c:pt idx="5">
                  <c:v>32850</c:v>
                </c:pt>
                <c:pt idx="6">
                  <c:v>17850</c:v>
                </c:pt>
                <c:pt idx="7">
                  <c:v>17850</c:v>
                </c:pt>
                <c:pt idx="8">
                  <c:v>15330</c:v>
                </c:pt>
                <c:pt idx="9">
                  <c:v>17850</c:v>
                </c:pt>
                <c:pt idx="10">
                  <c:v>17850</c:v>
                </c:pt>
                <c:pt idx="11">
                  <c:v>17850</c:v>
                </c:pt>
              </c:numCache>
            </c:numRef>
          </c:val>
          <c:extLst>
            <c:ext xmlns:c16="http://schemas.microsoft.com/office/drawing/2014/chart" uri="{C3380CC4-5D6E-409C-BE32-E72D297353CC}">
              <c16:uniqueId val="{00000000-FD3C-4BA4-84C2-C6DC029A2879}"/>
            </c:ext>
          </c:extLst>
        </c:ser>
        <c:ser>
          <c:idx val="1"/>
          <c:order val="1"/>
          <c:tx>
            <c:strRef>
              <c:f>'Pivot Sheets'!$E$21</c:f>
              <c:strCache>
                <c:ptCount val="1"/>
                <c:pt idx="0">
                  <c:v>Sum of Cost</c:v>
                </c:pt>
              </c:strCache>
            </c:strRef>
          </c:tx>
          <c:spPr>
            <a:solidFill>
              <a:schemeClr val="accent2"/>
            </a:solidFill>
            <a:ln>
              <a:noFill/>
            </a:ln>
            <a:effectLst/>
          </c:spPr>
          <c:cat>
            <c:multiLvlStrRef>
              <c:f>'Pivot Sheets'!$C$22:$C$35</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 Sheets'!$E$22:$E$35</c:f>
              <c:numCache>
                <c:formatCode>General</c:formatCode>
                <c:ptCount val="12"/>
                <c:pt idx="0">
                  <c:v>12940</c:v>
                </c:pt>
                <c:pt idx="1">
                  <c:v>10180</c:v>
                </c:pt>
                <c:pt idx="2">
                  <c:v>11370</c:v>
                </c:pt>
                <c:pt idx="3">
                  <c:v>13210</c:v>
                </c:pt>
                <c:pt idx="4">
                  <c:v>8850</c:v>
                </c:pt>
                <c:pt idx="5">
                  <c:v>25770</c:v>
                </c:pt>
                <c:pt idx="6">
                  <c:v>13470</c:v>
                </c:pt>
                <c:pt idx="7">
                  <c:v>10620</c:v>
                </c:pt>
                <c:pt idx="8">
                  <c:v>15830</c:v>
                </c:pt>
                <c:pt idx="9">
                  <c:v>10230</c:v>
                </c:pt>
                <c:pt idx="10">
                  <c:v>13780</c:v>
                </c:pt>
                <c:pt idx="11">
                  <c:v>12490</c:v>
                </c:pt>
              </c:numCache>
            </c:numRef>
          </c:val>
          <c:extLst>
            <c:ext xmlns:c16="http://schemas.microsoft.com/office/drawing/2014/chart" uri="{C3380CC4-5D6E-409C-BE32-E72D297353CC}">
              <c16:uniqueId val="{00000001-FD3C-4BA4-84C2-C6DC029A2879}"/>
            </c:ext>
          </c:extLst>
        </c:ser>
        <c:ser>
          <c:idx val="2"/>
          <c:order val="2"/>
          <c:tx>
            <c:strRef>
              <c:f>'Pivot Sheets'!$F$21</c:f>
              <c:strCache>
                <c:ptCount val="1"/>
                <c:pt idx="0">
                  <c:v>Sum of Savings</c:v>
                </c:pt>
              </c:strCache>
            </c:strRef>
          </c:tx>
          <c:spPr>
            <a:solidFill>
              <a:schemeClr val="accent3"/>
            </a:solidFill>
            <a:ln>
              <a:noFill/>
            </a:ln>
            <a:effectLst/>
          </c:spPr>
          <c:cat>
            <c:multiLvlStrRef>
              <c:f>'Pivot Sheets'!$C$22:$C$35</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 Sheets'!$F$22:$F$35</c:f>
              <c:numCache>
                <c:formatCode>General</c:formatCode>
                <c:ptCount val="12"/>
                <c:pt idx="0">
                  <c:v>4910</c:v>
                </c:pt>
                <c:pt idx="1">
                  <c:v>7670</c:v>
                </c:pt>
                <c:pt idx="2">
                  <c:v>7780</c:v>
                </c:pt>
                <c:pt idx="3">
                  <c:v>4640</c:v>
                </c:pt>
                <c:pt idx="4">
                  <c:v>11000</c:v>
                </c:pt>
                <c:pt idx="5">
                  <c:v>7080</c:v>
                </c:pt>
                <c:pt idx="6">
                  <c:v>4380</c:v>
                </c:pt>
                <c:pt idx="7">
                  <c:v>7230</c:v>
                </c:pt>
                <c:pt idx="8">
                  <c:v>-500</c:v>
                </c:pt>
                <c:pt idx="9">
                  <c:v>7620</c:v>
                </c:pt>
                <c:pt idx="10">
                  <c:v>4070</c:v>
                </c:pt>
                <c:pt idx="11">
                  <c:v>5360</c:v>
                </c:pt>
              </c:numCache>
            </c:numRef>
          </c:val>
          <c:extLst>
            <c:ext xmlns:c16="http://schemas.microsoft.com/office/drawing/2014/chart" uri="{C3380CC4-5D6E-409C-BE32-E72D297353CC}">
              <c16:uniqueId val="{00000002-FD3C-4BA4-84C2-C6DC029A2879}"/>
            </c:ext>
          </c:extLst>
        </c:ser>
        <c:dLbls>
          <c:showLegendKey val="0"/>
          <c:showVal val="0"/>
          <c:showCatName val="0"/>
          <c:showSerName val="0"/>
          <c:showPercent val="0"/>
          <c:showBubbleSize val="0"/>
        </c:dLbls>
        <c:axId val="1732626224"/>
        <c:axId val="1732621904"/>
      </c:areaChart>
      <c:catAx>
        <c:axId val="1732626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621904"/>
        <c:crosses val="autoZero"/>
        <c:auto val="1"/>
        <c:lblAlgn val="ctr"/>
        <c:lblOffset val="100"/>
        <c:noMultiLvlLbl val="0"/>
      </c:catAx>
      <c:valAx>
        <c:axId val="173262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6262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Dashboard.xlsx]Pivot Sheets!PivotTable4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Sheets'!$Q$3</c:f>
              <c:strCache>
                <c:ptCount val="1"/>
                <c:pt idx="0">
                  <c:v>Sum of Budget</c:v>
                </c:pt>
              </c:strCache>
            </c:strRef>
          </c:tx>
          <c:spPr>
            <a:solidFill>
              <a:schemeClr val="accent1"/>
            </a:solidFill>
            <a:ln>
              <a:noFill/>
            </a:ln>
            <a:effectLst/>
          </c:spPr>
          <c:invertIfNegative val="0"/>
          <c:cat>
            <c:strRef>
              <c:f>'Pivot Sheets'!$P$4:$P$11</c:f>
              <c:strCache>
                <c:ptCount val="7"/>
                <c:pt idx="0">
                  <c:v>Accessories</c:v>
                </c:pt>
                <c:pt idx="1">
                  <c:v>Miscellaneous</c:v>
                </c:pt>
                <c:pt idx="2">
                  <c:v>Utilities</c:v>
                </c:pt>
                <c:pt idx="3">
                  <c:v>Transport</c:v>
                </c:pt>
                <c:pt idx="4">
                  <c:v>Bills</c:v>
                </c:pt>
                <c:pt idx="5">
                  <c:v>Education</c:v>
                </c:pt>
                <c:pt idx="6">
                  <c:v>Home</c:v>
                </c:pt>
              </c:strCache>
            </c:strRef>
          </c:cat>
          <c:val>
            <c:numRef>
              <c:f>'Pivot Sheets'!$Q$4:$Q$11</c:f>
              <c:numCache>
                <c:formatCode>General</c:formatCode>
                <c:ptCount val="7"/>
                <c:pt idx="0">
                  <c:v>30500</c:v>
                </c:pt>
                <c:pt idx="1">
                  <c:v>26400</c:v>
                </c:pt>
                <c:pt idx="2">
                  <c:v>47000</c:v>
                </c:pt>
                <c:pt idx="3">
                  <c:v>21600</c:v>
                </c:pt>
                <c:pt idx="4">
                  <c:v>56780</c:v>
                </c:pt>
                <c:pt idx="5">
                  <c:v>35700</c:v>
                </c:pt>
                <c:pt idx="6">
                  <c:v>12000</c:v>
                </c:pt>
              </c:numCache>
            </c:numRef>
          </c:val>
          <c:extLst>
            <c:ext xmlns:c16="http://schemas.microsoft.com/office/drawing/2014/chart" uri="{C3380CC4-5D6E-409C-BE32-E72D297353CC}">
              <c16:uniqueId val="{00000000-B38C-4EEF-9C7D-D0EA36D9F4DF}"/>
            </c:ext>
          </c:extLst>
        </c:ser>
        <c:ser>
          <c:idx val="1"/>
          <c:order val="1"/>
          <c:tx>
            <c:strRef>
              <c:f>'Pivot Sheets'!$R$3</c:f>
              <c:strCache>
                <c:ptCount val="1"/>
                <c:pt idx="0">
                  <c:v>Sum of Cost</c:v>
                </c:pt>
              </c:strCache>
            </c:strRef>
          </c:tx>
          <c:spPr>
            <a:solidFill>
              <a:schemeClr val="accent2"/>
            </a:solidFill>
            <a:ln>
              <a:noFill/>
            </a:ln>
            <a:effectLst/>
          </c:spPr>
          <c:invertIfNegative val="0"/>
          <c:cat>
            <c:strRef>
              <c:f>'Pivot Sheets'!$P$4:$P$11</c:f>
              <c:strCache>
                <c:ptCount val="7"/>
                <c:pt idx="0">
                  <c:v>Accessories</c:v>
                </c:pt>
                <c:pt idx="1">
                  <c:v>Miscellaneous</c:v>
                </c:pt>
                <c:pt idx="2">
                  <c:v>Utilities</c:v>
                </c:pt>
                <c:pt idx="3">
                  <c:v>Transport</c:v>
                </c:pt>
                <c:pt idx="4">
                  <c:v>Bills</c:v>
                </c:pt>
                <c:pt idx="5">
                  <c:v>Education</c:v>
                </c:pt>
                <c:pt idx="6">
                  <c:v>Home</c:v>
                </c:pt>
              </c:strCache>
            </c:strRef>
          </c:cat>
          <c:val>
            <c:numRef>
              <c:f>'Pivot Sheets'!$R$4:$R$11</c:f>
              <c:numCache>
                <c:formatCode>General</c:formatCode>
                <c:ptCount val="7"/>
                <c:pt idx="0">
                  <c:v>13860</c:v>
                </c:pt>
                <c:pt idx="1">
                  <c:v>10260</c:v>
                </c:pt>
                <c:pt idx="2">
                  <c:v>31350</c:v>
                </c:pt>
                <c:pt idx="3">
                  <c:v>9670</c:v>
                </c:pt>
                <c:pt idx="4">
                  <c:v>47120</c:v>
                </c:pt>
                <c:pt idx="5">
                  <c:v>34480</c:v>
                </c:pt>
                <c:pt idx="6">
                  <c:v>12000</c:v>
                </c:pt>
              </c:numCache>
            </c:numRef>
          </c:val>
          <c:extLst>
            <c:ext xmlns:c16="http://schemas.microsoft.com/office/drawing/2014/chart" uri="{C3380CC4-5D6E-409C-BE32-E72D297353CC}">
              <c16:uniqueId val="{00000001-B38C-4EEF-9C7D-D0EA36D9F4DF}"/>
            </c:ext>
          </c:extLst>
        </c:ser>
        <c:ser>
          <c:idx val="2"/>
          <c:order val="2"/>
          <c:tx>
            <c:strRef>
              <c:f>'Pivot Sheets'!$S$3</c:f>
              <c:strCache>
                <c:ptCount val="1"/>
                <c:pt idx="0">
                  <c:v>Sum of Savings</c:v>
                </c:pt>
              </c:strCache>
            </c:strRef>
          </c:tx>
          <c:spPr>
            <a:solidFill>
              <a:schemeClr val="accent3"/>
            </a:solidFill>
            <a:ln>
              <a:noFill/>
            </a:ln>
            <a:effectLst/>
          </c:spPr>
          <c:invertIfNegative val="0"/>
          <c:cat>
            <c:strRef>
              <c:f>'Pivot Sheets'!$P$4:$P$11</c:f>
              <c:strCache>
                <c:ptCount val="7"/>
                <c:pt idx="0">
                  <c:v>Accessories</c:v>
                </c:pt>
                <c:pt idx="1">
                  <c:v>Miscellaneous</c:v>
                </c:pt>
                <c:pt idx="2">
                  <c:v>Utilities</c:v>
                </c:pt>
                <c:pt idx="3">
                  <c:v>Transport</c:v>
                </c:pt>
                <c:pt idx="4">
                  <c:v>Bills</c:v>
                </c:pt>
                <c:pt idx="5">
                  <c:v>Education</c:v>
                </c:pt>
                <c:pt idx="6">
                  <c:v>Home</c:v>
                </c:pt>
              </c:strCache>
            </c:strRef>
          </c:cat>
          <c:val>
            <c:numRef>
              <c:f>'Pivot Sheets'!$S$4:$S$11</c:f>
              <c:numCache>
                <c:formatCode>General</c:formatCode>
                <c:ptCount val="7"/>
                <c:pt idx="0">
                  <c:v>16640</c:v>
                </c:pt>
                <c:pt idx="1">
                  <c:v>16140</c:v>
                </c:pt>
                <c:pt idx="2">
                  <c:v>15650</c:v>
                </c:pt>
                <c:pt idx="3">
                  <c:v>11930</c:v>
                </c:pt>
                <c:pt idx="4">
                  <c:v>9660</c:v>
                </c:pt>
                <c:pt idx="5">
                  <c:v>1220</c:v>
                </c:pt>
                <c:pt idx="6">
                  <c:v>0</c:v>
                </c:pt>
              </c:numCache>
            </c:numRef>
          </c:val>
          <c:extLst>
            <c:ext xmlns:c16="http://schemas.microsoft.com/office/drawing/2014/chart" uri="{C3380CC4-5D6E-409C-BE32-E72D297353CC}">
              <c16:uniqueId val="{00000002-B38C-4EEF-9C7D-D0EA36D9F4DF}"/>
            </c:ext>
          </c:extLst>
        </c:ser>
        <c:dLbls>
          <c:showLegendKey val="0"/>
          <c:showVal val="0"/>
          <c:showCatName val="0"/>
          <c:showSerName val="0"/>
          <c:showPercent val="0"/>
          <c:showBubbleSize val="0"/>
        </c:dLbls>
        <c:gapWidth val="219"/>
        <c:overlap val="-27"/>
        <c:axId val="1719341584"/>
        <c:axId val="1719339664"/>
      </c:barChart>
      <c:catAx>
        <c:axId val="171934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39664"/>
        <c:crosses val="autoZero"/>
        <c:auto val="1"/>
        <c:lblAlgn val="ctr"/>
        <c:lblOffset val="100"/>
        <c:noMultiLvlLbl val="0"/>
      </c:catAx>
      <c:valAx>
        <c:axId val="171933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4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30480</xdr:rowOff>
    </xdr:from>
    <xdr:to>
      <xdr:col>21</xdr:col>
      <xdr:colOff>566057</xdr:colOff>
      <xdr:row>42</xdr:row>
      <xdr:rowOff>141514</xdr:rowOff>
    </xdr:to>
    <xdr:sp macro="" textlink="">
      <xdr:nvSpPr>
        <xdr:cNvPr id="4" name="Rectangle: Rounded Corners 3">
          <a:extLst>
            <a:ext uri="{FF2B5EF4-FFF2-40B4-BE49-F238E27FC236}">
              <a16:creationId xmlns:a16="http://schemas.microsoft.com/office/drawing/2014/main" id="{5F643EFF-8A15-6A39-3EAA-001E751AB430}"/>
            </a:ext>
          </a:extLst>
        </xdr:cNvPr>
        <xdr:cNvSpPr/>
      </xdr:nvSpPr>
      <xdr:spPr>
        <a:xfrm>
          <a:off x="38100" y="30480"/>
          <a:ext cx="14586857" cy="7426234"/>
        </a:xfrm>
        <a:prstGeom prst="roundRect">
          <a:avLst>
            <a:gd name="adj" fmla="val 1567"/>
          </a:avLst>
        </a:prstGeom>
        <a:solidFill>
          <a:srgbClr val="41414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103958</xdr:colOff>
      <xdr:row>0</xdr:row>
      <xdr:rowOff>99010</xdr:rowOff>
    </xdr:from>
    <xdr:to>
      <xdr:col>21</xdr:col>
      <xdr:colOff>500198</xdr:colOff>
      <xdr:row>3</xdr:row>
      <xdr:rowOff>114251</xdr:rowOff>
    </xdr:to>
    <xdr:sp macro="" textlink="">
      <xdr:nvSpPr>
        <xdr:cNvPr id="3" name="Rectangle: Rounded Corners 2">
          <a:extLst>
            <a:ext uri="{FF2B5EF4-FFF2-40B4-BE49-F238E27FC236}">
              <a16:creationId xmlns:a16="http://schemas.microsoft.com/office/drawing/2014/main" id="{A984F6FF-1802-1DDE-79C7-F911C78D5614}"/>
            </a:ext>
          </a:extLst>
        </xdr:cNvPr>
        <xdr:cNvSpPr/>
      </xdr:nvSpPr>
      <xdr:spPr>
        <a:xfrm>
          <a:off x="103958" y="99010"/>
          <a:ext cx="14397990" cy="534786"/>
        </a:xfrm>
        <a:prstGeom prst="roundRect">
          <a:avLst>
            <a:gd name="adj" fmla="val 7019"/>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rPr>
            <a:t>PERSONAL</a:t>
          </a:r>
          <a:r>
            <a:rPr lang="en-IN" sz="2400" b="1" baseline="0">
              <a:solidFill>
                <a:schemeClr val="tx1"/>
              </a:solidFill>
            </a:rPr>
            <a:t> FINANCE DASHBOARD</a:t>
          </a:r>
          <a:endParaRPr lang="en-IN" sz="2400" b="1">
            <a:solidFill>
              <a:schemeClr val="tx1"/>
            </a:solidFill>
          </a:endParaRPr>
        </a:p>
      </xdr:txBody>
    </xdr:sp>
    <xdr:clientData/>
  </xdr:twoCellAnchor>
  <xdr:twoCellAnchor>
    <xdr:from>
      <xdr:col>11</xdr:col>
      <xdr:colOff>253932</xdr:colOff>
      <xdr:row>4</xdr:row>
      <xdr:rowOff>29095</xdr:rowOff>
    </xdr:from>
    <xdr:to>
      <xdr:col>14</xdr:col>
      <xdr:colOff>485682</xdr:colOff>
      <xdr:row>8</xdr:row>
      <xdr:rowOff>172887</xdr:rowOff>
    </xdr:to>
    <xdr:sp macro="" textlink="">
      <xdr:nvSpPr>
        <xdr:cNvPr id="5" name="Rectangle: Rounded Corners 4">
          <a:extLst>
            <a:ext uri="{FF2B5EF4-FFF2-40B4-BE49-F238E27FC236}">
              <a16:creationId xmlns:a16="http://schemas.microsoft.com/office/drawing/2014/main" id="{AEC05AA8-3F55-E677-EDF9-3089D33F2510}"/>
            </a:ext>
          </a:extLst>
        </xdr:cNvPr>
        <xdr:cNvSpPr/>
      </xdr:nvSpPr>
      <xdr:spPr>
        <a:xfrm>
          <a:off x="7588182" y="721822"/>
          <a:ext cx="2232000" cy="836520"/>
        </a:xfrm>
        <a:prstGeom prst="roundRect">
          <a:avLst>
            <a:gd name="adj" fmla="val 9204"/>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BUDGET</a:t>
          </a:r>
        </a:p>
      </xdr:txBody>
    </xdr:sp>
    <xdr:clientData/>
  </xdr:twoCellAnchor>
  <xdr:twoCellAnchor>
    <xdr:from>
      <xdr:col>14</xdr:col>
      <xdr:colOff>600669</xdr:colOff>
      <xdr:row>4</xdr:row>
      <xdr:rowOff>29095</xdr:rowOff>
    </xdr:from>
    <xdr:to>
      <xdr:col>18</xdr:col>
      <xdr:colOff>165669</xdr:colOff>
      <xdr:row>8</xdr:row>
      <xdr:rowOff>165267</xdr:rowOff>
    </xdr:to>
    <xdr:sp macro="" textlink="">
      <xdr:nvSpPr>
        <xdr:cNvPr id="7" name="Rectangle: Rounded Corners 6">
          <a:extLst>
            <a:ext uri="{FF2B5EF4-FFF2-40B4-BE49-F238E27FC236}">
              <a16:creationId xmlns:a16="http://schemas.microsoft.com/office/drawing/2014/main" id="{BEFCCC77-E24B-4825-997F-672699BF8EDE}"/>
            </a:ext>
          </a:extLst>
        </xdr:cNvPr>
        <xdr:cNvSpPr/>
      </xdr:nvSpPr>
      <xdr:spPr>
        <a:xfrm>
          <a:off x="9935169" y="721822"/>
          <a:ext cx="2232000" cy="828900"/>
        </a:xfrm>
        <a:prstGeom prst="roundRect">
          <a:avLst>
            <a:gd name="adj" fmla="val 9204"/>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EXPENSES</a:t>
          </a:r>
        </a:p>
      </xdr:txBody>
    </xdr:sp>
    <xdr:clientData/>
  </xdr:twoCellAnchor>
  <xdr:twoCellAnchor>
    <xdr:from>
      <xdr:col>18</xdr:col>
      <xdr:colOff>268448</xdr:colOff>
      <xdr:row>4</xdr:row>
      <xdr:rowOff>29095</xdr:rowOff>
    </xdr:from>
    <xdr:to>
      <xdr:col>21</xdr:col>
      <xdr:colOff>500198</xdr:colOff>
      <xdr:row>8</xdr:row>
      <xdr:rowOff>165267</xdr:rowOff>
    </xdr:to>
    <xdr:sp macro="" textlink="">
      <xdr:nvSpPr>
        <xdr:cNvPr id="8" name="Rectangle: Rounded Corners 7">
          <a:extLst>
            <a:ext uri="{FF2B5EF4-FFF2-40B4-BE49-F238E27FC236}">
              <a16:creationId xmlns:a16="http://schemas.microsoft.com/office/drawing/2014/main" id="{10B1109D-E43F-4732-9460-245B1AC62D42}"/>
            </a:ext>
          </a:extLst>
        </xdr:cNvPr>
        <xdr:cNvSpPr/>
      </xdr:nvSpPr>
      <xdr:spPr>
        <a:xfrm>
          <a:off x="12269948" y="721822"/>
          <a:ext cx="2232000" cy="828900"/>
        </a:xfrm>
        <a:prstGeom prst="roundRect">
          <a:avLst>
            <a:gd name="adj" fmla="val 9204"/>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SAVINGS</a:t>
          </a:r>
        </a:p>
      </xdr:txBody>
    </xdr:sp>
    <xdr:clientData/>
  </xdr:twoCellAnchor>
  <xdr:twoCellAnchor>
    <xdr:from>
      <xdr:col>2</xdr:col>
      <xdr:colOff>507768</xdr:colOff>
      <xdr:row>4</xdr:row>
      <xdr:rowOff>20435</xdr:rowOff>
    </xdr:from>
    <xdr:to>
      <xdr:col>11</xdr:col>
      <xdr:colOff>87018</xdr:colOff>
      <xdr:row>22</xdr:row>
      <xdr:rowOff>143162</xdr:rowOff>
    </xdr:to>
    <xdr:graphicFrame macro="">
      <xdr:nvGraphicFramePr>
        <xdr:cNvPr id="12" name="Chart 11">
          <a:extLst>
            <a:ext uri="{FF2B5EF4-FFF2-40B4-BE49-F238E27FC236}">
              <a16:creationId xmlns:a16="http://schemas.microsoft.com/office/drawing/2014/main" id="{287CE31D-6CAB-4ED2-AF7A-E939BB6EA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507768</xdr:colOff>
      <xdr:row>23</xdr:row>
      <xdr:rowOff>43296</xdr:rowOff>
    </xdr:from>
    <xdr:to>
      <xdr:col>11</xdr:col>
      <xdr:colOff>87018</xdr:colOff>
      <xdr:row>42</xdr:row>
      <xdr:rowOff>51956</xdr:rowOff>
    </xdr:to>
    <xdr:graphicFrame macro="">
      <xdr:nvGraphicFramePr>
        <xdr:cNvPr id="13" name="Chart 12">
          <a:extLst>
            <a:ext uri="{FF2B5EF4-FFF2-40B4-BE49-F238E27FC236}">
              <a16:creationId xmlns:a16="http://schemas.microsoft.com/office/drawing/2014/main" id="{6290196B-0F5A-4911-8AD7-819A35264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138544</xdr:colOff>
      <xdr:row>15</xdr:row>
      <xdr:rowOff>17319</xdr:rowOff>
    </xdr:from>
    <xdr:to>
      <xdr:col>21</xdr:col>
      <xdr:colOff>458931</xdr:colOff>
      <xdr:row>42</xdr:row>
      <xdr:rowOff>45402</xdr:rowOff>
    </xdr:to>
    <xdr:graphicFrame macro="">
      <xdr:nvGraphicFramePr>
        <xdr:cNvPr id="14" name="Chart 13">
          <a:extLst>
            <a:ext uri="{FF2B5EF4-FFF2-40B4-BE49-F238E27FC236}">
              <a16:creationId xmlns:a16="http://schemas.microsoft.com/office/drawing/2014/main" id="{CA7200E5-83DA-4275-A177-FAF9F498E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103958</xdr:colOff>
      <xdr:row>8</xdr:row>
      <xdr:rowOff>110345</xdr:rowOff>
    </xdr:from>
    <xdr:to>
      <xdr:col>2</xdr:col>
      <xdr:colOff>377758</xdr:colOff>
      <xdr:row>19</xdr:row>
      <xdr:rowOff>83745</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41D02A9B-E1EB-EBE2-625B-AB63A3F24FD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3958" y="1495800"/>
              <a:ext cx="1607300" cy="187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103958</xdr:colOff>
      <xdr:row>4</xdr:row>
      <xdr:rowOff>20436</xdr:rowOff>
    </xdr:from>
    <xdr:to>
      <xdr:col>2</xdr:col>
      <xdr:colOff>377758</xdr:colOff>
      <xdr:row>8</xdr:row>
      <xdr:rowOff>8916</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3AC4F612-C960-3EF9-5F70-6E171A02E13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3958" y="713163"/>
              <a:ext cx="1607300" cy="681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103958</xdr:colOff>
      <xdr:row>20</xdr:row>
      <xdr:rowOff>11993</xdr:rowOff>
    </xdr:from>
    <xdr:to>
      <xdr:col>2</xdr:col>
      <xdr:colOff>377758</xdr:colOff>
      <xdr:row>30</xdr:row>
      <xdr:rowOff>163193</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EF96DF01-02D8-E9A5-EEBD-156A301554C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3958" y="3475629"/>
              <a:ext cx="1607300" cy="188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103958</xdr:colOff>
      <xdr:row>31</xdr:row>
      <xdr:rowOff>91440</xdr:rowOff>
    </xdr:from>
    <xdr:to>
      <xdr:col>2</xdr:col>
      <xdr:colOff>377758</xdr:colOff>
      <xdr:row>42</xdr:row>
      <xdr:rowOff>59760</xdr:rowOff>
    </xdr:to>
    <mc:AlternateContent xmlns:mc="http://schemas.openxmlformats.org/markup-compatibility/2006" xmlns:a14="http://schemas.microsoft.com/office/drawing/2010/main">
      <mc:Choice Requires="a14">
        <xdr:graphicFrame macro="">
          <xdr:nvGraphicFramePr>
            <xdr:cNvPr id="18" name="Sub - Category">
              <a:extLst>
                <a:ext uri="{FF2B5EF4-FFF2-40B4-BE49-F238E27FC236}">
                  <a16:creationId xmlns:a16="http://schemas.microsoft.com/office/drawing/2014/main" id="{04C39873-6353-5A77-6A71-089B5B46C2BE}"/>
                </a:ext>
              </a:extLst>
            </xdr:cNvPr>
            <xdr:cNvGraphicFramePr/>
          </xdr:nvGraphicFramePr>
          <xdr:xfrm>
            <a:off x="0" y="0"/>
            <a:ext cx="0" cy="0"/>
          </xdr:xfrm>
          <a:graphic>
            <a:graphicData uri="http://schemas.microsoft.com/office/drawing/2010/slicer">
              <sle:slicer xmlns:sle="http://schemas.microsoft.com/office/drawing/2010/slicer" name="Sub - Category"/>
            </a:graphicData>
          </a:graphic>
        </xdr:graphicFrame>
      </mc:Choice>
      <mc:Fallback xmlns="">
        <xdr:sp macro="" textlink="">
          <xdr:nvSpPr>
            <xdr:cNvPr id="0" name=""/>
            <xdr:cNvSpPr>
              <a:spLocks noTextEdit="1"/>
            </xdr:cNvSpPr>
          </xdr:nvSpPr>
          <xdr:spPr>
            <a:xfrm>
              <a:off x="103958" y="5460076"/>
              <a:ext cx="1607300" cy="187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594565</xdr:colOff>
      <xdr:row>9</xdr:row>
      <xdr:rowOff>96584</xdr:rowOff>
    </xdr:from>
    <xdr:to>
      <xdr:col>18</xdr:col>
      <xdr:colOff>159565</xdr:colOff>
      <xdr:row>14</xdr:row>
      <xdr:rowOff>61479</xdr:rowOff>
    </xdr:to>
    <xdr:sp macro="" textlink="">
      <xdr:nvSpPr>
        <xdr:cNvPr id="19" name="Rectangle: Rounded Corners 18">
          <a:extLst>
            <a:ext uri="{FF2B5EF4-FFF2-40B4-BE49-F238E27FC236}">
              <a16:creationId xmlns:a16="http://schemas.microsoft.com/office/drawing/2014/main" id="{224CA69A-7AB4-4B10-8BB2-B4356BB29869}"/>
            </a:ext>
          </a:extLst>
        </xdr:cNvPr>
        <xdr:cNvSpPr/>
      </xdr:nvSpPr>
      <xdr:spPr>
        <a:xfrm>
          <a:off x="9929065" y="1655220"/>
          <a:ext cx="2232000" cy="830804"/>
        </a:xfrm>
        <a:prstGeom prst="roundRect">
          <a:avLst>
            <a:gd name="adj" fmla="val 9204"/>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SAVINGS PERCENTAGE</a:t>
          </a:r>
        </a:p>
      </xdr:txBody>
    </xdr:sp>
    <xdr:clientData/>
  </xdr:twoCellAnchor>
  <xdr:twoCellAnchor>
    <xdr:from>
      <xdr:col>11</xdr:col>
      <xdr:colOff>253932</xdr:colOff>
      <xdr:row>9</xdr:row>
      <xdr:rowOff>96584</xdr:rowOff>
    </xdr:from>
    <xdr:to>
      <xdr:col>14</xdr:col>
      <xdr:colOff>485682</xdr:colOff>
      <xdr:row>14</xdr:row>
      <xdr:rowOff>59574</xdr:rowOff>
    </xdr:to>
    <xdr:sp macro="" textlink="">
      <xdr:nvSpPr>
        <xdr:cNvPr id="20" name="Rectangle: Rounded Corners 19">
          <a:extLst>
            <a:ext uri="{FF2B5EF4-FFF2-40B4-BE49-F238E27FC236}">
              <a16:creationId xmlns:a16="http://schemas.microsoft.com/office/drawing/2014/main" id="{B252E5D8-D027-4B83-8E9D-E0077A00BD0F}"/>
            </a:ext>
          </a:extLst>
        </xdr:cNvPr>
        <xdr:cNvSpPr/>
      </xdr:nvSpPr>
      <xdr:spPr>
        <a:xfrm>
          <a:off x="7588182" y="1655220"/>
          <a:ext cx="2232000" cy="828899"/>
        </a:xfrm>
        <a:prstGeom prst="roundRect">
          <a:avLst>
            <a:gd name="adj" fmla="val 9204"/>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EXPENSES PERCENTAGE</a:t>
          </a:r>
        </a:p>
      </xdr:txBody>
    </xdr:sp>
    <xdr:clientData/>
  </xdr:twoCellAnchor>
  <xdr:twoCellAnchor>
    <xdr:from>
      <xdr:col>18</xdr:col>
      <xdr:colOff>268448</xdr:colOff>
      <xdr:row>9</xdr:row>
      <xdr:rowOff>96584</xdr:rowOff>
    </xdr:from>
    <xdr:to>
      <xdr:col>21</xdr:col>
      <xdr:colOff>500198</xdr:colOff>
      <xdr:row>14</xdr:row>
      <xdr:rowOff>59574</xdr:rowOff>
    </xdr:to>
    <xdr:sp macro="" textlink="">
      <xdr:nvSpPr>
        <xdr:cNvPr id="21" name="Rectangle: Rounded Corners 20">
          <a:extLst>
            <a:ext uri="{FF2B5EF4-FFF2-40B4-BE49-F238E27FC236}">
              <a16:creationId xmlns:a16="http://schemas.microsoft.com/office/drawing/2014/main" id="{15DE92E3-DC5D-4EF7-B3BD-439557A14EE9}"/>
            </a:ext>
          </a:extLst>
        </xdr:cNvPr>
        <xdr:cNvSpPr/>
      </xdr:nvSpPr>
      <xdr:spPr>
        <a:xfrm>
          <a:off x="12269948" y="1655220"/>
          <a:ext cx="2232000" cy="828899"/>
        </a:xfrm>
        <a:prstGeom prst="roundRect">
          <a:avLst>
            <a:gd name="adj" fmla="val 9204"/>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SAVINGS ON EXPENSE</a:t>
          </a:r>
        </a:p>
      </xdr:txBody>
    </xdr:sp>
    <xdr:clientData/>
  </xdr:twoCellAnchor>
  <xdr:twoCellAnchor>
    <xdr:from>
      <xdr:col>11</xdr:col>
      <xdr:colOff>251114</xdr:colOff>
      <xdr:row>5</xdr:row>
      <xdr:rowOff>147205</xdr:rowOff>
    </xdr:from>
    <xdr:to>
      <xdr:col>14</xdr:col>
      <xdr:colOff>482864</xdr:colOff>
      <xdr:row>8</xdr:row>
      <xdr:rowOff>17318</xdr:rowOff>
    </xdr:to>
    <xdr:sp macro="" textlink="'Pivot Sheets'!A6">
      <xdr:nvSpPr>
        <xdr:cNvPr id="22" name="TextBox 21">
          <a:extLst>
            <a:ext uri="{FF2B5EF4-FFF2-40B4-BE49-F238E27FC236}">
              <a16:creationId xmlns:a16="http://schemas.microsoft.com/office/drawing/2014/main" id="{16B952CB-2E8B-EC5F-4CB9-B7DD944B96D1}"/>
            </a:ext>
          </a:extLst>
        </xdr:cNvPr>
        <xdr:cNvSpPr txBox="1"/>
      </xdr:nvSpPr>
      <xdr:spPr>
        <a:xfrm>
          <a:off x="7585364" y="1013114"/>
          <a:ext cx="2232000"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6D263-8545-462B-9F33-1E8DAAB1DF12}" type="TxLink">
            <a:rPr lang="en-US" sz="2000" b="1" i="0" u="none" strike="noStrike">
              <a:solidFill>
                <a:schemeClr val="bg1"/>
              </a:solidFill>
              <a:latin typeface="Century Gothic"/>
            </a:rPr>
            <a:pPr algn="ctr"/>
            <a:t>229980</a:t>
          </a:fld>
          <a:endParaRPr lang="en-IN" sz="2000" b="1">
            <a:solidFill>
              <a:schemeClr val="bg1"/>
            </a:solidFill>
          </a:endParaRPr>
        </a:p>
      </xdr:txBody>
    </xdr:sp>
    <xdr:clientData/>
  </xdr:twoCellAnchor>
  <xdr:twoCellAnchor>
    <xdr:from>
      <xdr:col>14</xdr:col>
      <xdr:colOff>594014</xdr:colOff>
      <xdr:row>5</xdr:row>
      <xdr:rowOff>147205</xdr:rowOff>
    </xdr:from>
    <xdr:to>
      <xdr:col>18</xdr:col>
      <xdr:colOff>159014</xdr:colOff>
      <xdr:row>8</xdr:row>
      <xdr:rowOff>17318</xdr:rowOff>
    </xdr:to>
    <xdr:sp macro="" textlink="'Pivot Sheets'!B6">
      <xdr:nvSpPr>
        <xdr:cNvPr id="23" name="TextBox 22">
          <a:extLst>
            <a:ext uri="{FF2B5EF4-FFF2-40B4-BE49-F238E27FC236}">
              <a16:creationId xmlns:a16="http://schemas.microsoft.com/office/drawing/2014/main" id="{BE4D2297-6666-45D5-AC5E-B4AD77D5000D}"/>
            </a:ext>
          </a:extLst>
        </xdr:cNvPr>
        <xdr:cNvSpPr txBox="1"/>
      </xdr:nvSpPr>
      <xdr:spPr>
        <a:xfrm>
          <a:off x="9928514" y="1013114"/>
          <a:ext cx="2232000"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6777D6-4954-47BB-9D2A-3048AA5E146B}" type="TxLink">
            <a:rPr lang="en-US" sz="2000" b="1" i="0" u="none" strike="noStrike">
              <a:solidFill>
                <a:schemeClr val="bg1"/>
              </a:solidFill>
              <a:latin typeface="Century Gothic"/>
              <a:ea typeface="+mn-ea"/>
              <a:cs typeface="+mn-cs"/>
            </a:rPr>
            <a:pPr marL="0" indent="0" algn="ctr"/>
            <a:t>158740</a:t>
          </a:fld>
          <a:endParaRPr lang="en-IN" sz="2000" b="1" i="0" u="none" strike="noStrike">
            <a:solidFill>
              <a:schemeClr val="bg1"/>
            </a:solidFill>
            <a:latin typeface="Century Gothic"/>
            <a:ea typeface="+mn-ea"/>
            <a:cs typeface="+mn-cs"/>
          </a:endParaRPr>
        </a:p>
      </xdr:txBody>
    </xdr:sp>
    <xdr:clientData/>
  </xdr:twoCellAnchor>
  <xdr:twoCellAnchor>
    <xdr:from>
      <xdr:col>18</xdr:col>
      <xdr:colOff>270164</xdr:colOff>
      <xdr:row>5</xdr:row>
      <xdr:rowOff>147205</xdr:rowOff>
    </xdr:from>
    <xdr:to>
      <xdr:col>21</xdr:col>
      <xdr:colOff>501914</xdr:colOff>
      <xdr:row>8</xdr:row>
      <xdr:rowOff>17318</xdr:rowOff>
    </xdr:to>
    <xdr:sp macro="" textlink="'Pivot Sheets'!C6">
      <xdr:nvSpPr>
        <xdr:cNvPr id="24" name="TextBox 23">
          <a:extLst>
            <a:ext uri="{FF2B5EF4-FFF2-40B4-BE49-F238E27FC236}">
              <a16:creationId xmlns:a16="http://schemas.microsoft.com/office/drawing/2014/main" id="{3003FE5B-B66F-4D98-885D-37918B97E9AC}"/>
            </a:ext>
          </a:extLst>
        </xdr:cNvPr>
        <xdr:cNvSpPr txBox="1"/>
      </xdr:nvSpPr>
      <xdr:spPr>
        <a:xfrm>
          <a:off x="12271664" y="1013114"/>
          <a:ext cx="2232000"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ADA1098-E33A-4BA1-B537-A2838CC7231E}" type="TxLink">
            <a:rPr lang="en-US" sz="2000" b="1" i="0" u="none" strike="noStrike">
              <a:solidFill>
                <a:schemeClr val="bg1"/>
              </a:solidFill>
              <a:latin typeface="Century Gothic"/>
              <a:ea typeface="+mn-ea"/>
              <a:cs typeface="+mn-cs"/>
            </a:rPr>
            <a:pPr marL="0" indent="0" algn="ctr"/>
            <a:t>71240</a:t>
          </a:fld>
          <a:endParaRPr lang="en-IN" sz="2000" b="1" i="0" u="none" strike="noStrike">
            <a:solidFill>
              <a:schemeClr val="bg1"/>
            </a:solidFill>
            <a:latin typeface="Century Gothic"/>
            <a:ea typeface="+mn-ea"/>
            <a:cs typeface="+mn-cs"/>
          </a:endParaRPr>
        </a:p>
      </xdr:txBody>
    </xdr:sp>
    <xdr:clientData/>
  </xdr:twoCellAnchor>
  <xdr:twoCellAnchor>
    <xdr:from>
      <xdr:col>18</xdr:col>
      <xdr:colOff>266702</xdr:colOff>
      <xdr:row>11</xdr:row>
      <xdr:rowOff>51956</xdr:rowOff>
    </xdr:from>
    <xdr:to>
      <xdr:col>21</xdr:col>
      <xdr:colOff>498452</xdr:colOff>
      <xdr:row>13</xdr:row>
      <xdr:rowOff>95251</xdr:rowOff>
    </xdr:to>
    <xdr:sp macro="" textlink="'Pivot Sheets'!C8">
      <xdr:nvSpPr>
        <xdr:cNvPr id="25" name="TextBox 24">
          <a:extLst>
            <a:ext uri="{FF2B5EF4-FFF2-40B4-BE49-F238E27FC236}">
              <a16:creationId xmlns:a16="http://schemas.microsoft.com/office/drawing/2014/main" id="{500C0420-793F-4164-86DE-7516F303B276}"/>
            </a:ext>
          </a:extLst>
        </xdr:cNvPr>
        <xdr:cNvSpPr txBox="1"/>
      </xdr:nvSpPr>
      <xdr:spPr>
        <a:xfrm>
          <a:off x="12268202" y="1956956"/>
          <a:ext cx="2232000"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0F94CE3-49FD-4959-8E3C-9F58BBBF5DB2}" type="TxLink">
            <a:rPr lang="en-US" sz="2000" b="1" i="0" u="none" strike="noStrike">
              <a:solidFill>
                <a:schemeClr val="bg1"/>
              </a:solidFill>
              <a:latin typeface="Century Gothic"/>
              <a:ea typeface="+mn-ea"/>
              <a:cs typeface="+mn-cs"/>
            </a:rPr>
            <a:pPr marL="0" indent="0" algn="ctr"/>
            <a:t>45%</a:t>
          </a:fld>
          <a:endParaRPr lang="en-IN" sz="2000" b="1" i="0" u="none" strike="noStrike">
            <a:solidFill>
              <a:schemeClr val="bg1"/>
            </a:solidFill>
            <a:latin typeface="Century Gothic"/>
            <a:ea typeface="+mn-ea"/>
            <a:cs typeface="+mn-cs"/>
          </a:endParaRPr>
        </a:p>
      </xdr:txBody>
    </xdr:sp>
    <xdr:clientData/>
  </xdr:twoCellAnchor>
  <xdr:twoCellAnchor>
    <xdr:from>
      <xdr:col>14</xdr:col>
      <xdr:colOff>592283</xdr:colOff>
      <xdr:row>11</xdr:row>
      <xdr:rowOff>51956</xdr:rowOff>
    </xdr:from>
    <xdr:to>
      <xdr:col>18</xdr:col>
      <xdr:colOff>157283</xdr:colOff>
      <xdr:row>13</xdr:row>
      <xdr:rowOff>95251</xdr:rowOff>
    </xdr:to>
    <xdr:sp macro="" textlink="'Pivot Sheets'!B8">
      <xdr:nvSpPr>
        <xdr:cNvPr id="27" name="TextBox 26">
          <a:extLst>
            <a:ext uri="{FF2B5EF4-FFF2-40B4-BE49-F238E27FC236}">
              <a16:creationId xmlns:a16="http://schemas.microsoft.com/office/drawing/2014/main" id="{690D5F92-898C-B8DA-58FC-87816B861BA7}"/>
            </a:ext>
          </a:extLst>
        </xdr:cNvPr>
        <xdr:cNvSpPr txBox="1"/>
      </xdr:nvSpPr>
      <xdr:spPr>
        <a:xfrm>
          <a:off x="9926783" y="1956956"/>
          <a:ext cx="2232000"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FEEF70-E285-43D2-AA7A-081AD9539DE6}" type="TxLink">
            <a:rPr lang="en-US" sz="2000" b="1" i="0" u="none" strike="noStrike">
              <a:solidFill>
                <a:schemeClr val="bg1"/>
              </a:solidFill>
              <a:latin typeface="Century Gothic"/>
              <a:ea typeface="+mn-ea"/>
              <a:cs typeface="+mn-cs"/>
            </a:rPr>
            <a:pPr marL="0" indent="0" algn="ctr"/>
            <a:t>31%</a:t>
          </a:fld>
          <a:endParaRPr lang="en-IN" sz="2000" b="1" i="0" u="none" strike="noStrike">
            <a:solidFill>
              <a:schemeClr val="bg1"/>
            </a:solidFill>
            <a:latin typeface="Century Gothic"/>
            <a:ea typeface="+mn-ea"/>
            <a:cs typeface="+mn-cs"/>
          </a:endParaRPr>
        </a:p>
      </xdr:txBody>
    </xdr:sp>
    <xdr:clientData/>
  </xdr:twoCellAnchor>
  <xdr:twoCellAnchor>
    <xdr:from>
      <xdr:col>11</xdr:col>
      <xdr:colOff>251114</xdr:colOff>
      <xdr:row>11</xdr:row>
      <xdr:rowOff>51956</xdr:rowOff>
    </xdr:from>
    <xdr:to>
      <xdr:col>14</xdr:col>
      <xdr:colOff>482864</xdr:colOff>
      <xdr:row>13</xdr:row>
      <xdr:rowOff>95251</xdr:rowOff>
    </xdr:to>
    <xdr:sp macro="" textlink="'Pivot Sheets'!A8">
      <xdr:nvSpPr>
        <xdr:cNvPr id="28" name="TextBox 27">
          <a:extLst>
            <a:ext uri="{FF2B5EF4-FFF2-40B4-BE49-F238E27FC236}">
              <a16:creationId xmlns:a16="http://schemas.microsoft.com/office/drawing/2014/main" id="{81138C57-EF42-4EE5-860A-841635F14175}"/>
            </a:ext>
          </a:extLst>
        </xdr:cNvPr>
        <xdr:cNvSpPr txBox="1"/>
      </xdr:nvSpPr>
      <xdr:spPr>
        <a:xfrm>
          <a:off x="7585364" y="1956956"/>
          <a:ext cx="2232000"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56E7B3-1CEF-4C15-9DA4-DBFE6A231819}" type="TxLink">
            <a:rPr lang="en-US" sz="2000" b="1" i="0" u="none" strike="noStrike">
              <a:solidFill>
                <a:schemeClr val="bg1"/>
              </a:solidFill>
              <a:latin typeface="Century Gothic"/>
              <a:ea typeface="+mn-ea"/>
              <a:cs typeface="+mn-cs"/>
            </a:rPr>
            <a:pPr marL="0" indent="0" algn="ctr"/>
            <a:t>69%</a:t>
          </a:fld>
          <a:endParaRPr lang="en-IN" sz="2000" b="1" i="0" u="none" strike="noStrike">
            <a:solidFill>
              <a:schemeClr val="bg1"/>
            </a:solidFill>
            <a:latin typeface="Century Gothic"/>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91440</xdr:colOff>
      <xdr:row>2</xdr:row>
      <xdr:rowOff>15240</xdr:rowOff>
    </xdr:from>
    <xdr:to>
      <xdr:col>13</xdr:col>
      <xdr:colOff>289560</xdr:colOff>
      <xdr:row>16</xdr:row>
      <xdr:rowOff>15240</xdr:rowOff>
    </xdr:to>
    <xdr:graphicFrame macro="">
      <xdr:nvGraphicFramePr>
        <xdr:cNvPr id="2" name="Chart 1">
          <a:extLst>
            <a:ext uri="{FF2B5EF4-FFF2-40B4-BE49-F238E27FC236}">
              <a16:creationId xmlns:a16="http://schemas.microsoft.com/office/drawing/2014/main" id="{D654F3AB-29EC-81F7-2339-EC8C4528F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106680</xdr:colOff>
      <xdr:row>19</xdr:row>
      <xdr:rowOff>53340</xdr:rowOff>
    </xdr:from>
    <xdr:to>
      <xdr:col>13</xdr:col>
      <xdr:colOff>205740</xdr:colOff>
      <xdr:row>35</xdr:row>
      <xdr:rowOff>0</xdr:rowOff>
    </xdr:to>
    <xdr:graphicFrame macro="">
      <xdr:nvGraphicFramePr>
        <xdr:cNvPr id="3" name="Chart 2">
          <a:extLst>
            <a:ext uri="{FF2B5EF4-FFF2-40B4-BE49-F238E27FC236}">
              <a16:creationId xmlns:a16="http://schemas.microsoft.com/office/drawing/2014/main" id="{07B18153-C130-A00F-ECEA-2B39C623F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15240</xdr:colOff>
      <xdr:row>15</xdr:row>
      <xdr:rowOff>129540</xdr:rowOff>
    </xdr:from>
    <xdr:to>
      <xdr:col>19</xdr:col>
      <xdr:colOff>266700</xdr:colOff>
      <xdr:row>29</xdr:row>
      <xdr:rowOff>160020</xdr:rowOff>
    </xdr:to>
    <xdr:graphicFrame macro="">
      <xdr:nvGraphicFramePr>
        <xdr:cNvPr id="4" name="Chart 3">
          <a:extLst>
            <a:ext uri="{FF2B5EF4-FFF2-40B4-BE49-F238E27FC236}">
              <a16:creationId xmlns:a16="http://schemas.microsoft.com/office/drawing/2014/main" id="{2D2C5F0F-9E45-30BC-CB91-5171CF66A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ESH" refreshedDate="45130.530650462963" createdVersion="8" refreshedVersion="8" minRefreshableVersion="3" recordCount="252" xr:uid="{505B81AC-B0C2-4042-AC39-7442124FB27E}">
  <cacheSource type="worksheet">
    <worksheetSource ref="B2:I254" sheet="Raw Data"/>
  </cacheSource>
  <cacheFields count="8">
    <cacheField name="Date" numFmtId="14">
      <sharedItems containsSemiMixedTypes="0" containsNonDate="0" containsDate="1" containsString="0" minDate="2022-01-01T00:00:00" maxDate="2022-12-22T00:00:00"/>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2" maxValue="2022" count="1">
        <n v="2022"/>
      </sharedItems>
    </cacheField>
    <cacheField name="Category" numFmtId="0">
      <sharedItems count="7">
        <s v="Bills"/>
        <s v="Home"/>
        <s v="Utilities"/>
        <s v="Accessories"/>
        <s v="Education"/>
        <s v="Miscellaneous"/>
        <s v="Transport"/>
      </sharedItems>
    </cacheField>
    <cacheField name="Sub - Category" numFmtId="0">
      <sharedItems count="21">
        <s v="Electricity Bill"/>
        <s v="Gas Bill"/>
        <s v="Mobile Recharge"/>
        <s v="Water Bill"/>
        <s v="Internet Bill"/>
        <s v="Flat Maintenance"/>
        <s v="Home Insaurance"/>
        <s v="Food and Groceries"/>
        <s v="Cleaning Products"/>
        <s v="Snacks"/>
        <s v="Clothes"/>
        <s v="Other Accessories"/>
        <s v="Tution Fees"/>
        <s v="College Fees"/>
        <s v="Stationary"/>
        <s v="Restaurant Dinner"/>
        <s v="Movies"/>
        <s v="Haircut / Beard"/>
        <s v="Bike Insurance"/>
        <s v="Feul"/>
        <s v="Train Pass"/>
      </sharedItems>
    </cacheField>
    <cacheField name="Budget" numFmtId="0">
      <sharedItems containsSemiMixedTypes="0" containsString="0" containsNumber="1" containsInteger="1" minValue="0" maxValue="15000"/>
    </cacheField>
    <cacheField name="Cost" numFmtId="0">
      <sharedItems containsSemiMixedTypes="0" containsString="0" containsNumber="1" containsInteger="1" minValue="0" maxValue="15000"/>
    </cacheField>
    <cacheField name="Savings" numFmtId="0">
      <sharedItems containsSemiMixedTypes="0" containsString="0" containsNumber="1" containsInteger="1" minValue="-1500" maxValue="3000"/>
    </cacheField>
  </cacheFields>
  <extLst>
    <ext xmlns:x14="http://schemas.microsoft.com/office/spreadsheetml/2009/9/main" uri="{725AE2AE-9491-48be-B2B4-4EB974FC3084}">
      <x14:pivotCacheDefinition pivotCacheId="537277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d v="2022-01-01T00:00:00"/>
    <x v="0"/>
    <x v="0"/>
    <x v="0"/>
    <x v="0"/>
    <n v="1000"/>
    <n v="780"/>
    <n v="220"/>
  </r>
  <r>
    <d v="2022-01-02T00:00:00"/>
    <x v="0"/>
    <x v="0"/>
    <x v="0"/>
    <x v="1"/>
    <n v="1000"/>
    <n v="450"/>
    <n v="550"/>
  </r>
  <r>
    <d v="2022-01-03T00:00:00"/>
    <x v="0"/>
    <x v="0"/>
    <x v="0"/>
    <x v="2"/>
    <n v="150"/>
    <n v="150"/>
    <n v="0"/>
  </r>
  <r>
    <d v="2022-01-04T00:00:00"/>
    <x v="0"/>
    <x v="0"/>
    <x v="0"/>
    <x v="3"/>
    <n v="1000"/>
    <n v="450"/>
    <n v="550"/>
  </r>
  <r>
    <d v="2022-01-05T00:00:00"/>
    <x v="0"/>
    <x v="0"/>
    <x v="0"/>
    <x v="4"/>
    <n v="1500"/>
    <n v="1480"/>
    <n v="20"/>
  </r>
  <r>
    <d v="2022-01-06T00:00:00"/>
    <x v="0"/>
    <x v="0"/>
    <x v="1"/>
    <x v="5"/>
    <n v="500"/>
    <n v="500"/>
    <n v="0"/>
  </r>
  <r>
    <d v="2022-01-07T00:00:00"/>
    <x v="0"/>
    <x v="0"/>
    <x v="1"/>
    <x v="6"/>
    <n v="500"/>
    <n v="500"/>
    <n v="0"/>
  </r>
  <r>
    <d v="2022-01-08T00:00:00"/>
    <x v="0"/>
    <x v="0"/>
    <x v="2"/>
    <x v="7"/>
    <n v="2000"/>
    <n v="1520"/>
    <n v="480"/>
  </r>
  <r>
    <d v="2022-01-09T00:00:00"/>
    <x v="0"/>
    <x v="0"/>
    <x v="2"/>
    <x v="8"/>
    <n v="1000"/>
    <n v="850"/>
    <n v="150"/>
  </r>
  <r>
    <d v="2022-01-10T00:00:00"/>
    <x v="0"/>
    <x v="0"/>
    <x v="2"/>
    <x v="9"/>
    <n v="1000"/>
    <n v="500"/>
    <n v="500"/>
  </r>
  <r>
    <d v="2022-01-11T00:00:00"/>
    <x v="0"/>
    <x v="0"/>
    <x v="3"/>
    <x v="10"/>
    <n v="1500"/>
    <n v="0"/>
    <n v="1500"/>
  </r>
  <r>
    <d v="2022-01-12T00:00:00"/>
    <x v="0"/>
    <x v="0"/>
    <x v="3"/>
    <x v="11"/>
    <n v="1000"/>
    <n v="1200"/>
    <n v="-200"/>
  </r>
  <r>
    <d v="2022-01-13T00:00:00"/>
    <x v="0"/>
    <x v="0"/>
    <x v="4"/>
    <x v="12"/>
    <n v="1500"/>
    <n v="1500"/>
    <n v="0"/>
  </r>
  <r>
    <d v="2022-01-14T00:00:00"/>
    <x v="0"/>
    <x v="0"/>
    <x v="4"/>
    <x v="13"/>
    <n v="0"/>
    <n v="0"/>
    <n v="0"/>
  </r>
  <r>
    <d v="2022-01-15T00:00:00"/>
    <x v="0"/>
    <x v="0"/>
    <x v="4"/>
    <x v="14"/>
    <n v="200"/>
    <n v="50"/>
    <n v="150"/>
  </r>
  <r>
    <d v="2022-01-16T00:00:00"/>
    <x v="0"/>
    <x v="0"/>
    <x v="5"/>
    <x v="15"/>
    <n v="1000"/>
    <n v="0"/>
    <n v="1000"/>
  </r>
  <r>
    <d v="2022-01-17T00:00:00"/>
    <x v="0"/>
    <x v="0"/>
    <x v="5"/>
    <x v="16"/>
    <n v="1000"/>
    <n v="1500"/>
    <n v="-500"/>
  </r>
  <r>
    <d v="2022-01-18T00:00:00"/>
    <x v="0"/>
    <x v="0"/>
    <x v="5"/>
    <x v="17"/>
    <n v="200"/>
    <n v="160"/>
    <n v="40"/>
  </r>
  <r>
    <d v="2022-01-19T00:00:00"/>
    <x v="0"/>
    <x v="0"/>
    <x v="6"/>
    <x v="18"/>
    <n v="200"/>
    <n v="200"/>
    <n v="0"/>
  </r>
  <r>
    <d v="2022-01-20T00:00:00"/>
    <x v="0"/>
    <x v="0"/>
    <x v="6"/>
    <x v="19"/>
    <n v="1000"/>
    <n v="550"/>
    <n v="450"/>
  </r>
  <r>
    <d v="2022-01-21T00:00:00"/>
    <x v="0"/>
    <x v="0"/>
    <x v="6"/>
    <x v="20"/>
    <n v="600"/>
    <n v="600"/>
    <n v="0"/>
  </r>
  <r>
    <d v="2022-02-01T00:00:00"/>
    <x v="1"/>
    <x v="0"/>
    <x v="0"/>
    <x v="0"/>
    <n v="1000"/>
    <n v="720"/>
    <n v="280"/>
  </r>
  <r>
    <d v="2022-02-02T00:00:00"/>
    <x v="1"/>
    <x v="0"/>
    <x v="0"/>
    <x v="1"/>
    <n v="1000"/>
    <n v="520"/>
    <n v="480"/>
  </r>
  <r>
    <d v="2022-02-03T00:00:00"/>
    <x v="1"/>
    <x v="0"/>
    <x v="0"/>
    <x v="2"/>
    <n v="150"/>
    <n v="150"/>
    <n v="0"/>
  </r>
  <r>
    <d v="2022-02-04T00:00:00"/>
    <x v="1"/>
    <x v="0"/>
    <x v="0"/>
    <x v="3"/>
    <n v="1000"/>
    <n v="820"/>
    <n v="180"/>
  </r>
  <r>
    <d v="2022-02-05T00:00:00"/>
    <x v="1"/>
    <x v="0"/>
    <x v="0"/>
    <x v="4"/>
    <n v="1500"/>
    <n v="1480"/>
    <n v="20"/>
  </r>
  <r>
    <d v="2022-02-06T00:00:00"/>
    <x v="1"/>
    <x v="0"/>
    <x v="1"/>
    <x v="5"/>
    <n v="500"/>
    <n v="500"/>
    <n v="0"/>
  </r>
  <r>
    <d v="2022-02-07T00:00:00"/>
    <x v="1"/>
    <x v="0"/>
    <x v="1"/>
    <x v="6"/>
    <n v="500"/>
    <n v="500"/>
    <n v="0"/>
  </r>
  <r>
    <d v="2022-02-08T00:00:00"/>
    <x v="1"/>
    <x v="0"/>
    <x v="2"/>
    <x v="7"/>
    <n v="2000"/>
    <n v="1800"/>
    <n v="200"/>
  </r>
  <r>
    <d v="2022-02-09T00:00:00"/>
    <x v="1"/>
    <x v="0"/>
    <x v="2"/>
    <x v="8"/>
    <n v="1000"/>
    <n v="200"/>
    <n v="800"/>
  </r>
  <r>
    <d v="2022-02-10T00:00:00"/>
    <x v="1"/>
    <x v="0"/>
    <x v="2"/>
    <x v="9"/>
    <n v="1000"/>
    <n v="450"/>
    <n v="550"/>
  </r>
  <r>
    <d v="2022-02-11T00:00:00"/>
    <x v="1"/>
    <x v="0"/>
    <x v="3"/>
    <x v="10"/>
    <n v="1500"/>
    <n v="500"/>
    <n v="1000"/>
  </r>
  <r>
    <d v="2022-02-12T00:00:00"/>
    <x v="1"/>
    <x v="0"/>
    <x v="3"/>
    <x v="11"/>
    <n v="1000"/>
    <n v="200"/>
    <n v="800"/>
  </r>
  <r>
    <d v="2022-02-13T00:00:00"/>
    <x v="1"/>
    <x v="0"/>
    <x v="4"/>
    <x v="12"/>
    <n v="1500"/>
    <n v="1500"/>
    <n v="0"/>
  </r>
  <r>
    <d v="2022-02-14T00:00:00"/>
    <x v="1"/>
    <x v="0"/>
    <x v="4"/>
    <x v="13"/>
    <n v="0"/>
    <n v="0"/>
    <n v="0"/>
  </r>
  <r>
    <d v="2022-02-15T00:00:00"/>
    <x v="1"/>
    <x v="0"/>
    <x v="4"/>
    <x v="14"/>
    <n v="200"/>
    <n v="0"/>
    <n v="200"/>
  </r>
  <r>
    <d v="2022-02-16T00:00:00"/>
    <x v="1"/>
    <x v="0"/>
    <x v="5"/>
    <x v="15"/>
    <n v="1000"/>
    <n v="0"/>
    <n v="1000"/>
  </r>
  <r>
    <d v="2022-02-17T00:00:00"/>
    <x v="1"/>
    <x v="0"/>
    <x v="5"/>
    <x v="16"/>
    <n v="1000"/>
    <n v="0"/>
    <n v="1000"/>
  </r>
  <r>
    <d v="2022-02-18T00:00:00"/>
    <x v="1"/>
    <x v="0"/>
    <x v="5"/>
    <x v="17"/>
    <n v="200"/>
    <n v="60"/>
    <n v="140"/>
  </r>
  <r>
    <d v="2022-02-19T00:00:00"/>
    <x v="1"/>
    <x v="0"/>
    <x v="6"/>
    <x v="18"/>
    <n v="200"/>
    <n v="200"/>
    <n v="0"/>
  </r>
  <r>
    <d v="2022-02-20T00:00:00"/>
    <x v="1"/>
    <x v="0"/>
    <x v="6"/>
    <x v="19"/>
    <n v="1000"/>
    <n v="580"/>
    <n v="420"/>
  </r>
  <r>
    <d v="2022-02-21T00:00:00"/>
    <x v="1"/>
    <x v="0"/>
    <x v="6"/>
    <x v="20"/>
    <n v="600"/>
    <n v="0"/>
    <n v="600"/>
  </r>
  <r>
    <d v="2022-03-01T00:00:00"/>
    <x v="2"/>
    <x v="0"/>
    <x v="0"/>
    <x v="0"/>
    <n v="1500"/>
    <n v="1200"/>
    <n v="300"/>
  </r>
  <r>
    <d v="2022-03-02T00:00:00"/>
    <x v="2"/>
    <x v="0"/>
    <x v="0"/>
    <x v="1"/>
    <n v="1000"/>
    <n v="750"/>
    <n v="250"/>
  </r>
  <r>
    <d v="2022-03-03T00:00:00"/>
    <x v="2"/>
    <x v="0"/>
    <x v="0"/>
    <x v="2"/>
    <n v="150"/>
    <n v="150"/>
    <n v="0"/>
  </r>
  <r>
    <d v="2022-03-04T00:00:00"/>
    <x v="2"/>
    <x v="0"/>
    <x v="0"/>
    <x v="3"/>
    <n v="1500"/>
    <n v="900"/>
    <n v="600"/>
  </r>
  <r>
    <d v="2022-03-05T00:00:00"/>
    <x v="2"/>
    <x v="0"/>
    <x v="0"/>
    <x v="4"/>
    <n v="1500"/>
    <n v="1480"/>
    <n v="20"/>
  </r>
  <r>
    <d v="2022-03-06T00:00:00"/>
    <x v="2"/>
    <x v="0"/>
    <x v="1"/>
    <x v="5"/>
    <n v="500"/>
    <n v="500"/>
    <n v="0"/>
  </r>
  <r>
    <d v="2022-03-07T00:00:00"/>
    <x v="2"/>
    <x v="0"/>
    <x v="1"/>
    <x v="6"/>
    <n v="500"/>
    <n v="500"/>
    <n v="0"/>
  </r>
  <r>
    <d v="2022-03-08T00:00:00"/>
    <x v="2"/>
    <x v="0"/>
    <x v="2"/>
    <x v="7"/>
    <n v="2000"/>
    <n v="1820"/>
    <n v="180"/>
  </r>
  <r>
    <d v="2022-03-09T00:00:00"/>
    <x v="2"/>
    <x v="0"/>
    <x v="2"/>
    <x v="8"/>
    <n v="1000"/>
    <n v="200"/>
    <n v="800"/>
  </r>
  <r>
    <d v="2022-03-10T00:00:00"/>
    <x v="2"/>
    <x v="0"/>
    <x v="2"/>
    <x v="9"/>
    <n v="1000"/>
    <n v="100"/>
    <n v="900"/>
  </r>
  <r>
    <d v="2022-03-11T00:00:00"/>
    <x v="2"/>
    <x v="0"/>
    <x v="3"/>
    <x v="10"/>
    <n v="1500"/>
    <n v="0"/>
    <n v="1500"/>
  </r>
  <r>
    <d v="2022-03-12T00:00:00"/>
    <x v="2"/>
    <x v="0"/>
    <x v="3"/>
    <x v="11"/>
    <n v="1000"/>
    <n v="600"/>
    <n v="400"/>
  </r>
  <r>
    <d v="2022-03-13T00:00:00"/>
    <x v="2"/>
    <x v="0"/>
    <x v="4"/>
    <x v="12"/>
    <n v="1500"/>
    <n v="1500"/>
    <n v="0"/>
  </r>
  <r>
    <d v="2022-03-14T00:00:00"/>
    <x v="2"/>
    <x v="0"/>
    <x v="4"/>
    <x v="13"/>
    <n v="0"/>
    <n v="0"/>
    <n v="0"/>
  </r>
  <r>
    <d v="2022-03-15T00:00:00"/>
    <x v="2"/>
    <x v="0"/>
    <x v="4"/>
    <x v="14"/>
    <n v="500"/>
    <n v="80"/>
    <n v="420"/>
  </r>
  <r>
    <d v="2022-03-16T00:00:00"/>
    <x v="2"/>
    <x v="0"/>
    <x v="5"/>
    <x v="15"/>
    <n v="1000"/>
    <n v="500"/>
    <n v="500"/>
  </r>
  <r>
    <d v="2022-03-17T00:00:00"/>
    <x v="2"/>
    <x v="0"/>
    <x v="5"/>
    <x v="16"/>
    <n v="1000"/>
    <n v="0"/>
    <n v="1000"/>
  </r>
  <r>
    <d v="2022-03-18T00:00:00"/>
    <x v="2"/>
    <x v="0"/>
    <x v="5"/>
    <x v="17"/>
    <n v="200"/>
    <n v="0"/>
    <n v="200"/>
  </r>
  <r>
    <d v="2022-03-19T00:00:00"/>
    <x v="2"/>
    <x v="0"/>
    <x v="6"/>
    <x v="18"/>
    <n v="200"/>
    <n v="200"/>
    <n v="0"/>
  </r>
  <r>
    <d v="2022-03-20T00:00:00"/>
    <x v="2"/>
    <x v="0"/>
    <x v="6"/>
    <x v="19"/>
    <n v="1000"/>
    <n v="890"/>
    <n v="110"/>
  </r>
  <r>
    <d v="2022-03-21T00:00:00"/>
    <x v="2"/>
    <x v="0"/>
    <x v="6"/>
    <x v="20"/>
    <n v="600"/>
    <n v="0"/>
    <n v="600"/>
  </r>
  <r>
    <d v="2022-04-01T00:00:00"/>
    <x v="3"/>
    <x v="0"/>
    <x v="0"/>
    <x v="0"/>
    <n v="1000"/>
    <n v="1300"/>
    <n v="-300"/>
  </r>
  <r>
    <d v="2022-04-02T00:00:00"/>
    <x v="3"/>
    <x v="0"/>
    <x v="0"/>
    <x v="1"/>
    <n v="1000"/>
    <n v="450"/>
    <n v="550"/>
  </r>
  <r>
    <d v="2022-04-03T00:00:00"/>
    <x v="3"/>
    <x v="0"/>
    <x v="0"/>
    <x v="2"/>
    <n v="150"/>
    <n v="150"/>
    <n v="0"/>
  </r>
  <r>
    <d v="2022-04-04T00:00:00"/>
    <x v="3"/>
    <x v="0"/>
    <x v="0"/>
    <x v="3"/>
    <n v="1000"/>
    <n v="960"/>
    <n v="40"/>
  </r>
  <r>
    <d v="2022-04-05T00:00:00"/>
    <x v="3"/>
    <x v="0"/>
    <x v="0"/>
    <x v="4"/>
    <n v="1500"/>
    <n v="1480"/>
    <n v="20"/>
  </r>
  <r>
    <d v="2022-04-06T00:00:00"/>
    <x v="3"/>
    <x v="0"/>
    <x v="1"/>
    <x v="5"/>
    <n v="500"/>
    <n v="500"/>
    <n v="0"/>
  </r>
  <r>
    <d v="2022-04-07T00:00:00"/>
    <x v="3"/>
    <x v="0"/>
    <x v="1"/>
    <x v="6"/>
    <n v="500"/>
    <n v="500"/>
    <n v="0"/>
  </r>
  <r>
    <d v="2022-04-08T00:00:00"/>
    <x v="3"/>
    <x v="0"/>
    <x v="2"/>
    <x v="7"/>
    <n v="2000"/>
    <n v="700"/>
    <n v="1300"/>
  </r>
  <r>
    <d v="2022-04-09T00:00:00"/>
    <x v="3"/>
    <x v="0"/>
    <x v="2"/>
    <x v="8"/>
    <n v="1000"/>
    <n v="800"/>
    <n v="200"/>
  </r>
  <r>
    <d v="2022-04-10T00:00:00"/>
    <x v="3"/>
    <x v="0"/>
    <x v="2"/>
    <x v="9"/>
    <n v="1000"/>
    <n v="900"/>
    <n v="100"/>
  </r>
  <r>
    <d v="2022-04-11T00:00:00"/>
    <x v="3"/>
    <x v="0"/>
    <x v="3"/>
    <x v="10"/>
    <n v="1500"/>
    <n v="1500"/>
    <n v="0"/>
  </r>
  <r>
    <d v="2022-04-12T00:00:00"/>
    <x v="3"/>
    <x v="0"/>
    <x v="3"/>
    <x v="11"/>
    <n v="1000"/>
    <n v="700"/>
    <n v="300"/>
  </r>
  <r>
    <d v="2022-04-13T00:00:00"/>
    <x v="3"/>
    <x v="0"/>
    <x v="4"/>
    <x v="12"/>
    <n v="1500"/>
    <n v="1500"/>
    <n v="0"/>
  </r>
  <r>
    <d v="2022-04-14T00:00:00"/>
    <x v="3"/>
    <x v="0"/>
    <x v="4"/>
    <x v="13"/>
    <n v="0"/>
    <n v="0"/>
    <n v="0"/>
  </r>
  <r>
    <d v="2022-04-15T00:00:00"/>
    <x v="3"/>
    <x v="0"/>
    <x v="4"/>
    <x v="14"/>
    <n v="200"/>
    <n v="450"/>
    <n v="-250"/>
  </r>
  <r>
    <d v="2022-04-16T00:00:00"/>
    <x v="3"/>
    <x v="0"/>
    <x v="5"/>
    <x v="15"/>
    <n v="1000"/>
    <n v="0"/>
    <n v="1000"/>
  </r>
  <r>
    <d v="2022-04-17T00:00:00"/>
    <x v="3"/>
    <x v="0"/>
    <x v="5"/>
    <x v="16"/>
    <n v="1000"/>
    <n v="0"/>
    <n v="1000"/>
  </r>
  <r>
    <d v="2022-04-18T00:00:00"/>
    <x v="3"/>
    <x v="0"/>
    <x v="5"/>
    <x v="17"/>
    <n v="200"/>
    <n v="160"/>
    <n v="40"/>
  </r>
  <r>
    <d v="2022-04-19T00:00:00"/>
    <x v="3"/>
    <x v="0"/>
    <x v="6"/>
    <x v="18"/>
    <n v="200"/>
    <n v="200"/>
    <n v="0"/>
  </r>
  <r>
    <d v="2022-04-20T00:00:00"/>
    <x v="3"/>
    <x v="0"/>
    <x v="6"/>
    <x v="19"/>
    <n v="1000"/>
    <n v="960"/>
    <n v="40"/>
  </r>
  <r>
    <d v="2022-04-21T00:00:00"/>
    <x v="3"/>
    <x v="0"/>
    <x v="6"/>
    <x v="20"/>
    <n v="600"/>
    <n v="0"/>
    <n v="600"/>
  </r>
  <r>
    <d v="2022-05-01T00:00:00"/>
    <x v="4"/>
    <x v="0"/>
    <x v="0"/>
    <x v="0"/>
    <n v="1000"/>
    <n v="1100"/>
    <n v="-100"/>
  </r>
  <r>
    <d v="2022-05-02T00:00:00"/>
    <x v="4"/>
    <x v="0"/>
    <x v="0"/>
    <x v="1"/>
    <n v="1000"/>
    <n v="520"/>
    <n v="480"/>
  </r>
  <r>
    <d v="2022-05-03T00:00:00"/>
    <x v="4"/>
    <x v="0"/>
    <x v="0"/>
    <x v="2"/>
    <n v="150"/>
    <n v="150"/>
    <n v="0"/>
  </r>
  <r>
    <d v="2022-05-04T00:00:00"/>
    <x v="4"/>
    <x v="0"/>
    <x v="0"/>
    <x v="3"/>
    <n v="1000"/>
    <n v="990"/>
    <n v="10"/>
  </r>
  <r>
    <d v="2022-05-05T00:00:00"/>
    <x v="4"/>
    <x v="0"/>
    <x v="0"/>
    <x v="4"/>
    <n v="1500"/>
    <n v="1480"/>
    <n v="20"/>
  </r>
  <r>
    <d v="2022-05-06T00:00:00"/>
    <x v="4"/>
    <x v="0"/>
    <x v="1"/>
    <x v="5"/>
    <n v="500"/>
    <n v="500"/>
    <n v="0"/>
  </r>
  <r>
    <d v="2022-05-07T00:00:00"/>
    <x v="4"/>
    <x v="0"/>
    <x v="1"/>
    <x v="6"/>
    <n v="500"/>
    <n v="500"/>
    <n v="0"/>
  </r>
  <r>
    <d v="2022-05-08T00:00:00"/>
    <x v="4"/>
    <x v="0"/>
    <x v="2"/>
    <x v="7"/>
    <n v="2500"/>
    <n v="650"/>
    <n v="1850"/>
  </r>
  <r>
    <d v="2022-05-09T00:00:00"/>
    <x v="4"/>
    <x v="0"/>
    <x v="2"/>
    <x v="8"/>
    <n v="1000"/>
    <n v="900"/>
    <n v="100"/>
  </r>
  <r>
    <d v="2022-05-10T00:00:00"/>
    <x v="4"/>
    <x v="0"/>
    <x v="2"/>
    <x v="9"/>
    <n v="1000"/>
    <n v="700"/>
    <n v="300"/>
  </r>
  <r>
    <d v="2022-05-11T00:00:00"/>
    <x v="4"/>
    <x v="0"/>
    <x v="3"/>
    <x v="10"/>
    <n v="3000"/>
    <n v="0"/>
    <n v="3000"/>
  </r>
  <r>
    <d v="2022-05-12T00:00:00"/>
    <x v="4"/>
    <x v="0"/>
    <x v="3"/>
    <x v="11"/>
    <n v="1000"/>
    <n v="200"/>
    <n v="800"/>
  </r>
  <r>
    <d v="2022-05-13T00:00:00"/>
    <x v="4"/>
    <x v="0"/>
    <x v="4"/>
    <x v="12"/>
    <n v="1500"/>
    <n v="0"/>
    <n v="1500"/>
  </r>
  <r>
    <d v="2022-05-14T00:00:00"/>
    <x v="4"/>
    <x v="0"/>
    <x v="4"/>
    <x v="13"/>
    <n v="0"/>
    <n v="0"/>
    <n v="0"/>
  </r>
  <r>
    <d v="2022-05-15T00:00:00"/>
    <x v="4"/>
    <x v="0"/>
    <x v="4"/>
    <x v="14"/>
    <n v="200"/>
    <n v="0"/>
    <n v="200"/>
  </r>
  <r>
    <d v="2022-05-16T00:00:00"/>
    <x v="4"/>
    <x v="0"/>
    <x v="5"/>
    <x v="15"/>
    <n v="1000"/>
    <n v="0"/>
    <n v="1000"/>
  </r>
  <r>
    <d v="2022-05-17T00:00:00"/>
    <x v="4"/>
    <x v="0"/>
    <x v="5"/>
    <x v="16"/>
    <n v="1000"/>
    <n v="600"/>
    <n v="400"/>
  </r>
  <r>
    <d v="2022-05-18T00:00:00"/>
    <x v="4"/>
    <x v="0"/>
    <x v="5"/>
    <x v="17"/>
    <n v="200"/>
    <n v="160"/>
    <n v="40"/>
  </r>
  <r>
    <d v="2022-05-19T00:00:00"/>
    <x v="4"/>
    <x v="0"/>
    <x v="6"/>
    <x v="18"/>
    <n v="200"/>
    <n v="200"/>
    <n v="0"/>
  </r>
  <r>
    <d v="2022-05-20T00:00:00"/>
    <x v="4"/>
    <x v="0"/>
    <x v="6"/>
    <x v="19"/>
    <n v="1000"/>
    <n v="200"/>
    <n v="800"/>
  </r>
  <r>
    <d v="2022-05-21T00:00:00"/>
    <x v="4"/>
    <x v="0"/>
    <x v="6"/>
    <x v="20"/>
    <n v="600"/>
    <n v="0"/>
    <n v="600"/>
  </r>
  <r>
    <d v="2022-06-01T00:00:00"/>
    <x v="5"/>
    <x v="0"/>
    <x v="0"/>
    <x v="0"/>
    <n v="1000"/>
    <n v="800"/>
    <n v="200"/>
  </r>
  <r>
    <d v="2022-06-02T00:00:00"/>
    <x v="5"/>
    <x v="0"/>
    <x v="0"/>
    <x v="1"/>
    <n v="1000"/>
    <n v="560"/>
    <n v="440"/>
  </r>
  <r>
    <d v="2022-06-03T00:00:00"/>
    <x v="5"/>
    <x v="0"/>
    <x v="0"/>
    <x v="2"/>
    <n v="150"/>
    <n v="150"/>
    <n v="0"/>
  </r>
  <r>
    <d v="2022-06-04T00:00:00"/>
    <x v="5"/>
    <x v="0"/>
    <x v="0"/>
    <x v="3"/>
    <n v="1000"/>
    <n v="800"/>
    <n v="200"/>
  </r>
  <r>
    <d v="2022-06-05T00:00:00"/>
    <x v="5"/>
    <x v="0"/>
    <x v="0"/>
    <x v="4"/>
    <n v="1500"/>
    <n v="1480"/>
    <n v="20"/>
  </r>
  <r>
    <d v="2022-06-06T00:00:00"/>
    <x v="5"/>
    <x v="0"/>
    <x v="1"/>
    <x v="5"/>
    <n v="500"/>
    <n v="500"/>
    <n v="0"/>
  </r>
  <r>
    <d v="2022-06-07T00:00:00"/>
    <x v="5"/>
    <x v="0"/>
    <x v="1"/>
    <x v="6"/>
    <n v="500"/>
    <n v="500"/>
    <n v="0"/>
  </r>
  <r>
    <d v="2022-06-08T00:00:00"/>
    <x v="5"/>
    <x v="0"/>
    <x v="2"/>
    <x v="7"/>
    <n v="2000"/>
    <n v="1900"/>
    <n v="100"/>
  </r>
  <r>
    <d v="2022-06-09T00:00:00"/>
    <x v="5"/>
    <x v="0"/>
    <x v="2"/>
    <x v="8"/>
    <n v="1000"/>
    <n v="800"/>
    <n v="200"/>
  </r>
  <r>
    <d v="2022-06-10T00:00:00"/>
    <x v="5"/>
    <x v="0"/>
    <x v="2"/>
    <x v="9"/>
    <n v="1000"/>
    <n v="500"/>
    <n v="500"/>
  </r>
  <r>
    <d v="2022-06-11T00:00:00"/>
    <x v="5"/>
    <x v="0"/>
    <x v="3"/>
    <x v="10"/>
    <n v="1500"/>
    <n v="0"/>
    <n v="1500"/>
  </r>
  <r>
    <d v="2022-06-12T00:00:00"/>
    <x v="5"/>
    <x v="0"/>
    <x v="3"/>
    <x v="11"/>
    <n v="1000"/>
    <n v="200"/>
    <n v="800"/>
  </r>
  <r>
    <d v="2022-06-13T00:00:00"/>
    <x v="5"/>
    <x v="0"/>
    <x v="4"/>
    <x v="12"/>
    <n v="1500"/>
    <n v="1500"/>
    <n v="0"/>
  </r>
  <r>
    <d v="2022-06-14T00:00:00"/>
    <x v="5"/>
    <x v="0"/>
    <x v="4"/>
    <x v="13"/>
    <n v="15000"/>
    <n v="15000"/>
    <n v="0"/>
  </r>
  <r>
    <d v="2022-06-15T00:00:00"/>
    <x v="5"/>
    <x v="0"/>
    <x v="4"/>
    <x v="14"/>
    <n v="200"/>
    <n v="600"/>
    <n v="-400"/>
  </r>
  <r>
    <d v="2022-06-16T00:00:00"/>
    <x v="5"/>
    <x v="0"/>
    <x v="5"/>
    <x v="15"/>
    <n v="1000"/>
    <n v="0"/>
    <n v="1000"/>
  </r>
  <r>
    <d v="2022-06-17T00:00:00"/>
    <x v="5"/>
    <x v="0"/>
    <x v="5"/>
    <x v="16"/>
    <n v="1000"/>
    <n v="0"/>
    <n v="1000"/>
  </r>
  <r>
    <d v="2022-06-18T00:00:00"/>
    <x v="5"/>
    <x v="0"/>
    <x v="5"/>
    <x v="17"/>
    <n v="200"/>
    <n v="160"/>
    <n v="40"/>
  </r>
  <r>
    <d v="2022-06-19T00:00:00"/>
    <x v="5"/>
    <x v="0"/>
    <x v="6"/>
    <x v="18"/>
    <n v="200"/>
    <n v="200"/>
    <n v="0"/>
  </r>
  <r>
    <d v="2022-06-20T00:00:00"/>
    <x v="5"/>
    <x v="0"/>
    <x v="6"/>
    <x v="19"/>
    <n v="1000"/>
    <n v="120"/>
    <n v="880"/>
  </r>
  <r>
    <d v="2022-06-21T00:00:00"/>
    <x v="5"/>
    <x v="0"/>
    <x v="6"/>
    <x v="20"/>
    <n v="600"/>
    <n v="0"/>
    <n v="600"/>
  </r>
  <r>
    <d v="2022-07-01T00:00:00"/>
    <x v="6"/>
    <x v="0"/>
    <x v="0"/>
    <x v="0"/>
    <n v="1000"/>
    <n v="650"/>
    <n v="350"/>
  </r>
  <r>
    <d v="2022-07-02T00:00:00"/>
    <x v="6"/>
    <x v="0"/>
    <x v="0"/>
    <x v="1"/>
    <n v="1000"/>
    <n v="900"/>
    <n v="100"/>
  </r>
  <r>
    <d v="2022-07-03T00:00:00"/>
    <x v="6"/>
    <x v="0"/>
    <x v="0"/>
    <x v="2"/>
    <n v="150"/>
    <n v="150"/>
    <n v="0"/>
  </r>
  <r>
    <d v="2022-07-04T00:00:00"/>
    <x v="6"/>
    <x v="0"/>
    <x v="0"/>
    <x v="3"/>
    <n v="1000"/>
    <n v="800"/>
    <n v="200"/>
  </r>
  <r>
    <d v="2022-07-05T00:00:00"/>
    <x v="6"/>
    <x v="0"/>
    <x v="0"/>
    <x v="4"/>
    <n v="1500"/>
    <n v="1480"/>
    <n v="20"/>
  </r>
  <r>
    <d v="2022-07-06T00:00:00"/>
    <x v="6"/>
    <x v="0"/>
    <x v="1"/>
    <x v="5"/>
    <n v="500"/>
    <n v="500"/>
    <n v="0"/>
  </r>
  <r>
    <d v="2022-07-07T00:00:00"/>
    <x v="6"/>
    <x v="0"/>
    <x v="1"/>
    <x v="6"/>
    <n v="500"/>
    <n v="500"/>
    <n v="0"/>
  </r>
  <r>
    <d v="2022-07-08T00:00:00"/>
    <x v="6"/>
    <x v="0"/>
    <x v="2"/>
    <x v="7"/>
    <n v="2000"/>
    <n v="900"/>
    <n v="1100"/>
  </r>
  <r>
    <d v="2022-07-09T00:00:00"/>
    <x v="6"/>
    <x v="0"/>
    <x v="2"/>
    <x v="8"/>
    <n v="1000"/>
    <n v="500"/>
    <n v="500"/>
  </r>
  <r>
    <d v="2022-07-10T00:00:00"/>
    <x v="6"/>
    <x v="0"/>
    <x v="2"/>
    <x v="9"/>
    <n v="1000"/>
    <n v="860"/>
    <n v="140"/>
  </r>
  <r>
    <d v="2022-07-11T00:00:00"/>
    <x v="6"/>
    <x v="0"/>
    <x v="3"/>
    <x v="10"/>
    <n v="1500"/>
    <n v="2000"/>
    <n v="-500"/>
  </r>
  <r>
    <d v="2022-07-12T00:00:00"/>
    <x v="6"/>
    <x v="0"/>
    <x v="3"/>
    <x v="11"/>
    <n v="1000"/>
    <n v="600"/>
    <n v="400"/>
  </r>
  <r>
    <d v="2022-07-13T00:00:00"/>
    <x v="6"/>
    <x v="0"/>
    <x v="4"/>
    <x v="12"/>
    <n v="1500"/>
    <n v="1500"/>
    <n v="0"/>
  </r>
  <r>
    <d v="2022-07-14T00:00:00"/>
    <x v="6"/>
    <x v="0"/>
    <x v="4"/>
    <x v="13"/>
    <n v="0"/>
    <n v="0"/>
    <n v="0"/>
  </r>
  <r>
    <d v="2022-07-15T00:00:00"/>
    <x v="6"/>
    <x v="0"/>
    <x v="4"/>
    <x v="14"/>
    <n v="200"/>
    <n v="250"/>
    <n v="-50"/>
  </r>
  <r>
    <d v="2022-07-16T00:00:00"/>
    <x v="6"/>
    <x v="0"/>
    <x v="5"/>
    <x v="15"/>
    <n v="1000"/>
    <n v="950"/>
    <n v="50"/>
  </r>
  <r>
    <d v="2022-07-17T00:00:00"/>
    <x v="6"/>
    <x v="0"/>
    <x v="5"/>
    <x v="16"/>
    <n v="1000"/>
    <n v="0"/>
    <n v="1000"/>
  </r>
  <r>
    <d v="2022-07-18T00:00:00"/>
    <x v="6"/>
    <x v="0"/>
    <x v="5"/>
    <x v="17"/>
    <n v="200"/>
    <n v="0"/>
    <n v="200"/>
  </r>
  <r>
    <d v="2022-07-19T00:00:00"/>
    <x v="6"/>
    <x v="0"/>
    <x v="6"/>
    <x v="18"/>
    <n v="200"/>
    <n v="200"/>
    <n v="0"/>
  </r>
  <r>
    <d v="2022-07-20T00:00:00"/>
    <x v="6"/>
    <x v="0"/>
    <x v="6"/>
    <x v="19"/>
    <n v="1000"/>
    <n v="130"/>
    <n v="870"/>
  </r>
  <r>
    <d v="2022-07-21T00:00:00"/>
    <x v="6"/>
    <x v="0"/>
    <x v="6"/>
    <x v="20"/>
    <n v="600"/>
    <n v="600"/>
    <n v="0"/>
  </r>
  <r>
    <d v="2022-08-01T00:00:00"/>
    <x v="7"/>
    <x v="0"/>
    <x v="0"/>
    <x v="0"/>
    <n v="1000"/>
    <n v="1200"/>
    <n v="-200"/>
  </r>
  <r>
    <d v="2022-08-02T00:00:00"/>
    <x v="7"/>
    <x v="0"/>
    <x v="0"/>
    <x v="1"/>
    <n v="1000"/>
    <n v="520"/>
    <n v="480"/>
  </r>
  <r>
    <d v="2022-08-03T00:00:00"/>
    <x v="7"/>
    <x v="0"/>
    <x v="0"/>
    <x v="2"/>
    <n v="150"/>
    <n v="150"/>
    <n v="0"/>
  </r>
  <r>
    <d v="2022-08-04T00:00:00"/>
    <x v="7"/>
    <x v="0"/>
    <x v="0"/>
    <x v="3"/>
    <n v="1000"/>
    <n v="820"/>
    <n v="180"/>
  </r>
  <r>
    <d v="2022-08-05T00:00:00"/>
    <x v="7"/>
    <x v="0"/>
    <x v="0"/>
    <x v="4"/>
    <n v="1500"/>
    <n v="1480"/>
    <n v="20"/>
  </r>
  <r>
    <d v="2022-08-06T00:00:00"/>
    <x v="7"/>
    <x v="0"/>
    <x v="1"/>
    <x v="5"/>
    <n v="500"/>
    <n v="500"/>
    <n v="0"/>
  </r>
  <r>
    <d v="2022-08-07T00:00:00"/>
    <x v="7"/>
    <x v="0"/>
    <x v="1"/>
    <x v="6"/>
    <n v="500"/>
    <n v="500"/>
    <n v="0"/>
  </r>
  <r>
    <d v="2022-08-08T00:00:00"/>
    <x v="7"/>
    <x v="0"/>
    <x v="2"/>
    <x v="7"/>
    <n v="2000"/>
    <n v="2500"/>
    <n v="-500"/>
  </r>
  <r>
    <d v="2022-08-09T00:00:00"/>
    <x v="7"/>
    <x v="0"/>
    <x v="2"/>
    <x v="8"/>
    <n v="1000"/>
    <n v="200"/>
    <n v="800"/>
  </r>
  <r>
    <d v="2022-08-10T00:00:00"/>
    <x v="7"/>
    <x v="0"/>
    <x v="2"/>
    <x v="9"/>
    <n v="1000"/>
    <n v="500"/>
    <n v="500"/>
  </r>
  <r>
    <d v="2022-08-11T00:00:00"/>
    <x v="7"/>
    <x v="0"/>
    <x v="3"/>
    <x v="10"/>
    <n v="1500"/>
    <n v="0"/>
    <n v="1500"/>
  </r>
  <r>
    <d v="2022-08-12T00:00:00"/>
    <x v="7"/>
    <x v="0"/>
    <x v="3"/>
    <x v="11"/>
    <n v="1000"/>
    <n v="0"/>
    <n v="1000"/>
  </r>
  <r>
    <d v="2022-08-13T00:00:00"/>
    <x v="7"/>
    <x v="0"/>
    <x v="4"/>
    <x v="12"/>
    <n v="1500"/>
    <n v="1500"/>
    <n v="0"/>
  </r>
  <r>
    <d v="2022-08-14T00:00:00"/>
    <x v="7"/>
    <x v="0"/>
    <x v="4"/>
    <x v="13"/>
    <n v="0"/>
    <n v="0"/>
    <n v="0"/>
  </r>
  <r>
    <d v="2022-08-15T00:00:00"/>
    <x v="7"/>
    <x v="0"/>
    <x v="4"/>
    <x v="14"/>
    <n v="200"/>
    <n v="300"/>
    <n v="-100"/>
  </r>
  <r>
    <d v="2022-08-16T00:00:00"/>
    <x v="7"/>
    <x v="0"/>
    <x v="5"/>
    <x v="15"/>
    <n v="1000"/>
    <n v="0"/>
    <n v="1000"/>
  </r>
  <r>
    <d v="2022-08-17T00:00:00"/>
    <x v="7"/>
    <x v="0"/>
    <x v="5"/>
    <x v="16"/>
    <n v="1000"/>
    <n v="0"/>
    <n v="1000"/>
  </r>
  <r>
    <d v="2022-08-18T00:00:00"/>
    <x v="7"/>
    <x v="0"/>
    <x v="5"/>
    <x v="17"/>
    <n v="200"/>
    <n v="0"/>
    <n v="200"/>
  </r>
  <r>
    <d v="2022-08-19T00:00:00"/>
    <x v="7"/>
    <x v="0"/>
    <x v="6"/>
    <x v="18"/>
    <n v="200"/>
    <n v="200"/>
    <n v="0"/>
  </r>
  <r>
    <d v="2022-08-20T00:00:00"/>
    <x v="7"/>
    <x v="0"/>
    <x v="6"/>
    <x v="19"/>
    <n v="1000"/>
    <n v="250"/>
    <n v="750"/>
  </r>
  <r>
    <d v="2022-08-21T00:00:00"/>
    <x v="7"/>
    <x v="0"/>
    <x v="6"/>
    <x v="20"/>
    <n v="600"/>
    <n v="0"/>
    <n v="600"/>
  </r>
  <r>
    <d v="2022-09-01T00:00:00"/>
    <x v="8"/>
    <x v="0"/>
    <x v="0"/>
    <x v="0"/>
    <n v="1000"/>
    <n v="500"/>
    <n v="500"/>
  </r>
  <r>
    <d v="2022-09-02T00:00:00"/>
    <x v="8"/>
    <x v="0"/>
    <x v="0"/>
    <x v="1"/>
    <n v="1000"/>
    <n v="1200"/>
    <n v="-200"/>
  </r>
  <r>
    <d v="2022-09-03T00:00:00"/>
    <x v="8"/>
    <x v="0"/>
    <x v="0"/>
    <x v="2"/>
    <n v="150"/>
    <n v="150"/>
    <n v="0"/>
  </r>
  <r>
    <d v="2022-09-04T00:00:00"/>
    <x v="8"/>
    <x v="0"/>
    <x v="0"/>
    <x v="3"/>
    <n v="1000"/>
    <n v="800"/>
    <n v="200"/>
  </r>
  <r>
    <d v="2022-09-05T00:00:00"/>
    <x v="8"/>
    <x v="0"/>
    <x v="0"/>
    <x v="4"/>
    <n v="1480"/>
    <n v="1480"/>
    <n v="0"/>
  </r>
  <r>
    <d v="2022-09-06T00:00:00"/>
    <x v="8"/>
    <x v="0"/>
    <x v="1"/>
    <x v="5"/>
    <n v="500"/>
    <n v="500"/>
    <n v="0"/>
  </r>
  <r>
    <d v="2022-09-07T00:00:00"/>
    <x v="8"/>
    <x v="0"/>
    <x v="1"/>
    <x v="6"/>
    <n v="500"/>
    <n v="500"/>
    <n v="0"/>
  </r>
  <r>
    <d v="2022-09-08T00:00:00"/>
    <x v="8"/>
    <x v="0"/>
    <x v="2"/>
    <x v="7"/>
    <n v="1000"/>
    <n v="1500"/>
    <n v="-500"/>
  </r>
  <r>
    <d v="2022-09-09T00:00:00"/>
    <x v="8"/>
    <x v="0"/>
    <x v="2"/>
    <x v="8"/>
    <n v="1000"/>
    <n v="500"/>
    <n v="500"/>
  </r>
  <r>
    <d v="2022-09-10T00:00:00"/>
    <x v="8"/>
    <x v="0"/>
    <x v="2"/>
    <x v="9"/>
    <n v="500"/>
    <n v="900"/>
    <n v="-400"/>
  </r>
  <r>
    <d v="2022-09-11T00:00:00"/>
    <x v="8"/>
    <x v="0"/>
    <x v="3"/>
    <x v="10"/>
    <n v="1000"/>
    <n v="2000"/>
    <n v="-1000"/>
  </r>
  <r>
    <d v="2022-09-12T00:00:00"/>
    <x v="8"/>
    <x v="0"/>
    <x v="3"/>
    <x v="11"/>
    <n v="500"/>
    <n v="600"/>
    <n v="-100"/>
  </r>
  <r>
    <d v="2022-09-13T00:00:00"/>
    <x v="8"/>
    <x v="0"/>
    <x v="4"/>
    <x v="12"/>
    <n v="1500"/>
    <n v="1500"/>
    <n v="0"/>
  </r>
  <r>
    <d v="2022-09-14T00:00:00"/>
    <x v="8"/>
    <x v="0"/>
    <x v="4"/>
    <x v="13"/>
    <n v="0"/>
    <n v="0"/>
    <n v="0"/>
  </r>
  <r>
    <d v="2022-09-15T00:00:00"/>
    <x v="8"/>
    <x v="0"/>
    <x v="4"/>
    <x v="14"/>
    <n v="200"/>
    <n v="600"/>
    <n v="-400"/>
  </r>
  <r>
    <d v="2022-09-16T00:00:00"/>
    <x v="8"/>
    <x v="0"/>
    <x v="5"/>
    <x v="15"/>
    <n v="1000"/>
    <n v="500"/>
    <n v="500"/>
  </r>
  <r>
    <d v="2022-09-17T00:00:00"/>
    <x v="8"/>
    <x v="0"/>
    <x v="5"/>
    <x v="16"/>
    <n v="1000"/>
    <n v="1500"/>
    <n v="-500"/>
  </r>
  <r>
    <d v="2022-09-18T00:00:00"/>
    <x v="8"/>
    <x v="0"/>
    <x v="5"/>
    <x v="17"/>
    <n v="200"/>
    <n v="500"/>
    <n v="-300"/>
  </r>
  <r>
    <d v="2022-09-19T00:00:00"/>
    <x v="8"/>
    <x v="0"/>
    <x v="6"/>
    <x v="18"/>
    <n v="200"/>
    <n v="200"/>
    <n v="0"/>
  </r>
  <r>
    <d v="2022-09-20T00:00:00"/>
    <x v="8"/>
    <x v="0"/>
    <x v="6"/>
    <x v="19"/>
    <n v="1000"/>
    <n v="400"/>
    <n v="600"/>
  </r>
  <r>
    <d v="2022-09-21T00:00:00"/>
    <x v="8"/>
    <x v="0"/>
    <x v="6"/>
    <x v="20"/>
    <n v="600"/>
    <n v="0"/>
    <n v="600"/>
  </r>
  <r>
    <d v="2022-10-01T00:00:00"/>
    <x v="9"/>
    <x v="0"/>
    <x v="0"/>
    <x v="0"/>
    <n v="1000"/>
    <n v="450"/>
    <n v="550"/>
  </r>
  <r>
    <d v="2022-10-02T00:00:00"/>
    <x v="9"/>
    <x v="0"/>
    <x v="0"/>
    <x v="1"/>
    <n v="1000"/>
    <n v="900"/>
    <n v="100"/>
  </r>
  <r>
    <d v="2022-10-03T00:00:00"/>
    <x v="9"/>
    <x v="0"/>
    <x v="0"/>
    <x v="2"/>
    <n v="150"/>
    <n v="150"/>
    <n v="0"/>
  </r>
  <r>
    <d v="2022-10-04T00:00:00"/>
    <x v="9"/>
    <x v="0"/>
    <x v="0"/>
    <x v="3"/>
    <n v="1000"/>
    <n v="650"/>
    <n v="350"/>
  </r>
  <r>
    <d v="2022-10-05T00:00:00"/>
    <x v="9"/>
    <x v="0"/>
    <x v="0"/>
    <x v="4"/>
    <n v="1500"/>
    <n v="1480"/>
    <n v="20"/>
  </r>
  <r>
    <d v="2022-10-06T00:00:00"/>
    <x v="9"/>
    <x v="0"/>
    <x v="1"/>
    <x v="5"/>
    <n v="500"/>
    <n v="500"/>
    <n v="0"/>
  </r>
  <r>
    <d v="2022-10-07T00:00:00"/>
    <x v="9"/>
    <x v="0"/>
    <x v="1"/>
    <x v="6"/>
    <n v="500"/>
    <n v="500"/>
    <n v="0"/>
  </r>
  <r>
    <d v="2022-10-08T00:00:00"/>
    <x v="9"/>
    <x v="0"/>
    <x v="2"/>
    <x v="7"/>
    <n v="2000"/>
    <n v="1000"/>
    <n v="1000"/>
  </r>
  <r>
    <d v="2022-10-09T00:00:00"/>
    <x v="9"/>
    <x v="0"/>
    <x v="2"/>
    <x v="8"/>
    <n v="1000"/>
    <n v="100"/>
    <n v="900"/>
  </r>
  <r>
    <d v="2022-10-10T00:00:00"/>
    <x v="9"/>
    <x v="0"/>
    <x v="2"/>
    <x v="9"/>
    <n v="1000"/>
    <n v="800"/>
    <n v="200"/>
  </r>
  <r>
    <d v="2022-10-11T00:00:00"/>
    <x v="9"/>
    <x v="0"/>
    <x v="3"/>
    <x v="10"/>
    <n v="1500"/>
    <n v="0"/>
    <n v="1500"/>
  </r>
  <r>
    <d v="2022-10-12T00:00:00"/>
    <x v="9"/>
    <x v="0"/>
    <x v="3"/>
    <x v="11"/>
    <n v="1000"/>
    <n v="0"/>
    <n v="1000"/>
  </r>
  <r>
    <d v="2022-10-13T00:00:00"/>
    <x v="9"/>
    <x v="0"/>
    <x v="4"/>
    <x v="12"/>
    <n v="1500"/>
    <n v="1500"/>
    <n v="0"/>
  </r>
  <r>
    <d v="2022-10-14T00:00:00"/>
    <x v="9"/>
    <x v="0"/>
    <x v="4"/>
    <x v="13"/>
    <n v="0"/>
    <n v="500"/>
    <n v="-500"/>
  </r>
  <r>
    <d v="2022-10-15T00:00:00"/>
    <x v="9"/>
    <x v="0"/>
    <x v="4"/>
    <x v="14"/>
    <n v="200"/>
    <n v="100"/>
    <n v="100"/>
  </r>
  <r>
    <d v="2022-10-16T00:00:00"/>
    <x v="9"/>
    <x v="0"/>
    <x v="5"/>
    <x v="15"/>
    <n v="1000"/>
    <n v="0"/>
    <n v="1000"/>
  </r>
  <r>
    <d v="2022-10-17T00:00:00"/>
    <x v="9"/>
    <x v="0"/>
    <x v="5"/>
    <x v="16"/>
    <n v="1000"/>
    <n v="500"/>
    <n v="500"/>
  </r>
  <r>
    <d v="2022-10-18T00:00:00"/>
    <x v="9"/>
    <x v="0"/>
    <x v="5"/>
    <x v="17"/>
    <n v="200"/>
    <n v="150"/>
    <n v="50"/>
  </r>
  <r>
    <d v="2022-10-19T00:00:00"/>
    <x v="9"/>
    <x v="0"/>
    <x v="6"/>
    <x v="18"/>
    <n v="200"/>
    <n v="500"/>
    <n v="-300"/>
  </r>
  <r>
    <d v="2022-10-20T00:00:00"/>
    <x v="9"/>
    <x v="0"/>
    <x v="6"/>
    <x v="19"/>
    <n v="1000"/>
    <n v="450"/>
    <n v="550"/>
  </r>
  <r>
    <d v="2022-10-21T00:00:00"/>
    <x v="9"/>
    <x v="0"/>
    <x v="6"/>
    <x v="20"/>
    <n v="600"/>
    <n v="0"/>
    <n v="600"/>
  </r>
  <r>
    <d v="2022-11-01T00:00:00"/>
    <x v="10"/>
    <x v="0"/>
    <x v="0"/>
    <x v="0"/>
    <n v="1000"/>
    <n v="400"/>
    <n v="600"/>
  </r>
  <r>
    <d v="2022-11-02T00:00:00"/>
    <x v="10"/>
    <x v="0"/>
    <x v="0"/>
    <x v="1"/>
    <n v="1000"/>
    <n v="900"/>
    <n v="100"/>
  </r>
  <r>
    <d v="2022-11-03T00:00:00"/>
    <x v="10"/>
    <x v="0"/>
    <x v="0"/>
    <x v="2"/>
    <n v="150"/>
    <n v="150"/>
    <n v="0"/>
  </r>
  <r>
    <d v="2022-11-04T00:00:00"/>
    <x v="10"/>
    <x v="0"/>
    <x v="0"/>
    <x v="3"/>
    <n v="1000"/>
    <n v="600"/>
    <n v="400"/>
  </r>
  <r>
    <d v="2022-11-05T00:00:00"/>
    <x v="10"/>
    <x v="0"/>
    <x v="0"/>
    <x v="4"/>
    <n v="1500"/>
    <n v="1480"/>
    <n v="20"/>
  </r>
  <r>
    <d v="2022-11-06T00:00:00"/>
    <x v="10"/>
    <x v="0"/>
    <x v="1"/>
    <x v="5"/>
    <n v="500"/>
    <n v="500"/>
    <n v="0"/>
  </r>
  <r>
    <d v="2022-11-07T00:00:00"/>
    <x v="10"/>
    <x v="0"/>
    <x v="1"/>
    <x v="6"/>
    <n v="500"/>
    <n v="500"/>
    <n v="0"/>
  </r>
  <r>
    <d v="2022-11-08T00:00:00"/>
    <x v="10"/>
    <x v="0"/>
    <x v="2"/>
    <x v="7"/>
    <n v="2000"/>
    <n v="2500"/>
    <n v="-500"/>
  </r>
  <r>
    <d v="2022-11-09T00:00:00"/>
    <x v="10"/>
    <x v="0"/>
    <x v="2"/>
    <x v="8"/>
    <n v="1000"/>
    <n v="200"/>
    <n v="800"/>
  </r>
  <r>
    <d v="2022-11-10T00:00:00"/>
    <x v="10"/>
    <x v="0"/>
    <x v="2"/>
    <x v="9"/>
    <n v="1000"/>
    <n v="500"/>
    <n v="500"/>
  </r>
  <r>
    <d v="2022-11-11T00:00:00"/>
    <x v="10"/>
    <x v="0"/>
    <x v="3"/>
    <x v="10"/>
    <n v="1500"/>
    <n v="3000"/>
    <n v="-1500"/>
  </r>
  <r>
    <d v="2022-11-12T00:00:00"/>
    <x v="10"/>
    <x v="0"/>
    <x v="3"/>
    <x v="11"/>
    <n v="1000"/>
    <n v="0"/>
    <n v="1000"/>
  </r>
  <r>
    <d v="2022-11-13T00:00:00"/>
    <x v="10"/>
    <x v="0"/>
    <x v="4"/>
    <x v="12"/>
    <n v="1500"/>
    <n v="1500"/>
    <n v="0"/>
  </r>
  <r>
    <d v="2022-11-14T00:00:00"/>
    <x v="10"/>
    <x v="0"/>
    <x v="4"/>
    <x v="13"/>
    <n v="0"/>
    <n v="0"/>
    <n v="0"/>
  </r>
  <r>
    <d v="2022-11-15T00:00:00"/>
    <x v="10"/>
    <x v="0"/>
    <x v="4"/>
    <x v="14"/>
    <n v="200"/>
    <n v="0"/>
    <n v="200"/>
  </r>
  <r>
    <d v="2022-11-16T00:00:00"/>
    <x v="10"/>
    <x v="0"/>
    <x v="5"/>
    <x v="15"/>
    <n v="1000"/>
    <n v="500"/>
    <n v="500"/>
  </r>
  <r>
    <d v="2022-11-17T00:00:00"/>
    <x v="10"/>
    <x v="0"/>
    <x v="5"/>
    <x v="16"/>
    <n v="1000"/>
    <n v="0"/>
    <n v="1000"/>
  </r>
  <r>
    <d v="2022-11-18T00:00:00"/>
    <x v="10"/>
    <x v="0"/>
    <x v="5"/>
    <x v="17"/>
    <n v="200"/>
    <n v="200"/>
    <n v="0"/>
  </r>
  <r>
    <d v="2022-11-19T00:00:00"/>
    <x v="10"/>
    <x v="0"/>
    <x v="6"/>
    <x v="18"/>
    <n v="200"/>
    <n v="200"/>
    <n v="0"/>
  </r>
  <r>
    <d v="2022-11-20T00:00:00"/>
    <x v="10"/>
    <x v="0"/>
    <x v="6"/>
    <x v="19"/>
    <n v="1000"/>
    <n v="650"/>
    <n v="350"/>
  </r>
  <r>
    <d v="2022-11-21T00:00:00"/>
    <x v="10"/>
    <x v="0"/>
    <x v="6"/>
    <x v="20"/>
    <n v="600"/>
    <n v="0"/>
    <n v="600"/>
  </r>
  <r>
    <d v="2022-12-01T00:00:00"/>
    <x v="11"/>
    <x v="0"/>
    <x v="0"/>
    <x v="0"/>
    <n v="1000"/>
    <n v="600"/>
    <n v="400"/>
  </r>
  <r>
    <d v="2022-12-02T00:00:00"/>
    <x v="11"/>
    <x v="0"/>
    <x v="0"/>
    <x v="1"/>
    <n v="1000"/>
    <n v="800"/>
    <n v="200"/>
  </r>
  <r>
    <d v="2022-12-03T00:00:00"/>
    <x v="11"/>
    <x v="0"/>
    <x v="0"/>
    <x v="2"/>
    <n v="150"/>
    <n v="150"/>
    <n v="0"/>
  </r>
  <r>
    <d v="2022-12-04T00:00:00"/>
    <x v="11"/>
    <x v="0"/>
    <x v="0"/>
    <x v="3"/>
    <n v="1000"/>
    <n v="800"/>
    <n v="200"/>
  </r>
  <r>
    <d v="2022-12-05T00:00:00"/>
    <x v="11"/>
    <x v="0"/>
    <x v="0"/>
    <x v="4"/>
    <n v="1500"/>
    <n v="1480"/>
    <n v="20"/>
  </r>
  <r>
    <d v="2022-12-06T00:00:00"/>
    <x v="11"/>
    <x v="0"/>
    <x v="1"/>
    <x v="5"/>
    <n v="500"/>
    <n v="500"/>
    <n v="0"/>
  </r>
  <r>
    <d v="2022-12-07T00:00:00"/>
    <x v="11"/>
    <x v="0"/>
    <x v="1"/>
    <x v="6"/>
    <n v="500"/>
    <n v="500"/>
    <n v="0"/>
  </r>
  <r>
    <d v="2022-12-08T00:00:00"/>
    <x v="11"/>
    <x v="0"/>
    <x v="2"/>
    <x v="7"/>
    <n v="2000"/>
    <n v="1600"/>
    <n v="400"/>
  </r>
  <r>
    <d v="2022-12-09T00:00:00"/>
    <x v="11"/>
    <x v="0"/>
    <x v="2"/>
    <x v="8"/>
    <n v="1000"/>
    <n v="200"/>
    <n v="800"/>
  </r>
  <r>
    <d v="2022-12-10T00:00:00"/>
    <x v="11"/>
    <x v="0"/>
    <x v="2"/>
    <x v="9"/>
    <n v="1000"/>
    <n v="800"/>
    <n v="200"/>
  </r>
  <r>
    <d v="2022-12-11T00:00:00"/>
    <x v="11"/>
    <x v="0"/>
    <x v="3"/>
    <x v="10"/>
    <n v="1500"/>
    <n v="0"/>
    <n v="1500"/>
  </r>
  <r>
    <d v="2022-12-12T00:00:00"/>
    <x v="11"/>
    <x v="0"/>
    <x v="3"/>
    <x v="11"/>
    <n v="1000"/>
    <n v="560"/>
    <n v="440"/>
  </r>
  <r>
    <d v="2022-12-13T00:00:00"/>
    <x v="11"/>
    <x v="0"/>
    <x v="4"/>
    <x v="12"/>
    <n v="1500"/>
    <n v="1500"/>
    <n v="0"/>
  </r>
  <r>
    <d v="2022-12-14T00:00:00"/>
    <x v="11"/>
    <x v="0"/>
    <x v="4"/>
    <x v="13"/>
    <n v="0"/>
    <n v="0"/>
    <n v="0"/>
  </r>
  <r>
    <d v="2022-12-15T00:00:00"/>
    <x v="11"/>
    <x v="0"/>
    <x v="4"/>
    <x v="14"/>
    <n v="200"/>
    <n v="50"/>
    <n v="150"/>
  </r>
  <r>
    <d v="2022-12-16T00:00:00"/>
    <x v="11"/>
    <x v="0"/>
    <x v="5"/>
    <x v="15"/>
    <n v="1000"/>
    <n v="1500"/>
    <n v="-500"/>
  </r>
  <r>
    <d v="2022-12-17T00:00:00"/>
    <x v="11"/>
    <x v="0"/>
    <x v="5"/>
    <x v="16"/>
    <n v="1000"/>
    <n v="500"/>
    <n v="500"/>
  </r>
  <r>
    <d v="2022-12-18T00:00:00"/>
    <x v="11"/>
    <x v="0"/>
    <x v="5"/>
    <x v="17"/>
    <n v="200"/>
    <n v="160"/>
    <n v="40"/>
  </r>
  <r>
    <d v="2022-12-19T00:00:00"/>
    <x v="11"/>
    <x v="0"/>
    <x v="6"/>
    <x v="18"/>
    <n v="200"/>
    <n v="200"/>
    <n v="0"/>
  </r>
  <r>
    <d v="2022-12-20T00:00:00"/>
    <x v="11"/>
    <x v="0"/>
    <x v="6"/>
    <x v="19"/>
    <n v="1000"/>
    <n v="590"/>
    <n v="410"/>
  </r>
  <r>
    <d v="2022-12-21T00:00:00"/>
    <x v="11"/>
    <x v="0"/>
    <x v="6"/>
    <x v="20"/>
    <n v="600"/>
    <n v="0"/>
    <n v="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085A7F-18FF-43F5-B57E-8B2986B84B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3:S11" firstHeaderRow="0" firstDataRow="1" firstDataCol="1"/>
  <pivotFields count="8">
    <pivotField numFmtId="14" showAll="0"/>
    <pivotField showAll="0">
      <items count="13">
        <item x="0"/>
        <item x="1"/>
        <item x="2"/>
        <item x="3"/>
        <item x="4"/>
        <item x="5"/>
        <item x="6"/>
        <item x="7"/>
        <item x="8"/>
        <item x="9"/>
        <item x="10"/>
        <item x="11"/>
        <item t="default"/>
      </items>
    </pivotField>
    <pivotField showAll="0">
      <items count="2">
        <item x="0"/>
        <item t="default"/>
      </items>
    </pivotField>
    <pivotField axis="axisRow" showAll="0" sortType="descending">
      <items count="8">
        <item x="3"/>
        <item x="0"/>
        <item x="4"/>
        <item x="1"/>
        <item x="5"/>
        <item x="6"/>
        <item x="2"/>
        <item t="default"/>
      </items>
      <autoSortScope>
        <pivotArea dataOnly="0" outline="0" fieldPosition="0">
          <references count="1">
            <reference field="4294967294" count="1" selected="0">
              <x v="2"/>
            </reference>
          </references>
        </pivotArea>
      </autoSortScope>
    </pivotField>
    <pivotField showAll="0">
      <items count="22">
        <item x="18"/>
        <item x="8"/>
        <item x="10"/>
        <item x="13"/>
        <item x="0"/>
        <item x="19"/>
        <item x="5"/>
        <item x="7"/>
        <item x="1"/>
        <item x="17"/>
        <item x="6"/>
        <item x="4"/>
        <item x="2"/>
        <item x="16"/>
        <item x="11"/>
        <item x="15"/>
        <item x="9"/>
        <item x="14"/>
        <item x="20"/>
        <item x="12"/>
        <item x="3"/>
        <item t="default"/>
      </items>
    </pivotField>
    <pivotField dataField="1" showAll="0"/>
    <pivotField dataField="1" showAll="0"/>
    <pivotField dataField="1" showAll="0"/>
  </pivotFields>
  <rowFields count="1">
    <field x="3"/>
  </rowFields>
  <rowItems count="8">
    <i>
      <x/>
    </i>
    <i>
      <x v="4"/>
    </i>
    <i>
      <x v="6"/>
    </i>
    <i>
      <x v="5"/>
    </i>
    <i>
      <x v="1"/>
    </i>
    <i>
      <x v="2"/>
    </i>
    <i>
      <x v="3"/>
    </i>
    <i t="grand">
      <x/>
    </i>
  </rowItems>
  <colFields count="1">
    <field x="-2"/>
  </colFields>
  <colItems count="3">
    <i>
      <x/>
    </i>
    <i i="1">
      <x v="1"/>
    </i>
    <i i="2">
      <x v="2"/>
    </i>
  </colItems>
  <dataFields count="3">
    <dataField name="Sum of Budget" fld="5" baseField="0" baseItem="0"/>
    <dataField name="Sum of Cost" fld="6" baseField="0" baseItem="0"/>
    <dataField name="Sum of Savings"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135E0-B3DC-4D22-9CC0-8FCF7A7C9B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1:F35" firstHeaderRow="0" firstDataRow="1" firstDataCol="1"/>
  <pivotFields count="8">
    <pivotField numFmtId="14" showAll="0"/>
    <pivotField axis="axisRow" showAll="0">
      <items count="13">
        <item x="0"/>
        <item x="1"/>
        <item x="2"/>
        <item x="3"/>
        <item x="4"/>
        <item x="5"/>
        <item x="6"/>
        <item x="7"/>
        <item x="8"/>
        <item x="9"/>
        <item x="10"/>
        <item x="11"/>
        <item t="default"/>
      </items>
    </pivotField>
    <pivotField axis="axisRow" showAll="0">
      <items count="2">
        <item x="0"/>
        <item t="default"/>
      </items>
    </pivotField>
    <pivotField showAll="0">
      <items count="8">
        <item x="3"/>
        <item x="0"/>
        <item x="4"/>
        <item x="1"/>
        <item x="5"/>
        <item x="6"/>
        <item x="2"/>
        <item t="default"/>
      </items>
    </pivotField>
    <pivotField showAll="0">
      <items count="22">
        <item x="18"/>
        <item x="8"/>
        <item x="10"/>
        <item x="13"/>
        <item x="0"/>
        <item x="19"/>
        <item x="5"/>
        <item x="7"/>
        <item x="1"/>
        <item x="17"/>
        <item x="6"/>
        <item x="4"/>
        <item x="2"/>
        <item x="16"/>
        <item x="11"/>
        <item x="15"/>
        <item x="9"/>
        <item x="14"/>
        <item x="20"/>
        <item x="12"/>
        <item x="3"/>
        <item t="default"/>
      </items>
    </pivotField>
    <pivotField dataField="1" showAll="0"/>
    <pivotField dataField="1" showAll="0"/>
    <pivotField dataField="1" showAll="0"/>
  </pivotFields>
  <rowFields count="2">
    <field x="2"/>
    <field x="1"/>
  </rowFields>
  <rowItems count="14">
    <i>
      <x/>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name="Sum of Budget" fld="5" baseField="0" baseItem="0"/>
    <dataField name="Sum of Cost" fld="6" baseField="0" baseItem="0"/>
    <dataField name="Sum of Savings"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AEDADE-761F-4294-9D4F-9987C83EA1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G16" firstHeaderRow="0" firstDataRow="1" firstDataCol="1"/>
  <pivotFields count="8">
    <pivotField numFmtId="14" showAll="0"/>
    <pivotField axis="axisRow" showAll="0">
      <items count="13">
        <item x="0"/>
        <item x="1"/>
        <item x="2"/>
        <item x="3"/>
        <item x="4"/>
        <item x="5"/>
        <item x="6"/>
        <item x="7"/>
        <item x="8"/>
        <item x="9"/>
        <item x="10"/>
        <item x="11"/>
        <item t="default"/>
      </items>
    </pivotField>
    <pivotField showAll="0">
      <items count="2">
        <item x="0"/>
        <item t="default"/>
      </items>
    </pivotField>
    <pivotField showAll="0">
      <items count="8">
        <item x="3"/>
        <item x="0"/>
        <item x="4"/>
        <item x="1"/>
        <item x="5"/>
        <item x="6"/>
        <item x="2"/>
        <item t="default"/>
      </items>
    </pivotField>
    <pivotField showAll="0">
      <items count="22">
        <item x="18"/>
        <item x="8"/>
        <item x="10"/>
        <item x="13"/>
        <item x="0"/>
        <item x="19"/>
        <item x="5"/>
        <item x="7"/>
        <item x="1"/>
        <item x="17"/>
        <item x="6"/>
        <item x="4"/>
        <item x="2"/>
        <item x="16"/>
        <item x="11"/>
        <item x="15"/>
        <item x="9"/>
        <item x="14"/>
        <item x="20"/>
        <item x="12"/>
        <item x="3"/>
        <item t="default"/>
      </items>
    </pivotField>
    <pivotField dataField="1"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Budget" fld="5" baseField="0" baseItem="0"/>
    <dataField name="Sum of Cost"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4D1406-FAFF-446C-B4E4-0D82B1BE44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8">
    <pivotField numFmtId="14" showAll="0"/>
    <pivotField showAll="0">
      <items count="13">
        <item x="0"/>
        <item x="1"/>
        <item x="2"/>
        <item x="3"/>
        <item x="4"/>
        <item x="5"/>
        <item x="6"/>
        <item x="7"/>
        <item x="8"/>
        <item x="9"/>
        <item x="10"/>
        <item x="11"/>
        <item t="default"/>
      </items>
    </pivotField>
    <pivotField showAll="0">
      <items count="2">
        <item x="0"/>
        <item t="default"/>
      </items>
    </pivotField>
    <pivotField showAll="0">
      <items count="8">
        <item x="3"/>
        <item x="0"/>
        <item x="4"/>
        <item x="1"/>
        <item x="5"/>
        <item x="6"/>
        <item x="2"/>
        <item t="default"/>
      </items>
    </pivotField>
    <pivotField showAll="0">
      <items count="22">
        <item x="18"/>
        <item x="8"/>
        <item x="10"/>
        <item x="13"/>
        <item x="0"/>
        <item x="19"/>
        <item x="5"/>
        <item x="7"/>
        <item x="1"/>
        <item x="17"/>
        <item x="6"/>
        <item x="4"/>
        <item x="2"/>
        <item x="16"/>
        <item x="11"/>
        <item x="15"/>
        <item x="9"/>
        <item x="14"/>
        <item x="20"/>
        <item x="12"/>
        <item x="3"/>
        <item t="default"/>
      </items>
    </pivotField>
    <pivotField dataField="1" showAll="0"/>
    <pivotField dataField="1" showAll="0"/>
    <pivotField dataField="1" showAll="0"/>
  </pivotFields>
  <rowItems count="1">
    <i/>
  </rowItems>
  <colFields count="1">
    <field x="-2"/>
  </colFields>
  <colItems count="3">
    <i>
      <x/>
    </i>
    <i i="1">
      <x v="1"/>
    </i>
    <i i="2">
      <x v="2"/>
    </i>
  </colItems>
  <dataFields count="3">
    <dataField name="Sum of Budget" fld="5" baseField="0" baseItem="0"/>
    <dataField name="Sum of Cost" fld="6" baseField="0" baseItem="0"/>
    <dataField name="Sum of Saving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FE7223B-400D-4EE3-BFD4-7E35177056E0}" sourceName="Month">
  <pivotTables>
    <pivotTable tabId="3" name="PivotTable2"/>
    <pivotTable tabId="3" name="PivotTable1"/>
    <pivotTable tabId="3" name="PivotTable3"/>
    <pivotTable tabId="3" name="PivotTable4"/>
  </pivotTables>
  <data>
    <tabular pivotCacheId="537277833">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0763D57-14A3-4450-8A7D-61DCC805BC65}" sourceName="Year">
  <pivotTables>
    <pivotTable tabId="3" name="PivotTable2"/>
    <pivotTable tabId="3" name="PivotTable1"/>
    <pivotTable tabId="3" name="PivotTable3"/>
    <pivotTable tabId="3" name="PivotTable4"/>
  </pivotTables>
  <data>
    <tabular pivotCacheId="537277833">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2CB9B89-473B-4442-844D-3CBC7CAB3CAF}" sourceName="Category">
  <pivotTables>
    <pivotTable tabId="3" name="PivotTable2"/>
    <pivotTable tabId="3" name="PivotTable1"/>
    <pivotTable tabId="3" name="PivotTable3"/>
    <pivotTable tabId="3" name="PivotTable4"/>
  </pivotTables>
  <data>
    <tabular pivotCacheId="537277833">
      <items count="7">
        <i x="3" s="1"/>
        <i x="0" s="1"/>
        <i x="4" s="1"/>
        <i x="1" s="1"/>
        <i x="5" s="1"/>
        <i x="6"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__Category" xr10:uid="{5ADECC3E-44FA-4C4B-B500-2407A8FAD127}" sourceName="Sub - Category">
  <pivotTables>
    <pivotTable tabId="3" name="PivotTable2"/>
    <pivotTable tabId="3" name="PivotTable1"/>
    <pivotTable tabId="3" name="PivotTable3"/>
    <pivotTable tabId="3" name="PivotTable4"/>
  </pivotTables>
  <data>
    <tabular pivotCacheId="537277833">
      <items count="21">
        <i x="18" s="1"/>
        <i x="8" s="1"/>
        <i x="10" s="1"/>
        <i x="13" s="1"/>
        <i x="0" s="1"/>
        <i x="19" s="1"/>
        <i x="5" s="1"/>
        <i x="7" s="1"/>
        <i x="1" s="1"/>
        <i x="17" s="1"/>
        <i x="6" s="1"/>
        <i x="4" s="1"/>
        <i x="2" s="1"/>
        <i x="16" s="1"/>
        <i x="11" s="1"/>
        <i x="15" s="1"/>
        <i x="9" s="1"/>
        <i x="14" s="1"/>
        <i x="20" s="1"/>
        <i x="1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861ACD3-E81C-4FBE-A563-43B268038785}" cache="Slicer_Month" caption="Month" style="SlicerStyleOther1" rowHeight="234950"/>
  <slicer name="Year" xr10:uid="{DE8BD6D1-69D3-4EFF-9748-FBCC20384EA7}" cache="Slicer_Year" caption="Year" style="SlicerStyleOther1" rowHeight="234950"/>
  <slicer name="Category" xr10:uid="{A41205DB-98AE-441C-A630-C0D88EBD1462}" cache="Slicer_Category" caption="Category" startItem="1" style="SlicerStyleOther1" rowHeight="234950"/>
  <slicer name="Sub - Category" xr10:uid="{D2E2AB51-2D17-41F1-92B6-276FA18089DF}" cache="Slicer_Sub___Category" caption="Sub - Category" startItem="9" style="SlicerStyleOther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5CB8-5728-4C54-9EC6-7D667E87AA8E}">
  <dimension ref="A1"/>
  <sheetViews>
    <sheetView showGridLines="0" showRowColHeaders="0" tabSelected="1" zoomScale="98" zoomScaleNormal="98" workbookViewId="0">
      <selection activeCell="P46" sqref="P46"/>
    </sheetView>
  </sheetViews>
  <sheetFormatPr defaultRowHeight="13.8" x14ac:dyDescent="0.25"/>
  <cols>
    <col min="22" max="22" width="7.79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4A826-9080-4C87-BBA9-DFA38811359A}">
  <dimension ref="B2:I254"/>
  <sheetViews>
    <sheetView topLeftCell="A44" zoomScaleNormal="100" workbookViewId="0">
      <selection activeCell="G63" sqref="G63"/>
    </sheetView>
  </sheetViews>
  <sheetFormatPr defaultRowHeight="13.8" x14ac:dyDescent="0.25"/>
  <cols>
    <col min="1" max="1" width="8"/>
    <col min="2" max="2" width="10.296875" customWidth="1"/>
    <col min="3" max="3" width="9.69921875" customWidth="1"/>
    <col min="4" max="4" width="9.3984375" customWidth="1"/>
    <col min="5" max="5" width="12.5" customWidth="1"/>
    <col min="6" max="6" width="18.59765625" customWidth="1"/>
  </cols>
  <sheetData>
    <row r="2" spans="2:9" x14ac:dyDescent="0.25">
      <c r="B2" s="9" t="s">
        <v>0</v>
      </c>
      <c r="C2" s="9" t="s">
        <v>1</v>
      </c>
      <c r="D2" s="9" t="s">
        <v>34</v>
      </c>
      <c r="E2" s="9" t="s">
        <v>2</v>
      </c>
      <c r="F2" s="9" t="s">
        <v>9</v>
      </c>
      <c r="G2" s="9" t="s">
        <v>3</v>
      </c>
      <c r="H2" s="9" t="s">
        <v>4</v>
      </c>
      <c r="I2" s="9" t="s">
        <v>5</v>
      </c>
    </row>
    <row r="3" spans="2:9" x14ac:dyDescent="0.25">
      <c r="B3" s="1">
        <v>44562</v>
      </c>
      <c r="C3" s="2" t="str">
        <f>TEXT(B3,"mmmm")</f>
        <v>January</v>
      </c>
      <c r="D3" s="2">
        <f>YEAR(B3)</f>
        <v>2022</v>
      </c>
      <c r="E3" s="2" t="s">
        <v>10</v>
      </c>
      <c r="F3" s="2" t="s">
        <v>7</v>
      </c>
      <c r="G3" s="2">
        <v>1000</v>
      </c>
      <c r="H3" s="2">
        <v>780</v>
      </c>
      <c r="I3" s="3">
        <f>G3-H3</f>
        <v>220</v>
      </c>
    </row>
    <row r="4" spans="2:9" x14ac:dyDescent="0.25">
      <c r="B4" s="4">
        <v>44563</v>
      </c>
      <c r="C4" t="str">
        <f t="shared" ref="C4:C69" si="0">TEXT(B4,"mmmm")</f>
        <v>January</v>
      </c>
      <c r="D4">
        <f t="shared" ref="D4:D67" si="1">YEAR(B4)</f>
        <v>2022</v>
      </c>
      <c r="E4" t="s">
        <v>10</v>
      </c>
      <c r="F4" t="s">
        <v>12</v>
      </c>
      <c r="G4">
        <v>1000</v>
      </c>
      <c r="H4">
        <v>450</v>
      </c>
      <c r="I4" s="5">
        <f t="shared" ref="I4:I44" si="2">G4-H4</f>
        <v>550</v>
      </c>
    </row>
    <row r="5" spans="2:9" x14ac:dyDescent="0.25">
      <c r="B5" s="4">
        <v>44564</v>
      </c>
      <c r="C5" t="str">
        <f t="shared" si="0"/>
        <v>January</v>
      </c>
      <c r="D5">
        <f t="shared" si="1"/>
        <v>2022</v>
      </c>
      <c r="E5" t="s">
        <v>10</v>
      </c>
      <c r="F5" t="s">
        <v>8</v>
      </c>
      <c r="G5">
        <v>150</v>
      </c>
      <c r="H5">
        <v>150</v>
      </c>
      <c r="I5" s="5">
        <f t="shared" si="2"/>
        <v>0</v>
      </c>
    </row>
    <row r="6" spans="2:9" x14ac:dyDescent="0.25">
      <c r="B6" s="4">
        <v>44565</v>
      </c>
      <c r="C6" t="str">
        <f t="shared" si="0"/>
        <v>January</v>
      </c>
      <c r="D6">
        <f t="shared" si="1"/>
        <v>2022</v>
      </c>
      <c r="E6" t="s">
        <v>10</v>
      </c>
      <c r="F6" t="s">
        <v>6</v>
      </c>
      <c r="G6">
        <v>1000</v>
      </c>
      <c r="H6">
        <v>450</v>
      </c>
      <c r="I6" s="5">
        <f t="shared" si="2"/>
        <v>550</v>
      </c>
    </row>
    <row r="7" spans="2:9" x14ac:dyDescent="0.25">
      <c r="B7" s="4">
        <v>44566</v>
      </c>
      <c r="C7" t="str">
        <f t="shared" si="0"/>
        <v>January</v>
      </c>
      <c r="D7">
        <f t="shared" si="1"/>
        <v>2022</v>
      </c>
      <c r="E7" t="s">
        <v>10</v>
      </c>
      <c r="F7" t="s">
        <v>11</v>
      </c>
      <c r="G7">
        <v>1500</v>
      </c>
      <c r="H7">
        <v>1480</v>
      </c>
      <c r="I7" s="5">
        <f t="shared" si="2"/>
        <v>20</v>
      </c>
    </row>
    <row r="8" spans="2:9" x14ac:dyDescent="0.25">
      <c r="B8" s="4">
        <v>44567</v>
      </c>
      <c r="C8" t="str">
        <f t="shared" si="0"/>
        <v>January</v>
      </c>
      <c r="D8">
        <f t="shared" si="1"/>
        <v>2022</v>
      </c>
      <c r="E8" t="s">
        <v>15</v>
      </c>
      <c r="F8" t="s">
        <v>13</v>
      </c>
      <c r="G8">
        <v>500</v>
      </c>
      <c r="H8">
        <v>500</v>
      </c>
      <c r="I8" s="5">
        <f t="shared" si="2"/>
        <v>0</v>
      </c>
    </row>
    <row r="9" spans="2:9" x14ac:dyDescent="0.25">
      <c r="B9" s="4">
        <v>44568</v>
      </c>
      <c r="C9" t="str">
        <f t="shared" si="0"/>
        <v>January</v>
      </c>
      <c r="D9">
        <f t="shared" si="1"/>
        <v>2022</v>
      </c>
      <c r="E9" t="s">
        <v>15</v>
      </c>
      <c r="F9" t="s">
        <v>14</v>
      </c>
      <c r="G9">
        <v>500</v>
      </c>
      <c r="H9">
        <v>500</v>
      </c>
      <c r="I9" s="5">
        <f t="shared" si="2"/>
        <v>0</v>
      </c>
    </row>
    <row r="10" spans="2:9" x14ac:dyDescent="0.25">
      <c r="B10" s="4">
        <v>44569</v>
      </c>
      <c r="C10" t="str">
        <f t="shared" si="0"/>
        <v>January</v>
      </c>
      <c r="D10">
        <f t="shared" si="1"/>
        <v>2022</v>
      </c>
      <c r="E10" t="s">
        <v>16</v>
      </c>
      <c r="F10" t="s">
        <v>17</v>
      </c>
      <c r="G10">
        <v>2000</v>
      </c>
      <c r="H10">
        <v>1520</v>
      </c>
      <c r="I10" s="5">
        <f t="shared" si="2"/>
        <v>480</v>
      </c>
    </row>
    <row r="11" spans="2:9" x14ac:dyDescent="0.25">
      <c r="B11" s="4">
        <v>44570</v>
      </c>
      <c r="C11" t="str">
        <f t="shared" si="0"/>
        <v>January</v>
      </c>
      <c r="D11">
        <f t="shared" si="1"/>
        <v>2022</v>
      </c>
      <c r="E11" t="s">
        <v>16</v>
      </c>
      <c r="F11" t="s">
        <v>18</v>
      </c>
      <c r="G11">
        <v>1000</v>
      </c>
      <c r="H11">
        <v>850</v>
      </c>
      <c r="I11" s="5">
        <f t="shared" si="2"/>
        <v>150</v>
      </c>
    </row>
    <row r="12" spans="2:9" x14ac:dyDescent="0.25">
      <c r="B12" s="4">
        <v>44571</v>
      </c>
      <c r="C12" t="str">
        <f t="shared" si="0"/>
        <v>January</v>
      </c>
      <c r="D12">
        <f t="shared" si="1"/>
        <v>2022</v>
      </c>
      <c r="E12" t="s">
        <v>16</v>
      </c>
      <c r="F12" t="s">
        <v>19</v>
      </c>
      <c r="G12">
        <v>1000</v>
      </c>
      <c r="H12">
        <v>500</v>
      </c>
      <c r="I12" s="5">
        <f t="shared" si="2"/>
        <v>500</v>
      </c>
    </row>
    <row r="13" spans="2:9" x14ac:dyDescent="0.25">
      <c r="B13" s="4">
        <v>44572</v>
      </c>
      <c r="C13" t="str">
        <f t="shared" si="0"/>
        <v>January</v>
      </c>
      <c r="D13">
        <f t="shared" si="1"/>
        <v>2022</v>
      </c>
      <c r="E13" t="s">
        <v>20</v>
      </c>
      <c r="F13" t="s">
        <v>21</v>
      </c>
      <c r="G13">
        <v>1500</v>
      </c>
      <c r="H13">
        <v>0</v>
      </c>
      <c r="I13" s="5">
        <f t="shared" si="2"/>
        <v>1500</v>
      </c>
    </row>
    <row r="14" spans="2:9" x14ac:dyDescent="0.25">
      <c r="B14" s="4">
        <v>44573</v>
      </c>
      <c r="C14" t="str">
        <f t="shared" si="0"/>
        <v>January</v>
      </c>
      <c r="D14">
        <f t="shared" si="1"/>
        <v>2022</v>
      </c>
      <c r="E14" t="s">
        <v>20</v>
      </c>
      <c r="F14" t="s">
        <v>22</v>
      </c>
      <c r="G14">
        <v>1000</v>
      </c>
      <c r="H14">
        <v>1200</v>
      </c>
      <c r="I14" s="5">
        <f t="shared" si="2"/>
        <v>-200</v>
      </c>
    </row>
    <row r="15" spans="2:9" x14ac:dyDescent="0.25">
      <c r="B15" s="4">
        <v>44574</v>
      </c>
      <c r="C15" t="str">
        <f t="shared" si="0"/>
        <v>January</v>
      </c>
      <c r="D15">
        <f t="shared" si="1"/>
        <v>2022</v>
      </c>
      <c r="E15" t="s">
        <v>23</v>
      </c>
      <c r="F15" t="s">
        <v>24</v>
      </c>
      <c r="G15">
        <v>1500</v>
      </c>
      <c r="H15">
        <v>1500</v>
      </c>
      <c r="I15" s="5">
        <f t="shared" si="2"/>
        <v>0</v>
      </c>
    </row>
    <row r="16" spans="2:9" x14ac:dyDescent="0.25">
      <c r="B16" s="4">
        <v>44575</v>
      </c>
      <c r="C16" t="str">
        <f t="shared" si="0"/>
        <v>January</v>
      </c>
      <c r="D16">
        <f t="shared" si="1"/>
        <v>2022</v>
      </c>
      <c r="E16" t="s">
        <v>23</v>
      </c>
      <c r="F16" t="s">
        <v>25</v>
      </c>
      <c r="G16">
        <v>0</v>
      </c>
      <c r="H16">
        <v>0</v>
      </c>
      <c r="I16" s="5">
        <f t="shared" si="2"/>
        <v>0</v>
      </c>
    </row>
    <row r="17" spans="2:9" x14ac:dyDescent="0.25">
      <c r="B17" s="4">
        <v>44576</v>
      </c>
      <c r="C17" t="str">
        <f t="shared" si="0"/>
        <v>January</v>
      </c>
      <c r="D17">
        <f t="shared" si="1"/>
        <v>2022</v>
      </c>
      <c r="E17" t="s">
        <v>23</v>
      </c>
      <c r="F17" t="s">
        <v>26</v>
      </c>
      <c r="G17">
        <v>200</v>
      </c>
      <c r="H17">
        <v>50</v>
      </c>
      <c r="I17" s="5">
        <f t="shared" si="2"/>
        <v>150</v>
      </c>
    </row>
    <row r="18" spans="2:9" x14ac:dyDescent="0.25">
      <c r="B18" s="4">
        <v>44577</v>
      </c>
      <c r="C18" t="str">
        <f t="shared" si="0"/>
        <v>January</v>
      </c>
      <c r="D18">
        <f t="shared" si="1"/>
        <v>2022</v>
      </c>
      <c r="E18" t="s">
        <v>27</v>
      </c>
      <c r="F18" t="s">
        <v>28</v>
      </c>
      <c r="G18">
        <v>1000</v>
      </c>
      <c r="H18">
        <v>0</v>
      </c>
      <c r="I18" s="5">
        <f t="shared" si="2"/>
        <v>1000</v>
      </c>
    </row>
    <row r="19" spans="2:9" x14ac:dyDescent="0.25">
      <c r="B19" s="4">
        <v>44578</v>
      </c>
      <c r="C19" t="str">
        <f t="shared" si="0"/>
        <v>January</v>
      </c>
      <c r="D19">
        <f t="shared" si="1"/>
        <v>2022</v>
      </c>
      <c r="E19" t="s">
        <v>27</v>
      </c>
      <c r="F19" t="s">
        <v>29</v>
      </c>
      <c r="G19">
        <v>1000</v>
      </c>
      <c r="H19">
        <v>1500</v>
      </c>
      <c r="I19" s="5">
        <f t="shared" si="2"/>
        <v>-500</v>
      </c>
    </row>
    <row r="20" spans="2:9" x14ac:dyDescent="0.25">
      <c r="B20" s="4">
        <v>44579</v>
      </c>
      <c r="C20" t="str">
        <f t="shared" si="0"/>
        <v>January</v>
      </c>
      <c r="D20">
        <f t="shared" si="1"/>
        <v>2022</v>
      </c>
      <c r="E20" t="s">
        <v>27</v>
      </c>
      <c r="F20" t="s">
        <v>35</v>
      </c>
      <c r="G20">
        <v>200</v>
      </c>
      <c r="H20">
        <v>160</v>
      </c>
      <c r="I20" s="5">
        <f t="shared" si="2"/>
        <v>40</v>
      </c>
    </row>
    <row r="21" spans="2:9" x14ac:dyDescent="0.25">
      <c r="B21" s="4">
        <v>44580</v>
      </c>
      <c r="C21" t="str">
        <f t="shared" si="0"/>
        <v>January</v>
      </c>
      <c r="D21">
        <f t="shared" si="1"/>
        <v>2022</v>
      </c>
      <c r="E21" t="s">
        <v>30</v>
      </c>
      <c r="F21" t="s">
        <v>31</v>
      </c>
      <c r="G21">
        <v>200</v>
      </c>
      <c r="H21">
        <v>200</v>
      </c>
      <c r="I21" s="5">
        <f t="shared" si="2"/>
        <v>0</v>
      </c>
    </row>
    <row r="22" spans="2:9" x14ac:dyDescent="0.25">
      <c r="B22" s="4">
        <v>44581</v>
      </c>
      <c r="C22" t="str">
        <f t="shared" si="0"/>
        <v>January</v>
      </c>
      <c r="D22">
        <f t="shared" si="1"/>
        <v>2022</v>
      </c>
      <c r="E22" t="s">
        <v>30</v>
      </c>
      <c r="F22" t="s">
        <v>32</v>
      </c>
      <c r="G22">
        <v>1000</v>
      </c>
      <c r="H22">
        <v>550</v>
      </c>
      <c r="I22" s="5">
        <f t="shared" si="2"/>
        <v>450</v>
      </c>
    </row>
    <row r="23" spans="2:9" x14ac:dyDescent="0.25">
      <c r="B23" s="6">
        <v>44582</v>
      </c>
      <c r="C23" s="7" t="str">
        <f t="shared" si="0"/>
        <v>January</v>
      </c>
      <c r="D23" s="7">
        <f t="shared" si="1"/>
        <v>2022</v>
      </c>
      <c r="E23" s="7" t="s">
        <v>30</v>
      </c>
      <c r="F23" s="7" t="s">
        <v>33</v>
      </c>
      <c r="G23" s="7">
        <v>600</v>
      </c>
      <c r="H23" s="7">
        <v>600</v>
      </c>
      <c r="I23" s="8">
        <f t="shared" si="2"/>
        <v>0</v>
      </c>
    </row>
    <row r="24" spans="2:9" x14ac:dyDescent="0.25">
      <c r="B24" s="1">
        <v>44593</v>
      </c>
      <c r="C24" s="2" t="str">
        <f t="shared" si="0"/>
        <v>February</v>
      </c>
      <c r="D24" s="2">
        <f t="shared" si="1"/>
        <v>2022</v>
      </c>
      <c r="E24" s="2" t="s">
        <v>10</v>
      </c>
      <c r="F24" s="2" t="s">
        <v>7</v>
      </c>
      <c r="G24" s="2">
        <v>1000</v>
      </c>
      <c r="H24" s="2">
        <v>720</v>
      </c>
      <c r="I24" s="3">
        <f t="shared" si="2"/>
        <v>280</v>
      </c>
    </row>
    <row r="25" spans="2:9" x14ac:dyDescent="0.25">
      <c r="B25" s="4">
        <v>44594</v>
      </c>
      <c r="C25" t="str">
        <f t="shared" si="0"/>
        <v>February</v>
      </c>
      <c r="D25">
        <f t="shared" si="1"/>
        <v>2022</v>
      </c>
      <c r="E25" t="s">
        <v>10</v>
      </c>
      <c r="F25" t="s">
        <v>12</v>
      </c>
      <c r="G25">
        <v>1000</v>
      </c>
      <c r="H25">
        <v>520</v>
      </c>
      <c r="I25" s="5">
        <f t="shared" si="2"/>
        <v>480</v>
      </c>
    </row>
    <row r="26" spans="2:9" x14ac:dyDescent="0.25">
      <c r="B26" s="4">
        <v>44595</v>
      </c>
      <c r="C26" t="str">
        <f t="shared" si="0"/>
        <v>February</v>
      </c>
      <c r="D26">
        <f t="shared" si="1"/>
        <v>2022</v>
      </c>
      <c r="E26" t="s">
        <v>10</v>
      </c>
      <c r="F26" t="s">
        <v>8</v>
      </c>
      <c r="G26">
        <v>150</v>
      </c>
      <c r="H26">
        <v>150</v>
      </c>
      <c r="I26" s="5">
        <f t="shared" si="2"/>
        <v>0</v>
      </c>
    </row>
    <row r="27" spans="2:9" x14ac:dyDescent="0.25">
      <c r="B27" s="4">
        <v>44596</v>
      </c>
      <c r="C27" t="str">
        <f t="shared" si="0"/>
        <v>February</v>
      </c>
      <c r="D27">
        <f t="shared" si="1"/>
        <v>2022</v>
      </c>
      <c r="E27" t="s">
        <v>10</v>
      </c>
      <c r="F27" t="s">
        <v>6</v>
      </c>
      <c r="G27">
        <v>1000</v>
      </c>
      <c r="H27">
        <v>820</v>
      </c>
      <c r="I27" s="5">
        <f t="shared" si="2"/>
        <v>180</v>
      </c>
    </row>
    <row r="28" spans="2:9" x14ac:dyDescent="0.25">
      <c r="B28" s="4">
        <v>44597</v>
      </c>
      <c r="C28" t="str">
        <f t="shared" si="0"/>
        <v>February</v>
      </c>
      <c r="D28">
        <f t="shared" si="1"/>
        <v>2022</v>
      </c>
      <c r="E28" t="s">
        <v>10</v>
      </c>
      <c r="F28" t="s">
        <v>11</v>
      </c>
      <c r="G28">
        <v>1500</v>
      </c>
      <c r="H28">
        <v>1480</v>
      </c>
      <c r="I28" s="5">
        <f t="shared" si="2"/>
        <v>20</v>
      </c>
    </row>
    <row r="29" spans="2:9" x14ac:dyDescent="0.25">
      <c r="B29" s="4">
        <v>44598</v>
      </c>
      <c r="C29" t="str">
        <f t="shared" si="0"/>
        <v>February</v>
      </c>
      <c r="D29">
        <f t="shared" si="1"/>
        <v>2022</v>
      </c>
      <c r="E29" t="s">
        <v>15</v>
      </c>
      <c r="F29" t="s">
        <v>13</v>
      </c>
      <c r="G29">
        <v>500</v>
      </c>
      <c r="H29">
        <v>500</v>
      </c>
      <c r="I29" s="5">
        <f t="shared" si="2"/>
        <v>0</v>
      </c>
    </row>
    <row r="30" spans="2:9" x14ac:dyDescent="0.25">
      <c r="B30" s="4">
        <v>44599</v>
      </c>
      <c r="C30" t="str">
        <f t="shared" si="0"/>
        <v>February</v>
      </c>
      <c r="D30">
        <f t="shared" si="1"/>
        <v>2022</v>
      </c>
      <c r="E30" t="s">
        <v>15</v>
      </c>
      <c r="F30" t="s">
        <v>14</v>
      </c>
      <c r="G30">
        <v>500</v>
      </c>
      <c r="H30">
        <v>500</v>
      </c>
      <c r="I30" s="5">
        <f t="shared" si="2"/>
        <v>0</v>
      </c>
    </row>
    <row r="31" spans="2:9" x14ac:dyDescent="0.25">
      <c r="B31" s="4">
        <v>44600</v>
      </c>
      <c r="C31" t="str">
        <f t="shared" si="0"/>
        <v>February</v>
      </c>
      <c r="D31">
        <f t="shared" si="1"/>
        <v>2022</v>
      </c>
      <c r="E31" t="s">
        <v>16</v>
      </c>
      <c r="F31" t="s">
        <v>17</v>
      </c>
      <c r="G31">
        <v>2000</v>
      </c>
      <c r="H31">
        <v>1800</v>
      </c>
      <c r="I31" s="5">
        <f t="shared" si="2"/>
        <v>200</v>
      </c>
    </row>
    <row r="32" spans="2:9" x14ac:dyDescent="0.25">
      <c r="B32" s="4">
        <v>44601</v>
      </c>
      <c r="C32" t="str">
        <f t="shared" si="0"/>
        <v>February</v>
      </c>
      <c r="D32">
        <f t="shared" si="1"/>
        <v>2022</v>
      </c>
      <c r="E32" t="s">
        <v>16</v>
      </c>
      <c r="F32" t="s">
        <v>18</v>
      </c>
      <c r="G32">
        <v>1000</v>
      </c>
      <c r="H32">
        <v>200</v>
      </c>
      <c r="I32" s="5">
        <f t="shared" si="2"/>
        <v>800</v>
      </c>
    </row>
    <row r="33" spans="2:9" x14ac:dyDescent="0.25">
      <c r="B33" s="4">
        <v>44602</v>
      </c>
      <c r="C33" t="str">
        <f t="shared" si="0"/>
        <v>February</v>
      </c>
      <c r="D33">
        <f t="shared" si="1"/>
        <v>2022</v>
      </c>
      <c r="E33" t="s">
        <v>16</v>
      </c>
      <c r="F33" t="s">
        <v>19</v>
      </c>
      <c r="G33">
        <v>1000</v>
      </c>
      <c r="H33">
        <v>450</v>
      </c>
      <c r="I33" s="5">
        <f t="shared" si="2"/>
        <v>550</v>
      </c>
    </row>
    <row r="34" spans="2:9" x14ac:dyDescent="0.25">
      <c r="B34" s="4">
        <v>44603</v>
      </c>
      <c r="C34" t="str">
        <f t="shared" si="0"/>
        <v>February</v>
      </c>
      <c r="D34">
        <f t="shared" si="1"/>
        <v>2022</v>
      </c>
      <c r="E34" t="s">
        <v>20</v>
      </c>
      <c r="F34" t="s">
        <v>21</v>
      </c>
      <c r="G34">
        <v>1500</v>
      </c>
      <c r="H34">
        <v>500</v>
      </c>
      <c r="I34" s="5">
        <f t="shared" si="2"/>
        <v>1000</v>
      </c>
    </row>
    <row r="35" spans="2:9" x14ac:dyDescent="0.25">
      <c r="B35" s="4">
        <v>44604</v>
      </c>
      <c r="C35" t="str">
        <f t="shared" si="0"/>
        <v>February</v>
      </c>
      <c r="D35">
        <f t="shared" si="1"/>
        <v>2022</v>
      </c>
      <c r="E35" t="s">
        <v>20</v>
      </c>
      <c r="F35" t="s">
        <v>22</v>
      </c>
      <c r="G35">
        <v>1000</v>
      </c>
      <c r="H35">
        <v>200</v>
      </c>
      <c r="I35" s="5">
        <f t="shared" si="2"/>
        <v>800</v>
      </c>
    </row>
    <row r="36" spans="2:9" x14ac:dyDescent="0.25">
      <c r="B36" s="4">
        <v>44605</v>
      </c>
      <c r="C36" t="str">
        <f t="shared" si="0"/>
        <v>February</v>
      </c>
      <c r="D36">
        <f t="shared" si="1"/>
        <v>2022</v>
      </c>
      <c r="E36" t="s">
        <v>23</v>
      </c>
      <c r="F36" t="s">
        <v>24</v>
      </c>
      <c r="G36">
        <v>1500</v>
      </c>
      <c r="H36">
        <v>1500</v>
      </c>
      <c r="I36" s="5">
        <f t="shared" si="2"/>
        <v>0</v>
      </c>
    </row>
    <row r="37" spans="2:9" x14ac:dyDescent="0.25">
      <c r="B37" s="4">
        <v>44606</v>
      </c>
      <c r="C37" t="str">
        <f t="shared" si="0"/>
        <v>February</v>
      </c>
      <c r="D37">
        <f t="shared" si="1"/>
        <v>2022</v>
      </c>
      <c r="E37" t="s">
        <v>23</v>
      </c>
      <c r="F37" t="s">
        <v>25</v>
      </c>
      <c r="G37">
        <v>0</v>
      </c>
      <c r="H37">
        <v>0</v>
      </c>
      <c r="I37" s="5">
        <f t="shared" si="2"/>
        <v>0</v>
      </c>
    </row>
    <row r="38" spans="2:9" x14ac:dyDescent="0.25">
      <c r="B38" s="4">
        <v>44607</v>
      </c>
      <c r="C38" t="str">
        <f t="shared" si="0"/>
        <v>February</v>
      </c>
      <c r="D38">
        <f t="shared" si="1"/>
        <v>2022</v>
      </c>
      <c r="E38" t="s">
        <v>23</v>
      </c>
      <c r="F38" t="s">
        <v>26</v>
      </c>
      <c r="G38">
        <v>200</v>
      </c>
      <c r="H38">
        <v>0</v>
      </c>
      <c r="I38" s="5">
        <f t="shared" si="2"/>
        <v>200</v>
      </c>
    </row>
    <row r="39" spans="2:9" x14ac:dyDescent="0.25">
      <c r="B39" s="4">
        <v>44608</v>
      </c>
      <c r="C39" t="str">
        <f t="shared" si="0"/>
        <v>February</v>
      </c>
      <c r="D39">
        <f t="shared" si="1"/>
        <v>2022</v>
      </c>
      <c r="E39" t="s">
        <v>27</v>
      </c>
      <c r="F39" t="s">
        <v>28</v>
      </c>
      <c r="G39">
        <v>1000</v>
      </c>
      <c r="H39">
        <v>0</v>
      </c>
      <c r="I39" s="5">
        <f t="shared" si="2"/>
        <v>1000</v>
      </c>
    </row>
    <row r="40" spans="2:9" x14ac:dyDescent="0.25">
      <c r="B40" s="4">
        <v>44609</v>
      </c>
      <c r="C40" t="str">
        <f t="shared" si="0"/>
        <v>February</v>
      </c>
      <c r="D40">
        <f t="shared" si="1"/>
        <v>2022</v>
      </c>
      <c r="E40" t="s">
        <v>27</v>
      </c>
      <c r="F40" t="s">
        <v>29</v>
      </c>
      <c r="G40">
        <v>1000</v>
      </c>
      <c r="H40">
        <v>0</v>
      </c>
      <c r="I40" s="5">
        <f t="shared" si="2"/>
        <v>1000</v>
      </c>
    </row>
    <row r="41" spans="2:9" x14ac:dyDescent="0.25">
      <c r="B41" s="4">
        <v>44610</v>
      </c>
      <c r="C41" t="str">
        <f t="shared" si="0"/>
        <v>February</v>
      </c>
      <c r="D41">
        <f t="shared" si="1"/>
        <v>2022</v>
      </c>
      <c r="E41" t="s">
        <v>27</v>
      </c>
      <c r="F41" t="s">
        <v>35</v>
      </c>
      <c r="G41">
        <v>200</v>
      </c>
      <c r="H41">
        <v>60</v>
      </c>
      <c r="I41" s="5">
        <f t="shared" si="2"/>
        <v>140</v>
      </c>
    </row>
    <row r="42" spans="2:9" x14ac:dyDescent="0.25">
      <c r="B42" s="4">
        <v>44611</v>
      </c>
      <c r="C42" t="str">
        <f t="shared" si="0"/>
        <v>February</v>
      </c>
      <c r="D42">
        <f t="shared" si="1"/>
        <v>2022</v>
      </c>
      <c r="E42" t="s">
        <v>30</v>
      </c>
      <c r="F42" t="s">
        <v>31</v>
      </c>
      <c r="G42">
        <v>200</v>
      </c>
      <c r="H42">
        <v>200</v>
      </c>
      <c r="I42" s="5">
        <f t="shared" si="2"/>
        <v>0</v>
      </c>
    </row>
    <row r="43" spans="2:9" x14ac:dyDescent="0.25">
      <c r="B43" s="4">
        <v>44612</v>
      </c>
      <c r="C43" t="str">
        <f t="shared" si="0"/>
        <v>February</v>
      </c>
      <c r="D43">
        <f t="shared" si="1"/>
        <v>2022</v>
      </c>
      <c r="E43" t="s">
        <v>30</v>
      </c>
      <c r="F43" t="s">
        <v>32</v>
      </c>
      <c r="G43">
        <v>1000</v>
      </c>
      <c r="H43">
        <v>580</v>
      </c>
      <c r="I43" s="5">
        <f t="shared" si="2"/>
        <v>420</v>
      </c>
    </row>
    <row r="44" spans="2:9" x14ac:dyDescent="0.25">
      <c r="B44" s="6">
        <v>44613</v>
      </c>
      <c r="C44" s="7" t="str">
        <f t="shared" si="0"/>
        <v>February</v>
      </c>
      <c r="D44" s="7">
        <f t="shared" si="1"/>
        <v>2022</v>
      </c>
      <c r="E44" s="7" t="s">
        <v>30</v>
      </c>
      <c r="F44" s="7" t="s">
        <v>33</v>
      </c>
      <c r="G44" s="7">
        <v>600</v>
      </c>
      <c r="H44" s="7">
        <v>0</v>
      </c>
      <c r="I44" s="8">
        <f t="shared" si="2"/>
        <v>600</v>
      </c>
    </row>
    <row r="45" spans="2:9" x14ac:dyDescent="0.25">
      <c r="B45" s="1">
        <v>44621</v>
      </c>
      <c r="C45" s="2" t="str">
        <f t="shared" si="0"/>
        <v>March</v>
      </c>
      <c r="D45" s="2">
        <f t="shared" si="1"/>
        <v>2022</v>
      </c>
      <c r="E45" s="2" t="s">
        <v>10</v>
      </c>
      <c r="F45" s="2" t="s">
        <v>7</v>
      </c>
      <c r="G45" s="2">
        <v>1500</v>
      </c>
      <c r="H45" s="2">
        <v>1200</v>
      </c>
      <c r="I45" s="3">
        <f t="shared" ref="I45:I65" si="3">G45-H45</f>
        <v>300</v>
      </c>
    </row>
    <row r="46" spans="2:9" x14ac:dyDescent="0.25">
      <c r="B46" s="4">
        <v>44622</v>
      </c>
      <c r="C46" t="str">
        <f t="shared" si="0"/>
        <v>March</v>
      </c>
      <c r="D46">
        <f t="shared" si="1"/>
        <v>2022</v>
      </c>
      <c r="E46" t="s">
        <v>10</v>
      </c>
      <c r="F46" t="s">
        <v>12</v>
      </c>
      <c r="G46">
        <v>1000</v>
      </c>
      <c r="H46">
        <v>750</v>
      </c>
      <c r="I46" s="5">
        <f t="shared" si="3"/>
        <v>250</v>
      </c>
    </row>
    <row r="47" spans="2:9" x14ac:dyDescent="0.25">
      <c r="B47" s="4">
        <v>44623</v>
      </c>
      <c r="C47" t="str">
        <f t="shared" si="0"/>
        <v>March</v>
      </c>
      <c r="D47">
        <f t="shared" si="1"/>
        <v>2022</v>
      </c>
      <c r="E47" t="s">
        <v>10</v>
      </c>
      <c r="F47" t="s">
        <v>8</v>
      </c>
      <c r="G47">
        <v>150</v>
      </c>
      <c r="H47">
        <v>150</v>
      </c>
      <c r="I47" s="5">
        <f t="shared" si="3"/>
        <v>0</v>
      </c>
    </row>
    <row r="48" spans="2:9" x14ac:dyDescent="0.25">
      <c r="B48" s="4">
        <v>44624</v>
      </c>
      <c r="C48" t="str">
        <f t="shared" si="0"/>
        <v>March</v>
      </c>
      <c r="D48">
        <f t="shared" si="1"/>
        <v>2022</v>
      </c>
      <c r="E48" t="s">
        <v>10</v>
      </c>
      <c r="F48" t="s">
        <v>6</v>
      </c>
      <c r="G48">
        <v>1500</v>
      </c>
      <c r="H48">
        <v>900</v>
      </c>
      <c r="I48" s="5">
        <f t="shared" si="3"/>
        <v>600</v>
      </c>
    </row>
    <row r="49" spans="2:9" x14ac:dyDescent="0.25">
      <c r="B49" s="4">
        <v>44625</v>
      </c>
      <c r="C49" t="str">
        <f t="shared" si="0"/>
        <v>March</v>
      </c>
      <c r="D49">
        <f t="shared" si="1"/>
        <v>2022</v>
      </c>
      <c r="E49" t="s">
        <v>10</v>
      </c>
      <c r="F49" t="s">
        <v>11</v>
      </c>
      <c r="G49">
        <v>1500</v>
      </c>
      <c r="H49">
        <v>1480</v>
      </c>
      <c r="I49" s="5">
        <f t="shared" si="3"/>
        <v>20</v>
      </c>
    </row>
    <row r="50" spans="2:9" x14ac:dyDescent="0.25">
      <c r="B50" s="4">
        <v>44626</v>
      </c>
      <c r="C50" t="str">
        <f t="shared" si="0"/>
        <v>March</v>
      </c>
      <c r="D50">
        <f t="shared" si="1"/>
        <v>2022</v>
      </c>
      <c r="E50" t="s">
        <v>15</v>
      </c>
      <c r="F50" t="s">
        <v>13</v>
      </c>
      <c r="G50">
        <v>500</v>
      </c>
      <c r="H50">
        <v>500</v>
      </c>
      <c r="I50" s="5">
        <f t="shared" si="3"/>
        <v>0</v>
      </c>
    </row>
    <row r="51" spans="2:9" x14ac:dyDescent="0.25">
      <c r="B51" s="4">
        <v>44627</v>
      </c>
      <c r="C51" t="str">
        <f t="shared" si="0"/>
        <v>March</v>
      </c>
      <c r="D51">
        <f t="shared" si="1"/>
        <v>2022</v>
      </c>
      <c r="E51" t="s">
        <v>15</v>
      </c>
      <c r="F51" t="s">
        <v>14</v>
      </c>
      <c r="G51">
        <v>500</v>
      </c>
      <c r="H51">
        <v>500</v>
      </c>
      <c r="I51" s="5">
        <f t="shared" si="3"/>
        <v>0</v>
      </c>
    </row>
    <row r="52" spans="2:9" x14ac:dyDescent="0.25">
      <c r="B52" s="4">
        <v>44628</v>
      </c>
      <c r="C52" t="str">
        <f t="shared" si="0"/>
        <v>March</v>
      </c>
      <c r="D52">
        <f t="shared" si="1"/>
        <v>2022</v>
      </c>
      <c r="E52" t="s">
        <v>16</v>
      </c>
      <c r="F52" t="s">
        <v>17</v>
      </c>
      <c r="G52">
        <v>2000</v>
      </c>
      <c r="H52">
        <v>1820</v>
      </c>
      <c r="I52" s="5">
        <f t="shared" si="3"/>
        <v>180</v>
      </c>
    </row>
    <row r="53" spans="2:9" x14ac:dyDescent="0.25">
      <c r="B53" s="4">
        <v>44629</v>
      </c>
      <c r="C53" t="str">
        <f t="shared" si="0"/>
        <v>March</v>
      </c>
      <c r="D53">
        <f t="shared" si="1"/>
        <v>2022</v>
      </c>
      <c r="E53" t="s">
        <v>16</v>
      </c>
      <c r="F53" t="s">
        <v>18</v>
      </c>
      <c r="G53">
        <v>1000</v>
      </c>
      <c r="H53">
        <v>200</v>
      </c>
      <c r="I53" s="5">
        <f t="shared" si="3"/>
        <v>800</v>
      </c>
    </row>
    <row r="54" spans="2:9" x14ac:dyDescent="0.25">
      <c r="B54" s="4">
        <v>44630</v>
      </c>
      <c r="C54" t="str">
        <f t="shared" si="0"/>
        <v>March</v>
      </c>
      <c r="D54">
        <f t="shared" si="1"/>
        <v>2022</v>
      </c>
      <c r="E54" t="s">
        <v>16</v>
      </c>
      <c r="F54" t="s">
        <v>19</v>
      </c>
      <c r="G54">
        <v>1000</v>
      </c>
      <c r="H54">
        <v>100</v>
      </c>
      <c r="I54" s="5">
        <f t="shared" si="3"/>
        <v>900</v>
      </c>
    </row>
    <row r="55" spans="2:9" x14ac:dyDescent="0.25">
      <c r="B55" s="4">
        <v>44631</v>
      </c>
      <c r="C55" t="str">
        <f t="shared" si="0"/>
        <v>March</v>
      </c>
      <c r="D55">
        <f t="shared" si="1"/>
        <v>2022</v>
      </c>
      <c r="E55" t="s">
        <v>20</v>
      </c>
      <c r="F55" t="s">
        <v>21</v>
      </c>
      <c r="G55">
        <v>1500</v>
      </c>
      <c r="H55">
        <v>0</v>
      </c>
      <c r="I55" s="5">
        <f t="shared" si="3"/>
        <v>1500</v>
      </c>
    </row>
    <row r="56" spans="2:9" x14ac:dyDescent="0.25">
      <c r="B56" s="4">
        <v>44632</v>
      </c>
      <c r="C56" t="str">
        <f t="shared" si="0"/>
        <v>March</v>
      </c>
      <c r="D56">
        <f t="shared" si="1"/>
        <v>2022</v>
      </c>
      <c r="E56" t="s">
        <v>20</v>
      </c>
      <c r="F56" t="s">
        <v>22</v>
      </c>
      <c r="G56">
        <v>1000</v>
      </c>
      <c r="H56">
        <v>600</v>
      </c>
      <c r="I56" s="5">
        <f t="shared" si="3"/>
        <v>400</v>
      </c>
    </row>
    <row r="57" spans="2:9" x14ac:dyDescent="0.25">
      <c r="B57" s="4">
        <v>44633</v>
      </c>
      <c r="C57" t="str">
        <f t="shared" si="0"/>
        <v>March</v>
      </c>
      <c r="D57">
        <f t="shared" si="1"/>
        <v>2022</v>
      </c>
      <c r="E57" t="s">
        <v>23</v>
      </c>
      <c r="F57" t="s">
        <v>24</v>
      </c>
      <c r="G57">
        <v>1500</v>
      </c>
      <c r="H57">
        <v>1500</v>
      </c>
      <c r="I57" s="5">
        <f t="shared" si="3"/>
        <v>0</v>
      </c>
    </row>
    <row r="58" spans="2:9" x14ac:dyDescent="0.25">
      <c r="B58" s="4">
        <v>44634</v>
      </c>
      <c r="C58" t="str">
        <f t="shared" si="0"/>
        <v>March</v>
      </c>
      <c r="D58">
        <f t="shared" si="1"/>
        <v>2022</v>
      </c>
      <c r="E58" t="s">
        <v>23</v>
      </c>
      <c r="F58" t="s">
        <v>25</v>
      </c>
      <c r="G58">
        <v>0</v>
      </c>
      <c r="H58">
        <v>0</v>
      </c>
      <c r="I58" s="5">
        <f t="shared" si="3"/>
        <v>0</v>
      </c>
    </row>
    <row r="59" spans="2:9" x14ac:dyDescent="0.25">
      <c r="B59" s="4">
        <v>44635</v>
      </c>
      <c r="C59" t="str">
        <f t="shared" si="0"/>
        <v>March</v>
      </c>
      <c r="D59">
        <f t="shared" si="1"/>
        <v>2022</v>
      </c>
      <c r="E59" t="s">
        <v>23</v>
      </c>
      <c r="F59" t="s">
        <v>26</v>
      </c>
      <c r="G59">
        <v>500</v>
      </c>
      <c r="H59">
        <v>80</v>
      </c>
      <c r="I59" s="5">
        <f t="shared" si="3"/>
        <v>420</v>
      </c>
    </row>
    <row r="60" spans="2:9" x14ac:dyDescent="0.25">
      <c r="B60" s="4">
        <v>44636</v>
      </c>
      <c r="C60" t="str">
        <f t="shared" si="0"/>
        <v>March</v>
      </c>
      <c r="D60">
        <f t="shared" si="1"/>
        <v>2022</v>
      </c>
      <c r="E60" t="s">
        <v>27</v>
      </c>
      <c r="F60" t="s">
        <v>28</v>
      </c>
      <c r="G60">
        <v>1000</v>
      </c>
      <c r="H60">
        <v>500</v>
      </c>
      <c r="I60" s="5">
        <f t="shared" si="3"/>
        <v>500</v>
      </c>
    </row>
    <row r="61" spans="2:9" x14ac:dyDescent="0.25">
      <c r="B61" s="4">
        <v>44637</v>
      </c>
      <c r="C61" t="str">
        <f t="shared" si="0"/>
        <v>March</v>
      </c>
      <c r="D61">
        <f t="shared" si="1"/>
        <v>2022</v>
      </c>
      <c r="E61" t="s">
        <v>27</v>
      </c>
      <c r="F61" t="s">
        <v>29</v>
      </c>
      <c r="G61">
        <v>1000</v>
      </c>
      <c r="H61">
        <v>0</v>
      </c>
      <c r="I61" s="5">
        <f t="shared" si="3"/>
        <v>1000</v>
      </c>
    </row>
    <row r="62" spans="2:9" x14ac:dyDescent="0.25">
      <c r="B62" s="4">
        <v>44638</v>
      </c>
      <c r="C62" t="str">
        <f t="shared" si="0"/>
        <v>March</v>
      </c>
      <c r="D62">
        <f t="shared" si="1"/>
        <v>2022</v>
      </c>
      <c r="E62" t="s">
        <v>27</v>
      </c>
      <c r="F62" t="s">
        <v>35</v>
      </c>
      <c r="G62">
        <v>200</v>
      </c>
      <c r="H62">
        <v>0</v>
      </c>
      <c r="I62" s="5">
        <f t="shared" si="3"/>
        <v>200</v>
      </c>
    </row>
    <row r="63" spans="2:9" x14ac:dyDescent="0.25">
      <c r="B63" s="4">
        <v>44639</v>
      </c>
      <c r="C63" t="str">
        <f t="shared" si="0"/>
        <v>March</v>
      </c>
      <c r="D63">
        <f t="shared" si="1"/>
        <v>2022</v>
      </c>
      <c r="E63" t="s">
        <v>30</v>
      </c>
      <c r="F63" t="s">
        <v>31</v>
      </c>
      <c r="G63">
        <v>200</v>
      </c>
      <c r="H63">
        <v>200</v>
      </c>
      <c r="I63" s="5">
        <f t="shared" si="3"/>
        <v>0</v>
      </c>
    </row>
    <row r="64" spans="2:9" x14ac:dyDescent="0.25">
      <c r="B64" s="4">
        <v>44640</v>
      </c>
      <c r="C64" t="str">
        <f t="shared" si="0"/>
        <v>March</v>
      </c>
      <c r="D64">
        <f t="shared" si="1"/>
        <v>2022</v>
      </c>
      <c r="E64" t="s">
        <v>30</v>
      </c>
      <c r="F64" t="s">
        <v>32</v>
      </c>
      <c r="G64">
        <v>1000</v>
      </c>
      <c r="H64">
        <v>890</v>
      </c>
      <c r="I64" s="5">
        <f t="shared" si="3"/>
        <v>110</v>
      </c>
    </row>
    <row r="65" spans="2:9" x14ac:dyDescent="0.25">
      <c r="B65" s="6">
        <v>44641</v>
      </c>
      <c r="C65" s="7" t="str">
        <f t="shared" si="0"/>
        <v>March</v>
      </c>
      <c r="D65" s="7">
        <f t="shared" si="1"/>
        <v>2022</v>
      </c>
      <c r="E65" s="7" t="s">
        <v>30</v>
      </c>
      <c r="F65" s="7" t="s">
        <v>33</v>
      </c>
      <c r="G65" s="7">
        <v>600</v>
      </c>
      <c r="H65" s="7">
        <v>0</v>
      </c>
      <c r="I65" s="8">
        <f t="shared" si="3"/>
        <v>600</v>
      </c>
    </row>
    <row r="66" spans="2:9" x14ac:dyDescent="0.25">
      <c r="B66" s="1">
        <v>44652</v>
      </c>
      <c r="C66" s="2" t="str">
        <f t="shared" si="0"/>
        <v>April</v>
      </c>
      <c r="D66" s="2">
        <f t="shared" si="1"/>
        <v>2022</v>
      </c>
      <c r="E66" s="2" t="s">
        <v>10</v>
      </c>
      <c r="F66" s="2" t="s">
        <v>7</v>
      </c>
      <c r="G66" s="2">
        <v>1000</v>
      </c>
      <c r="H66" s="2">
        <v>1300</v>
      </c>
      <c r="I66" s="3">
        <f t="shared" ref="I66:I86" si="4">G66-H66</f>
        <v>-300</v>
      </c>
    </row>
    <row r="67" spans="2:9" x14ac:dyDescent="0.25">
      <c r="B67" s="4">
        <v>44653</v>
      </c>
      <c r="C67" t="str">
        <f t="shared" si="0"/>
        <v>April</v>
      </c>
      <c r="D67">
        <f t="shared" si="1"/>
        <v>2022</v>
      </c>
      <c r="E67" t="s">
        <v>10</v>
      </c>
      <c r="F67" t="s">
        <v>12</v>
      </c>
      <c r="G67">
        <v>1000</v>
      </c>
      <c r="H67">
        <v>450</v>
      </c>
      <c r="I67" s="5">
        <f t="shared" si="4"/>
        <v>550</v>
      </c>
    </row>
    <row r="68" spans="2:9" x14ac:dyDescent="0.25">
      <c r="B68" s="4">
        <v>44654</v>
      </c>
      <c r="C68" t="str">
        <f t="shared" ref="C68" si="5">TEXT(B68,"mmmm")</f>
        <v>April</v>
      </c>
      <c r="D68">
        <f t="shared" ref="D68:D131" si="6">YEAR(B68)</f>
        <v>2022</v>
      </c>
      <c r="E68" t="s">
        <v>10</v>
      </c>
      <c r="F68" t="s">
        <v>8</v>
      </c>
      <c r="G68">
        <v>150</v>
      </c>
      <c r="H68">
        <v>150</v>
      </c>
      <c r="I68" s="5">
        <f t="shared" si="4"/>
        <v>0</v>
      </c>
    </row>
    <row r="69" spans="2:9" x14ac:dyDescent="0.25">
      <c r="B69" s="4">
        <v>44655</v>
      </c>
      <c r="C69" t="str">
        <f t="shared" si="0"/>
        <v>April</v>
      </c>
      <c r="D69">
        <f t="shared" si="6"/>
        <v>2022</v>
      </c>
      <c r="E69" t="s">
        <v>10</v>
      </c>
      <c r="F69" t="s">
        <v>6</v>
      </c>
      <c r="G69">
        <v>1000</v>
      </c>
      <c r="H69">
        <v>960</v>
      </c>
      <c r="I69" s="5">
        <f t="shared" si="4"/>
        <v>40</v>
      </c>
    </row>
    <row r="70" spans="2:9" x14ac:dyDescent="0.25">
      <c r="B70" s="4">
        <v>44656</v>
      </c>
      <c r="C70" t="str">
        <f t="shared" ref="C70:C133" si="7">TEXT(B70,"mmmm")</f>
        <v>April</v>
      </c>
      <c r="D70">
        <f t="shared" si="6"/>
        <v>2022</v>
      </c>
      <c r="E70" t="s">
        <v>10</v>
      </c>
      <c r="F70" t="s">
        <v>11</v>
      </c>
      <c r="G70">
        <v>1500</v>
      </c>
      <c r="H70">
        <v>1480</v>
      </c>
      <c r="I70" s="5">
        <f t="shared" si="4"/>
        <v>20</v>
      </c>
    </row>
    <row r="71" spans="2:9" x14ac:dyDescent="0.25">
      <c r="B71" s="4">
        <v>44657</v>
      </c>
      <c r="C71" t="str">
        <f t="shared" si="7"/>
        <v>April</v>
      </c>
      <c r="D71">
        <f t="shared" si="6"/>
        <v>2022</v>
      </c>
      <c r="E71" t="s">
        <v>15</v>
      </c>
      <c r="F71" t="s">
        <v>13</v>
      </c>
      <c r="G71">
        <v>500</v>
      </c>
      <c r="H71">
        <v>500</v>
      </c>
      <c r="I71" s="5">
        <f t="shared" si="4"/>
        <v>0</v>
      </c>
    </row>
    <row r="72" spans="2:9" x14ac:dyDescent="0.25">
      <c r="B72" s="4">
        <v>44658</v>
      </c>
      <c r="C72" t="str">
        <f t="shared" si="7"/>
        <v>April</v>
      </c>
      <c r="D72">
        <f t="shared" si="6"/>
        <v>2022</v>
      </c>
      <c r="E72" t="s">
        <v>15</v>
      </c>
      <c r="F72" t="s">
        <v>14</v>
      </c>
      <c r="G72">
        <v>500</v>
      </c>
      <c r="H72">
        <v>500</v>
      </c>
      <c r="I72" s="5">
        <f t="shared" si="4"/>
        <v>0</v>
      </c>
    </row>
    <row r="73" spans="2:9" x14ac:dyDescent="0.25">
      <c r="B73" s="4">
        <v>44659</v>
      </c>
      <c r="C73" t="str">
        <f t="shared" si="7"/>
        <v>April</v>
      </c>
      <c r="D73">
        <f t="shared" si="6"/>
        <v>2022</v>
      </c>
      <c r="E73" t="s">
        <v>16</v>
      </c>
      <c r="F73" t="s">
        <v>17</v>
      </c>
      <c r="G73">
        <v>2000</v>
      </c>
      <c r="H73">
        <v>700</v>
      </c>
      <c r="I73" s="5">
        <f t="shared" si="4"/>
        <v>1300</v>
      </c>
    </row>
    <row r="74" spans="2:9" x14ac:dyDescent="0.25">
      <c r="B74" s="4">
        <v>44660</v>
      </c>
      <c r="C74" t="str">
        <f t="shared" si="7"/>
        <v>April</v>
      </c>
      <c r="D74">
        <f t="shared" si="6"/>
        <v>2022</v>
      </c>
      <c r="E74" t="s">
        <v>16</v>
      </c>
      <c r="F74" t="s">
        <v>18</v>
      </c>
      <c r="G74">
        <v>1000</v>
      </c>
      <c r="H74">
        <v>800</v>
      </c>
      <c r="I74" s="5">
        <f t="shared" si="4"/>
        <v>200</v>
      </c>
    </row>
    <row r="75" spans="2:9" x14ac:dyDescent="0.25">
      <c r="B75" s="4">
        <v>44661</v>
      </c>
      <c r="C75" t="str">
        <f t="shared" si="7"/>
        <v>April</v>
      </c>
      <c r="D75">
        <f t="shared" si="6"/>
        <v>2022</v>
      </c>
      <c r="E75" t="s">
        <v>16</v>
      </c>
      <c r="F75" t="s">
        <v>19</v>
      </c>
      <c r="G75">
        <v>1000</v>
      </c>
      <c r="H75">
        <v>900</v>
      </c>
      <c r="I75" s="5">
        <f t="shared" si="4"/>
        <v>100</v>
      </c>
    </row>
    <row r="76" spans="2:9" x14ac:dyDescent="0.25">
      <c r="B76" s="4">
        <v>44662</v>
      </c>
      <c r="C76" t="str">
        <f t="shared" si="7"/>
        <v>April</v>
      </c>
      <c r="D76">
        <f t="shared" si="6"/>
        <v>2022</v>
      </c>
      <c r="E76" t="s">
        <v>20</v>
      </c>
      <c r="F76" t="s">
        <v>21</v>
      </c>
      <c r="G76">
        <v>1500</v>
      </c>
      <c r="H76">
        <v>1500</v>
      </c>
      <c r="I76" s="5">
        <f t="shared" si="4"/>
        <v>0</v>
      </c>
    </row>
    <row r="77" spans="2:9" x14ac:dyDescent="0.25">
      <c r="B77" s="4">
        <v>44663</v>
      </c>
      <c r="C77" t="str">
        <f t="shared" si="7"/>
        <v>April</v>
      </c>
      <c r="D77">
        <f t="shared" si="6"/>
        <v>2022</v>
      </c>
      <c r="E77" t="s">
        <v>20</v>
      </c>
      <c r="F77" t="s">
        <v>22</v>
      </c>
      <c r="G77">
        <v>1000</v>
      </c>
      <c r="H77">
        <v>700</v>
      </c>
      <c r="I77" s="5">
        <f t="shared" si="4"/>
        <v>300</v>
      </c>
    </row>
    <row r="78" spans="2:9" x14ac:dyDescent="0.25">
      <c r="B78" s="4">
        <v>44664</v>
      </c>
      <c r="C78" t="str">
        <f t="shared" si="7"/>
        <v>April</v>
      </c>
      <c r="D78">
        <f t="shared" si="6"/>
        <v>2022</v>
      </c>
      <c r="E78" t="s">
        <v>23</v>
      </c>
      <c r="F78" t="s">
        <v>24</v>
      </c>
      <c r="G78">
        <v>1500</v>
      </c>
      <c r="H78">
        <v>1500</v>
      </c>
      <c r="I78" s="5">
        <f t="shared" si="4"/>
        <v>0</v>
      </c>
    </row>
    <row r="79" spans="2:9" x14ac:dyDescent="0.25">
      <c r="B79" s="4">
        <v>44665</v>
      </c>
      <c r="C79" t="str">
        <f t="shared" si="7"/>
        <v>April</v>
      </c>
      <c r="D79">
        <f t="shared" si="6"/>
        <v>2022</v>
      </c>
      <c r="E79" t="s">
        <v>23</v>
      </c>
      <c r="F79" t="s">
        <v>25</v>
      </c>
      <c r="G79">
        <v>0</v>
      </c>
      <c r="H79">
        <v>0</v>
      </c>
      <c r="I79" s="5">
        <f t="shared" si="4"/>
        <v>0</v>
      </c>
    </row>
    <row r="80" spans="2:9" x14ac:dyDescent="0.25">
      <c r="B80" s="4">
        <v>44666</v>
      </c>
      <c r="C80" t="str">
        <f t="shared" si="7"/>
        <v>April</v>
      </c>
      <c r="D80">
        <f t="shared" si="6"/>
        <v>2022</v>
      </c>
      <c r="E80" t="s">
        <v>23</v>
      </c>
      <c r="F80" t="s">
        <v>26</v>
      </c>
      <c r="G80">
        <v>200</v>
      </c>
      <c r="H80">
        <v>450</v>
      </c>
      <c r="I80" s="5">
        <f t="shared" si="4"/>
        <v>-250</v>
      </c>
    </row>
    <row r="81" spans="2:9" x14ac:dyDescent="0.25">
      <c r="B81" s="4">
        <v>44667</v>
      </c>
      <c r="C81" t="str">
        <f t="shared" si="7"/>
        <v>April</v>
      </c>
      <c r="D81">
        <f t="shared" si="6"/>
        <v>2022</v>
      </c>
      <c r="E81" t="s">
        <v>27</v>
      </c>
      <c r="F81" t="s">
        <v>28</v>
      </c>
      <c r="G81">
        <v>1000</v>
      </c>
      <c r="H81">
        <v>0</v>
      </c>
      <c r="I81" s="5">
        <f t="shared" si="4"/>
        <v>1000</v>
      </c>
    </row>
    <row r="82" spans="2:9" x14ac:dyDescent="0.25">
      <c r="B82" s="4">
        <v>44668</v>
      </c>
      <c r="C82" t="str">
        <f t="shared" si="7"/>
        <v>April</v>
      </c>
      <c r="D82">
        <f t="shared" si="6"/>
        <v>2022</v>
      </c>
      <c r="E82" t="s">
        <v>27</v>
      </c>
      <c r="F82" t="s">
        <v>29</v>
      </c>
      <c r="G82">
        <v>1000</v>
      </c>
      <c r="H82">
        <v>0</v>
      </c>
      <c r="I82" s="5">
        <f t="shared" si="4"/>
        <v>1000</v>
      </c>
    </row>
    <row r="83" spans="2:9" x14ac:dyDescent="0.25">
      <c r="B83" s="4">
        <v>44669</v>
      </c>
      <c r="C83" t="str">
        <f t="shared" si="7"/>
        <v>April</v>
      </c>
      <c r="D83">
        <f t="shared" si="6"/>
        <v>2022</v>
      </c>
      <c r="E83" t="s">
        <v>27</v>
      </c>
      <c r="F83" t="s">
        <v>35</v>
      </c>
      <c r="G83">
        <v>200</v>
      </c>
      <c r="H83">
        <v>160</v>
      </c>
      <c r="I83" s="5">
        <f t="shared" si="4"/>
        <v>40</v>
      </c>
    </row>
    <row r="84" spans="2:9" x14ac:dyDescent="0.25">
      <c r="B84" s="4">
        <v>44670</v>
      </c>
      <c r="C84" t="str">
        <f t="shared" si="7"/>
        <v>April</v>
      </c>
      <c r="D84">
        <f t="shared" si="6"/>
        <v>2022</v>
      </c>
      <c r="E84" t="s">
        <v>30</v>
      </c>
      <c r="F84" t="s">
        <v>31</v>
      </c>
      <c r="G84">
        <v>200</v>
      </c>
      <c r="H84">
        <v>200</v>
      </c>
      <c r="I84" s="5">
        <f t="shared" si="4"/>
        <v>0</v>
      </c>
    </row>
    <row r="85" spans="2:9" x14ac:dyDescent="0.25">
      <c r="B85" s="4">
        <v>44671</v>
      </c>
      <c r="C85" t="str">
        <f t="shared" si="7"/>
        <v>April</v>
      </c>
      <c r="D85">
        <f t="shared" si="6"/>
        <v>2022</v>
      </c>
      <c r="E85" t="s">
        <v>30</v>
      </c>
      <c r="F85" t="s">
        <v>32</v>
      </c>
      <c r="G85">
        <v>1000</v>
      </c>
      <c r="H85">
        <v>960</v>
      </c>
      <c r="I85" s="5">
        <f t="shared" si="4"/>
        <v>40</v>
      </c>
    </row>
    <row r="86" spans="2:9" x14ac:dyDescent="0.25">
      <c r="B86" s="6">
        <v>44672</v>
      </c>
      <c r="C86" s="7" t="str">
        <f t="shared" si="7"/>
        <v>April</v>
      </c>
      <c r="D86" s="7">
        <f t="shared" si="6"/>
        <v>2022</v>
      </c>
      <c r="E86" s="7" t="s">
        <v>30</v>
      </c>
      <c r="F86" s="7" t="s">
        <v>33</v>
      </c>
      <c r="G86" s="7">
        <v>600</v>
      </c>
      <c r="H86" s="7">
        <v>0</v>
      </c>
      <c r="I86" s="8">
        <f t="shared" si="4"/>
        <v>600</v>
      </c>
    </row>
    <row r="87" spans="2:9" x14ac:dyDescent="0.25">
      <c r="B87" s="1">
        <v>44682</v>
      </c>
      <c r="C87" s="2" t="str">
        <f t="shared" si="7"/>
        <v>May</v>
      </c>
      <c r="D87" s="2">
        <f t="shared" si="6"/>
        <v>2022</v>
      </c>
      <c r="E87" s="2" t="s">
        <v>10</v>
      </c>
      <c r="F87" s="2" t="s">
        <v>7</v>
      </c>
      <c r="G87" s="2">
        <v>1000</v>
      </c>
      <c r="H87" s="2">
        <v>1100</v>
      </c>
      <c r="I87" s="3">
        <f t="shared" ref="I87:I107" si="8">G87-H87</f>
        <v>-100</v>
      </c>
    </row>
    <row r="88" spans="2:9" x14ac:dyDescent="0.25">
      <c r="B88" s="4">
        <v>44683</v>
      </c>
      <c r="C88" t="str">
        <f t="shared" si="7"/>
        <v>May</v>
      </c>
      <c r="D88">
        <f t="shared" si="6"/>
        <v>2022</v>
      </c>
      <c r="E88" t="s">
        <v>10</v>
      </c>
      <c r="F88" t="s">
        <v>12</v>
      </c>
      <c r="G88">
        <v>1000</v>
      </c>
      <c r="H88">
        <v>520</v>
      </c>
      <c r="I88" s="5">
        <f t="shared" si="8"/>
        <v>480</v>
      </c>
    </row>
    <row r="89" spans="2:9" x14ac:dyDescent="0.25">
      <c r="B89" s="4">
        <v>44684</v>
      </c>
      <c r="C89" t="str">
        <f t="shared" si="7"/>
        <v>May</v>
      </c>
      <c r="D89">
        <f t="shared" si="6"/>
        <v>2022</v>
      </c>
      <c r="E89" t="s">
        <v>10</v>
      </c>
      <c r="F89" t="s">
        <v>8</v>
      </c>
      <c r="G89">
        <v>150</v>
      </c>
      <c r="H89">
        <v>150</v>
      </c>
      <c r="I89" s="5">
        <f t="shared" si="8"/>
        <v>0</v>
      </c>
    </row>
    <row r="90" spans="2:9" x14ac:dyDescent="0.25">
      <c r="B90" s="4">
        <v>44685</v>
      </c>
      <c r="C90" t="str">
        <f t="shared" si="7"/>
        <v>May</v>
      </c>
      <c r="D90">
        <f t="shared" si="6"/>
        <v>2022</v>
      </c>
      <c r="E90" t="s">
        <v>10</v>
      </c>
      <c r="F90" t="s">
        <v>6</v>
      </c>
      <c r="G90">
        <v>1000</v>
      </c>
      <c r="H90">
        <v>990</v>
      </c>
      <c r="I90" s="5">
        <f t="shared" si="8"/>
        <v>10</v>
      </c>
    </row>
    <row r="91" spans="2:9" x14ac:dyDescent="0.25">
      <c r="B91" s="4">
        <v>44686</v>
      </c>
      <c r="C91" t="str">
        <f t="shared" si="7"/>
        <v>May</v>
      </c>
      <c r="D91">
        <f t="shared" si="6"/>
        <v>2022</v>
      </c>
      <c r="E91" t="s">
        <v>10</v>
      </c>
      <c r="F91" t="s">
        <v>11</v>
      </c>
      <c r="G91">
        <v>1500</v>
      </c>
      <c r="H91">
        <v>1480</v>
      </c>
      <c r="I91" s="5">
        <f t="shared" si="8"/>
        <v>20</v>
      </c>
    </row>
    <row r="92" spans="2:9" x14ac:dyDescent="0.25">
      <c r="B92" s="4">
        <v>44687</v>
      </c>
      <c r="C92" t="str">
        <f t="shared" si="7"/>
        <v>May</v>
      </c>
      <c r="D92">
        <f t="shared" si="6"/>
        <v>2022</v>
      </c>
      <c r="E92" t="s">
        <v>15</v>
      </c>
      <c r="F92" t="s">
        <v>13</v>
      </c>
      <c r="G92">
        <v>500</v>
      </c>
      <c r="H92">
        <v>500</v>
      </c>
      <c r="I92" s="5">
        <f t="shared" si="8"/>
        <v>0</v>
      </c>
    </row>
    <row r="93" spans="2:9" x14ac:dyDescent="0.25">
      <c r="B93" s="4">
        <v>44688</v>
      </c>
      <c r="C93" t="str">
        <f t="shared" si="7"/>
        <v>May</v>
      </c>
      <c r="D93">
        <f t="shared" si="6"/>
        <v>2022</v>
      </c>
      <c r="E93" t="s">
        <v>15</v>
      </c>
      <c r="F93" t="s">
        <v>14</v>
      </c>
      <c r="G93">
        <v>500</v>
      </c>
      <c r="H93">
        <v>500</v>
      </c>
      <c r="I93" s="5">
        <f t="shared" si="8"/>
        <v>0</v>
      </c>
    </row>
    <row r="94" spans="2:9" x14ac:dyDescent="0.25">
      <c r="B94" s="4">
        <v>44689</v>
      </c>
      <c r="C94" t="str">
        <f t="shared" si="7"/>
        <v>May</v>
      </c>
      <c r="D94">
        <f t="shared" si="6"/>
        <v>2022</v>
      </c>
      <c r="E94" t="s">
        <v>16</v>
      </c>
      <c r="F94" t="s">
        <v>17</v>
      </c>
      <c r="G94">
        <v>2500</v>
      </c>
      <c r="H94">
        <v>650</v>
      </c>
      <c r="I94" s="5">
        <f t="shared" si="8"/>
        <v>1850</v>
      </c>
    </row>
    <row r="95" spans="2:9" x14ac:dyDescent="0.25">
      <c r="B95" s="4">
        <v>44690</v>
      </c>
      <c r="C95" t="str">
        <f t="shared" si="7"/>
        <v>May</v>
      </c>
      <c r="D95">
        <f t="shared" si="6"/>
        <v>2022</v>
      </c>
      <c r="E95" t="s">
        <v>16</v>
      </c>
      <c r="F95" t="s">
        <v>18</v>
      </c>
      <c r="G95">
        <v>1000</v>
      </c>
      <c r="H95">
        <v>900</v>
      </c>
      <c r="I95" s="5">
        <f t="shared" si="8"/>
        <v>100</v>
      </c>
    </row>
    <row r="96" spans="2:9" x14ac:dyDescent="0.25">
      <c r="B96" s="4">
        <v>44691</v>
      </c>
      <c r="C96" t="str">
        <f t="shared" si="7"/>
        <v>May</v>
      </c>
      <c r="D96">
        <f t="shared" si="6"/>
        <v>2022</v>
      </c>
      <c r="E96" t="s">
        <v>16</v>
      </c>
      <c r="F96" t="s">
        <v>19</v>
      </c>
      <c r="G96">
        <v>1000</v>
      </c>
      <c r="H96">
        <v>700</v>
      </c>
      <c r="I96" s="5">
        <f t="shared" si="8"/>
        <v>300</v>
      </c>
    </row>
    <row r="97" spans="2:9" x14ac:dyDescent="0.25">
      <c r="B97" s="4">
        <v>44692</v>
      </c>
      <c r="C97" t="str">
        <f t="shared" si="7"/>
        <v>May</v>
      </c>
      <c r="D97">
        <f t="shared" si="6"/>
        <v>2022</v>
      </c>
      <c r="E97" t="s">
        <v>20</v>
      </c>
      <c r="F97" t="s">
        <v>21</v>
      </c>
      <c r="G97">
        <v>3000</v>
      </c>
      <c r="H97">
        <v>0</v>
      </c>
      <c r="I97" s="5">
        <f t="shared" si="8"/>
        <v>3000</v>
      </c>
    </row>
    <row r="98" spans="2:9" x14ac:dyDescent="0.25">
      <c r="B98" s="4">
        <v>44693</v>
      </c>
      <c r="C98" t="str">
        <f t="shared" si="7"/>
        <v>May</v>
      </c>
      <c r="D98">
        <f t="shared" si="6"/>
        <v>2022</v>
      </c>
      <c r="E98" t="s">
        <v>20</v>
      </c>
      <c r="F98" t="s">
        <v>22</v>
      </c>
      <c r="G98">
        <v>1000</v>
      </c>
      <c r="H98">
        <v>200</v>
      </c>
      <c r="I98" s="5">
        <f t="shared" si="8"/>
        <v>800</v>
      </c>
    </row>
    <row r="99" spans="2:9" x14ac:dyDescent="0.25">
      <c r="B99" s="4">
        <v>44694</v>
      </c>
      <c r="C99" t="str">
        <f t="shared" si="7"/>
        <v>May</v>
      </c>
      <c r="D99">
        <f t="shared" si="6"/>
        <v>2022</v>
      </c>
      <c r="E99" t="s">
        <v>23</v>
      </c>
      <c r="F99" t="s">
        <v>24</v>
      </c>
      <c r="G99">
        <v>1500</v>
      </c>
      <c r="H99">
        <v>0</v>
      </c>
      <c r="I99" s="5">
        <f t="shared" si="8"/>
        <v>1500</v>
      </c>
    </row>
    <row r="100" spans="2:9" x14ac:dyDescent="0.25">
      <c r="B100" s="4">
        <v>44695</v>
      </c>
      <c r="C100" t="str">
        <f t="shared" si="7"/>
        <v>May</v>
      </c>
      <c r="D100">
        <f t="shared" si="6"/>
        <v>2022</v>
      </c>
      <c r="E100" t="s">
        <v>23</v>
      </c>
      <c r="F100" t="s">
        <v>25</v>
      </c>
      <c r="G100">
        <v>0</v>
      </c>
      <c r="H100">
        <v>0</v>
      </c>
      <c r="I100" s="5">
        <f t="shared" si="8"/>
        <v>0</v>
      </c>
    </row>
    <row r="101" spans="2:9" x14ac:dyDescent="0.25">
      <c r="B101" s="4">
        <v>44696</v>
      </c>
      <c r="C101" t="str">
        <f t="shared" si="7"/>
        <v>May</v>
      </c>
      <c r="D101">
        <f t="shared" si="6"/>
        <v>2022</v>
      </c>
      <c r="E101" t="s">
        <v>23</v>
      </c>
      <c r="F101" t="s">
        <v>26</v>
      </c>
      <c r="G101">
        <v>200</v>
      </c>
      <c r="H101">
        <v>0</v>
      </c>
      <c r="I101" s="5">
        <f t="shared" si="8"/>
        <v>200</v>
      </c>
    </row>
    <row r="102" spans="2:9" x14ac:dyDescent="0.25">
      <c r="B102" s="4">
        <v>44697</v>
      </c>
      <c r="C102" t="str">
        <f t="shared" si="7"/>
        <v>May</v>
      </c>
      <c r="D102">
        <f t="shared" si="6"/>
        <v>2022</v>
      </c>
      <c r="E102" t="s">
        <v>27</v>
      </c>
      <c r="F102" t="s">
        <v>28</v>
      </c>
      <c r="G102">
        <v>1000</v>
      </c>
      <c r="H102">
        <v>0</v>
      </c>
      <c r="I102" s="5">
        <f t="shared" si="8"/>
        <v>1000</v>
      </c>
    </row>
    <row r="103" spans="2:9" x14ac:dyDescent="0.25">
      <c r="B103" s="4">
        <v>44698</v>
      </c>
      <c r="C103" t="str">
        <f t="shared" si="7"/>
        <v>May</v>
      </c>
      <c r="D103">
        <f t="shared" si="6"/>
        <v>2022</v>
      </c>
      <c r="E103" t="s">
        <v>27</v>
      </c>
      <c r="F103" t="s">
        <v>29</v>
      </c>
      <c r="G103">
        <v>1000</v>
      </c>
      <c r="H103">
        <v>600</v>
      </c>
      <c r="I103" s="5">
        <f t="shared" si="8"/>
        <v>400</v>
      </c>
    </row>
    <row r="104" spans="2:9" x14ac:dyDescent="0.25">
      <c r="B104" s="4">
        <v>44699</v>
      </c>
      <c r="C104" t="str">
        <f t="shared" si="7"/>
        <v>May</v>
      </c>
      <c r="D104">
        <f t="shared" si="6"/>
        <v>2022</v>
      </c>
      <c r="E104" t="s">
        <v>27</v>
      </c>
      <c r="F104" t="s">
        <v>35</v>
      </c>
      <c r="G104">
        <v>200</v>
      </c>
      <c r="H104">
        <v>160</v>
      </c>
      <c r="I104" s="5">
        <f t="shared" si="8"/>
        <v>40</v>
      </c>
    </row>
    <row r="105" spans="2:9" x14ac:dyDescent="0.25">
      <c r="B105" s="4">
        <v>44700</v>
      </c>
      <c r="C105" t="str">
        <f t="shared" si="7"/>
        <v>May</v>
      </c>
      <c r="D105">
        <f t="shared" si="6"/>
        <v>2022</v>
      </c>
      <c r="E105" t="s">
        <v>30</v>
      </c>
      <c r="F105" t="s">
        <v>31</v>
      </c>
      <c r="G105">
        <v>200</v>
      </c>
      <c r="H105">
        <v>200</v>
      </c>
      <c r="I105" s="5">
        <f t="shared" si="8"/>
        <v>0</v>
      </c>
    </row>
    <row r="106" spans="2:9" x14ac:dyDescent="0.25">
      <c r="B106" s="4">
        <v>44701</v>
      </c>
      <c r="C106" t="str">
        <f t="shared" si="7"/>
        <v>May</v>
      </c>
      <c r="D106">
        <f t="shared" si="6"/>
        <v>2022</v>
      </c>
      <c r="E106" t="s">
        <v>30</v>
      </c>
      <c r="F106" t="s">
        <v>32</v>
      </c>
      <c r="G106">
        <v>1000</v>
      </c>
      <c r="H106">
        <v>200</v>
      </c>
      <c r="I106" s="5">
        <f t="shared" si="8"/>
        <v>800</v>
      </c>
    </row>
    <row r="107" spans="2:9" x14ac:dyDescent="0.25">
      <c r="B107" s="6">
        <v>44702</v>
      </c>
      <c r="C107" s="7" t="str">
        <f t="shared" si="7"/>
        <v>May</v>
      </c>
      <c r="D107" s="7">
        <f t="shared" si="6"/>
        <v>2022</v>
      </c>
      <c r="E107" s="7" t="s">
        <v>30</v>
      </c>
      <c r="F107" s="7" t="s">
        <v>33</v>
      </c>
      <c r="G107" s="7">
        <v>600</v>
      </c>
      <c r="H107" s="7">
        <v>0</v>
      </c>
      <c r="I107" s="8">
        <f t="shared" si="8"/>
        <v>600</v>
      </c>
    </row>
    <row r="108" spans="2:9" x14ac:dyDescent="0.25">
      <c r="B108" s="1">
        <v>44713</v>
      </c>
      <c r="C108" s="2" t="str">
        <f t="shared" si="7"/>
        <v>June</v>
      </c>
      <c r="D108" s="2">
        <f t="shared" si="6"/>
        <v>2022</v>
      </c>
      <c r="E108" s="2" t="s">
        <v>10</v>
      </c>
      <c r="F108" s="2" t="s">
        <v>7</v>
      </c>
      <c r="G108" s="2">
        <v>1000</v>
      </c>
      <c r="H108" s="2">
        <v>800</v>
      </c>
      <c r="I108" s="3">
        <f t="shared" ref="I108:I128" si="9">G108-H108</f>
        <v>200</v>
      </c>
    </row>
    <row r="109" spans="2:9" x14ac:dyDescent="0.25">
      <c r="B109" s="4">
        <v>44714</v>
      </c>
      <c r="C109" t="str">
        <f t="shared" si="7"/>
        <v>June</v>
      </c>
      <c r="D109">
        <f t="shared" si="6"/>
        <v>2022</v>
      </c>
      <c r="E109" t="s">
        <v>10</v>
      </c>
      <c r="F109" t="s">
        <v>12</v>
      </c>
      <c r="G109">
        <v>1000</v>
      </c>
      <c r="H109">
        <v>560</v>
      </c>
      <c r="I109" s="5">
        <f t="shared" si="9"/>
        <v>440</v>
      </c>
    </row>
    <row r="110" spans="2:9" x14ac:dyDescent="0.25">
      <c r="B110" s="4">
        <v>44715</v>
      </c>
      <c r="C110" t="str">
        <f t="shared" si="7"/>
        <v>June</v>
      </c>
      <c r="D110">
        <f t="shared" si="6"/>
        <v>2022</v>
      </c>
      <c r="E110" t="s">
        <v>10</v>
      </c>
      <c r="F110" t="s">
        <v>8</v>
      </c>
      <c r="G110">
        <v>150</v>
      </c>
      <c r="H110">
        <v>150</v>
      </c>
      <c r="I110" s="5">
        <f t="shared" si="9"/>
        <v>0</v>
      </c>
    </row>
    <row r="111" spans="2:9" x14ac:dyDescent="0.25">
      <c r="B111" s="4">
        <v>44716</v>
      </c>
      <c r="C111" t="str">
        <f t="shared" si="7"/>
        <v>June</v>
      </c>
      <c r="D111">
        <f t="shared" si="6"/>
        <v>2022</v>
      </c>
      <c r="E111" t="s">
        <v>10</v>
      </c>
      <c r="F111" t="s">
        <v>6</v>
      </c>
      <c r="G111">
        <v>1000</v>
      </c>
      <c r="H111">
        <v>800</v>
      </c>
      <c r="I111" s="5">
        <f t="shared" si="9"/>
        <v>200</v>
      </c>
    </row>
    <row r="112" spans="2:9" x14ac:dyDescent="0.25">
      <c r="B112" s="4">
        <v>44717</v>
      </c>
      <c r="C112" t="str">
        <f t="shared" si="7"/>
        <v>June</v>
      </c>
      <c r="D112">
        <f t="shared" si="6"/>
        <v>2022</v>
      </c>
      <c r="E112" t="s">
        <v>10</v>
      </c>
      <c r="F112" t="s">
        <v>11</v>
      </c>
      <c r="G112">
        <v>1500</v>
      </c>
      <c r="H112">
        <v>1480</v>
      </c>
      <c r="I112" s="5">
        <f t="shared" si="9"/>
        <v>20</v>
      </c>
    </row>
    <row r="113" spans="2:9" x14ac:dyDescent="0.25">
      <c r="B113" s="4">
        <v>44718</v>
      </c>
      <c r="C113" t="str">
        <f t="shared" si="7"/>
        <v>June</v>
      </c>
      <c r="D113">
        <f t="shared" si="6"/>
        <v>2022</v>
      </c>
      <c r="E113" t="s">
        <v>15</v>
      </c>
      <c r="F113" t="s">
        <v>13</v>
      </c>
      <c r="G113">
        <v>500</v>
      </c>
      <c r="H113">
        <v>500</v>
      </c>
      <c r="I113" s="5">
        <f t="shared" si="9"/>
        <v>0</v>
      </c>
    </row>
    <row r="114" spans="2:9" x14ac:dyDescent="0.25">
      <c r="B114" s="4">
        <v>44719</v>
      </c>
      <c r="C114" t="str">
        <f t="shared" si="7"/>
        <v>June</v>
      </c>
      <c r="D114">
        <f t="shared" si="6"/>
        <v>2022</v>
      </c>
      <c r="E114" t="s">
        <v>15</v>
      </c>
      <c r="F114" t="s">
        <v>14</v>
      </c>
      <c r="G114">
        <v>500</v>
      </c>
      <c r="H114">
        <v>500</v>
      </c>
      <c r="I114" s="5">
        <f t="shared" si="9"/>
        <v>0</v>
      </c>
    </row>
    <row r="115" spans="2:9" x14ac:dyDescent="0.25">
      <c r="B115" s="4">
        <v>44720</v>
      </c>
      <c r="C115" t="str">
        <f t="shared" si="7"/>
        <v>June</v>
      </c>
      <c r="D115">
        <f t="shared" si="6"/>
        <v>2022</v>
      </c>
      <c r="E115" t="s">
        <v>16</v>
      </c>
      <c r="F115" t="s">
        <v>17</v>
      </c>
      <c r="G115">
        <v>2000</v>
      </c>
      <c r="H115">
        <v>1900</v>
      </c>
      <c r="I115" s="5">
        <f t="shared" si="9"/>
        <v>100</v>
      </c>
    </row>
    <row r="116" spans="2:9" x14ac:dyDescent="0.25">
      <c r="B116" s="4">
        <v>44721</v>
      </c>
      <c r="C116" t="str">
        <f t="shared" si="7"/>
        <v>June</v>
      </c>
      <c r="D116">
        <f t="shared" si="6"/>
        <v>2022</v>
      </c>
      <c r="E116" t="s">
        <v>16</v>
      </c>
      <c r="F116" t="s">
        <v>18</v>
      </c>
      <c r="G116">
        <v>1000</v>
      </c>
      <c r="H116">
        <v>800</v>
      </c>
      <c r="I116" s="5">
        <f t="shared" si="9"/>
        <v>200</v>
      </c>
    </row>
    <row r="117" spans="2:9" x14ac:dyDescent="0.25">
      <c r="B117" s="4">
        <v>44722</v>
      </c>
      <c r="C117" t="str">
        <f t="shared" si="7"/>
        <v>June</v>
      </c>
      <c r="D117">
        <f t="shared" si="6"/>
        <v>2022</v>
      </c>
      <c r="E117" t="s">
        <v>16</v>
      </c>
      <c r="F117" t="s">
        <v>19</v>
      </c>
      <c r="G117">
        <v>1000</v>
      </c>
      <c r="H117">
        <v>500</v>
      </c>
      <c r="I117" s="5">
        <f t="shared" si="9"/>
        <v>500</v>
      </c>
    </row>
    <row r="118" spans="2:9" x14ac:dyDescent="0.25">
      <c r="B118" s="4">
        <v>44723</v>
      </c>
      <c r="C118" t="str">
        <f t="shared" si="7"/>
        <v>June</v>
      </c>
      <c r="D118">
        <f t="shared" si="6"/>
        <v>2022</v>
      </c>
      <c r="E118" t="s">
        <v>20</v>
      </c>
      <c r="F118" t="s">
        <v>21</v>
      </c>
      <c r="G118">
        <v>1500</v>
      </c>
      <c r="H118">
        <v>0</v>
      </c>
      <c r="I118" s="5">
        <f t="shared" si="9"/>
        <v>1500</v>
      </c>
    </row>
    <row r="119" spans="2:9" x14ac:dyDescent="0.25">
      <c r="B119" s="4">
        <v>44724</v>
      </c>
      <c r="C119" t="str">
        <f t="shared" si="7"/>
        <v>June</v>
      </c>
      <c r="D119">
        <f t="shared" si="6"/>
        <v>2022</v>
      </c>
      <c r="E119" t="s">
        <v>20</v>
      </c>
      <c r="F119" t="s">
        <v>22</v>
      </c>
      <c r="G119">
        <v>1000</v>
      </c>
      <c r="H119">
        <v>200</v>
      </c>
      <c r="I119" s="5">
        <f t="shared" si="9"/>
        <v>800</v>
      </c>
    </row>
    <row r="120" spans="2:9" x14ac:dyDescent="0.25">
      <c r="B120" s="4">
        <v>44725</v>
      </c>
      <c r="C120" t="str">
        <f t="shared" si="7"/>
        <v>June</v>
      </c>
      <c r="D120">
        <f t="shared" si="6"/>
        <v>2022</v>
      </c>
      <c r="E120" t="s">
        <v>23</v>
      </c>
      <c r="F120" t="s">
        <v>24</v>
      </c>
      <c r="G120">
        <v>1500</v>
      </c>
      <c r="H120">
        <v>1500</v>
      </c>
      <c r="I120" s="5">
        <f t="shared" si="9"/>
        <v>0</v>
      </c>
    </row>
    <row r="121" spans="2:9" x14ac:dyDescent="0.25">
      <c r="B121" s="4">
        <v>44726</v>
      </c>
      <c r="C121" t="str">
        <f t="shared" si="7"/>
        <v>June</v>
      </c>
      <c r="D121">
        <f t="shared" si="6"/>
        <v>2022</v>
      </c>
      <c r="E121" t="s">
        <v>23</v>
      </c>
      <c r="F121" t="s">
        <v>25</v>
      </c>
      <c r="G121">
        <v>15000</v>
      </c>
      <c r="H121">
        <v>15000</v>
      </c>
      <c r="I121" s="5">
        <f t="shared" si="9"/>
        <v>0</v>
      </c>
    </row>
    <row r="122" spans="2:9" x14ac:dyDescent="0.25">
      <c r="B122" s="4">
        <v>44727</v>
      </c>
      <c r="C122" t="str">
        <f t="shared" si="7"/>
        <v>June</v>
      </c>
      <c r="D122">
        <f t="shared" si="6"/>
        <v>2022</v>
      </c>
      <c r="E122" t="s">
        <v>23</v>
      </c>
      <c r="F122" t="s">
        <v>26</v>
      </c>
      <c r="G122">
        <v>200</v>
      </c>
      <c r="H122">
        <v>600</v>
      </c>
      <c r="I122" s="5">
        <f t="shared" si="9"/>
        <v>-400</v>
      </c>
    </row>
    <row r="123" spans="2:9" x14ac:dyDescent="0.25">
      <c r="B123" s="4">
        <v>44728</v>
      </c>
      <c r="C123" t="str">
        <f t="shared" si="7"/>
        <v>June</v>
      </c>
      <c r="D123">
        <f t="shared" si="6"/>
        <v>2022</v>
      </c>
      <c r="E123" t="s">
        <v>27</v>
      </c>
      <c r="F123" t="s">
        <v>28</v>
      </c>
      <c r="G123">
        <v>1000</v>
      </c>
      <c r="H123">
        <v>0</v>
      </c>
      <c r="I123" s="5">
        <f t="shared" si="9"/>
        <v>1000</v>
      </c>
    </row>
    <row r="124" spans="2:9" x14ac:dyDescent="0.25">
      <c r="B124" s="4">
        <v>44729</v>
      </c>
      <c r="C124" t="str">
        <f t="shared" si="7"/>
        <v>June</v>
      </c>
      <c r="D124">
        <f t="shared" si="6"/>
        <v>2022</v>
      </c>
      <c r="E124" t="s">
        <v>27</v>
      </c>
      <c r="F124" t="s">
        <v>29</v>
      </c>
      <c r="G124">
        <v>1000</v>
      </c>
      <c r="H124">
        <v>0</v>
      </c>
      <c r="I124" s="5">
        <f t="shared" si="9"/>
        <v>1000</v>
      </c>
    </row>
    <row r="125" spans="2:9" x14ac:dyDescent="0.25">
      <c r="B125" s="4">
        <v>44730</v>
      </c>
      <c r="C125" t="str">
        <f t="shared" si="7"/>
        <v>June</v>
      </c>
      <c r="D125">
        <f t="shared" si="6"/>
        <v>2022</v>
      </c>
      <c r="E125" t="s">
        <v>27</v>
      </c>
      <c r="F125" t="s">
        <v>35</v>
      </c>
      <c r="G125">
        <v>200</v>
      </c>
      <c r="H125">
        <v>160</v>
      </c>
      <c r="I125" s="5">
        <f t="shared" si="9"/>
        <v>40</v>
      </c>
    </row>
    <row r="126" spans="2:9" x14ac:dyDescent="0.25">
      <c r="B126" s="4">
        <v>44731</v>
      </c>
      <c r="C126" t="str">
        <f t="shared" si="7"/>
        <v>June</v>
      </c>
      <c r="D126">
        <f t="shared" si="6"/>
        <v>2022</v>
      </c>
      <c r="E126" t="s">
        <v>30</v>
      </c>
      <c r="F126" t="s">
        <v>31</v>
      </c>
      <c r="G126">
        <v>200</v>
      </c>
      <c r="H126">
        <v>200</v>
      </c>
      <c r="I126" s="5">
        <f t="shared" si="9"/>
        <v>0</v>
      </c>
    </row>
    <row r="127" spans="2:9" x14ac:dyDescent="0.25">
      <c r="B127" s="4">
        <v>44732</v>
      </c>
      <c r="C127" t="str">
        <f t="shared" si="7"/>
        <v>June</v>
      </c>
      <c r="D127">
        <f t="shared" si="6"/>
        <v>2022</v>
      </c>
      <c r="E127" t="s">
        <v>30</v>
      </c>
      <c r="F127" t="s">
        <v>32</v>
      </c>
      <c r="G127">
        <v>1000</v>
      </c>
      <c r="H127">
        <v>120</v>
      </c>
      <c r="I127" s="5">
        <f t="shared" si="9"/>
        <v>880</v>
      </c>
    </row>
    <row r="128" spans="2:9" x14ac:dyDescent="0.25">
      <c r="B128" s="6">
        <v>44733</v>
      </c>
      <c r="C128" s="7" t="str">
        <f t="shared" si="7"/>
        <v>June</v>
      </c>
      <c r="D128" s="7">
        <f t="shared" si="6"/>
        <v>2022</v>
      </c>
      <c r="E128" s="7" t="s">
        <v>30</v>
      </c>
      <c r="F128" s="7" t="s">
        <v>33</v>
      </c>
      <c r="G128" s="7">
        <v>600</v>
      </c>
      <c r="H128" s="7">
        <v>0</v>
      </c>
      <c r="I128" s="8">
        <f t="shared" si="9"/>
        <v>600</v>
      </c>
    </row>
    <row r="129" spans="2:9" x14ac:dyDescent="0.25">
      <c r="B129" s="1">
        <v>44743</v>
      </c>
      <c r="C129" s="2" t="str">
        <f t="shared" si="7"/>
        <v>July</v>
      </c>
      <c r="D129" s="2">
        <f t="shared" si="6"/>
        <v>2022</v>
      </c>
      <c r="E129" s="2" t="s">
        <v>10</v>
      </c>
      <c r="F129" s="2" t="s">
        <v>7</v>
      </c>
      <c r="G129" s="2">
        <v>1000</v>
      </c>
      <c r="H129" s="2">
        <v>650</v>
      </c>
      <c r="I129" s="3">
        <f t="shared" ref="I129:I149" si="10">G129-H129</f>
        <v>350</v>
      </c>
    </row>
    <row r="130" spans="2:9" x14ac:dyDescent="0.25">
      <c r="B130" s="4">
        <v>44744</v>
      </c>
      <c r="C130" t="str">
        <f t="shared" si="7"/>
        <v>July</v>
      </c>
      <c r="D130">
        <f t="shared" si="6"/>
        <v>2022</v>
      </c>
      <c r="E130" t="s">
        <v>10</v>
      </c>
      <c r="F130" t="s">
        <v>12</v>
      </c>
      <c r="G130">
        <v>1000</v>
      </c>
      <c r="H130">
        <v>900</v>
      </c>
      <c r="I130" s="5">
        <f t="shared" si="10"/>
        <v>100</v>
      </c>
    </row>
    <row r="131" spans="2:9" x14ac:dyDescent="0.25">
      <c r="B131" s="4">
        <v>44745</v>
      </c>
      <c r="C131" t="str">
        <f t="shared" si="7"/>
        <v>July</v>
      </c>
      <c r="D131">
        <f t="shared" si="6"/>
        <v>2022</v>
      </c>
      <c r="E131" t="s">
        <v>10</v>
      </c>
      <c r="F131" t="s">
        <v>8</v>
      </c>
      <c r="G131">
        <v>150</v>
      </c>
      <c r="H131">
        <v>150</v>
      </c>
      <c r="I131" s="5">
        <f t="shared" si="10"/>
        <v>0</v>
      </c>
    </row>
    <row r="132" spans="2:9" x14ac:dyDescent="0.25">
      <c r="B132" s="4">
        <v>44746</v>
      </c>
      <c r="C132" t="str">
        <f t="shared" si="7"/>
        <v>July</v>
      </c>
      <c r="D132">
        <f t="shared" ref="D132:D195" si="11">YEAR(B132)</f>
        <v>2022</v>
      </c>
      <c r="E132" t="s">
        <v>10</v>
      </c>
      <c r="F132" t="s">
        <v>6</v>
      </c>
      <c r="G132">
        <v>1000</v>
      </c>
      <c r="H132">
        <v>800</v>
      </c>
      <c r="I132" s="5">
        <f t="shared" si="10"/>
        <v>200</v>
      </c>
    </row>
    <row r="133" spans="2:9" x14ac:dyDescent="0.25">
      <c r="B133" s="4">
        <v>44747</v>
      </c>
      <c r="C133" t="str">
        <f t="shared" si="7"/>
        <v>July</v>
      </c>
      <c r="D133">
        <f t="shared" si="11"/>
        <v>2022</v>
      </c>
      <c r="E133" t="s">
        <v>10</v>
      </c>
      <c r="F133" t="s">
        <v>11</v>
      </c>
      <c r="G133">
        <v>1500</v>
      </c>
      <c r="H133">
        <v>1480</v>
      </c>
      <c r="I133" s="5">
        <f t="shared" si="10"/>
        <v>20</v>
      </c>
    </row>
    <row r="134" spans="2:9" x14ac:dyDescent="0.25">
      <c r="B134" s="4">
        <v>44748</v>
      </c>
      <c r="C134" t="str">
        <f t="shared" ref="C134:C197" si="12">TEXT(B134,"mmmm")</f>
        <v>July</v>
      </c>
      <c r="D134">
        <f t="shared" si="11"/>
        <v>2022</v>
      </c>
      <c r="E134" t="s">
        <v>15</v>
      </c>
      <c r="F134" t="s">
        <v>13</v>
      </c>
      <c r="G134">
        <v>500</v>
      </c>
      <c r="H134">
        <v>500</v>
      </c>
      <c r="I134" s="5">
        <f t="shared" si="10"/>
        <v>0</v>
      </c>
    </row>
    <row r="135" spans="2:9" x14ac:dyDescent="0.25">
      <c r="B135" s="4">
        <v>44749</v>
      </c>
      <c r="C135" t="str">
        <f t="shared" si="12"/>
        <v>July</v>
      </c>
      <c r="D135">
        <f t="shared" si="11"/>
        <v>2022</v>
      </c>
      <c r="E135" t="s">
        <v>15</v>
      </c>
      <c r="F135" t="s">
        <v>14</v>
      </c>
      <c r="G135">
        <v>500</v>
      </c>
      <c r="H135">
        <v>500</v>
      </c>
      <c r="I135" s="5">
        <f t="shared" si="10"/>
        <v>0</v>
      </c>
    </row>
    <row r="136" spans="2:9" x14ac:dyDescent="0.25">
      <c r="B136" s="4">
        <v>44750</v>
      </c>
      <c r="C136" t="str">
        <f t="shared" si="12"/>
        <v>July</v>
      </c>
      <c r="D136">
        <f t="shared" si="11"/>
        <v>2022</v>
      </c>
      <c r="E136" t="s">
        <v>16</v>
      </c>
      <c r="F136" t="s">
        <v>17</v>
      </c>
      <c r="G136">
        <v>2000</v>
      </c>
      <c r="H136">
        <v>900</v>
      </c>
      <c r="I136" s="5">
        <f t="shared" si="10"/>
        <v>1100</v>
      </c>
    </row>
    <row r="137" spans="2:9" x14ac:dyDescent="0.25">
      <c r="B137" s="4">
        <v>44751</v>
      </c>
      <c r="C137" t="str">
        <f t="shared" si="12"/>
        <v>July</v>
      </c>
      <c r="D137">
        <f t="shared" si="11"/>
        <v>2022</v>
      </c>
      <c r="E137" t="s">
        <v>16</v>
      </c>
      <c r="F137" t="s">
        <v>18</v>
      </c>
      <c r="G137">
        <v>1000</v>
      </c>
      <c r="H137">
        <v>500</v>
      </c>
      <c r="I137" s="5">
        <f t="shared" si="10"/>
        <v>500</v>
      </c>
    </row>
    <row r="138" spans="2:9" x14ac:dyDescent="0.25">
      <c r="B138" s="4">
        <v>44752</v>
      </c>
      <c r="C138" t="str">
        <f t="shared" si="12"/>
        <v>July</v>
      </c>
      <c r="D138">
        <f t="shared" si="11"/>
        <v>2022</v>
      </c>
      <c r="E138" t="s">
        <v>16</v>
      </c>
      <c r="F138" t="s">
        <v>19</v>
      </c>
      <c r="G138">
        <v>1000</v>
      </c>
      <c r="H138">
        <v>860</v>
      </c>
      <c r="I138" s="5">
        <f t="shared" si="10"/>
        <v>140</v>
      </c>
    </row>
    <row r="139" spans="2:9" x14ac:dyDescent="0.25">
      <c r="B139" s="4">
        <v>44753</v>
      </c>
      <c r="C139" t="str">
        <f t="shared" si="12"/>
        <v>July</v>
      </c>
      <c r="D139">
        <f t="shared" si="11"/>
        <v>2022</v>
      </c>
      <c r="E139" t="s">
        <v>20</v>
      </c>
      <c r="F139" t="s">
        <v>21</v>
      </c>
      <c r="G139">
        <v>1500</v>
      </c>
      <c r="H139">
        <v>2000</v>
      </c>
      <c r="I139" s="5">
        <f t="shared" si="10"/>
        <v>-500</v>
      </c>
    </row>
    <row r="140" spans="2:9" x14ac:dyDescent="0.25">
      <c r="B140" s="4">
        <v>44754</v>
      </c>
      <c r="C140" t="str">
        <f t="shared" si="12"/>
        <v>July</v>
      </c>
      <c r="D140">
        <f t="shared" si="11"/>
        <v>2022</v>
      </c>
      <c r="E140" t="s">
        <v>20</v>
      </c>
      <c r="F140" t="s">
        <v>22</v>
      </c>
      <c r="G140">
        <v>1000</v>
      </c>
      <c r="H140">
        <v>600</v>
      </c>
      <c r="I140" s="5">
        <f t="shared" si="10"/>
        <v>400</v>
      </c>
    </row>
    <row r="141" spans="2:9" x14ac:dyDescent="0.25">
      <c r="B141" s="4">
        <v>44755</v>
      </c>
      <c r="C141" t="str">
        <f t="shared" si="12"/>
        <v>July</v>
      </c>
      <c r="D141">
        <f t="shared" si="11"/>
        <v>2022</v>
      </c>
      <c r="E141" t="s">
        <v>23</v>
      </c>
      <c r="F141" t="s">
        <v>24</v>
      </c>
      <c r="G141">
        <v>1500</v>
      </c>
      <c r="H141">
        <v>1500</v>
      </c>
      <c r="I141" s="5">
        <f t="shared" si="10"/>
        <v>0</v>
      </c>
    </row>
    <row r="142" spans="2:9" x14ac:dyDescent="0.25">
      <c r="B142" s="4">
        <v>44756</v>
      </c>
      <c r="C142" t="str">
        <f t="shared" si="12"/>
        <v>July</v>
      </c>
      <c r="D142">
        <f t="shared" si="11"/>
        <v>2022</v>
      </c>
      <c r="E142" t="s">
        <v>23</v>
      </c>
      <c r="F142" t="s">
        <v>25</v>
      </c>
      <c r="G142">
        <v>0</v>
      </c>
      <c r="H142">
        <v>0</v>
      </c>
      <c r="I142" s="5">
        <f t="shared" si="10"/>
        <v>0</v>
      </c>
    </row>
    <row r="143" spans="2:9" x14ac:dyDescent="0.25">
      <c r="B143" s="4">
        <v>44757</v>
      </c>
      <c r="C143" t="str">
        <f t="shared" si="12"/>
        <v>July</v>
      </c>
      <c r="D143">
        <f t="shared" si="11"/>
        <v>2022</v>
      </c>
      <c r="E143" t="s">
        <v>23</v>
      </c>
      <c r="F143" t="s">
        <v>26</v>
      </c>
      <c r="G143">
        <v>200</v>
      </c>
      <c r="H143">
        <v>250</v>
      </c>
      <c r="I143" s="5">
        <f t="shared" si="10"/>
        <v>-50</v>
      </c>
    </row>
    <row r="144" spans="2:9" x14ac:dyDescent="0.25">
      <c r="B144" s="4">
        <v>44758</v>
      </c>
      <c r="C144" t="str">
        <f t="shared" si="12"/>
        <v>July</v>
      </c>
      <c r="D144">
        <f t="shared" si="11"/>
        <v>2022</v>
      </c>
      <c r="E144" t="s">
        <v>27</v>
      </c>
      <c r="F144" t="s">
        <v>28</v>
      </c>
      <c r="G144">
        <v>1000</v>
      </c>
      <c r="H144">
        <v>950</v>
      </c>
      <c r="I144" s="5">
        <f t="shared" si="10"/>
        <v>50</v>
      </c>
    </row>
    <row r="145" spans="2:9" x14ac:dyDescent="0.25">
      <c r="B145" s="4">
        <v>44759</v>
      </c>
      <c r="C145" t="str">
        <f t="shared" si="12"/>
        <v>July</v>
      </c>
      <c r="D145">
        <f t="shared" si="11"/>
        <v>2022</v>
      </c>
      <c r="E145" t="s">
        <v>27</v>
      </c>
      <c r="F145" t="s">
        <v>29</v>
      </c>
      <c r="G145">
        <v>1000</v>
      </c>
      <c r="H145">
        <v>0</v>
      </c>
      <c r="I145" s="5">
        <f t="shared" si="10"/>
        <v>1000</v>
      </c>
    </row>
    <row r="146" spans="2:9" x14ac:dyDescent="0.25">
      <c r="B146" s="4">
        <v>44760</v>
      </c>
      <c r="C146" t="str">
        <f t="shared" si="12"/>
        <v>July</v>
      </c>
      <c r="D146">
        <f t="shared" si="11"/>
        <v>2022</v>
      </c>
      <c r="E146" t="s">
        <v>27</v>
      </c>
      <c r="F146" t="s">
        <v>35</v>
      </c>
      <c r="G146">
        <v>200</v>
      </c>
      <c r="H146">
        <v>0</v>
      </c>
      <c r="I146" s="5">
        <f t="shared" si="10"/>
        <v>200</v>
      </c>
    </row>
    <row r="147" spans="2:9" x14ac:dyDescent="0.25">
      <c r="B147" s="4">
        <v>44761</v>
      </c>
      <c r="C147" t="str">
        <f t="shared" si="12"/>
        <v>July</v>
      </c>
      <c r="D147">
        <f t="shared" si="11"/>
        <v>2022</v>
      </c>
      <c r="E147" t="s">
        <v>30</v>
      </c>
      <c r="F147" t="s">
        <v>31</v>
      </c>
      <c r="G147">
        <v>200</v>
      </c>
      <c r="H147">
        <v>200</v>
      </c>
      <c r="I147" s="5">
        <f t="shared" si="10"/>
        <v>0</v>
      </c>
    </row>
    <row r="148" spans="2:9" x14ac:dyDescent="0.25">
      <c r="B148" s="4">
        <v>44762</v>
      </c>
      <c r="C148" t="str">
        <f t="shared" si="12"/>
        <v>July</v>
      </c>
      <c r="D148">
        <f t="shared" si="11"/>
        <v>2022</v>
      </c>
      <c r="E148" t="s">
        <v>30</v>
      </c>
      <c r="F148" t="s">
        <v>32</v>
      </c>
      <c r="G148">
        <v>1000</v>
      </c>
      <c r="H148">
        <v>130</v>
      </c>
      <c r="I148" s="5">
        <f t="shared" si="10"/>
        <v>870</v>
      </c>
    </row>
    <row r="149" spans="2:9" x14ac:dyDescent="0.25">
      <c r="B149" s="6">
        <v>44763</v>
      </c>
      <c r="C149" s="7" t="str">
        <f t="shared" si="12"/>
        <v>July</v>
      </c>
      <c r="D149" s="7">
        <f t="shared" si="11"/>
        <v>2022</v>
      </c>
      <c r="E149" s="7" t="s">
        <v>30</v>
      </c>
      <c r="F149" s="7" t="s">
        <v>33</v>
      </c>
      <c r="G149" s="7">
        <v>600</v>
      </c>
      <c r="H149" s="7">
        <v>600</v>
      </c>
      <c r="I149" s="8">
        <f t="shared" si="10"/>
        <v>0</v>
      </c>
    </row>
    <row r="150" spans="2:9" x14ac:dyDescent="0.25">
      <c r="B150" s="1">
        <v>44774</v>
      </c>
      <c r="C150" s="2" t="str">
        <f t="shared" si="12"/>
        <v>August</v>
      </c>
      <c r="D150" s="2">
        <f t="shared" si="11"/>
        <v>2022</v>
      </c>
      <c r="E150" s="2" t="s">
        <v>10</v>
      </c>
      <c r="F150" s="2" t="s">
        <v>7</v>
      </c>
      <c r="G150" s="2">
        <v>1000</v>
      </c>
      <c r="H150" s="2">
        <v>1200</v>
      </c>
      <c r="I150" s="3">
        <f t="shared" ref="I150:I170" si="13">G150-H150</f>
        <v>-200</v>
      </c>
    </row>
    <row r="151" spans="2:9" x14ac:dyDescent="0.25">
      <c r="B151" s="4">
        <v>44775</v>
      </c>
      <c r="C151" t="str">
        <f t="shared" si="12"/>
        <v>August</v>
      </c>
      <c r="D151">
        <f t="shared" si="11"/>
        <v>2022</v>
      </c>
      <c r="E151" t="s">
        <v>10</v>
      </c>
      <c r="F151" t="s">
        <v>12</v>
      </c>
      <c r="G151">
        <v>1000</v>
      </c>
      <c r="H151">
        <v>520</v>
      </c>
      <c r="I151" s="5">
        <f t="shared" si="13"/>
        <v>480</v>
      </c>
    </row>
    <row r="152" spans="2:9" x14ac:dyDescent="0.25">
      <c r="B152" s="4">
        <v>44776</v>
      </c>
      <c r="C152" t="str">
        <f t="shared" si="12"/>
        <v>August</v>
      </c>
      <c r="D152">
        <f t="shared" si="11"/>
        <v>2022</v>
      </c>
      <c r="E152" t="s">
        <v>10</v>
      </c>
      <c r="F152" t="s">
        <v>8</v>
      </c>
      <c r="G152">
        <v>150</v>
      </c>
      <c r="H152">
        <v>150</v>
      </c>
      <c r="I152" s="5">
        <f t="shared" si="13"/>
        <v>0</v>
      </c>
    </row>
    <row r="153" spans="2:9" x14ac:dyDescent="0.25">
      <c r="B153" s="4">
        <v>44777</v>
      </c>
      <c r="C153" t="str">
        <f t="shared" si="12"/>
        <v>August</v>
      </c>
      <c r="D153">
        <f t="shared" si="11"/>
        <v>2022</v>
      </c>
      <c r="E153" t="s">
        <v>10</v>
      </c>
      <c r="F153" t="s">
        <v>6</v>
      </c>
      <c r="G153">
        <v>1000</v>
      </c>
      <c r="H153">
        <v>820</v>
      </c>
      <c r="I153" s="5">
        <f t="shared" si="13"/>
        <v>180</v>
      </c>
    </row>
    <row r="154" spans="2:9" x14ac:dyDescent="0.25">
      <c r="B154" s="4">
        <v>44778</v>
      </c>
      <c r="C154" t="str">
        <f t="shared" si="12"/>
        <v>August</v>
      </c>
      <c r="D154">
        <f t="shared" si="11"/>
        <v>2022</v>
      </c>
      <c r="E154" t="s">
        <v>10</v>
      </c>
      <c r="F154" t="s">
        <v>11</v>
      </c>
      <c r="G154">
        <v>1500</v>
      </c>
      <c r="H154">
        <v>1480</v>
      </c>
      <c r="I154" s="5">
        <f t="shared" si="13"/>
        <v>20</v>
      </c>
    </row>
    <row r="155" spans="2:9" x14ac:dyDescent="0.25">
      <c r="B155" s="4">
        <v>44779</v>
      </c>
      <c r="C155" t="str">
        <f t="shared" si="12"/>
        <v>August</v>
      </c>
      <c r="D155">
        <f t="shared" si="11"/>
        <v>2022</v>
      </c>
      <c r="E155" t="s">
        <v>15</v>
      </c>
      <c r="F155" t="s">
        <v>13</v>
      </c>
      <c r="G155">
        <v>500</v>
      </c>
      <c r="H155">
        <v>500</v>
      </c>
      <c r="I155" s="5">
        <f t="shared" si="13"/>
        <v>0</v>
      </c>
    </row>
    <row r="156" spans="2:9" x14ac:dyDescent="0.25">
      <c r="B156" s="4">
        <v>44780</v>
      </c>
      <c r="C156" t="str">
        <f t="shared" si="12"/>
        <v>August</v>
      </c>
      <c r="D156">
        <f t="shared" si="11"/>
        <v>2022</v>
      </c>
      <c r="E156" t="s">
        <v>15</v>
      </c>
      <c r="F156" t="s">
        <v>14</v>
      </c>
      <c r="G156">
        <v>500</v>
      </c>
      <c r="H156">
        <v>500</v>
      </c>
      <c r="I156" s="5">
        <f t="shared" si="13"/>
        <v>0</v>
      </c>
    </row>
    <row r="157" spans="2:9" x14ac:dyDescent="0.25">
      <c r="B157" s="4">
        <v>44781</v>
      </c>
      <c r="C157" t="str">
        <f t="shared" si="12"/>
        <v>August</v>
      </c>
      <c r="D157">
        <f t="shared" si="11"/>
        <v>2022</v>
      </c>
      <c r="E157" t="s">
        <v>16</v>
      </c>
      <c r="F157" t="s">
        <v>17</v>
      </c>
      <c r="G157">
        <v>2000</v>
      </c>
      <c r="H157">
        <v>2500</v>
      </c>
      <c r="I157" s="5">
        <f t="shared" si="13"/>
        <v>-500</v>
      </c>
    </row>
    <row r="158" spans="2:9" x14ac:dyDescent="0.25">
      <c r="B158" s="4">
        <v>44782</v>
      </c>
      <c r="C158" t="str">
        <f t="shared" si="12"/>
        <v>August</v>
      </c>
      <c r="D158">
        <f t="shared" si="11"/>
        <v>2022</v>
      </c>
      <c r="E158" t="s">
        <v>16</v>
      </c>
      <c r="F158" t="s">
        <v>18</v>
      </c>
      <c r="G158">
        <v>1000</v>
      </c>
      <c r="H158">
        <v>200</v>
      </c>
      <c r="I158" s="5">
        <f t="shared" si="13"/>
        <v>800</v>
      </c>
    </row>
    <row r="159" spans="2:9" x14ac:dyDescent="0.25">
      <c r="B159" s="4">
        <v>44783</v>
      </c>
      <c r="C159" t="str">
        <f t="shared" si="12"/>
        <v>August</v>
      </c>
      <c r="D159">
        <f t="shared" si="11"/>
        <v>2022</v>
      </c>
      <c r="E159" t="s">
        <v>16</v>
      </c>
      <c r="F159" t="s">
        <v>19</v>
      </c>
      <c r="G159">
        <v>1000</v>
      </c>
      <c r="H159">
        <v>500</v>
      </c>
      <c r="I159" s="5">
        <f t="shared" si="13"/>
        <v>500</v>
      </c>
    </row>
    <row r="160" spans="2:9" x14ac:dyDescent="0.25">
      <c r="B160" s="4">
        <v>44784</v>
      </c>
      <c r="C160" t="str">
        <f t="shared" si="12"/>
        <v>August</v>
      </c>
      <c r="D160">
        <f t="shared" si="11"/>
        <v>2022</v>
      </c>
      <c r="E160" t="s">
        <v>20</v>
      </c>
      <c r="F160" t="s">
        <v>21</v>
      </c>
      <c r="G160">
        <v>1500</v>
      </c>
      <c r="H160">
        <v>0</v>
      </c>
      <c r="I160" s="5">
        <f t="shared" si="13"/>
        <v>1500</v>
      </c>
    </row>
    <row r="161" spans="2:9" x14ac:dyDescent="0.25">
      <c r="B161" s="4">
        <v>44785</v>
      </c>
      <c r="C161" t="str">
        <f t="shared" si="12"/>
        <v>August</v>
      </c>
      <c r="D161">
        <f t="shared" si="11"/>
        <v>2022</v>
      </c>
      <c r="E161" t="s">
        <v>20</v>
      </c>
      <c r="F161" t="s">
        <v>22</v>
      </c>
      <c r="G161">
        <v>1000</v>
      </c>
      <c r="H161">
        <v>0</v>
      </c>
      <c r="I161" s="5">
        <f t="shared" si="13"/>
        <v>1000</v>
      </c>
    </row>
    <row r="162" spans="2:9" x14ac:dyDescent="0.25">
      <c r="B162" s="4">
        <v>44786</v>
      </c>
      <c r="C162" t="str">
        <f t="shared" si="12"/>
        <v>August</v>
      </c>
      <c r="D162">
        <f t="shared" si="11"/>
        <v>2022</v>
      </c>
      <c r="E162" t="s">
        <v>23</v>
      </c>
      <c r="F162" t="s">
        <v>24</v>
      </c>
      <c r="G162">
        <v>1500</v>
      </c>
      <c r="H162">
        <v>1500</v>
      </c>
      <c r="I162" s="5">
        <f t="shared" si="13"/>
        <v>0</v>
      </c>
    </row>
    <row r="163" spans="2:9" x14ac:dyDescent="0.25">
      <c r="B163" s="4">
        <v>44787</v>
      </c>
      <c r="C163" t="str">
        <f t="shared" si="12"/>
        <v>August</v>
      </c>
      <c r="D163">
        <f t="shared" si="11"/>
        <v>2022</v>
      </c>
      <c r="E163" t="s">
        <v>23</v>
      </c>
      <c r="F163" t="s">
        <v>25</v>
      </c>
      <c r="G163">
        <v>0</v>
      </c>
      <c r="H163">
        <v>0</v>
      </c>
      <c r="I163" s="5">
        <f t="shared" si="13"/>
        <v>0</v>
      </c>
    </row>
    <row r="164" spans="2:9" x14ac:dyDescent="0.25">
      <c r="B164" s="4">
        <v>44788</v>
      </c>
      <c r="C164" t="str">
        <f t="shared" si="12"/>
        <v>August</v>
      </c>
      <c r="D164">
        <f t="shared" si="11"/>
        <v>2022</v>
      </c>
      <c r="E164" t="s">
        <v>23</v>
      </c>
      <c r="F164" t="s">
        <v>26</v>
      </c>
      <c r="G164">
        <v>200</v>
      </c>
      <c r="H164">
        <v>300</v>
      </c>
      <c r="I164" s="5">
        <f t="shared" si="13"/>
        <v>-100</v>
      </c>
    </row>
    <row r="165" spans="2:9" x14ac:dyDescent="0.25">
      <c r="B165" s="4">
        <v>44789</v>
      </c>
      <c r="C165" t="str">
        <f t="shared" si="12"/>
        <v>August</v>
      </c>
      <c r="D165">
        <f t="shared" si="11"/>
        <v>2022</v>
      </c>
      <c r="E165" t="s">
        <v>27</v>
      </c>
      <c r="F165" t="s">
        <v>28</v>
      </c>
      <c r="G165">
        <v>1000</v>
      </c>
      <c r="H165">
        <v>0</v>
      </c>
      <c r="I165" s="5">
        <f t="shared" si="13"/>
        <v>1000</v>
      </c>
    </row>
    <row r="166" spans="2:9" x14ac:dyDescent="0.25">
      <c r="B166" s="4">
        <v>44790</v>
      </c>
      <c r="C166" t="str">
        <f t="shared" si="12"/>
        <v>August</v>
      </c>
      <c r="D166">
        <f t="shared" si="11"/>
        <v>2022</v>
      </c>
      <c r="E166" t="s">
        <v>27</v>
      </c>
      <c r="F166" t="s">
        <v>29</v>
      </c>
      <c r="G166">
        <v>1000</v>
      </c>
      <c r="H166">
        <v>0</v>
      </c>
      <c r="I166" s="5">
        <f t="shared" si="13"/>
        <v>1000</v>
      </c>
    </row>
    <row r="167" spans="2:9" x14ac:dyDescent="0.25">
      <c r="B167" s="4">
        <v>44791</v>
      </c>
      <c r="C167" t="str">
        <f t="shared" si="12"/>
        <v>August</v>
      </c>
      <c r="D167">
        <f t="shared" si="11"/>
        <v>2022</v>
      </c>
      <c r="E167" t="s">
        <v>27</v>
      </c>
      <c r="F167" t="s">
        <v>35</v>
      </c>
      <c r="G167">
        <v>200</v>
      </c>
      <c r="H167">
        <v>0</v>
      </c>
      <c r="I167" s="5">
        <f t="shared" si="13"/>
        <v>200</v>
      </c>
    </row>
    <row r="168" spans="2:9" x14ac:dyDescent="0.25">
      <c r="B168" s="4">
        <v>44792</v>
      </c>
      <c r="C168" t="str">
        <f t="shared" si="12"/>
        <v>August</v>
      </c>
      <c r="D168">
        <f t="shared" si="11"/>
        <v>2022</v>
      </c>
      <c r="E168" t="s">
        <v>30</v>
      </c>
      <c r="F168" t="s">
        <v>31</v>
      </c>
      <c r="G168">
        <v>200</v>
      </c>
      <c r="H168">
        <v>200</v>
      </c>
      <c r="I168" s="5">
        <f t="shared" si="13"/>
        <v>0</v>
      </c>
    </row>
    <row r="169" spans="2:9" x14ac:dyDescent="0.25">
      <c r="B169" s="4">
        <v>44793</v>
      </c>
      <c r="C169" t="str">
        <f t="shared" si="12"/>
        <v>August</v>
      </c>
      <c r="D169">
        <f t="shared" si="11"/>
        <v>2022</v>
      </c>
      <c r="E169" t="s">
        <v>30</v>
      </c>
      <c r="F169" t="s">
        <v>32</v>
      </c>
      <c r="G169">
        <v>1000</v>
      </c>
      <c r="H169">
        <v>250</v>
      </c>
      <c r="I169" s="5">
        <f t="shared" si="13"/>
        <v>750</v>
      </c>
    </row>
    <row r="170" spans="2:9" x14ac:dyDescent="0.25">
      <c r="B170" s="6">
        <v>44794</v>
      </c>
      <c r="C170" s="7" t="str">
        <f t="shared" si="12"/>
        <v>August</v>
      </c>
      <c r="D170" s="7">
        <f t="shared" si="11"/>
        <v>2022</v>
      </c>
      <c r="E170" s="7" t="s">
        <v>30</v>
      </c>
      <c r="F170" s="7" t="s">
        <v>33</v>
      </c>
      <c r="G170" s="7">
        <v>600</v>
      </c>
      <c r="H170" s="7">
        <v>0</v>
      </c>
      <c r="I170" s="8">
        <f t="shared" si="13"/>
        <v>600</v>
      </c>
    </row>
    <row r="171" spans="2:9" x14ac:dyDescent="0.25">
      <c r="B171" s="1">
        <v>44805</v>
      </c>
      <c r="C171" s="2" t="str">
        <f t="shared" si="12"/>
        <v>September</v>
      </c>
      <c r="D171" s="2">
        <f t="shared" si="11"/>
        <v>2022</v>
      </c>
      <c r="E171" s="2" t="s">
        <v>10</v>
      </c>
      <c r="F171" s="2" t="s">
        <v>7</v>
      </c>
      <c r="G171" s="2">
        <v>1000</v>
      </c>
      <c r="H171" s="2">
        <v>500</v>
      </c>
      <c r="I171" s="3">
        <f t="shared" ref="I171:I191" si="14">G171-H171</f>
        <v>500</v>
      </c>
    </row>
    <row r="172" spans="2:9" x14ac:dyDescent="0.25">
      <c r="B172" s="4">
        <v>44806</v>
      </c>
      <c r="C172" t="str">
        <f t="shared" si="12"/>
        <v>September</v>
      </c>
      <c r="D172">
        <f t="shared" si="11"/>
        <v>2022</v>
      </c>
      <c r="E172" t="s">
        <v>10</v>
      </c>
      <c r="F172" t="s">
        <v>12</v>
      </c>
      <c r="G172">
        <v>1000</v>
      </c>
      <c r="H172">
        <v>1200</v>
      </c>
      <c r="I172" s="5">
        <f t="shared" si="14"/>
        <v>-200</v>
      </c>
    </row>
    <row r="173" spans="2:9" x14ac:dyDescent="0.25">
      <c r="B173" s="4">
        <v>44807</v>
      </c>
      <c r="C173" t="str">
        <f t="shared" si="12"/>
        <v>September</v>
      </c>
      <c r="D173">
        <f t="shared" si="11"/>
        <v>2022</v>
      </c>
      <c r="E173" t="s">
        <v>10</v>
      </c>
      <c r="F173" t="s">
        <v>8</v>
      </c>
      <c r="G173">
        <v>150</v>
      </c>
      <c r="H173">
        <v>150</v>
      </c>
      <c r="I173" s="5">
        <f t="shared" si="14"/>
        <v>0</v>
      </c>
    </row>
    <row r="174" spans="2:9" x14ac:dyDescent="0.25">
      <c r="B174" s="4">
        <v>44808</v>
      </c>
      <c r="C174" t="str">
        <f t="shared" si="12"/>
        <v>September</v>
      </c>
      <c r="D174">
        <f t="shared" si="11"/>
        <v>2022</v>
      </c>
      <c r="E174" t="s">
        <v>10</v>
      </c>
      <c r="F174" t="s">
        <v>6</v>
      </c>
      <c r="G174">
        <v>1000</v>
      </c>
      <c r="H174">
        <v>800</v>
      </c>
      <c r="I174" s="5">
        <f t="shared" si="14"/>
        <v>200</v>
      </c>
    </row>
    <row r="175" spans="2:9" x14ac:dyDescent="0.25">
      <c r="B175" s="4">
        <v>44809</v>
      </c>
      <c r="C175" t="str">
        <f t="shared" si="12"/>
        <v>September</v>
      </c>
      <c r="D175">
        <f t="shared" si="11"/>
        <v>2022</v>
      </c>
      <c r="E175" t="s">
        <v>10</v>
      </c>
      <c r="F175" t="s">
        <v>11</v>
      </c>
      <c r="G175">
        <v>1480</v>
      </c>
      <c r="H175">
        <v>1480</v>
      </c>
      <c r="I175" s="5">
        <f t="shared" si="14"/>
        <v>0</v>
      </c>
    </row>
    <row r="176" spans="2:9" x14ac:dyDescent="0.25">
      <c r="B176" s="4">
        <v>44810</v>
      </c>
      <c r="C176" t="str">
        <f t="shared" si="12"/>
        <v>September</v>
      </c>
      <c r="D176">
        <f t="shared" si="11"/>
        <v>2022</v>
      </c>
      <c r="E176" t="s">
        <v>15</v>
      </c>
      <c r="F176" t="s">
        <v>13</v>
      </c>
      <c r="G176">
        <v>500</v>
      </c>
      <c r="H176">
        <v>500</v>
      </c>
      <c r="I176" s="5">
        <f t="shared" si="14"/>
        <v>0</v>
      </c>
    </row>
    <row r="177" spans="2:9" x14ac:dyDescent="0.25">
      <c r="B177" s="4">
        <v>44811</v>
      </c>
      <c r="C177" t="str">
        <f t="shared" si="12"/>
        <v>September</v>
      </c>
      <c r="D177">
        <f t="shared" si="11"/>
        <v>2022</v>
      </c>
      <c r="E177" t="s">
        <v>15</v>
      </c>
      <c r="F177" t="s">
        <v>14</v>
      </c>
      <c r="G177">
        <v>500</v>
      </c>
      <c r="H177">
        <v>500</v>
      </c>
      <c r="I177" s="5">
        <f t="shared" si="14"/>
        <v>0</v>
      </c>
    </row>
    <row r="178" spans="2:9" x14ac:dyDescent="0.25">
      <c r="B178" s="4">
        <v>44812</v>
      </c>
      <c r="C178" t="str">
        <f t="shared" si="12"/>
        <v>September</v>
      </c>
      <c r="D178">
        <f t="shared" si="11"/>
        <v>2022</v>
      </c>
      <c r="E178" t="s">
        <v>16</v>
      </c>
      <c r="F178" t="s">
        <v>17</v>
      </c>
      <c r="G178">
        <v>1000</v>
      </c>
      <c r="H178">
        <v>1500</v>
      </c>
      <c r="I178" s="5">
        <f t="shared" si="14"/>
        <v>-500</v>
      </c>
    </row>
    <row r="179" spans="2:9" x14ac:dyDescent="0.25">
      <c r="B179" s="4">
        <v>44813</v>
      </c>
      <c r="C179" t="str">
        <f t="shared" si="12"/>
        <v>September</v>
      </c>
      <c r="D179">
        <f t="shared" si="11"/>
        <v>2022</v>
      </c>
      <c r="E179" t="s">
        <v>16</v>
      </c>
      <c r="F179" t="s">
        <v>18</v>
      </c>
      <c r="G179">
        <v>1000</v>
      </c>
      <c r="H179">
        <v>500</v>
      </c>
      <c r="I179" s="5">
        <f t="shared" si="14"/>
        <v>500</v>
      </c>
    </row>
    <row r="180" spans="2:9" x14ac:dyDescent="0.25">
      <c r="B180" s="4">
        <v>44814</v>
      </c>
      <c r="C180" t="str">
        <f t="shared" si="12"/>
        <v>September</v>
      </c>
      <c r="D180">
        <f t="shared" si="11"/>
        <v>2022</v>
      </c>
      <c r="E180" t="s">
        <v>16</v>
      </c>
      <c r="F180" t="s">
        <v>19</v>
      </c>
      <c r="G180">
        <v>500</v>
      </c>
      <c r="H180">
        <v>900</v>
      </c>
      <c r="I180" s="5">
        <f t="shared" si="14"/>
        <v>-400</v>
      </c>
    </row>
    <row r="181" spans="2:9" x14ac:dyDescent="0.25">
      <c r="B181" s="4">
        <v>44815</v>
      </c>
      <c r="C181" t="str">
        <f t="shared" si="12"/>
        <v>September</v>
      </c>
      <c r="D181">
        <f t="shared" si="11"/>
        <v>2022</v>
      </c>
      <c r="E181" t="s">
        <v>20</v>
      </c>
      <c r="F181" t="s">
        <v>21</v>
      </c>
      <c r="G181">
        <v>1000</v>
      </c>
      <c r="H181">
        <v>2000</v>
      </c>
      <c r="I181" s="5">
        <f t="shared" si="14"/>
        <v>-1000</v>
      </c>
    </row>
    <row r="182" spans="2:9" x14ac:dyDescent="0.25">
      <c r="B182" s="4">
        <v>44816</v>
      </c>
      <c r="C182" t="str">
        <f t="shared" si="12"/>
        <v>September</v>
      </c>
      <c r="D182">
        <f t="shared" si="11"/>
        <v>2022</v>
      </c>
      <c r="E182" t="s">
        <v>20</v>
      </c>
      <c r="F182" t="s">
        <v>22</v>
      </c>
      <c r="G182">
        <v>500</v>
      </c>
      <c r="H182">
        <v>600</v>
      </c>
      <c r="I182" s="5">
        <f t="shared" si="14"/>
        <v>-100</v>
      </c>
    </row>
    <row r="183" spans="2:9" x14ac:dyDescent="0.25">
      <c r="B183" s="4">
        <v>44817</v>
      </c>
      <c r="C183" t="str">
        <f t="shared" si="12"/>
        <v>September</v>
      </c>
      <c r="D183">
        <f t="shared" si="11"/>
        <v>2022</v>
      </c>
      <c r="E183" t="s">
        <v>23</v>
      </c>
      <c r="F183" t="s">
        <v>24</v>
      </c>
      <c r="G183">
        <v>1500</v>
      </c>
      <c r="H183">
        <v>1500</v>
      </c>
      <c r="I183" s="5">
        <f t="shared" si="14"/>
        <v>0</v>
      </c>
    </row>
    <row r="184" spans="2:9" x14ac:dyDescent="0.25">
      <c r="B184" s="4">
        <v>44818</v>
      </c>
      <c r="C184" t="str">
        <f t="shared" si="12"/>
        <v>September</v>
      </c>
      <c r="D184">
        <f t="shared" si="11"/>
        <v>2022</v>
      </c>
      <c r="E184" t="s">
        <v>23</v>
      </c>
      <c r="F184" t="s">
        <v>25</v>
      </c>
      <c r="G184">
        <v>0</v>
      </c>
      <c r="H184">
        <v>0</v>
      </c>
      <c r="I184" s="5">
        <f t="shared" si="14"/>
        <v>0</v>
      </c>
    </row>
    <row r="185" spans="2:9" x14ac:dyDescent="0.25">
      <c r="B185" s="4">
        <v>44819</v>
      </c>
      <c r="C185" t="str">
        <f t="shared" si="12"/>
        <v>September</v>
      </c>
      <c r="D185">
        <f t="shared" si="11"/>
        <v>2022</v>
      </c>
      <c r="E185" t="s">
        <v>23</v>
      </c>
      <c r="F185" t="s">
        <v>26</v>
      </c>
      <c r="G185">
        <v>200</v>
      </c>
      <c r="H185">
        <v>600</v>
      </c>
      <c r="I185" s="5">
        <f t="shared" si="14"/>
        <v>-400</v>
      </c>
    </row>
    <row r="186" spans="2:9" x14ac:dyDescent="0.25">
      <c r="B186" s="4">
        <v>44820</v>
      </c>
      <c r="C186" t="str">
        <f t="shared" si="12"/>
        <v>September</v>
      </c>
      <c r="D186">
        <f t="shared" si="11"/>
        <v>2022</v>
      </c>
      <c r="E186" t="s">
        <v>27</v>
      </c>
      <c r="F186" t="s">
        <v>28</v>
      </c>
      <c r="G186">
        <v>1000</v>
      </c>
      <c r="H186">
        <v>500</v>
      </c>
      <c r="I186" s="5">
        <f t="shared" si="14"/>
        <v>500</v>
      </c>
    </row>
    <row r="187" spans="2:9" x14ac:dyDescent="0.25">
      <c r="B187" s="4">
        <v>44821</v>
      </c>
      <c r="C187" t="str">
        <f t="shared" si="12"/>
        <v>September</v>
      </c>
      <c r="D187">
        <f t="shared" si="11"/>
        <v>2022</v>
      </c>
      <c r="E187" t="s">
        <v>27</v>
      </c>
      <c r="F187" t="s">
        <v>29</v>
      </c>
      <c r="G187">
        <v>1000</v>
      </c>
      <c r="H187">
        <v>1500</v>
      </c>
      <c r="I187" s="5">
        <f t="shared" si="14"/>
        <v>-500</v>
      </c>
    </row>
    <row r="188" spans="2:9" x14ac:dyDescent="0.25">
      <c r="B188" s="4">
        <v>44822</v>
      </c>
      <c r="C188" t="str">
        <f t="shared" si="12"/>
        <v>September</v>
      </c>
      <c r="D188">
        <f t="shared" si="11"/>
        <v>2022</v>
      </c>
      <c r="E188" t="s">
        <v>27</v>
      </c>
      <c r="F188" t="s">
        <v>35</v>
      </c>
      <c r="G188">
        <v>200</v>
      </c>
      <c r="H188">
        <v>500</v>
      </c>
      <c r="I188" s="5">
        <f t="shared" si="14"/>
        <v>-300</v>
      </c>
    </row>
    <row r="189" spans="2:9" x14ac:dyDescent="0.25">
      <c r="B189" s="4">
        <v>44823</v>
      </c>
      <c r="C189" t="str">
        <f t="shared" si="12"/>
        <v>September</v>
      </c>
      <c r="D189">
        <f t="shared" si="11"/>
        <v>2022</v>
      </c>
      <c r="E189" t="s">
        <v>30</v>
      </c>
      <c r="F189" t="s">
        <v>31</v>
      </c>
      <c r="G189">
        <v>200</v>
      </c>
      <c r="H189">
        <v>200</v>
      </c>
      <c r="I189" s="5">
        <f t="shared" si="14"/>
        <v>0</v>
      </c>
    </row>
    <row r="190" spans="2:9" x14ac:dyDescent="0.25">
      <c r="B190" s="4">
        <v>44824</v>
      </c>
      <c r="C190" t="str">
        <f t="shared" si="12"/>
        <v>September</v>
      </c>
      <c r="D190">
        <f t="shared" si="11"/>
        <v>2022</v>
      </c>
      <c r="E190" t="s">
        <v>30</v>
      </c>
      <c r="F190" t="s">
        <v>32</v>
      </c>
      <c r="G190">
        <v>1000</v>
      </c>
      <c r="H190">
        <v>400</v>
      </c>
      <c r="I190" s="5">
        <f t="shared" si="14"/>
        <v>600</v>
      </c>
    </row>
    <row r="191" spans="2:9" x14ac:dyDescent="0.25">
      <c r="B191" s="6">
        <v>44825</v>
      </c>
      <c r="C191" s="7" t="str">
        <f t="shared" si="12"/>
        <v>September</v>
      </c>
      <c r="D191" s="7">
        <f t="shared" si="11"/>
        <v>2022</v>
      </c>
      <c r="E191" s="7" t="s">
        <v>30</v>
      </c>
      <c r="F191" s="7" t="s">
        <v>33</v>
      </c>
      <c r="G191" s="7">
        <v>600</v>
      </c>
      <c r="H191" s="7">
        <v>0</v>
      </c>
      <c r="I191" s="8">
        <f t="shared" si="14"/>
        <v>600</v>
      </c>
    </row>
    <row r="192" spans="2:9" x14ac:dyDescent="0.25">
      <c r="B192" s="1">
        <v>44835</v>
      </c>
      <c r="C192" s="2" t="str">
        <f t="shared" si="12"/>
        <v>October</v>
      </c>
      <c r="D192" s="2">
        <f t="shared" si="11"/>
        <v>2022</v>
      </c>
      <c r="E192" s="2" t="s">
        <v>10</v>
      </c>
      <c r="F192" s="2" t="s">
        <v>7</v>
      </c>
      <c r="G192" s="2">
        <v>1000</v>
      </c>
      <c r="H192" s="2">
        <v>450</v>
      </c>
      <c r="I192" s="3">
        <f t="shared" ref="I192:I212" si="15">G192-H192</f>
        <v>550</v>
      </c>
    </row>
    <row r="193" spans="2:9" x14ac:dyDescent="0.25">
      <c r="B193" s="4">
        <v>44836</v>
      </c>
      <c r="C193" t="str">
        <f t="shared" si="12"/>
        <v>October</v>
      </c>
      <c r="D193">
        <f t="shared" si="11"/>
        <v>2022</v>
      </c>
      <c r="E193" t="s">
        <v>10</v>
      </c>
      <c r="F193" t="s">
        <v>12</v>
      </c>
      <c r="G193">
        <v>1000</v>
      </c>
      <c r="H193">
        <v>900</v>
      </c>
      <c r="I193" s="5">
        <f t="shared" si="15"/>
        <v>100</v>
      </c>
    </row>
    <row r="194" spans="2:9" x14ac:dyDescent="0.25">
      <c r="B194" s="4">
        <v>44837</v>
      </c>
      <c r="C194" t="str">
        <f t="shared" si="12"/>
        <v>October</v>
      </c>
      <c r="D194">
        <f t="shared" si="11"/>
        <v>2022</v>
      </c>
      <c r="E194" t="s">
        <v>10</v>
      </c>
      <c r="F194" t="s">
        <v>8</v>
      </c>
      <c r="G194">
        <v>150</v>
      </c>
      <c r="H194">
        <v>150</v>
      </c>
      <c r="I194" s="5">
        <f t="shared" si="15"/>
        <v>0</v>
      </c>
    </row>
    <row r="195" spans="2:9" x14ac:dyDescent="0.25">
      <c r="B195" s="4">
        <v>44838</v>
      </c>
      <c r="C195" t="str">
        <f t="shared" si="12"/>
        <v>October</v>
      </c>
      <c r="D195">
        <f t="shared" si="11"/>
        <v>2022</v>
      </c>
      <c r="E195" t="s">
        <v>10</v>
      </c>
      <c r="F195" t="s">
        <v>6</v>
      </c>
      <c r="G195">
        <v>1000</v>
      </c>
      <c r="H195">
        <v>650</v>
      </c>
      <c r="I195" s="5">
        <f t="shared" si="15"/>
        <v>350</v>
      </c>
    </row>
    <row r="196" spans="2:9" x14ac:dyDescent="0.25">
      <c r="B196" s="4">
        <v>44839</v>
      </c>
      <c r="C196" t="str">
        <f t="shared" si="12"/>
        <v>October</v>
      </c>
      <c r="D196">
        <f t="shared" ref="D196:D254" si="16">YEAR(B196)</f>
        <v>2022</v>
      </c>
      <c r="E196" t="s">
        <v>10</v>
      </c>
      <c r="F196" t="s">
        <v>11</v>
      </c>
      <c r="G196">
        <v>1500</v>
      </c>
      <c r="H196">
        <v>1480</v>
      </c>
      <c r="I196" s="5">
        <f t="shared" si="15"/>
        <v>20</v>
      </c>
    </row>
    <row r="197" spans="2:9" x14ac:dyDescent="0.25">
      <c r="B197" s="4">
        <v>44840</v>
      </c>
      <c r="C197" t="str">
        <f t="shared" si="12"/>
        <v>October</v>
      </c>
      <c r="D197">
        <f t="shared" si="16"/>
        <v>2022</v>
      </c>
      <c r="E197" t="s">
        <v>15</v>
      </c>
      <c r="F197" t="s">
        <v>13</v>
      </c>
      <c r="G197">
        <v>500</v>
      </c>
      <c r="H197">
        <v>500</v>
      </c>
      <c r="I197" s="5">
        <f t="shared" si="15"/>
        <v>0</v>
      </c>
    </row>
    <row r="198" spans="2:9" x14ac:dyDescent="0.25">
      <c r="B198" s="4">
        <v>44841</v>
      </c>
      <c r="C198" t="str">
        <f t="shared" ref="C198:C254" si="17">TEXT(B198,"mmmm")</f>
        <v>October</v>
      </c>
      <c r="D198">
        <f t="shared" si="16"/>
        <v>2022</v>
      </c>
      <c r="E198" t="s">
        <v>15</v>
      </c>
      <c r="F198" t="s">
        <v>14</v>
      </c>
      <c r="G198">
        <v>500</v>
      </c>
      <c r="H198">
        <v>500</v>
      </c>
      <c r="I198" s="5">
        <f t="shared" si="15"/>
        <v>0</v>
      </c>
    </row>
    <row r="199" spans="2:9" x14ac:dyDescent="0.25">
      <c r="B199" s="4">
        <v>44842</v>
      </c>
      <c r="C199" t="str">
        <f t="shared" si="17"/>
        <v>October</v>
      </c>
      <c r="D199">
        <f t="shared" si="16"/>
        <v>2022</v>
      </c>
      <c r="E199" t="s">
        <v>16</v>
      </c>
      <c r="F199" t="s">
        <v>17</v>
      </c>
      <c r="G199">
        <v>2000</v>
      </c>
      <c r="H199">
        <v>1000</v>
      </c>
      <c r="I199" s="5">
        <f t="shared" si="15"/>
        <v>1000</v>
      </c>
    </row>
    <row r="200" spans="2:9" x14ac:dyDescent="0.25">
      <c r="B200" s="4">
        <v>44843</v>
      </c>
      <c r="C200" t="str">
        <f t="shared" si="17"/>
        <v>October</v>
      </c>
      <c r="D200">
        <f t="shared" si="16"/>
        <v>2022</v>
      </c>
      <c r="E200" t="s">
        <v>16</v>
      </c>
      <c r="F200" t="s">
        <v>18</v>
      </c>
      <c r="G200">
        <v>1000</v>
      </c>
      <c r="H200">
        <v>100</v>
      </c>
      <c r="I200" s="5">
        <f t="shared" si="15"/>
        <v>900</v>
      </c>
    </row>
    <row r="201" spans="2:9" x14ac:dyDescent="0.25">
      <c r="B201" s="4">
        <v>44844</v>
      </c>
      <c r="C201" t="str">
        <f t="shared" si="17"/>
        <v>October</v>
      </c>
      <c r="D201">
        <f t="shared" si="16"/>
        <v>2022</v>
      </c>
      <c r="E201" t="s">
        <v>16</v>
      </c>
      <c r="F201" t="s">
        <v>19</v>
      </c>
      <c r="G201">
        <v>1000</v>
      </c>
      <c r="H201">
        <v>800</v>
      </c>
      <c r="I201" s="5">
        <f t="shared" si="15"/>
        <v>200</v>
      </c>
    </row>
    <row r="202" spans="2:9" x14ac:dyDescent="0.25">
      <c r="B202" s="4">
        <v>44845</v>
      </c>
      <c r="C202" t="str">
        <f t="shared" si="17"/>
        <v>October</v>
      </c>
      <c r="D202">
        <f t="shared" si="16"/>
        <v>2022</v>
      </c>
      <c r="E202" t="s">
        <v>20</v>
      </c>
      <c r="F202" t="s">
        <v>21</v>
      </c>
      <c r="G202">
        <v>1500</v>
      </c>
      <c r="H202">
        <v>0</v>
      </c>
      <c r="I202" s="5">
        <f t="shared" si="15"/>
        <v>1500</v>
      </c>
    </row>
    <row r="203" spans="2:9" x14ac:dyDescent="0.25">
      <c r="B203" s="4">
        <v>44846</v>
      </c>
      <c r="C203" t="str">
        <f t="shared" si="17"/>
        <v>October</v>
      </c>
      <c r="D203">
        <f t="shared" si="16"/>
        <v>2022</v>
      </c>
      <c r="E203" t="s">
        <v>20</v>
      </c>
      <c r="F203" t="s">
        <v>22</v>
      </c>
      <c r="G203">
        <v>1000</v>
      </c>
      <c r="H203">
        <v>0</v>
      </c>
      <c r="I203" s="5">
        <f t="shared" si="15"/>
        <v>1000</v>
      </c>
    </row>
    <row r="204" spans="2:9" x14ac:dyDescent="0.25">
      <c r="B204" s="4">
        <v>44847</v>
      </c>
      <c r="C204" t="str">
        <f t="shared" si="17"/>
        <v>October</v>
      </c>
      <c r="D204">
        <f t="shared" si="16"/>
        <v>2022</v>
      </c>
      <c r="E204" t="s">
        <v>23</v>
      </c>
      <c r="F204" t="s">
        <v>24</v>
      </c>
      <c r="G204">
        <v>1500</v>
      </c>
      <c r="H204">
        <v>1500</v>
      </c>
      <c r="I204" s="5">
        <f t="shared" si="15"/>
        <v>0</v>
      </c>
    </row>
    <row r="205" spans="2:9" x14ac:dyDescent="0.25">
      <c r="B205" s="4">
        <v>44848</v>
      </c>
      <c r="C205" t="str">
        <f t="shared" si="17"/>
        <v>October</v>
      </c>
      <c r="D205">
        <f t="shared" si="16"/>
        <v>2022</v>
      </c>
      <c r="E205" t="s">
        <v>23</v>
      </c>
      <c r="F205" t="s">
        <v>25</v>
      </c>
      <c r="G205">
        <v>0</v>
      </c>
      <c r="H205">
        <v>500</v>
      </c>
      <c r="I205" s="5">
        <f t="shared" si="15"/>
        <v>-500</v>
      </c>
    </row>
    <row r="206" spans="2:9" x14ac:dyDescent="0.25">
      <c r="B206" s="4">
        <v>44849</v>
      </c>
      <c r="C206" t="str">
        <f t="shared" si="17"/>
        <v>October</v>
      </c>
      <c r="D206">
        <f t="shared" si="16"/>
        <v>2022</v>
      </c>
      <c r="E206" t="s">
        <v>23</v>
      </c>
      <c r="F206" t="s">
        <v>26</v>
      </c>
      <c r="G206">
        <v>200</v>
      </c>
      <c r="H206">
        <v>100</v>
      </c>
      <c r="I206" s="5">
        <f t="shared" si="15"/>
        <v>100</v>
      </c>
    </row>
    <row r="207" spans="2:9" x14ac:dyDescent="0.25">
      <c r="B207" s="4">
        <v>44850</v>
      </c>
      <c r="C207" t="str">
        <f t="shared" si="17"/>
        <v>October</v>
      </c>
      <c r="D207">
        <f t="shared" si="16"/>
        <v>2022</v>
      </c>
      <c r="E207" t="s">
        <v>27</v>
      </c>
      <c r="F207" t="s">
        <v>28</v>
      </c>
      <c r="G207">
        <v>1000</v>
      </c>
      <c r="H207">
        <v>0</v>
      </c>
      <c r="I207" s="5">
        <f t="shared" si="15"/>
        <v>1000</v>
      </c>
    </row>
    <row r="208" spans="2:9" x14ac:dyDescent="0.25">
      <c r="B208" s="4">
        <v>44851</v>
      </c>
      <c r="C208" t="str">
        <f t="shared" si="17"/>
        <v>October</v>
      </c>
      <c r="D208">
        <f t="shared" si="16"/>
        <v>2022</v>
      </c>
      <c r="E208" t="s">
        <v>27</v>
      </c>
      <c r="F208" t="s">
        <v>29</v>
      </c>
      <c r="G208">
        <v>1000</v>
      </c>
      <c r="H208">
        <v>500</v>
      </c>
      <c r="I208" s="5">
        <f t="shared" si="15"/>
        <v>500</v>
      </c>
    </row>
    <row r="209" spans="2:9" x14ac:dyDescent="0.25">
      <c r="B209" s="4">
        <v>44852</v>
      </c>
      <c r="C209" t="str">
        <f t="shared" si="17"/>
        <v>October</v>
      </c>
      <c r="D209">
        <f t="shared" si="16"/>
        <v>2022</v>
      </c>
      <c r="E209" t="s">
        <v>27</v>
      </c>
      <c r="F209" t="s">
        <v>35</v>
      </c>
      <c r="G209">
        <v>200</v>
      </c>
      <c r="H209">
        <v>150</v>
      </c>
      <c r="I209" s="5">
        <f t="shared" si="15"/>
        <v>50</v>
      </c>
    </row>
    <row r="210" spans="2:9" x14ac:dyDescent="0.25">
      <c r="B210" s="4">
        <v>44853</v>
      </c>
      <c r="C210" t="str">
        <f t="shared" si="17"/>
        <v>October</v>
      </c>
      <c r="D210">
        <f t="shared" si="16"/>
        <v>2022</v>
      </c>
      <c r="E210" t="s">
        <v>30</v>
      </c>
      <c r="F210" t="s">
        <v>31</v>
      </c>
      <c r="G210">
        <v>200</v>
      </c>
      <c r="H210">
        <v>500</v>
      </c>
      <c r="I210" s="5">
        <f t="shared" si="15"/>
        <v>-300</v>
      </c>
    </row>
    <row r="211" spans="2:9" x14ac:dyDescent="0.25">
      <c r="B211" s="4">
        <v>44854</v>
      </c>
      <c r="C211" t="str">
        <f t="shared" si="17"/>
        <v>October</v>
      </c>
      <c r="D211">
        <f t="shared" si="16"/>
        <v>2022</v>
      </c>
      <c r="E211" t="s">
        <v>30</v>
      </c>
      <c r="F211" t="s">
        <v>32</v>
      </c>
      <c r="G211">
        <v>1000</v>
      </c>
      <c r="H211">
        <v>450</v>
      </c>
      <c r="I211" s="5">
        <f t="shared" si="15"/>
        <v>550</v>
      </c>
    </row>
    <row r="212" spans="2:9" x14ac:dyDescent="0.25">
      <c r="B212" s="6">
        <v>44855</v>
      </c>
      <c r="C212" s="7" t="str">
        <f t="shared" si="17"/>
        <v>October</v>
      </c>
      <c r="D212" s="7">
        <f t="shared" si="16"/>
        <v>2022</v>
      </c>
      <c r="E212" s="7" t="s">
        <v>30</v>
      </c>
      <c r="F212" s="7" t="s">
        <v>33</v>
      </c>
      <c r="G212" s="7">
        <v>600</v>
      </c>
      <c r="H212" s="7">
        <v>0</v>
      </c>
      <c r="I212" s="8">
        <f t="shared" si="15"/>
        <v>600</v>
      </c>
    </row>
    <row r="213" spans="2:9" x14ac:dyDescent="0.25">
      <c r="B213" s="1">
        <v>44866</v>
      </c>
      <c r="C213" s="2" t="str">
        <f t="shared" si="17"/>
        <v>November</v>
      </c>
      <c r="D213" s="2">
        <f t="shared" si="16"/>
        <v>2022</v>
      </c>
      <c r="E213" s="2" t="s">
        <v>10</v>
      </c>
      <c r="F213" s="2" t="s">
        <v>7</v>
      </c>
      <c r="G213" s="2">
        <v>1000</v>
      </c>
      <c r="H213" s="2">
        <v>400</v>
      </c>
      <c r="I213" s="3">
        <f t="shared" ref="I213:I233" si="18">G213-H213</f>
        <v>600</v>
      </c>
    </row>
    <row r="214" spans="2:9" x14ac:dyDescent="0.25">
      <c r="B214" s="4">
        <v>44867</v>
      </c>
      <c r="C214" t="str">
        <f t="shared" si="17"/>
        <v>November</v>
      </c>
      <c r="D214">
        <f t="shared" si="16"/>
        <v>2022</v>
      </c>
      <c r="E214" t="s">
        <v>10</v>
      </c>
      <c r="F214" t="s">
        <v>12</v>
      </c>
      <c r="G214">
        <v>1000</v>
      </c>
      <c r="H214">
        <v>900</v>
      </c>
      <c r="I214" s="5">
        <f t="shared" si="18"/>
        <v>100</v>
      </c>
    </row>
    <row r="215" spans="2:9" x14ac:dyDescent="0.25">
      <c r="B215" s="4">
        <v>44868</v>
      </c>
      <c r="C215" t="str">
        <f t="shared" si="17"/>
        <v>November</v>
      </c>
      <c r="D215">
        <f t="shared" si="16"/>
        <v>2022</v>
      </c>
      <c r="E215" t="s">
        <v>10</v>
      </c>
      <c r="F215" t="s">
        <v>8</v>
      </c>
      <c r="G215">
        <v>150</v>
      </c>
      <c r="H215">
        <v>150</v>
      </c>
      <c r="I215" s="5">
        <f t="shared" si="18"/>
        <v>0</v>
      </c>
    </row>
    <row r="216" spans="2:9" x14ac:dyDescent="0.25">
      <c r="B216" s="4">
        <v>44869</v>
      </c>
      <c r="C216" t="str">
        <f t="shared" si="17"/>
        <v>November</v>
      </c>
      <c r="D216">
        <f t="shared" si="16"/>
        <v>2022</v>
      </c>
      <c r="E216" t="s">
        <v>10</v>
      </c>
      <c r="F216" t="s">
        <v>6</v>
      </c>
      <c r="G216">
        <v>1000</v>
      </c>
      <c r="H216">
        <v>600</v>
      </c>
      <c r="I216" s="5">
        <f t="shared" si="18"/>
        <v>400</v>
      </c>
    </row>
    <row r="217" spans="2:9" x14ac:dyDescent="0.25">
      <c r="B217" s="4">
        <v>44870</v>
      </c>
      <c r="C217" t="str">
        <f t="shared" si="17"/>
        <v>November</v>
      </c>
      <c r="D217">
        <f t="shared" si="16"/>
        <v>2022</v>
      </c>
      <c r="E217" t="s">
        <v>10</v>
      </c>
      <c r="F217" t="s">
        <v>11</v>
      </c>
      <c r="G217">
        <v>1500</v>
      </c>
      <c r="H217">
        <v>1480</v>
      </c>
      <c r="I217" s="5">
        <f t="shared" si="18"/>
        <v>20</v>
      </c>
    </row>
    <row r="218" spans="2:9" x14ac:dyDescent="0.25">
      <c r="B218" s="4">
        <v>44871</v>
      </c>
      <c r="C218" t="str">
        <f t="shared" si="17"/>
        <v>November</v>
      </c>
      <c r="D218">
        <f t="shared" si="16"/>
        <v>2022</v>
      </c>
      <c r="E218" t="s">
        <v>15</v>
      </c>
      <c r="F218" t="s">
        <v>13</v>
      </c>
      <c r="G218">
        <v>500</v>
      </c>
      <c r="H218">
        <v>500</v>
      </c>
      <c r="I218" s="5">
        <f t="shared" si="18"/>
        <v>0</v>
      </c>
    </row>
    <row r="219" spans="2:9" x14ac:dyDescent="0.25">
      <c r="B219" s="4">
        <v>44872</v>
      </c>
      <c r="C219" t="str">
        <f t="shared" si="17"/>
        <v>November</v>
      </c>
      <c r="D219">
        <f t="shared" si="16"/>
        <v>2022</v>
      </c>
      <c r="E219" t="s">
        <v>15</v>
      </c>
      <c r="F219" t="s">
        <v>14</v>
      </c>
      <c r="G219">
        <v>500</v>
      </c>
      <c r="H219">
        <v>500</v>
      </c>
      <c r="I219" s="5">
        <f t="shared" si="18"/>
        <v>0</v>
      </c>
    </row>
    <row r="220" spans="2:9" x14ac:dyDescent="0.25">
      <c r="B220" s="4">
        <v>44873</v>
      </c>
      <c r="C220" t="str">
        <f t="shared" si="17"/>
        <v>November</v>
      </c>
      <c r="D220">
        <f t="shared" si="16"/>
        <v>2022</v>
      </c>
      <c r="E220" t="s">
        <v>16</v>
      </c>
      <c r="F220" t="s">
        <v>17</v>
      </c>
      <c r="G220">
        <v>2000</v>
      </c>
      <c r="H220">
        <v>2500</v>
      </c>
      <c r="I220" s="5">
        <f t="shared" si="18"/>
        <v>-500</v>
      </c>
    </row>
    <row r="221" spans="2:9" x14ac:dyDescent="0.25">
      <c r="B221" s="4">
        <v>44874</v>
      </c>
      <c r="C221" t="str">
        <f t="shared" si="17"/>
        <v>November</v>
      </c>
      <c r="D221">
        <f t="shared" si="16"/>
        <v>2022</v>
      </c>
      <c r="E221" t="s">
        <v>16</v>
      </c>
      <c r="F221" t="s">
        <v>18</v>
      </c>
      <c r="G221">
        <v>1000</v>
      </c>
      <c r="H221">
        <v>200</v>
      </c>
      <c r="I221" s="5">
        <f t="shared" si="18"/>
        <v>800</v>
      </c>
    </row>
    <row r="222" spans="2:9" x14ac:dyDescent="0.25">
      <c r="B222" s="4">
        <v>44875</v>
      </c>
      <c r="C222" t="str">
        <f t="shared" si="17"/>
        <v>November</v>
      </c>
      <c r="D222">
        <f t="shared" si="16"/>
        <v>2022</v>
      </c>
      <c r="E222" t="s">
        <v>16</v>
      </c>
      <c r="F222" t="s">
        <v>19</v>
      </c>
      <c r="G222">
        <v>1000</v>
      </c>
      <c r="H222">
        <v>500</v>
      </c>
      <c r="I222" s="5">
        <f t="shared" si="18"/>
        <v>500</v>
      </c>
    </row>
    <row r="223" spans="2:9" x14ac:dyDescent="0.25">
      <c r="B223" s="4">
        <v>44876</v>
      </c>
      <c r="C223" t="str">
        <f t="shared" si="17"/>
        <v>November</v>
      </c>
      <c r="D223">
        <f t="shared" si="16"/>
        <v>2022</v>
      </c>
      <c r="E223" t="s">
        <v>20</v>
      </c>
      <c r="F223" t="s">
        <v>21</v>
      </c>
      <c r="G223">
        <v>1500</v>
      </c>
      <c r="H223">
        <v>3000</v>
      </c>
      <c r="I223" s="5">
        <f t="shared" si="18"/>
        <v>-1500</v>
      </c>
    </row>
    <row r="224" spans="2:9" x14ac:dyDescent="0.25">
      <c r="B224" s="4">
        <v>44877</v>
      </c>
      <c r="C224" t="str">
        <f t="shared" si="17"/>
        <v>November</v>
      </c>
      <c r="D224">
        <f t="shared" si="16"/>
        <v>2022</v>
      </c>
      <c r="E224" t="s">
        <v>20</v>
      </c>
      <c r="F224" t="s">
        <v>22</v>
      </c>
      <c r="G224">
        <v>1000</v>
      </c>
      <c r="H224">
        <v>0</v>
      </c>
      <c r="I224" s="5">
        <f t="shared" si="18"/>
        <v>1000</v>
      </c>
    </row>
    <row r="225" spans="2:9" x14ac:dyDescent="0.25">
      <c r="B225" s="4">
        <v>44878</v>
      </c>
      <c r="C225" t="str">
        <f t="shared" si="17"/>
        <v>November</v>
      </c>
      <c r="D225">
        <f t="shared" si="16"/>
        <v>2022</v>
      </c>
      <c r="E225" t="s">
        <v>23</v>
      </c>
      <c r="F225" t="s">
        <v>24</v>
      </c>
      <c r="G225">
        <v>1500</v>
      </c>
      <c r="H225">
        <v>1500</v>
      </c>
      <c r="I225" s="5">
        <f t="shared" si="18"/>
        <v>0</v>
      </c>
    </row>
    <row r="226" spans="2:9" x14ac:dyDescent="0.25">
      <c r="B226" s="4">
        <v>44879</v>
      </c>
      <c r="C226" t="str">
        <f t="shared" si="17"/>
        <v>November</v>
      </c>
      <c r="D226">
        <f t="shared" si="16"/>
        <v>2022</v>
      </c>
      <c r="E226" t="s">
        <v>23</v>
      </c>
      <c r="F226" t="s">
        <v>25</v>
      </c>
      <c r="G226">
        <v>0</v>
      </c>
      <c r="H226">
        <v>0</v>
      </c>
      <c r="I226" s="5">
        <f t="shared" si="18"/>
        <v>0</v>
      </c>
    </row>
    <row r="227" spans="2:9" x14ac:dyDescent="0.25">
      <c r="B227" s="4">
        <v>44880</v>
      </c>
      <c r="C227" t="str">
        <f t="shared" si="17"/>
        <v>November</v>
      </c>
      <c r="D227">
        <f t="shared" si="16"/>
        <v>2022</v>
      </c>
      <c r="E227" t="s">
        <v>23</v>
      </c>
      <c r="F227" t="s">
        <v>26</v>
      </c>
      <c r="G227">
        <v>200</v>
      </c>
      <c r="H227">
        <v>0</v>
      </c>
      <c r="I227" s="5">
        <f t="shared" si="18"/>
        <v>200</v>
      </c>
    </row>
    <row r="228" spans="2:9" x14ac:dyDescent="0.25">
      <c r="B228" s="4">
        <v>44881</v>
      </c>
      <c r="C228" t="str">
        <f t="shared" si="17"/>
        <v>November</v>
      </c>
      <c r="D228">
        <f t="shared" si="16"/>
        <v>2022</v>
      </c>
      <c r="E228" t="s">
        <v>27</v>
      </c>
      <c r="F228" t="s">
        <v>28</v>
      </c>
      <c r="G228">
        <v>1000</v>
      </c>
      <c r="H228">
        <v>500</v>
      </c>
      <c r="I228" s="5">
        <f t="shared" si="18"/>
        <v>500</v>
      </c>
    </row>
    <row r="229" spans="2:9" x14ac:dyDescent="0.25">
      <c r="B229" s="4">
        <v>44882</v>
      </c>
      <c r="C229" t="str">
        <f t="shared" si="17"/>
        <v>November</v>
      </c>
      <c r="D229">
        <f t="shared" si="16"/>
        <v>2022</v>
      </c>
      <c r="E229" t="s">
        <v>27</v>
      </c>
      <c r="F229" t="s">
        <v>29</v>
      </c>
      <c r="G229">
        <v>1000</v>
      </c>
      <c r="H229">
        <v>0</v>
      </c>
      <c r="I229" s="5">
        <f t="shared" si="18"/>
        <v>1000</v>
      </c>
    </row>
    <row r="230" spans="2:9" x14ac:dyDescent="0.25">
      <c r="B230" s="4">
        <v>44883</v>
      </c>
      <c r="C230" t="str">
        <f t="shared" si="17"/>
        <v>November</v>
      </c>
      <c r="D230">
        <f t="shared" si="16"/>
        <v>2022</v>
      </c>
      <c r="E230" t="s">
        <v>27</v>
      </c>
      <c r="F230" t="s">
        <v>35</v>
      </c>
      <c r="G230">
        <v>200</v>
      </c>
      <c r="H230">
        <v>200</v>
      </c>
      <c r="I230" s="5">
        <f t="shared" si="18"/>
        <v>0</v>
      </c>
    </row>
    <row r="231" spans="2:9" x14ac:dyDescent="0.25">
      <c r="B231" s="4">
        <v>44884</v>
      </c>
      <c r="C231" t="str">
        <f t="shared" si="17"/>
        <v>November</v>
      </c>
      <c r="D231">
        <f t="shared" si="16"/>
        <v>2022</v>
      </c>
      <c r="E231" t="s">
        <v>30</v>
      </c>
      <c r="F231" t="s">
        <v>31</v>
      </c>
      <c r="G231">
        <v>200</v>
      </c>
      <c r="H231">
        <v>200</v>
      </c>
      <c r="I231" s="5">
        <f t="shared" si="18"/>
        <v>0</v>
      </c>
    </row>
    <row r="232" spans="2:9" x14ac:dyDescent="0.25">
      <c r="B232" s="4">
        <v>44885</v>
      </c>
      <c r="C232" t="str">
        <f t="shared" si="17"/>
        <v>November</v>
      </c>
      <c r="D232">
        <f t="shared" si="16"/>
        <v>2022</v>
      </c>
      <c r="E232" t="s">
        <v>30</v>
      </c>
      <c r="F232" t="s">
        <v>32</v>
      </c>
      <c r="G232">
        <v>1000</v>
      </c>
      <c r="H232">
        <v>650</v>
      </c>
      <c r="I232" s="5">
        <f t="shared" si="18"/>
        <v>350</v>
      </c>
    </row>
    <row r="233" spans="2:9" x14ac:dyDescent="0.25">
      <c r="B233" s="6">
        <v>44886</v>
      </c>
      <c r="C233" s="7" t="str">
        <f t="shared" si="17"/>
        <v>November</v>
      </c>
      <c r="D233" s="7">
        <f t="shared" si="16"/>
        <v>2022</v>
      </c>
      <c r="E233" s="7" t="s">
        <v>30</v>
      </c>
      <c r="F233" s="7" t="s">
        <v>33</v>
      </c>
      <c r="G233" s="7">
        <v>600</v>
      </c>
      <c r="H233" s="7">
        <v>0</v>
      </c>
      <c r="I233" s="8">
        <f t="shared" si="18"/>
        <v>600</v>
      </c>
    </row>
    <row r="234" spans="2:9" x14ac:dyDescent="0.25">
      <c r="B234" s="1">
        <v>44896</v>
      </c>
      <c r="C234" s="2" t="str">
        <f t="shared" si="17"/>
        <v>December</v>
      </c>
      <c r="D234" s="2">
        <f t="shared" si="16"/>
        <v>2022</v>
      </c>
      <c r="E234" s="2" t="s">
        <v>10</v>
      </c>
      <c r="F234" s="2" t="s">
        <v>7</v>
      </c>
      <c r="G234" s="2">
        <v>1000</v>
      </c>
      <c r="H234" s="2">
        <v>600</v>
      </c>
      <c r="I234" s="3">
        <f t="shared" ref="I234:I254" si="19">G234-H234</f>
        <v>400</v>
      </c>
    </row>
    <row r="235" spans="2:9" x14ac:dyDescent="0.25">
      <c r="B235" s="4">
        <v>44897</v>
      </c>
      <c r="C235" t="str">
        <f t="shared" si="17"/>
        <v>December</v>
      </c>
      <c r="D235">
        <f t="shared" si="16"/>
        <v>2022</v>
      </c>
      <c r="E235" t="s">
        <v>10</v>
      </c>
      <c r="F235" t="s">
        <v>12</v>
      </c>
      <c r="G235">
        <v>1000</v>
      </c>
      <c r="H235">
        <v>800</v>
      </c>
      <c r="I235" s="5">
        <f t="shared" si="19"/>
        <v>200</v>
      </c>
    </row>
    <row r="236" spans="2:9" x14ac:dyDescent="0.25">
      <c r="B236" s="4">
        <v>44898</v>
      </c>
      <c r="C236" t="str">
        <f t="shared" si="17"/>
        <v>December</v>
      </c>
      <c r="D236">
        <f t="shared" si="16"/>
        <v>2022</v>
      </c>
      <c r="E236" t="s">
        <v>10</v>
      </c>
      <c r="F236" t="s">
        <v>8</v>
      </c>
      <c r="G236">
        <v>150</v>
      </c>
      <c r="H236">
        <v>150</v>
      </c>
      <c r="I236" s="5">
        <f t="shared" si="19"/>
        <v>0</v>
      </c>
    </row>
    <row r="237" spans="2:9" x14ac:dyDescent="0.25">
      <c r="B237" s="4">
        <v>44899</v>
      </c>
      <c r="C237" t="str">
        <f t="shared" si="17"/>
        <v>December</v>
      </c>
      <c r="D237">
        <f t="shared" si="16"/>
        <v>2022</v>
      </c>
      <c r="E237" t="s">
        <v>10</v>
      </c>
      <c r="F237" t="s">
        <v>6</v>
      </c>
      <c r="G237">
        <v>1000</v>
      </c>
      <c r="H237">
        <v>800</v>
      </c>
      <c r="I237" s="5">
        <f t="shared" si="19"/>
        <v>200</v>
      </c>
    </row>
    <row r="238" spans="2:9" x14ac:dyDescent="0.25">
      <c r="B238" s="4">
        <v>44900</v>
      </c>
      <c r="C238" t="str">
        <f t="shared" si="17"/>
        <v>December</v>
      </c>
      <c r="D238">
        <f t="shared" si="16"/>
        <v>2022</v>
      </c>
      <c r="E238" t="s">
        <v>10</v>
      </c>
      <c r="F238" t="s">
        <v>11</v>
      </c>
      <c r="G238">
        <v>1500</v>
      </c>
      <c r="H238">
        <v>1480</v>
      </c>
      <c r="I238" s="5">
        <f t="shared" si="19"/>
        <v>20</v>
      </c>
    </row>
    <row r="239" spans="2:9" x14ac:dyDescent="0.25">
      <c r="B239" s="4">
        <v>44901</v>
      </c>
      <c r="C239" t="str">
        <f t="shared" si="17"/>
        <v>December</v>
      </c>
      <c r="D239">
        <f t="shared" si="16"/>
        <v>2022</v>
      </c>
      <c r="E239" t="s">
        <v>15</v>
      </c>
      <c r="F239" t="s">
        <v>13</v>
      </c>
      <c r="G239">
        <v>500</v>
      </c>
      <c r="H239">
        <v>500</v>
      </c>
      <c r="I239" s="5">
        <f t="shared" si="19"/>
        <v>0</v>
      </c>
    </row>
    <row r="240" spans="2:9" x14ac:dyDescent="0.25">
      <c r="B240" s="4">
        <v>44902</v>
      </c>
      <c r="C240" t="str">
        <f t="shared" si="17"/>
        <v>December</v>
      </c>
      <c r="D240">
        <f t="shared" si="16"/>
        <v>2022</v>
      </c>
      <c r="E240" t="s">
        <v>15</v>
      </c>
      <c r="F240" t="s">
        <v>14</v>
      </c>
      <c r="G240">
        <v>500</v>
      </c>
      <c r="H240">
        <v>500</v>
      </c>
      <c r="I240" s="5">
        <f t="shared" si="19"/>
        <v>0</v>
      </c>
    </row>
    <row r="241" spans="2:9" x14ac:dyDescent="0.25">
      <c r="B241" s="4">
        <v>44903</v>
      </c>
      <c r="C241" t="str">
        <f t="shared" si="17"/>
        <v>December</v>
      </c>
      <c r="D241">
        <f t="shared" si="16"/>
        <v>2022</v>
      </c>
      <c r="E241" t="s">
        <v>16</v>
      </c>
      <c r="F241" t="s">
        <v>17</v>
      </c>
      <c r="G241">
        <v>2000</v>
      </c>
      <c r="H241">
        <v>1600</v>
      </c>
      <c r="I241" s="5">
        <f t="shared" si="19"/>
        <v>400</v>
      </c>
    </row>
    <row r="242" spans="2:9" x14ac:dyDescent="0.25">
      <c r="B242" s="4">
        <v>44904</v>
      </c>
      <c r="C242" t="str">
        <f t="shared" si="17"/>
        <v>December</v>
      </c>
      <c r="D242">
        <f t="shared" si="16"/>
        <v>2022</v>
      </c>
      <c r="E242" t="s">
        <v>16</v>
      </c>
      <c r="F242" t="s">
        <v>18</v>
      </c>
      <c r="G242">
        <v>1000</v>
      </c>
      <c r="H242">
        <v>200</v>
      </c>
      <c r="I242" s="5">
        <f t="shared" si="19"/>
        <v>800</v>
      </c>
    </row>
    <row r="243" spans="2:9" x14ac:dyDescent="0.25">
      <c r="B243" s="4">
        <v>44905</v>
      </c>
      <c r="C243" t="str">
        <f t="shared" si="17"/>
        <v>December</v>
      </c>
      <c r="D243">
        <f t="shared" si="16"/>
        <v>2022</v>
      </c>
      <c r="E243" t="s">
        <v>16</v>
      </c>
      <c r="F243" t="s">
        <v>19</v>
      </c>
      <c r="G243">
        <v>1000</v>
      </c>
      <c r="H243">
        <v>800</v>
      </c>
      <c r="I243" s="5">
        <f t="shared" si="19"/>
        <v>200</v>
      </c>
    </row>
    <row r="244" spans="2:9" x14ac:dyDescent="0.25">
      <c r="B244" s="4">
        <v>44906</v>
      </c>
      <c r="C244" t="str">
        <f t="shared" si="17"/>
        <v>December</v>
      </c>
      <c r="D244">
        <f t="shared" si="16"/>
        <v>2022</v>
      </c>
      <c r="E244" t="s">
        <v>20</v>
      </c>
      <c r="F244" t="s">
        <v>21</v>
      </c>
      <c r="G244">
        <v>1500</v>
      </c>
      <c r="H244">
        <v>0</v>
      </c>
      <c r="I244" s="5">
        <f t="shared" si="19"/>
        <v>1500</v>
      </c>
    </row>
    <row r="245" spans="2:9" x14ac:dyDescent="0.25">
      <c r="B245" s="4">
        <v>44907</v>
      </c>
      <c r="C245" t="str">
        <f t="shared" si="17"/>
        <v>December</v>
      </c>
      <c r="D245">
        <f t="shared" si="16"/>
        <v>2022</v>
      </c>
      <c r="E245" t="s">
        <v>20</v>
      </c>
      <c r="F245" t="s">
        <v>22</v>
      </c>
      <c r="G245">
        <v>1000</v>
      </c>
      <c r="H245">
        <v>560</v>
      </c>
      <c r="I245" s="5">
        <f t="shared" si="19"/>
        <v>440</v>
      </c>
    </row>
    <row r="246" spans="2:9" x14ac:dyDescent="0.25">
      <c r="B246" s="4">
        <v>44908</v>
      </c>
      <c r="C246" t="str">
        <f t="shared" si="17"/>
        <v>December</v>
      </c>
      <c r="D246">
        <f t="shared" si="16"/>
        <v>2022</v>
      </c>
      <c r="E246" t="s">
        <v>23</v>
      </c>
      <c r="F246" t="s">
        <v>24</v>
      </c>
      <c r="G246">
        <v>1500</v>
      </c>
      <c r="H246">
        <v>1500</v>
      </c>
      <c r="I246" s="5">
        <f t="shared" si="19"/>
        <v>0</v>
      </c>
    </row>
    <row r="247" spans="2:9" x14ac:dyDescent="0.25">
      <c r="B247" s="4">
        <v>44909</v>
      </c>
      <c r="C247" t="str">
        <f t="shared" si="17"/>
        <v>December</v>
      </c>
      <c r="D247">
        <f t="shared" si="16"/>
        <v>2022</v>
      </c>
      <c r="E247" t="s">
        <v>23</v>
      </c>
      <c r="F247" t="s">
        <v>25</v>
      </c>
      <c r="G247">
        <v>0</v>
      </c>
      <c r="H247">
        <v>0</v>
      </c>
      <c r="I247" s="5">
        <f t="shared" si="19"/>
        <v>0</v>
      </c>
    </row>
    <row r="248" spans="2:9" x14ac:dyDescent="0.25">
      <c r="B248" s="4">
        <v>44910</v>
      </c>
      <c r="C248" t="str">
        <f t="shared" si="17"/>
        <v>December</v>
      </c>
      <c r="D248">
        <f t="shared" si="16"/>
        <v>2022</v>
      </c>
      <c r="E248" t="s">
        <v>23</v>
      </c>
      <c r="F248" t="s">
        <v>26</v>
      </c>
      <c r="G248">
        <v>200</v>
      </c>
      <c r="H248">
        <v>50</v>
      </c>
      <c r="I248" s="5">
        <f t="shared" si="19"/>
        <v>150</v>
      </c>
    </row>
    <row r="249" spans="2:9" x14ac:dyDescent="0.25">
      <c r="B249" s="4">
        <v>44911</v>
      </c>
      <c r="C249" t="str">
        <f t="shared" si="17"/>
        <v>December</v>
      </c>
      <c r="D249">
        <f t="shared" si="16"/>
        <v>2022</v>
      </c>
      <c r="E249" t="s">
        <v>27</v>
      </c>
      <c r="F249" t="s">
        <v>28</v>
      </c>
      <c r="G249">
        <v>1000</v>
      </c>
      <c r="H249">
        <v>1500</v>
      </c>
      <c r="I249" s="5">
        <f t="shared" si="19"/>
        <v>-500</v>
      </c>
    </row>
    <row r="250" spans="2:9" x14ac:dyDescent="0.25">
      <c r="B250" s="4">
        <v>44912</v>
      </c>
      <c r="C250" t="str">
        <f t="shared" si="17"/>
        <v>December</v>
      </c>
      <c r="D250">
        <f t="shared" si="16"/>
        <v>2022</v>
      </c>
      <c r="E250" t="s">
        <v>27</v>
      </c>
      <c r="F250" t="s">
        <v>29</v>
      </c>
      <c r="G250">
        <v>1000</v>
      </c>
      <c r="H250">
        <v>500</v>
      </c>
      <c r="I250" s="5">
        <f t="shared" si="19"/>
        <v>500</v>
      </c>
    </row>
    <row r="251" spans="2:9" x14ac:dyDescent="0.25">
      <c r="B251" s="4">
        <v>44913</v>
      </c>
      <c r="C251" t="str">
        <f t="shared" si="17"/>
        <v>December</v>
      </c>
      <c r="D251">
        <f t="shared" si="16"/>
        <v>2022</v>
      </c>
      <c r="E251" t="s">
        <v>27</v>
      </c>
      <c r="F251" t="s">
        <v>35</v>
      </c>
      <c r="G251">
        <v>200</v>
      </c>
      <c r="H251">
        <v>160</v>
      </c>
      <c r="I251" s="5">
        <f t="shared" si="19"/>
        <v>40</v>
      </c>
    </row>
    <row r="252" spans="2:9" x14ac:dyDescent="0.25">
      <c r="B252" s="4">
        <v>44914</v>
      </c>
      <c r="C252" t="str">
        <f t="shared" si="17"/>
        <v>December</v>
      </c>
      <c r="D252">
        <f t="shared" si="16"/>
        <v>2022</v>
      </c>
      <c r="E252" t="s">
        <v>30</v>
      </c>
      <c r="F252" t="s">
        <v>31</v>
      </c>
      <c r="G252">
        <v>200</v>
      </c>
      <c r="H252">
        <v>200</v>
      </c>
      <c r="I252" s="5">
        <f t="shared" si="19"/>
        <v>0</v>
      </c>
    </row>
    <row r="253" spans="2:9" x14ac:dyDescent="0.25">
      <c r="B253" s="4">
        <v>44915</v>
      </c>
      <c r="C253" t="str">
        <f t="shared" si="17"/>
        <v>December</v>
      </c>
      <c r="D253">
        <f t="shared" si="16"/>
        <v>2022</v>
      </c>
      <c r="E253" t="s">
        <v>30</v>
      </c>
      <c r="F253" t="s">
        <v>32</v>
      </c>
      <c r="G253">
        <v>1000</v>
      </c>
      <c r="H253">
        <v>590</v>
      </c>
      <c r="I253" s="5">
        <f t="shared" si="19"/>
        <v>410</v>
      </c>
    </row>
    <row r="254" spans="2:9" x14ac:dyDescent="0.25">
      <c r="B254" s="6">
        <v>44916</v>
      </c>
      <c r="C254" s="7" t="str">
        <f t="shared" si="17"/>
        <v>December</v>
      </c>
      <c r="D254" s="7">
        <f t="shared" si="16"/>
        <v>2022</v>
      </c>
      <c r="E254" s="7" t="s">
        <v>30</v>
      </c>
      <c r="F254" s="7" t="s">
        <v>33</v>
      </c>
      <c r="G254" s="7">
        <v>600</v>
      </c>
      <c r="H254" s="7">
        <v>0</v>
      </c>
      <c r="I254" s="8">
        <f t="shared" si="19"/>
        <v>600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7B486-ED06-432E-828D-D243FEE916A2}">
  <dimension ref="A3:S35"/>
  <sheetViews>
    <sheetView workbookViewId="0">
      <selection activeCell="G191" sqref="G191"/>
    </sheetView>
  </sheetViews>
  <sheetFormatPr defaultRowHeight="13.8" x14ac:dyDescent="0.25"/>
  <cols>
    <col min="1" max="1" width="13.59765625" bestFit="1" customWidth="1"/>
    <col min="2" max="2" width="11.19921875" bestFit="1" customWidth="1"/>
    <col min="3" max="3" width="14" bestFit="1" customWidth="1"/>
    <col min="4" max="4" width="13.59765625" bestFit="1" customWidth="1"/>
    <col min="5" max="5" width="12.59765625" bestFit="1" customWidth="1"/>
    <col min="6" max="6" width="13.59765625" bestFit="1" customWidth="1"/>
    <col min="7" max="7" width="11.19921875" bestFit="1" customWidth="1"/>
    <col min="16" max="16" width="13.19921875" bestFit="1" customWidth="1"/>
    <col min="17" max="17" width="13.59765625" bestFit="1" customWidth="1"/>
    <col min="18" max="18" width="11.19921875" bestFit="1" customWidth="1"/>
    <col min="19" max="19" width="14" bestFit="1" customWidth="1"/>
  </cols>
  <sheetData>
    <row r="3" spans="1:19" x14ac:dyDescent="0.25">
      <c r="A3" t="s">
        <v>36</v>
      </c>
      <c r="B3" t="s">
        <v>37</v>
      </c>
      <c r="C3" t="s">
        <v>38</v>
      </c>
      <c r="E3" s="10" t="s">
        <v>39</v>
      </c>
      <c r="F3" t="s">
        <v>36</v>
      </c>
      <c r="G3" t="s">
        <v>37</v>
      </c>
      <c r="P3" s="10" t="s">
        <v>39</v>
      </c>
      <c r="Q3" t="s">
        <v>36</v>
      </c>
      <c r="R3" t="s">
        <v>37</v>
      </c>
      <c r="S3" t="s">
        <v>38</v>
      </c>
    </row>
    <row r="4" spans="1:19" x14ac:dyDescent="0.25">
      <c r="A4">
        <v>229980</v>
      </c>
      <c r="B4">
        <v>158740</v>
      </c>
      <c r="C4">
        <v>71240</v>
      </c>
      <c r="E4" s="11" t="s">
        <v>40</v>
      </c>
      <c r="F4">
        <v>17850</v>
      </c>
      <c r="G4">
        <v>12940</v>
      </c>
      <c r="P4" s="11" t="s">
        <v>20</v>
      </c>
      <c r="Q4">
        <v>30500</v>
      </c>
      <c r="R4">
        <v>13860</v>
      </c>
      <c r="S4">
        <v>16640</v>
      </c>
    </row>
    <row r="5" spans="1:19" x14ac:dyDescent="0.25">
      <c r="E5" s="11" t="s">
        <v>41</v>
      </c>
      <c r="F5">
        <v>17850</v>
      </c>
      <c r="G5">
        <v>10180</v>
      </c>
      <c r="P5" s="11" t="s">
        <v>27</v>
      </c>
      <c r="Q5">
        <v>26400</v>
      </c>
      <c r="R5">
        <v>10260</v>
      </c>
      <c r="S5">
        <v>16140</v>
      </c>
    </row>
    <row r="6" spans="1:19" x14ac:dyDescent="0.25">
      <c r="A6">
        <f>GETPIVOTDATA("Sum of Budget",$A$3)</f>
        <v>229980</v>
      </c>
      <c r="B6">
        <f>GETPIVOTDATA("Sum of Cost",$A$3)</f>
        <v>158740</v>
      </c>
      <c r="C6">
        <f>GETPIVOTDATA("Sum of Savings",$A$3)</f>
        <v>71240</v>
      </c>
      <c r="E6" s="11" t="s">
        <v>42</v>
      </c>
      <c r="F6">
        <v>19150</v>
      </c>
      <c r="G6">
        <v>11370</v>
      </c>
      <c r="P6" s="11" t="s">
        <v>16</v>
      </c>
      <c r="Q6">
        <v>47000</v>
      </c>
      <c r="R6">
        <v>31350</v>
      </c>
      <c r="S6">
        <v>15650</v>
      </c>
    </row>
    <row r="7" spans="1:19" x14ac:dyDescent="0.25">
      <c r="E7" s="11" t="s">
        <v>43</v>
      </c>
      <c r="F7">
        <v>17850</v>
      </c>
      <c r="G7">
        <v>13210</v>
      </c>
      <c r="P7" s="11" t="s">
        <v>30</v>
      </c>
      <c r="Q7">
        <v>21600</v>
      </c>
      <c r="R7">
        <v>9670</v>
      </c>
      <c r="S7">
        <v>11930</v>
      </c>
    </row>
    <row r="8" spans="1:19" x14ac:dyDescent="0.25">
      <c r="A8" s="13">
        <f>B6/A6</f>
        <v>0.69023393338551176</v>
      </c>
      <c r="B8" s="13">
        <f>C6/A6</f>
        <v>0.30976606661448819</v>
      </c>
      <c r="C8" s="13">
        <f>C6/B6</f>
        <v>0.44878417538112636</v>
      </c>
      <c r="E8" s="11" t="s">
        <v>44</v>
      </c>
      <c r="F8">
        <v>19850</v>
      </c>
      <c r="G8">
        <v>8850</v>
      </c>
      <c r="P8" s="11" t="s">
        <v>10</v>
      </c>
      <c r="Q8">
        <v>56780</v>
      </c>
      <c r="R8">
        <v>47120</v>
      </c>
      <c r="S8">
        <v>9660</v>
      </c>
    </row>
    <row r="9" spans="1:19" x14ac:dyDescent="0.25">
      <c r="A9" t="s">
        <v>53</v>
      </c>
      <c r="B9" t="s">
        <v>54</v>
      </c>
      <c r="C9" t="s">
        <v>55</v>
      </c>
      <c r="E9" s="11" t="s">
        <v>45</v>
      </c>
      <c r="F9">
        <v>32850</v>
      </c>
      <c r="G9">
        <v>25770</v>
      </c>
      <c r="P9" s="11" t="s">
        <v>23</v>
      </c>
      <c r="Q9">
        <v>35700</v>
      </c>
      <c r="R9">
        <v>34480</v>
      </c>
      <c r="S9">
        <v>1220</v>
      </c>
    </row>
    <row r="10" spans="1:19" x14ac:dyDescent="0.25">
      <c r="E10" s="11" t="s">
        <v>46</v>
      </c>
      <c r="F10">
        <v>17850</v>
      </c>
      <c r="G10">
        <v>13470</v>
      </c>
      <c r="P10" s="11" t="s">
        <v>15</v>
      </c>
      <c r="Q10">
        <v>12000</v>
      </c>
      <c r="R10">
        <v>12000</v>
      </c>
      <c r="S10">
        <v>0</v>
      </c>
    </row>
    <row r="11" spans="1:19" x14ac:dyDescent="0.25">
      <c r="E11" s="11" t="s">
        <v>47</v>
      </c>
      <c r="F11">
        <v>17850</v>
      </c>
      <c r="G11">
        <v>10620</v>
      </c>
      <c r="P11" s="11" t="s">
        <v>52</v>
      </c>
      <c r="Q11">
        <v>229980</v>
      </c>
      <c r="R11">
        <v>158740</v>
      </c>
      <c r="S11">
        <v>71240</v>
      </c>
    </row>
    <row r="12" spans="1:19" x14ac:dyDescent="0.25">
      <c r="E12" s="11" t="s">
        <v>48</v>
      </c>
      <c r="F12">
        <v>15330</v>
      </c>
      <c r="G12">
        <v>15830</v>
      </c>
    </row>
    <row r="13" spans="1:19" x14ac:dyDescent="0.25">
      <c r="E13" s="11" t="s">
        <v>49</v>
      </c>
      <c r="F13">
        <v>17850</v>
      </c>
      <c r="G13">
        <v>10230</v>
      </c>
    </row>
    <row r="14" spans="1:19" x14ac:dyDescent="0.25">
      <c r="E14" s="11" t="s">
        <v>50</v>
      </c>
      <c r="F14">
        <v>17850</v>
      </c>
      <c r="G14">
        <v>13780</v>
      </c>
    </row>
    <row r="15" spans="1:19" x14ac:dyDescent="0.25">
      <c r="E15" s="11" t="s">
        <v>51</v>
      </c>
      <c r="F15">
        <v>17850</v>
      </c>
      <c r="G15">
        <v>12490</v>
      </c>
    </row>
    <row r="16" spans="1:19" x14ac:dyDescent="0.25">
      <c r="E16" s="11" t="s">
        <v>52</v>
      </c>
      <c r="F16">
        <v>229980</v>
      </c>
      <c r="G16">
        <v>158740</v>
      </c>
    </row>
    <row r="21" spans="3:6" x14ac:dyDescent="0.25">
      <c r="C21" s="10" t="s">
        <v>39</v>
      </c>
      <c r="D21" t="s">
        <v>36</v>
      </c>
      <c r="E21" t="s">
        <v>37</v>
      </c>
      <c r="F21" t="s">
        <v>38</v>
      </c>
    </row>
    <row r="22" spans="3:6" x14ac:dyDescent="0.25">
      <c r="C22" s="11">
        <v>2022</v>
      </c>
      <c r="D22">
        <v>229980</v>
      </c>
      <c r="E22">
        <v>158740</v>
      </c>
      <c r="F22">
        <v>71240</v>
      </c>
    </row>
    <row r="23" spans="3:6" x14ac:dyDescent="0.25">
      <c r="C23" s="12" t="s">
        <v>40</v>
      </c>
      <c r="D23">
        <v>17850</v>
      </c>
      <c r="E23">
        <v>12940</v>
      </c>
      <c r="F23">
        <v>4910</v>
      </c>
    </row>
    <row r="24" spans="3:6" x14ac:dyDescent="0.25">
      <c r="C24" s="12" t="s">
        <v>41</v>
      </c>
      <c r="D24">
        <v>17850</v>
      </c>
      <c r="E24">
        <v>10180</v>
      </c>
      <c r="F24">
        <v>7670</v>
      </c>
    </row>
    <row r="25" spans="3:6" x14ac:dyDescent="0.25">
      <c r="C25" s="12" t="s">
        <v>42</v>
      </c>
      <c r="D25">
        <v>19150</v>
      </c>
      <c r="E25">
        <v>11370</v>
      </c>
      <c r="F25">
        <v>7780</v>
      </c>
    </row>
    <row r="26" spans="3:6" x14ac:dyDescent="0.25">
      <c r="C26" s="12" t="s">
        <v>43</v>
      </c>
      <c r="D26">
        <v>17850</v>
      </c>
      <c r="E26">
        <v>13210</v>
      </c>
      <c r="F26">
        <v>4640</v>
      </c>
    </row>
    <row r="27" spans="3:6" x14ac:dyDescent="0.25">
      <c r="C27" s="12" t="s">
        <v>44</v>
      </c>
      <c r="D27">
        <v>19850</v>
      </c>
      <c r="E27">
        <v>8850</v>
      </c>
      <c r="F27">
        <v>11000</v>
      </c>
    </row>
    <row r="28" spans="3:6" x14ac:dyDescent="0.25">
      <c r="C28" s="12" t="s">
        <v>45</v>
      </c>
      <c r="D28">
        <v>32850</v>
      </c>
      <c r="E28">
        <v>25770</v>
      </c>
      <c r="F28">
        <v>7080</v>
      </c>
    </row>
    <row r="29" spans="3:6" x14ac:dyDescent="0.25">
      <c r="C29" s="12" t="s">
        <v>46</v>
      </c>
      <c r="D29">
        <v>17850</v>
      </c>
      <c r="E29">
        <v>13470</v>
      </c>
      <c r="F29">
        <v>4380</v>
      </c>
    </row>
    <row r="30" spans="3:6" x14ac:dyDescent="0.25">
      <c r="C30" s="12" t="s">
        <v>47</v>
      </c>
      <c r="D30">
        <v>17850</v>
      </c>
      <c r="E30">
        <v>10620</v>
      </c>
      <c r="F30">
        <v>7230</v>
      </c>
    </row>
    <row r="31" spans="3:6" x14ac:dyDescent="0.25">
      <c r="C31" s="12" t="s">
        <v>48</v>
      </c>
      <c r="D31">
        <v>15330</v>
      </c>
      <c r="E31">
        <v>15830</v>
      </c>
      <c r="F31">
        <v>-500</v>
      </c>
    </row>
    <row r="32" spans="3:6" x14ac:dyDescent="0.25">
      <c r="C32" s="12" t="s">
        <v>49</v>
      </c>
      <c r="D32">
        <v>17850</v>
      </c>
      <c r="E32">
        <v>10230</v>
      </c>
      <c r="F32">
        <v>7620</v>
      </c>
    </row>
    <row r="33" spans="3:6" x14ac:dyDescent="0.25">
      <c r="C33" s="12" t="s">
        <v>50</v>
      </c>
      <c r="D33">
        <v>17850</v>
      </c>
      <c r="E33">
        <v>13780</v>
      </c>
      <c r="F33">
        <v>4070</v>
      </c>
    </row>
    <row r="34" spans="3:6" x14ac:dyDescent="0.25">
      <c r="C34" s="12" t="s">
        <v>51</v>
      </c>
      <c r="D34">
        <v>17850</v>
      </c>
      <c r="E34">
        <v>12490</v>
      </c>
      <c r="F34">
        <v>5360</v>
      </c>
    </row>
    <row r="35" spans="3:6" x14ac:dyDescent="0.25">
      <c r="C35" s="11" t="s">
        <v>52</v>
      </c>
      <c r="D35">
        <v>229980</v>
      </c>
      <c r="E35">
        <v>158740</v>
      </c>
      <c r="F35">
        <v>71240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 Data</vt:lpstr>
      <vt:lpstr>Pivot Sheets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MITESH</dc:creator>
  <cp:lastModifiedBy>Mitesh Adelkar</cp:lastModifiedBy>
  <dcterms:created xsi:type="dcterms:W3CDTF">2023-07-22T14:32:21Z</dcterms:created>
  <dcterms:modified xsi:type="dcterms:W3CDTF">2023-07-24T17:00:18Z</dcterms:modified>
</cp:coreProperties>
</file>