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3380" yWindow="1320" windowWidth="20480" windowHeight="122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8" i="1" l="1"/>
  <c r="O8" i="1"/>
  <c r="H6" i="1"/>
  <c r="G8" i="1"/>
  <c r="G7" i="1"/>
  <c r="G6" i="1"/>
  <c r="D4" i="1"/>
</calcChain>
</file>

<file path=xl/sharedStrings.xml><?xml version="1.0" encoding="utf-8"?>
<sst xmlns="http://schemas.openxmlformats.org/spreadsheetml/2006/main" count="35" uniqueCount="33">
  <si>
    <t>Intermediate</t>
  </si>
  <si>
    <t>Original Name</t>
  </si>
  <si>
    <t>Energy SMD</t>
  </si>
  <si>
    <t>Energy SMD Corrected</t>
  </si>
  <si>
    <t>Sum of electronic and thermal Free Energy (Gas Phase)</t>
  </si>
  <si>
    <t>Thermal Correction to Gibbs Free Energy</t>
  </si>
  <si>
    <t>[B-Mono]D_0</t>
  </si>
  <si>
    <t>[B-Mono]D_0 (Me Model)</t>
  </si>
  <si>
    <t>[C-Mono]D_0</t>
  </si>
  <si>
    <t>[C-Mono]D_0 (Me Model)</t>
  </si>
  <si>
    <t>Relative Energy / kcal/mol (SMD)</t>
  </si>
  <si>
    <t>Relative Energy / kcal/mol (Gas Phase)</t>
  </si>
  <si>
    <t>DFT</t>
  </si>
  <si>
    <t>CASSCF</t>
  </si>
  <si>
    <t>Energy / Hartree (Gas Phase)</t>
  </si>
  <si>
    <t>Energy / Hartree (PCM)</t>
  </si>
  <si>
    <t>Relative Energy / kcal/mol (PCM)</t>
  </si>
  <si>
    <t>G-Cis-Mono-D-0-GPOF</t>
  </si>
  <si>
    <t>GMe-Cis-Mono-D-0-GPOF</t>
  </si>
  <si>
    <t>HMe-Trans-Mono-D-0-GPOF</t>
  </si>
  <si>
    <t>H-Trans-Mono-D-0-180-GPOF</t>
  </si>
  <si>
    <t>Gme CAS1311 Pi VDZ Root 1</t>
  </si>
  <si>
    <t>Geom 6 CAS1311 Pi VDZ Root 1</t>
  </si>
  <si>
    <t>[B]T_0</t>
  </si>
  <si>
    <t>[C]T_0</t>
  </si>
  <si>
    <t>G-Cis-R2-R2-Down-T-GPOF</t>
  </si>
  <si>
    <t>H-Trans-R2-R2-Down-T-GPOF-RuMove</t>
  </si>
  <si>
    <t>Note</t>
  </si>
  <si>
    <t>Very weak absorption at 803,61 nm</t>
  </si>
  <si>
    <t>Transition Wavelength 2 (SMD)  / nm</t>
  </si>
  <si>
    <t>Transition Wavelength 2 (Gas Phase) / nm</t>
  </si>
  <si>
    <t>803,61; 495,09</t>
  </si>
  <si>
    <t>933,33; 538,70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</si>
</sst>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0"/>
      <color theme="1"/>
      <name val="Helvetica"/>
    </font>
    <font>
      <b/>
      <sz val="10"/>
      <color rgb="FF000000"/>
      <name val="Helvetica"/>
    </font>
    <font>
      <sz val="11"/>
      <color rgb="FF000000"/>
      <name val="Menlo"/>
    </font>
    <font>
      <sz val="12"/>
      <color theme="1"/>
      <name val="Helvetica"/>
    </font>
    <font>
      <sz val="10"/>
      <color rgb="FF000000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topLeftCell="D1" workbookViewId="0">
      <selection activeCell="I5" sqref="I5"/>
    </sheetView>
  </sheetViews>
  <sheetFormatPr baseColWidth="10" defaultRowHeight="15" x14ac:dyDescent="0"/>
  <sheetData>
    <row r="1" spans="1:17">
      <c r="C1" t="s">
        <v>12</v>
      </c>
      <c r="L1" t="s">
        <v>13</v>
      </c>
    </row>
    <row r="2" spans="1:17">
      <c r="A2" t="s">
        <v>0</v>
      </c>
      <c r="B2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11</v>
      </c>
      <c r="H2" t="s">
        <v>10</v>
      </c>
      <c r="I2" s="1" t="s">
        <v>29</v>
      </c>
      <c r="J2" s="1" t="s">
        <v>27</v>
      </c>
      <c r="L2" s="1" t="s">
        <v>1</v>
      </c>
      <c r="M2" s="1" t="s">
        <v>14</v>
      </c>
      <c r="N2" s="1" t="s">
        <v>15</v>
      </c>
      <c r="O2" s="1" t="s">
        <v>11</v>
      </c>
      <c r="P2" s="1" t="s">
        <v>16</v>
      </c>
      <c r="Q2" s="1" t="s">
        <v>30</v>
      </c>
    </row>
    <row r="3" spans="1:17">
      <c r="A3" t="s">
        <v>23</v>
      </c>
      <c r="B3" s="5" t="s">
        <v>25</v>
      </c>
      <c r="C3" s="5">
        <v>-3109.9366064599999</v>
      </c>
      <c r="D3" s="5">
        <v>-3108.92761346</v>
      </c>
      <c r="E3" s="5">
        <v>-3108.2600590000002</v>
      </c>
      <c r="F3" s="5">
        <v>1.008993</v>
      </c>
      <c r="I3" t="s">
        <v>32</v>
      </c>
    </row>
    <row r="4" spans="1:17">
      <c r="A4" t="s">
        <v>6</v>
      </c>
      <c r="B4" s="2" t="s">
        <v>17</v>
      </c>
      <c r="C4" s="3">
        <v>-1554.3405153199999</v>
      </c>
      <c r="D4" s="4">
        <f>C4+F4</f>
        <v>-1553.8590653199999</v>
      </c>
      <c r="E4" s="3">
        <v>-1553.509847</v>
      </c>
      <c r="F4" s="3">
        <v>0.48144999999999999</v>
      </c>
    </row>
    <row r="5" spans="1:17">
      <c r="A5" t="s">
        <v>7</v>
      </c>
      <c r="B5" s="2" t="s">
        <v>18</v>
      </c>
      <c r="C5" s="4"/>
      <c r="D5" s="4"/>
      <c r="E5" s="3">
        <v>-1239.574118</v>
      </c>
      <c r="F5" s="3">
        <v>0.26378699999999999</v>
      </c>
      <c r="I5" t="s">
        <v>31</v>
      </c>
      <c r="J5" t="s">
        <v>28</v>
      </c>
      <c r="L5" s="5" t="s">
        <v>21</v>
      </c>
      <c r="M5" s="5">
        <v>-5668.7151324200004</v>
      </c>
      <c r="N5" s="3">
        <v>-5668.7622281100003</v>
      </c>
      <c r="Q5" s="5">
        <v>482.26443999999998</v>
      </c>
    </row>
    <row r="6" spans="1:17">
      <c r="A6" t="s">
        <v>24</v>
      </c>
      <c r="B6" s="2" t="s">
        <v>26</v>
      </c>
      <c r="C6" s="5">
        <v>-3109.8762130800001</v>
      </c>
      <c r="D6" s="5">
        <v>-3108.8703970800002</v>
      </c>
      <c r="E6" s="5">
        <v>-3108.2042689999998</v>
      </c>
      <c r="F6" s="5">
        <v>1.005816</v>
      </c>
      <c r="G6">
        <f>(E6-E3)*627.5095</f>
        <v>35.008755005215136</v>
      </c>
      <c r="H6">
        <f>(D6-D3)*627.5095</f>
        <v>35.903822005467227</v>
      </c>
    </row>
    <row r="7" spans="1:17">
      <c r="A7" t="s">
        <v>8</v>
      </c>
      <c r="B7" s="2" t="s">
        <v>20</v>
      </c>
      <c r="C7" s="4"/>
      <c r="D7" s="4"/>
      <c r="E7" s="3">
        <v>-1553.4564330000001</v>
      </c>
      <c r="F7" s="3">
        <v>0.47968699999999997</v>
      </c>
      <c r="G7">
        <f>(E7-E4)*627.5095</f>
        <v>33.517792432984443</v>
      </c>
    </row>
    <row r="8" spans="1:17">
      <c r="A8" t="s">
        <v>9</v>
      </c>
      <c r="B8" s="2" t="s">
        <v>19</v>
      </c>
      <c r="C8" s="4"/>
      <c r="D8" s="4"/>
      <c r="E8" s="3">
        <v>-1239.523252</v>
      </c>
      <c r="F8" s="3">
        <v>0.26307199999999997</v>
      </c>
      <c r="G8">
        <f>(E8-E5)*627.5095</f>
        <v>31.918898227026244</v>
      </c>
      <c r="L8" t="s">
        <v>22</v>
      </c>
      <c r="M8" s="5">
        <v>-5668.6676188499996</v>
      </c>
      <c r="N8" s="5">
        <v>-5668.7043783600002</v>
      </c>
      <c r="O8">
        <f>(M8-M5)*627.5095</f>
        <v>29.815216554400724</v>
      </c>
      <c r="P8">
        <f>(N8-N5)*627.5095</f>
        <v>36.30126769766229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2020-09-05T15:53:09Z</dcterms:created>
  <dcterms:modified xsi:type="dcterms:W3CDTF">2020-09-06T14:23:42Z</dcterms:modified>
</cp:coreProperties>
</file>