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1" l="1"/>
  <c r="L18" i="1"/>
  <c r="K18" i="1"/>
  <c r="I23" i="1"/>
  <c r="I21" i="1"/>
  <c r="J17" i="1"/>
  <c r="J19" i="1"/>
  <c r="J21" i="1"/>
  <c r="J23" i="1"/>
  <c r="J15" i="1"/>
  <c r="H5" i="1"/>
  <c r="H6" i="1"/>
  <c r="I5" i="1"/>
  <c r="B17" i="1"/>
  <c r="C17" i="1"/>
  <c r="D17" i="1"/>
  <c r="E17" i="1"/>
  <c r="H17" i="1"/>
  <c r="I17" i="1"/>
  <c r="H9" i="1"/>
  <c r="H10" i="1"/>
  <c r="I9" i="1"/>
  <c r="B21" i="1"/>
  <c r="C21" i="1"/>
  <c r="D21" i="1"/>
  <c r="E21" i="1"/>
  <c r="H21" i="1"/>
  <c r="H3" i="1"/>
  <c r="H4" i="1"/>
  <c r="I3" i="1"/>
  <c r="B15" i="1"/>
  <c r="C15" i="1"/>
  <c r="D15" i="1"/>
  <c r="E15" i="1"/>
  <c r="H15" i="1"/>
  <c r="I15" i="1"/>
  <c r="H7" i="1"/>
  <c r="H8" i="1"/>
  <c r="I7" i="1"/>
  <c r="B19" i="1"/>
  <c r="C19" i="1"/>
  <c r="D19" i="1"/>
  <c r="E19" i="1"/>
  <c r="H19" i="1"/>
  <c r="I19" i="1"/>
  <c r="H11" i="1"/>
  <c r="H12" i="1"/>
  <c r="I11" i="1"/>
  <c r="B23" i="1"/>
  <c r="C23" i="1"/>
  <c r="D23" i="1"/>
  <c r="E23" i="1"/>
  <c r="H23" i="1"/>
  <c r="F23" i="1"/>
  <c r="B22" i="1"/>
  <c r="C22" i="1"/>
  <c r="D22" i="1"/>
  <c r="E22" i="1"/>
  <c r="H22" i="1"/>
  <c r="F22" i="1"/>
  <c r="B20" i="1"/>
  <c r="E20" i="1"/>
  <c r="B18" i="1"/>
  <c r="E18" i="1"/>
  <c r="B16" i="1"/>
  <c r="E16" i="1"/>
  <c r="B14" i="1"/>
  <c r="E14" i="1"/>
  <c r="C20" i="1"/>
  <c r="D20" i="1"/>
  <c r="H20" i="1"/>
  <c r="F21" i="1"/>
  <c r="F20" i="1"/>
  <c r="F19" i="1"/>
  <c r="C18" i="1"/>
  <c r="D18" i="1"/>
  <c r="H18" i="1"/>
  <c r="F18" i="1"/>
  <c r="C16" i="1"/>
  <c r="D16" i="1"/>
  <c r="H16" i="1"/>
  <c r="C14" i="1"/>
  <c r="D14" i="1"/>
  <c r="H14" i="1"/>
  <c r="F17" i="1"/>
  <c r="F15" i="1"/>
  <c r="F16" i="1"/>
  <c r="F14" i="1"/>
</calcChain>
</file>

<file path=xl/sharedStrings.xml><?xml version="1.0" encoding="utf-8"?>
<sst xmlns="http://schemas.openxmlformats.org/spreadsheetml/2006/main" count="46" uniqueCount="30">
  <si>
    <t>104 ppm</t>
  </si>
  <si>
    <t>97 ppm</t>
  </si>
  <si>
    <t>95 ppm</t>
  </si>
  <si>
    <t>88 ppm</t>
  </si>
  <si>
    <t>JS-597-1</t>
  </si>
  <si>
    <t>JS-597-1-2</t>
  </si>
  <si>
    <t>JS-597-2</t>
  </si>
  <si>
    <t>JS-597-2-2</t>
  </si>
  <si>
    <t>0 ppm</t>
  </si>
  <si>
    <t>JS-597-3</t>
  </si>
  <si>
    <t>JS-597-3-2</t>
  </si>
  <si>
    <t>JS-597-4</t>
  </si>
  <si>
    <t>JS-597-4-3</t>
  </si>
  <si>
    <t>JS-597-5</t>
  </si>
  <si>
    <t>JS-597-5-2</t>
  </si>
  <si>
    <t>Experiment</t>
  </si>
  <si>
    <t>Absolute Integrals (31P NMR, indicated shift)</t>
  </si>
  <si>
    <t>Sum of all integrals (except for reference at 0 ppm)</t>
  </si>
  <si>
    <t>Ratio of sums before and after irradiation</t>
  </si>
  <si>
    <t>Reaction Conditions</t>
  </si>
  <si>
    <t>Before Irradiation</t>
  </si>
  <si>
    <t>Irradiation 320 - 400 nm</t>
  </si>
  <si>
    <t>Irradiation 320 - 400 nm + &gt; 495 nm</t>
  </si>
  <si>
    <t>Data normalized so that sum of integrals is the same before and after irradiation for each experiment</t>
  </si>
  <si>
    <t>Irradiation &gt; 495 nm</t>
  </si>
  <si>
    <t>Yield of Hydride Complex with respect to sum of all species</t>
  </si>
  <si>
    <t>Yield of Hydride corrected for hydride present before irradiation</t>
  </si>
  <si>
    <t>Average yield 320 - 400 nm irradiation</t>
  </si>
  <si>
    <t>Average yield 320 - 400 nm + &gt; 495 nm irradiation</t>
  </si>
  <si>
    <t>Ratio Dual/Single 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</si>
</sst>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29" sqref="D29"/>
    </sheetView>
  </sheetViews>
  <sheetFormatPr baseColWidth="10" defaultRowHeight="15" x14ac:dyDescent="0"/>
  <cols>
    <col min="2" max="5" width="11" bestFit="1" customWidth="1"/>
    <col min="6" max="6" width="11.83203125" bestFit="1" customWidth="1"/>
  </cols>
  <sheetData>
    <row r="1" spans="1:10">
      <c r="A1" s="2" t="s">
        <v>15</v>
      </c>
      <c r="B1" s="2" t="s">
        <v>16</v>
      </c>
    </row>
    <row r="2" spans="1:10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H2" s="2" t="s">
        <v>17</v>
      </c>
      <c r="I2" s="2" t="s">
        <v>18</v>
      </c>
      <c r="J2" s="2" t="s">
        <v>19</v>
      </c>
    </row>
    <row r="3" spans="1:10">
      <c r="A3" t="s">
        <v>4</v>
      </c>
      <c r="B3">
        <v>533.41</v>
      </c>
      <c r="C3">
        <v>0</v>
      </c>
      <c r="D3">
        <v>290.68</v>
      </c>
      <c r="E3">
        <v>7973.16</v>
      </c>
      <c r="F3">
        <v>24705.13</v>
      </c>
      <c r="H3">
        <f>SUM(B3:E3)</f>
        <v>8797.25</v>
      </c>
      <c r="I3">
        <f>H3/H4</f>
        <v>0.96698260975660688</v>
      </c>
      <c r="J3" t="s">
        <v>20</v>
      </c>
    </row>
    <row r="4" spans="1:10">
      <c r="A4" t="s">
        <v>5</v>
      </c>
      <c r="B4">
        <v>1210.06</v>
      </c>
      <c r="C4">
        <v>427.83</v>
      </c>
      <c r="D4">
        <v>6009.04</v>
      </c>
      <c r="E4">
        <v>1450.7</v>
      </c>
      <c r="F4">
        <v>23463.57</v>
      </c>
      <c r="H4">
        <f t="shared" ref="H4:H7" si="0">SUM(B4:E4)</f>
        <v>9097.630000000001</v>
      </c>
      <c r="J4" t="s">
        <v>21</v>
      </c>
    </row>
    <row r="5" spans="1:10">
      <c r="A5" t="s">
        <v>6</v>
      </c>
      <c r="B5">
        <v>547.21</v>
      </c>
      <c r="C5">
        <v>0</v>
      </c>
      <c r="D5">
        <v>0</v>
      </c>
      <c r="E5">
        <v>8205.7000000000007</v>
      </c>
      <c r="F5">
        <v>20393</v>
      </c>
      <c r="H5">
        <f t="shared" si="0"/>
        <v>8752.91</v>
      </c>
      <c r="I5">
        <f>H5/H6</f>
        <v>0.90407587167836767</v>
      </c>
      <c r="J5" t="s">
        <v>20</v>
      </c>
    </row>
    <row r="6" spans="1:10">
      <c r="A6" t="s">
        <v>7</v>
      </c>
      <c r="B6">
        <v>1326.54</v>
      </c>
      <c r="C6">
        <v>468.7</v>
      </c>
      <c r="D6">
        <v>5744.94</v>
      </c>
      <c r="E6">
        <v>2141.4299999999998</v>
      </c>
      <c r="F6">
        <v>21145.18</v>
      </c>
      <c r="H6">
        <f t="shared" si="0"/>
        <v>9681.6099999999988</v>
      </c>
      <c r="J6" t="s">
        <v>22</v>
      </c>
    </row>
    <row r="7" spans="1:10">
      <c r="A7" t="s">
        <v>9</v>
      </c>
      <c r="B7">
        <v>614.85</v>
      </c>
      <c r="C7">
        <v>0</v>
      </c>
      <c r="D7">
        <v>0</v>
      </c>
      <c r="E7">
        <v>8086.85</v>
      </c>
      <c r="F7">
        <v>24384.12</v>
      </c>
      <c r="H7">
        <f t="shared" si="0"/>
        <v>8701.7000000000007</v>
      </c>
      <c r="I7">
        <f>H7/H8</f>
        <v>0.91828540010953952</v>
      </c>
      <c r="J7" t="s">
        <v>20</v>
      </c>
    </row>
    <row r="8" spans="1:10">
      <c r="A8" t="s">
        <v>10</v>
      </c>
      <c r="B8">
        <v>1113.5</v>
      </c>
      <c r="C8">
        <v>503.41</v>
      </c>
      <c r="D8">
        <v>6340.43</v>
      </c>
      <c r="E8">
        <v>1518.69</v>
      </c>
      <c r="F8">
        <v>24656.799999999999</v>
      </c>
      <c r="H8">
        <f>SUM(B8:E8)</f>
        <v>9476.0300000000007</v>
      </c>
      <c r="J8" t="s">
        <v>21</v>
      </c>
    </row>
    <row r="9" spans="1:10">
      <c r="A9" t="s">
        <v>11</v>
      </c>
      <c r="B9">
        <v>258.05</v>
      </c>
      <c r="C9">
        <v>276.94</v>
      </c>
      <c r="D9">
        <v>234.55</v>
      </c>
      <c r="E9">
        <v>7854.28</v>
      </c>
      <c r="F9">
        <v>25908</v>
      </c>
      <c r="H9">
        <f>SUM(B9:E9)</f>
        <v>8623.82</v>
      </c>
      <c r="I9">
        <f>H9/H10</f>
        <v>0.99275906210859777</v>
      </c>
      <c r="J9" t="s">
        <v>20</v>
      </c>
    </row>
    <row r="10" spans="1:10">
      <c r="A10" t="s">
        <v>12</v>
      </c>
      <c r="B10">
        <v>1375.44</v>
      </c>
      <c r="C10">
        <v>383.41</v>
      </c>
      <c r="D10">
        <v>5381.49</v>
      </c>
      <c r="E10">
        <v>1546.38</v>
      </c>
      <c r="F10">
        <v>24671.95</v>
      </c>
      <c r="H10">
        <f>SUM(B10:E10)</f>
        <v>8686.7200000000012</v>
      </c>
      <c r="J10" t="s">
        <v>22</v>
      </c>
    </row>
    <row r="11" spans="1:10">
      <c r="A11" t="s">
        <v>13</v>
      </c>
      <c r="B11">
        <v>510.77</v>
      </c>
      <c r="C11">
        <v>223.16</v>
      </c>
      <c r="D11">
        <v>288.02999999999997</v>
      </c>
      <c r="E11">
        <v>7949.05</v>
      </c>
      <c r="F11">
        <v>20718.84</v>
      </c>
      <c r="H11">
        <f>SUM(B11:E11)</f>
        <v>8971.01</v>
      </c>
      <c r="I11">
        <f>H11/H12</f>
        <v>0.99016349655027014</v>
      </c>
      <c r="J11" t="s">
        <v>20</v>
      </c>
    </row>
    <row r="12" spans="1:10">
      <c r="A12" t="s">
        <v>14</v>
      </c>
      <c r="B12">
        <v>484.08</v>
      </c>
      <c r="C12">
        <v>164.35</v>
      </c>
      <c r="D12">
        <v>447.31</v>
      </c>
      <c r="E12">
        <v>7964.39</v>
      </c>
      <c r="F12">
        <v>21803.33</v>
      </c>
      <c r="H12">
        <f>SUM(B12:E12)</f>
        <v>9060.130000000001</v>
      </c>
      <c r="J12" t="s">
        <v>24</v>
      </c>
    </row>
    <row r="13" spans="1:10">
      <c r="A13" s="2" t="s">
        <v>23</v>
      </c>
    </row>
    <row r="14" spans="1:10">
      <c r="A14" t="s">
        <v>4</v>
      </c>
      <c r="B14" s="1">
        <f>B3</f>
        <v>533.41</v>
      </c>
      <c r="C14" s="1">
        <f>C3</f>
        <v>0</v>
      </c>
      <c r="D14" s="1">
        <f>D3</f>
        <v>290.68</v>
      </c>
      <c r="E14" s="1">
        <f>E3</f>
        <v>7973.16</v>
      </c>
      <c r="F14" s="1">
        <f>F3</f>
        <v>24705.13</v>
      </c>
      <c r="H14">
        <f>SUM(B14:E14)</f>
        <v>8797.25</v>
      </c>
      <c r="I14" s="2" t="s">
        <v>25</v>
      </c>
      <c r="J14" s="2" t="s">
        <v>26</v>
      </c>
    </row>
    <row r="15" spans="1:10">
      <c r="A15" t="s">
        <v>5</v>
      </c>
      <c r="B15" s="1">
        <f>B4*$I$3</f>
        <v>1170.1069767620797</v>
      </c>
      <c r="C15" s="1">
        <f>C4*$I$3</f>
        <v>413.70416993216912</v>
      </c>
      <c r="D15" s="1">
        <f>D4*$I$3</f>
        <v>5810.637181331841</v>
      </c>
      <c r="E15" s="1">
        <f>E4*$I$3</f>
        <v>1402.8016719739096</v>
      </c>
      <c r="F15" s="1">
        <f>F4*$I$3</f>
        <v>22688.864152806829</v>
      </c>
      <c r="H15">
        <f t="shared" ref="H15:H16" si="1">SUM(B15:E15)</f>
        <v>8797.25</v>
      </c>
      <c r="I15">
        <f>B15/H15</f>
        <v>0.13300826698821561</v>
      </c>
      <c r="J15">
        <f>(B15-B14)/H15</f>
        <v>7.2374546223203814E-2</v>
      </c>
    </row>
    <row r="16" spans="1:10">
      <c r="A16" t="s">
        <v>6</v>
      </c>
      <c r="B16" s="1">
        <f>B5</f>
        <v>547.21</v>
      </c>
      <c r="C16" s="1">
        <f>C5</f>
        <v>0</v>
      </c>
      <c r="D16" s="1">
        <f>D5</f>
        <v>0</v>
      </c>
      <c r="E16" s="1">
        <f>E5</f>
        <v>8205.7000000000007</v>
      </c>
      <c r="F16" s="1">
        <f>F5</f>
        <v>20393</v>
      </c>
      <c r="H16">
        <f t="shared" si="1"/>
        <v>8752.91</v>
      </c>
    </row>
    <row r="17" spans="1:12">
      <c r="A17" t="s">
        <v>7</v>
      </c>
      <c r="B17" s="1">
        <f>B6*$I$5</f>
        <v>1199.2928068162219</v>
      </c>
      <c r="C17" s="1">
        <f>C6*$I$5</f>
        <v>423.74036105565091</v>
      </c>
      <c r="D17" s="1">
        <f>D6*$I$5</f>
        <v>5193.8616382399214</v>
      </c>
      <c r="E17" s="1">
        <f>E6*$I$5</f>
        <v>1936.0151938882068</v>
      </c>
      <c r="F17" s="1">
        <f>F6*$I$5</f>
        <v>19116.847040295987</v>
      </c>
      <c r="H17" s="1">
        <f>SUM(B17:E17)</f>
        <v>8752.9100000000017</v>
      </c>
      <c r="I17">
        <f>B17/H17</f>
        <v>0.13701646730244246</v>
      </c>
      <c r="J17">
        <f t="shared" ref="J16:J23" si="2">(B17-B16)/H17</f>
        <v>7.4498973120507544E-2</v>
      </c>
      <c r="K17" s="2" t="s">
        <v>27</v>
      </c>
      <c r="L17" s="3" t="s">
        <v>28</v>
      </c>
    </row>
    <row r="18" spans="1:12">
      <c r="A18" t="s">
        <v>9</v>
      </c>
      <c r="B18">
        <f>B7</f>
        <v>614.85</v>
      </c>
      <c r="C18">
        <f>C7</f>
        <v>0</v>
      </c>
      <c r="D18">
        <f>D7</f>
        <v>0</v>
      </c>
      <c r="E18">
        <f>E7</f>
        <v>8086.85</v>
      </c>
      <c r="F18">
        <f>F7</f>
        <v>24384.12</v>
      </c>
      <c r="H18">
        <f>SUM(B18:E18)</f>
        <v>8701.7000000000007</v>
      </c>
      <c r="K18">
        <f>(J15+J19)/2</f>
        <v>5.9611477176438221E-2</v>
      </c>
      <c r="L18">
        <f>(J17+J21)/2</f>
        <v>0.10145714189087582</v>
      </c>
    </row>
    <row r="19" spans="1:12">
      <c r="A19" t="s">
        <v>10</v>
      </c>
      <c r="B19" s="1">
        <f>B8*$I$7</f>
        <v>1022.5107930219723</v>
      </c>
      <c r="C19" s="1">
        <f>C8*$I$7</f>
        <v>462.27405326914334</v>
      </c>
      <c r="D19" s="1">
        <f>D8*$I$7</f>
        <v>5822.3242994165275</v>
      </c>
      <c r="E19" s="1">
        <f>E8*$I$7</f>
        <v>1394.5908542923567</v>
      </c>
      <c r="F19" s="1">
        <f>F8*$I$7</f>
        <v>22641.979453420892</v>
      </c>
      <c r="H19" s="1">
        <f>SUM(B19:E19)</f>
        <v>8701.7000000000007</v>
      </c>
      <c r="I19">
        <f>B19/H19</f>
        <v>0.11750701506854663</v>
      </c>
      <c r="J19">
        <f t="shared" si="2"/>
        <v>4.6848408129672621E-2</v>
      </c>
    </row>
    <row r="20" spans="1:12">
      <c r="A20" t="s">
        <v>11</v>
      </c>
      <c r="B20">
        <f>B9</f>
        <v>258.05</v>
      </c>
      <c r="C20">
        <f>C9</f>
        <v>276.94</v>
      </c>
      <c r="D20">
        <f>D9</f>
        <v>234.55</v>
      </c>
      <c r="E20">
        <f>E9</f>
        <v>7854.28</v>
      </c>
      <c r="F20">
        <f>F9</f>
        <v>25908</v>
      </c>
      <c r="H20" s="1">
        <f t="shared" ref="H20:H23" si="3">SUM(B20:E20)</f>
        <v>8623.82</v>
      </c>
      <c r="L20" s="2" t="s">
        <v>29</v>
      </c>
    </row>
    <row r="21" spans="1:12">
      <c r="A21" t="s">
        <v>12</v>
      </c>
      <c r="B21" s="1">
        <f>B10*$I$9</f>
        <v>1365.4805243866497</v>
      </c>
      <c r="C21" s="1">
        <f>C10*$I$9</f>
        <v>380.63375200305751</v>
      </c>
      <c r="D21" s="1">
        <f>D10*$I$9</f>
        <v>5342.522965146798</v>
      </c>
      <c r="E21" s="1">
        <f>E10*$I$9</f>
        <v>1535.1827584634934</v>
      </c>
      <c r="F21" s="1">
        <f>F10*$I$9</f>
        <v>24493.301942390219</v>
      </c>
      <c r="H21" s="1">
        <f t="shared" si="3"/>
        <v>8623.8199999999979</v>
      </c>
      <c r="I21">
        <f>B21/H21</f>
        <v>0.15833824504531055</v>
      </c>
      <c r="J21">
        <f t="shared" si="2"/>
        <v>0.12841531066124409</v>
      </c>
      <c r="L21">
        <f>L18/K18</f>
        <v>1.7019732893144499</v>
      </c>
    </row>
    <row r="22" spans="1:12">
      <c r="A22" t="s">
        <v>13</v>
      </c>
      <c r="B22">
        <f>B11</f>
        <v>510.77</v>
      </c>
      <c r="C22">
        <f t="shared" ref="C22:F22" si="4">C11</f>
        <v>223.16</v>
      </c>
      <c r="D22">
        <f t="shared" si="4"/>
        <v>288.02999999999997</v>
      </c>
      <c r="E22">
        <f t="shared" si="4"/>
        <v>7949.05</v>
      </c>
      <c r="F22">
        <f t="shared" si="4"/>
        <v>20718.84</v>
      </c>
      <c r="H22" s="1">
        <f t="shared" si="3"/>
        <v>8971.01</v>
      </c>
    </row>
    <row r="23" spans="1:12">
      <c r="A23" t="s">
        <v>14</v>
      </c>
      <c r="B23" s="1">
        <f>B12*$I$11</f>
        <v>479.31834541005475</v>
      </c>
      <c r="C23" s="1">
        <f>C12*$I$11</f>
        <v>162.7333706580369</v>
      </c>
      <c r="D23" s="1">
        <f>D12*$I$11</f>
        <v>442.91003364190135</v>
      </c>
      <c r="E23" s="1">
        <f>E12*$I$11</f>
        <v>7886.0482502900068</v>
      </c>
      <c r="F23" s="1">
        <f>F12*$I$11</f>
        <v>21588.861469239404</v>
      </c>
      <c r="H23" s="1">
        <f t="shared" si="3"/>
        <v>8971.01</v>
      </c>
      <c r="I23">
        <f>B23/H23</f>
        <v>5.3429696924878554E-2</v>
      </c>
      <c r="J23">
        <f t="shared" si="2"/>
        <v>-3.5059212496636651E-3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2020-02-19T12:39:48Z</dcterms:created>
  <dcterms:modified xsi:type="dcterms:W3CDTF">2020-08-07T17:19:07Z</dcterms:modified>
</cp:coreProperties>
</file>