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dc0431\OneDrive - UNT System\Documents\Projects\Release Workspace\scripts\"/>
    </mc:Choice>
  </mc:AlternateContent>
  <xr:revisionPtr revIDLastSave="1" documentId="13_ncr:1_{B9C1AC2D-4BE8-4AD9-B4D8-0F9C74264934}" xr6:coauthVersionLast="36" xr6:coauthVersionMax="36" xr10:uidLastSave="{4E3E729B-40F5-4F36-BBCA-460872ED1C5C}"/>
  <bookViews>
    <workbookView xWindow="0" yWindow="0" windowWidth="23040" windowHeight="8244" xr2:uid="{00000000-000D-0000-FFFF-FFFF00000000}"/>
  </bookViews>
  <sheets>
    <sheet name="Packages" sheetId="1" r:id="rId1"/>
    <sheet name="Pipelines" sheetId="2" r:id="rId2"/>
  </sheets>
  <calcPr calcId="191029"/>
</workbook>
</file>

<file path=xl/calcChain.xml><?xml version="1.0" encoding="utf-8"?>
<calcChain xmlns="http://schemas.openxmlformats.org/spreadsheetml/2006/main">
  <c r="D15" i="1" l="1"/>
  <c r="E15" i="1" s="1"/>
  <c r="F15" i="1"/>
  <c r="J15" i="1"/>
  <c r="D14" i="1" l="1"/>
  <c r="E14" i="1" s="1"/>
  <c r="F14" i="1"/>
  <c r="J14" i="1"/>
  <c r="J12" i="1" l="1"/>
  <c r="J13" i="1"/>
  <c r="D11" i="1"/>
  <c r="D12" i="1"/>
  <c r="D13" i="1"/>
  <c r="F11" i="1"/>
  <c r="F12" i="1"/>
  <c r="F13" i="1"/>
  <c r="J11" i="1"/>
  <c r="F8" i="1" l="1"/>
  <c r="D8" i="1"/>
  <c r="E8" i="1" s="1"/>
  <c r="J8" i="1"/>
  <c r="D7" i="1" l="1"/>
  <c r="E7" i="1" s="1"/>
  <c r="D9" i="1"/>
  <c r="E9" i="1" s="1"/>
  <c r="D10" i="1"/>
  <c r="E10" i="1" s="1"/>
  <c r="D3" i="1"/>
  <c r="E3" i="1" s="1"/>
  <c r="D4" i="1"/>
  <c r="E4" i="1" s="1"/>
  <c r="E13" i="1"/>
  <c r="E11" i="1"/>
  <c r="D5" i="1"/>
  <c r="E5" i="1" s="1"/>
  <c r="D2" i="1"/>
  <c r="E2" i="1" s="1"/>
  <c r="L6" i="1"/>
  <c r="D6" i="1" s="1"/>
  <c r="E6" i="1" s="1"/>
  <c r="J6" i="1"/>
  <c r="J9" i="1"/>
  <c r="J10" i="1"/>
  <c r="J2" i="1"/>
  <c r="J3" i="1"/>
  <c r="J4" i="1"/>
  <c r="J5" i="1"/>
  <c r="J7" i="1"/>
  <c r="F5" i="1"/>
  <c r="F6" i="1"/>
  <c r="F9" i="1"/>
  <c r="F10" i="1"/>
  <c r="F2" i="1"/>
  <c r="F3" i="1"/>
  <c r="F4" i="1"/>
  <c r="F7" i="1"/>
</calcChain>
</file>

<file path=xl/sharedStrings.xml><?xml version="1.0" encoding="utf-8"?>
<sst xmlns="http://schemas.openxmlformats.org/spreadsheetml/2006/main" count="232" uniqueCount="151">
  <si>
    <t>Makes QC Log</t>
  </si>
  <si>
    <t>Makes Output File</t>
  </si>
  <si>
    <t>To-Do Notes</t>
  </si>
  <si>
    <t>✅</t>
  </si>
  <si>
    <t>❌</t>
  </si>
  <si>
    <t>Comparison CSV</t>
  </si>
  <si>
    <t>Yes</t>
  </si>
  <si>
    <t>Output Notes</t>
  </si>
  <si>
    <t>N/A</t>
  </si>
  <si>
    <t>Purpose</t>
  </si>
  <si>
    <t>Standardizes and cleans data dictionaries by fixing format inconsistencies, ensuring proper curly brace usage, spacing, and value structures.</t>
  </si>
  <si>
    <t>Validates the structure of data dictionaries by comparing them against expected dataset columns and reporting missing or mismatched fields.</t>
  </si>
  <si>
    <t>Status</t>
  </si>
  <si>
    <t>No?</t>
  </si>
  <si>
    <t>Probably</t>
  </si>
  <si>
    <t>Standardize date formats across datasets to ensure consistency in how date/time fields are represented and interpreted.</t>
  </si>
  <si>
    <t>Runs QC checks on the CHOSEN (i.e. CDX cognitive) data to track variable value changes between visits and ensure logical consistency across timepoints.</t>
  </si>
  <si>
    <t>A CSVs for variable change tracking</t>
  </si>
  <si>
    <t>Dictionaries in each domain are standardized and cleaned up for consistency</t>
  </si>
  <si>
    <t>A version of the dataset with standardized dates</t>
  </si>
  <si>
    <t>Works for Biomarkers but not others
make file map for other domains</t>
  </si>
  <si>
    <t>A csv file containing the newly calculated totals &amp; the old totals</t>
  </si>
  <si>
    <t>Output Name</t>
  </si>
  <si>
    <t>QC Log Name</t>
  </si>
  <si>
    <t>Test more to be sure it is getting to working</t>
  </si>
  <si>
    <t>Only works in Clinical. Could maybe change function it is using.</t>
  </si>
  <si>
    <t>Seems to just be converting everything to date column and making it a specific date</t>
  </si>
  <si>
    <t>dictionary_cleaner</t>
  </si>
  <si>
    <t>dictionary_validator</t>
  </si>
  <si>
    <t>date_format_standardizer</t>
  </si>
  <si>
    <t>dictionary_cleaner.log</t>
  </si>
  <si>
    <t>data_content_diff.log</t>
  </si>
  <si>
    <t>date_format_standardizer.log</t>
  </si>
  <si>
    <t>date_format_standardized.csv</t>
  </si>
  <si>
    <t>medvisit_integrity_checker</t>
  </si>
  <si>
    <t>medvisit_integrity_checker.log</t>
  </si>
  <si>
    <t>medvisit_integrity_checker.xlsx</t>
  </si>
  <si>
    <t>zscore_totals_validator.log</t>
  </si>
  <si>
    <t>feature_change_tracker.log</t>
  </si>
  <si>
    <t>dictionary_validation.log</t>
  </si>
  <si>
    <t>Future Update Needed?</t>
  </si>
  <si>
    <t>Should Have QC Log?</t>
  </si>
  <si>
    <t>Should Have Output?</t>
  </si>
  <si>
    <t>Status Score</t>
  </si>
  <si>
    <t>Valid QC Log?</t>
  </si>
  <si>
    <t>Valid Output?</t>
  </si>
  <si>
    <t>No</t>
  </si>
  <si>
    <t>Future Update Notes</t>
  </si>
  <si>
    <t>Other Notes</t>
  </si>
  <si>
    <t>Pipeline Name</t>
  </si>
  <si>
    <t>Components</t>
  </si>
  <si>
    <t>qc</t>
  </si>
  <si>
    <t>dictionary</t>
  </si>
  <si>
    <t>release2release</t>
  </si>
  <si>
    <t>feature</t>
  </si>
  <si>
    <t>datefix</t>
  </si>
  <si>
    <t>content_compare</t>
  </si>
  <si>
    <t>outlier</t>
  </si>
  <si>
    <t>test</t>
  </si>
  <si>
    <t>testall</t>
  </si>
  <si>
    <t>full</t>
  </si>
  <si>
    <t>Outputs</t>
  </si>
  <si>
    <t>Logs</t>
  </si>
  <si>
    <t>Validates Z-score totals for key fields to ensure consistency across visits or subjects.</t>
  </si>
  <si>
    <t xml:space="preserve"> *_totals.csv</t>
  </si>
  <si>
    <t>*_cleaned.csv</t>
  </si>
  <si>
    <t>*_Category_Changes.csv</t>
  </si>
  <si>
    <t>Cleans and validates data dictionaries for structural consistency and standard formatting.</t>
  </si>
  <si>
    <t>Data Dictionary Cleaner
Dictionary Validator</t>
  </si>
  <si>
    <t>Zscore Totals Validator</t>
  </si>
  <si>
    <t>*_totals.csv</t>
  </si>
  <si>
    <t>dictionary_cleaned.csv</t>
  </si>
  <si>
    <t>dictionary_cleaner.log
dictionary_validator.log</t>
  </si>
  <si>
    <t>Compares raw data files across releases to detect structural changes and missing Med_ID x Visit_ID pairs.</t>
  </si>
  <si>
    <t>Interrelease Comparator
Med x Visit Checker (Biomarkers)</t>
  </si>
  <si>
    <t>interrelease_comparator.log
medvisit_integrity_checker.log</t>
  </si>
  <si>
    <t>Tracks how chosen features evolve over time and across visits.</t>
  </si>
  <si>
    <t>*_Chosen_Feature_Changes_Visits.csv</t>
  </si>
  <si>
    <t>Feature Progression Tracker</t>
  </si>
  <si>
    <t>Date Format Standardizer</t>
  </si>
  <si>
    <t>Standardizes date formats to ensure consistency in processed datasets.</t>
  </si>
  <si>
    <t>Compares actual content differences between releases at the row/value level.</t>
  </si>
  <si>
    <t>Data Content Differences</t>
  </si>
  <si>
    <t>(none currently)</t>
  </si>
  <si>
    <t>Detects numeric and non-numeric outliers across merged datasets for QC review.</t>
  </si>
  <si>
    <t>Quantitative Outlier Checker
Qualitative Outlier Checker</t>
  </si>
  <si>
    <t>quantitative_outlier_checker.csv
qualitative_outlier_checker.csv</t>
  </si>
  <si>
    <t>quantitative_outlier_checker.log
qualitative_outlier_checker.log</t>
  </si>
  <si>
    <t>Runs the complete QC pipeline including dictionary checks, outlier detection, release comparison, feature tracking, and date standardization.</t>
  </si>
  <si>
    <t>Data Dictionary Cleaner
Dictionary Validator
Quantitative Outlier Checker
Qualitative Outlier Checker
Interrelease Comparator
Med x Visit Checker (Biomarkers)
Feature Progression Tracker
Date Format Standardizer</t>
  </si>
  <si>
    <t>dictionary_cleaned.csv
quantitative_outlier_checker.csv
qualitative_outlier_checker.csv
medvisit_integrity_checker.xlsx
*_Chosen_Feature_Changes_Visits.csv
date_format_standardized.csv</t>
  </si>
  <si>
    <t>dictionary_cleaner.log
dictionary_validator.log
quantitative_outlier_checker.log
qualitative_outlier_checker.log
interrelease_comparator.log
medvisit_integrity_checker.log
feature_change_tracker.log
date_format_standardizer.log</t>
  </si>
  <si>
    <t>Runs selected packages for isolated testing.</t>
  </si>
  <si>
    <t>Full pipeline test for development or release simulation.</t>
  </si>
  <si>
    <t xml:space="preserve">      </t>
  </si>
  <si>
    <t>Compares the actual content between two chosen datasets to detect any row-level or value-level changes, mismatches, or removals. Meant to confirm if any accidental changes to data were made. Meant to be a way to validate a new method of getting the data together.</t>
  </si>
  <si>
    <t>Validates structural and content consistency across dataset releases, ensuring no unintended data loss, format changes, or variable discrepancies.</t>
  </si>
  <si>
    <t>data_content_comparer.log</t>
  </si>
  <si>
    <t>Calculate Zscore (and others?) and compare it to any already calculated scores</t>
  </si>
  <si>
    <t>Verifies that every unique Med_ID and Visit_ID combination present in the previous release is also present in the new release to prevent data loss. Only on BIOMARKERS.</t>
  </si>
  <si>
    <t>dictionary_driven_checker</t>
  </si>
  <si>
    <t>dictionary_driven_checker.log</t>
  </si>
  <si>
    <t>dictionary_driven_checker.csv</t>
  </si>
  <si>
    <t>CSVs cotaining rows with odd values based on the dictionaries.</t>
  </si>
  <si>
    <t>Validates that dataset values conform to the specifications defined in the domain-specific data dictionaries. This package ensures that each variable's values match the expected format, type, or allowable set, and applies intelligent fallbacks where dictionary rules are insufficient.</t>
  </si>
  <si>
    <t>Seems to be working?</t>
  </si>
  <si>
    <t>This may not be neccesary as I am not the one fixing the data.</t>
  </si>
  <si>
    <t>Process Type</t>
  </si>
  <si>
    <t>QC</t>
  </si>
  <si>
    <t>Data Cleaning</t>
  </si>
  <si>
    <t>*_filtered_rows.csv</t>
  </si>
  <si>
    <t>Compare datasets, excluding participants unique to one release</t>
  </si>
  <si>
    <t>Keep testing</t>
  </si>
  <si>
    <t>data_content_comparer.csv</t>
  </si>
  <si>
    <t>Are the totals just summed up values?</t>
  </si>
  <si>
    <t>If there are mismatches, they will be put together into a csv file for each domain. Need to work on the function for getting the newest dataset</t>
  </si>
  <si>
    <t>supplement_prepper</t>
  </si>
  <si>
    <t>supplement_splitter</t>
  </si>
  <si>
    <t>dictionary_supplementer</t>
  </si>
  <si>
    <t xml:space="preserve"> Combines multiple supplementary data sources into a single unified file (merged_supplement.xlsx) to streamline downstream processing. This is a preparatory step that organizes raw supplement entries before domain-specific splitting.</t>
  </si>
  <si>
    <t>merged_supplement.xlsx</t>
  </si>
  <si>
    <t>supplement_prepper.log</t>
  </si>
  <si>
    <t>supplement_splitter.log</t>
  </si>
  <si>
    <t>dictionary_supplementer.log</t>
  </si>
  <si>
    <t xml:space="preserve"> Takes the merged supplement file and splits it into separate domain-specific supplement files (e.g., Biomarkers, Clinical, Genomics, Imaging) plus a leftovers file. This allows each domain to receive only its relevant updates.</t>
  </si>
  <si>
    <t>*_supplement.xlsx</t>
  </si>
  <si>
    <t>I am getting too many leftovers</t>
  </si>
  <si>
    <t>Need to make it so it only updates the values listed as Numeric</t>
  </si>
  <si>
    <t>*_Release_supplemented.xlsx</t>
  </si>
  <si>
    <t xml:space="preserve"> Integrates each domain’s supplement file into the existing data dictionary, updating or adding entries as specified. This enhances the dictionaries with newly supplied or corrected information.</t>
  </si>
  <si>
    <t>QA / QC</t>
  </si>
  <si>
    <t>A single consolidated file combining all raw supplement data from various sources into one workbook.</t>
  </si>
  <si>
    <t>4 domain-specific supplement files
1 catch-all file</t>
  </si>
  <si>
    <t>Updated data dictionary files for each domain, with supplement content merged in.</t>
  </si>
  <si>
    <t>feature_change_checker</t>
  </si>
  <si>
    <t>feature_change_checker.log</t>
  </si>
  <si>
    <t>release_consistency_checker</t>
  </si>
  <si>
    <t>release_consistency_checker.log</t>
  </si>
  <si>
    <t>score_totals_checker</t>
  </si>
  <si>
    <t>score_totals_checker.log</t>
  </si>
  <si>
    <t>Compare two RHQ Excel files manually entered by separate research assistants. Identify discrepancies in interpretation (e.g., 4 vs. 9), generate a review list, and produce a final, cleaned file suitable for bulk upload.</t>
  </si>
  <si>
    <t>comparison_log_rhq_mode_*_*.log</t>
  </si>
  <si>
    <t>*vs*_discrepancy_list.xlsx
*vs*_upload_ready.xlsx</t>
  </si>
  <si>
    <t>Contains all identified differences between the two versions of the RHQ entries, showing where values do not match.
A finalized version of the RHQ entries using values from the primary dataset, prepared for direct upload.</t>
  </si>
  <si>
    <t>Package</t>
  </si>
  <si>
    <t>Not using the utils function?
Add more plugins as they come up</t>
  </si>
  <si>
    <t>Shippable Tested?</t>
  </si>
  <si>
    <t>Work on that upload_ready file format</t>
  </si>
  <si>
    <t>data_content_comparer  --rhq_mode</t>
  </si>
  <si>
    <t>data_content_comparer -- main</t>
  </si>
  <si>
    <t>automated_labeler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</si>
</sst>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95"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3A6BDD-738A-47D2-8DE7-2FA9385C48A4}" name="Table1" displayName="Table1" ref="A1:S15" totalsRowShown="0" headerRowDxfId="94" dataDxfId="92" headerRowBorderDxfId="93" tableBorderDxfId="91">
  <autoFilter ref="A1:S15" xr:uid="{39B553D0-C8D1-46AA-823B-EEB9AB112A83}"/>
  <sortState ref="A2:S13">
    <sortCondition ref="D1:D13"/>
  </sortState>
  <tableColumns count="19">
    <tableColumn id="1" xr3:uid="{B4C3CD7F-AB2B-4D14-8F53-125FDEC40E8C}" name="Package" dataDxfId="90"/>
    <tableColumn id="12" xr3:uid="{7C8B6718-12BC-4036-AF52-8DA5C8EF38CD}" name="Purpose" dataDxfId="89"/>
    <tableColumn id="18" xr3:uid="{6487DCB6-9C7A-4C49-95B1-ECC08F74440E}" name="Process Type" dataDxfId="88"/>
    <tableColumn id="4" xr3:uid="{E2E70A5A-7F93-4527-8D03-9436CCD72981}" name="Status" dataDxfId="87">
      <calculatedColumnFormula>IF(
  AND(Table1[[#This Row],[Should Have QC Log?]]="No", Table1[[#This Row],[Should Have Output?]]="No"),
    "Future Idea",
IF(
  AND(
    OR(Table1[[#This Row],[Should Have QC Log?]]&lt;&gt;"Yes", Table1[[#This Row],[Valid QC Log?]]="✅"),
    OR(Table1[[#This Row],[Should Have Output?]]&lt;&gt;"Yes", Table1[[#This Row],[Valid Output?]]="✅")
  ),
    IF(Table1[[#This Row],[To-Do Notes]]&lt;&gt;"", "Working (Has To-Do)",
    IF(OR(Table1[[#This Row],[Future Update Needed?]]="Probably", Table1[[#This Row],[Future Update Needed?]]="Yes", Table1[[#This Row],[Future Update Notes]]&lt;&gt;""),
       "Working (Future Update)",
       "Working (Complete)")),
IF(
  OR(
    AND(Table1[[#This Row],[Should Have QC Log?]]="Yes", Table1[[#This Row],[Valid QC Log?]]&lt;&gt;"✅"),
    AND(Table1[[#This Row],[Should Have Output?]]="Yes", Table1[[#This Row],[Valid Output?]]&lt;&gt;"✅")
  ),
    "Debugging",
IF(
  OR(Table1[[#This Row],[Valid QC Log?]]="✅", Table1[[#This Row],[Valid Output?]]="✅"),
    "Working (Partial)",
  "Not Started"
))))</calculatedColumnFormula>
    </tableColumn>
    <tableColumn id="13" xr3:uid="{13D3F32E-F62C-40C1-B94E-5B6B8E98F8EA}" name="Status Score" dataDxfId="86">
      <calculatedColumnFormula>_xlfn.SWITCH(Table1[[#This Row],[Status]],
    "Not Started", 0,
    "Debugging", 20,
    "Working (Partial)", 40,
    "Working (Future Update)", 60,
    "Working (Has To-Do)", 80,
    "Working (Complete)", 100,
    "Future Idea", 10,
    0)</calculatedColumnFormula>
    </tableColumn>
    <tableColumn id="5" xr3:uid="{20EE880A-A831-4A4D-A4F5-8C60D87D62EF}" name="Makes QC Log" dataDxfId="85">
      <calculatedColumnFormula>IF(ISNUMBER(SEARCH("N/A", Table1[[#This Row],[QC Log Name]])), "N/A", IF(Table1[[#This Row],[QC Log Name]]&lt;&gt;"", "✅", "❌"))</calculatedColumnFormula>
    </tableColumn>
    <tableColumn id="2" xr3:uid="{7FCC8250-E70A-49C7-8E99-EA974A8B74AC}" name="Should Have QC Log?" dataDxfId="84"/>
    <tableColumn id="14" xr3:uid="{84E9640A-F874-482C-B81E-320A704909C1}" name="Valid QC Log?" dataDxfId="83"/>
    <tableColumn id="6" xr3:uid="{437B09CB-3515-4327-B0C6-FFF5E8DD9290}" name="QC Log Name" dataDxfId="82"/>
    <tableColumn id="7" xr3:uid="{1B4FC71E-7C93-43C5-87EA-8DDD49EFA739}" name="Makes Output File" dataDxfId="81">
      <calculatedColumnFormula>IF(ISNUMBER(SEARCH("N/A", Table1[[#This Row],[Output Name]])), "N/A", IF(Table1[[#This Row],[Output Name]]&lt;&gt;"", "✅", "❌"))</calculatedColumnFormula>
    </tableColumn>
    <tableColumn id="3" xr3:uid="{F7B1466D-8EC8-45EC-BA9D-E4C86C874160}" name="Should Have Output?" dataDxfId="80"/>
    <tableColumn id="15" xr3:uid="{7AAC83B7-E055-49E6-96A1-F68A703C5A24}" name="Valid Output?" dataDxfId="79"/>
    <tableColumn id="8" xr3:uid="{0ACBCBA2-3D15-4991-AA64-616509055325}" name="Output Name" dataDxfId="78"/>
    <tableColumn id="11" xr3:uid="{C3DDF68F-AAA3-47F1-A8CF-1E288FB17700}" name="Output Notes" dataDxfId="77"/>
    <tableColumn id="9" xr3:uid="{770B8D86-3C79-41EB-9A56-2E3D8BDFA1F9}" name="To-Do Notes" dataDxfId="76"/>
    <tableColumn id="10" xr3:uid="{06B25F35-EFDA-4010-B251-AE4382CA3B82}" name="Future Update Needed?" dataDxfId="75"/>
    <tableColumn id="16" xr3:uid="{56F3FF42-2EE3-49B9-B13A-731766720260}" name="Future Update Notes" dataDxfId="74"/>
    <tableColumn id="19" xr3:uid="{0F6CDF39-EC46-4980-97F5-719EF1DFF21D}" name="Shippable Tested?" dataDxfId="10"/>
    <tableColumn id="17" xr3:uid="{5805D3A6-5864-4A48-BEC7-7399598F2BC7}" name="Other Notes" dataDxfId="73"/>
  </tableColumns>
  <tableStyleInfo name="TableStyleMedium9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D6D0FA-95B0-4FD9-93E3-56E2AF57E6C7}" name="Table2" displayName="Table2" ref="A1:F11" totalsRowShown="0" headerRowDxfId="72" dataDxfId="71">
  <autoFilter ref="A1:F11" xr:uid="{4C117C24-4E41-425A-AC7C-ED709AA0FA26}"/>
  <tableColumns count="6">
    <tableColumn id="1" xr3:uid="{A457FEE0-04AF-4FFF-AC6B-1C1238232286}" name="Pipeline Name" dataDxfId="70"/>
    <tableColumn id="2" xr3:uid="{99901EAB-F52D-4642-AD53-C7C6D6141D89}" name="Purpose" dataDxfId="69"/>
    <tableColumn id="3" xr3:uid="{529EE3DC-F8C3-4DD5-8404-179EA11B4784}" name="Status" dataDxfId="68"/>
    <tableColumn id="4" xr3:uid="{B1B54E5D-8C2C-45CB-BB81-61B0168A0C1D}" name="Components" dataDxfId="67"/>
    <tableColumn id="5" xr3:uid="{6B123EFC-D6C0-433C-A873-B8B1A766B374}" name="Outputs" dataDxfId="66"/>
    <tableColumn id="6" xr3:uid="{6A57940E-60F2-45E4-BE18-6C7FC0F4DA88}" name="Logs" dataDxfId="65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"/>
  <sheetViews>
    <sheetView tabSelected="1" topLeftCell="A11" zoomScaleNormal="100" zoomScaleSheetLayoutView="80" workbookViewId="0">
      <selection activeCell="I22" sqref="I22"/>
    </sheetView>
  </sheetViews>
  <sheetFormatPr defaultRowHeight="10.199999999999999" x14ac:dyDescent="0.3"/>
  <cols>
    <col min="1" max="1" width="20.109375" style="1" bestFit="1" customWidth="1"/>
    <col min="2" max="2" width="52.77734375" style="1" bestFit="1" customWidth="1"/>
    <col min="3" max="3" width="13.5546875" style="1" bestFit="1" customWidth="1"/>
    <col min="4" max="4" width="15.88671875" style="2" bestFit="1" customWidth="1"/>
    <col min="5" max="5" width="13.21875" style="2" hidden="1" customWidth="1"/>
    <col min="6" max="6" width="13.6640625" style="1" bestFit="1" customWidth="1"/>
    <col min="7" max="7" width="18" style="1" bestFit="1" customWidth="1"/>
    <col min="8" max="8" width="13.44140625" style="1" bestFit="1" customWidth="1"/>
    <col min="9" max="9" width="24.109375" style="1" customWidth="1"/>
    <col min="10" max="10" width="16.33203125" style="1" bestFit="1" customWidth="1"/>
    <col min="11" max="11" width="19" style="1" customWidth="1"/>
    <col min="12" max="12" width="13.6640625" style="1" bestFit="1" customWidth="1"/>
    <col min="13" max="13" width="21.77734375" style="1" customWidth="1"/>
    <col min="14" max="14" width="43.33203125" style="1" bestFit="1" customWidth="1"/>
    <col min="15" max="15" width="68.88671875" style="1" bestFit="1" customWidth="1"/>
    <col min="16" max="16" width="20.109375" style="1" bestFit="1" customWidth="1"/>
    <col min="17" max="17" width="25.109375" style="1" bestFit="1" customWidth="1"/>
    <col min="18" max="18" width="25.109375" style="1" customWidth="1"/>
    <col min="19" max="19" width="21.88671875" style="1" bestFit="1" customWidth="1"/>
    <col min="20" max="21" width="16.33203125" style="1" customWidth="1"/>
    <col min="22" max="22" width="2.33203125" style="1" customWidth="1"/>
    <col min="23" max="23" width="2.88671875" style="1" customWidth="1"/>
    <col min="24" max="24" width="26.33203125" style="1" bestFit="1" customWidth="1"/>
    <col min="25" max="16384" width="8.88671875" style="1"/>
  </cols>
  <sheetData>
    <row r="1" spans="1:19" x14ac:dyDescent="0.3">
      <c r="A1" s="3" t="s">
        <v>144</v>
      </c>
      <c r="B1" s="3" t="s">
        <v>9</v>
      </c>
      <c r="C1" s="3" t="s">
        <v>107</v>
      </c>
      <c r="D1" s="4" t="s">
        <v>12</v>
      </c>
      <c r="E1" s="4" t="s">
        <v>43</v>
      </c>
      <c r="F1" s="3" t="s">
        <v>0</v>
      </c>
      <c r="G1" s="3" t="s">
        <v>41</v>
      </c>
      <c r="H1" s="1" t="s">
        <v>44</v>
      </c>
      <c r="I1" s="3" t="s">
        <v>23</v>
      </c>
      <c r="J1" s="3" t="s">
        <v>1</v>
      </c>
      <c r="K1" s="3" t="s">
        <v>42</v>
      </c>
      <c r="L1" s="1" t="s">
        <v>45</v>
      </c>
      <c r="M1" s="3" t="s">
        <v>22</v>
      </c>
      <c r="N1" s="3" t="s">
        <v>7</v>
      </c>
      <c r="O1" s="3" t="s">
        <v>2</v>
      </c>
      <c r="P1" s="3" t="s">
        <v>40</v>
      </c>
      <c r="Q1" s="3" t="s">
        <v>47</v>
      </c>
      <c r="R1" s="3" t="s">
        <v>146</v>
      </c>
      <c r="S1" s="3" t="s">
        <v>48</v>
      </c>
    </row>
    <row r="2" spans="1:19" ht="40.799999999999997" x14ac:dyDescent="0.3">
      <c r="A2" s="1" t="s">
        <v>149</v>
      </c>
      <c r="B2" s="1" t="s">
        <v>95</v>
      </c>
      <c r="C2" s="1" t="s">
        <v>108</v>
      </c>
      <c r="D2" s="2" t="str">
        <f>IF(
  AND(Table1[[#This Row],[Should Have QC Log?]]="No", Table1[[#This Row],[Should Have Output?]]="No"),
    "Future Idea",
IF(
  AND(
    OR(Table1[[#This Row],[Should Have QC Log?]]&lt;&gt;"Yes", Table1[[#This Row],[Valid QC Log?]]="✅"),
    OR(Table1[[#This Row],[Should Have Output?]]&lt;&gt;"Yes", Table1[[#This Row],[Valid Output?]]="✅")
  ),
    IF(Table1[[#This Row],[To-Do Notes]]&lt;&gt;"", "Working (Has To-Do)",
    IF(OR(Table1[[#This Row],[Future Update Needed?]]="Probably", Table1[[#This Row],[Future Update Needed?]]="Yes", Table1[[#This Row],[Future Update Notes]]&lt;&gt;""),
       "Working (Future Update)",
       "Working (Complete)")),
IF(
  OR(
    AND(Table1[[#This Row],[Should Have QC Log?]]="Yes", Table1[[#This Row],[Valid QC Log?]]&lt;&gt;"✅"),
    AND(Table1[[#This Row],[Should Have Output?]]="Yes", Table1[[#This Row],[Valid Output?]]&lt;&gt;"✅")
  ),
    "Debugging",
IF(
  OR(Table1[[#This Row],[Valid QC Log?]]="✅", Table1[[#This Row],[Valid Output?]]="✅"),
    "Working (Partial)",
  "Not Started"
))))</f>
        <v>Working (Future Update)</v>
      </c>
      <c r="E2" s="2">
        <f>_xlfn.SWITCH(Table1[[#This Row],[Status]],
    "Not Started", 0,
    "Debugging", 20,
    "Working (Partial)", 40,
    "Working (Future Update)", 60,
    "Working (Has To-Do)", 80,
    "Working (Complete)", 100,
    "Future Idea", 10,
    0)</f>
        <v>60</v>
      </c>
      <c r="F2" s="1" t="str">
        <f>IF(ISNUMBER(SEARCH("N/A", Table1[[#This Row],[QC Log Name]])), "N/A", IF(Table1[[#This Row],[QC Log Name]]&lt;&gt;"", "✅", "❌"))</f>
        <v>✅</v>
      </c>
      <c r="G2" s="1" t="s">
        <v>6</v>
      </c>
      <c r="H2" s="1" t="s">
        <v>3</v>
      </c>
      <c r="I2" s="1" t="s">
        <v>97</v>
      </c>
      <c r="J2" s="1" t="str">
        <f>IF(ISNUMBER(SEARCH("N/A", Table1[[#This Row],[Output Name]])), "N/A", IF(Table1[[#This Row],[Output Name]]&lt;&gt;"", "✅", "❌"))</f>
        <v>✅</v>
      </c>
      <c r="K2" s="1" t="s">
        <v>6</v>
      </c>
      <c r="L2" s="1" t="s">
        <v>3</v>
      </c>
      <c r="M2" s="1" t="s">
        <v>113</v>
      </c>
      <c r="N2" s="1" t="s">
        <v>115</v>
      </c>
      <c r="P2" s="1" t="s">
        <v>14</v>
      </c>
      <c r="Q2" s="1" t="s">
        <v>145</v>
      </c>
      <c r="R2" s="1" t="s">
        <v>3</v>
      </c>
    </row>
    <row r="3" spans="1:19" ht="20.399999999999999" x14ac:dyDescent="0.3">
      <c r="A3" s="1" t="s">
        <v>29</v>
      </c>
      <c r="B3" s="1" t="s">
        <v>15</v>
      </c>
      <c r="C3" s="1" t="s">
        <v>109</v>
      </c>
      <c r="D3" s="2" t="str">
        <f>IF(
  AND(Table1[[#This Row],[Should Have QC Log?]]="No", Table1[[#This Row],[Should Have Output?]]="No"),
    "Future Idea",
IF(
  AND(
    OR(Table1[[#This Row],[Should Have QC Log?]]&lt;&gt;"Yes", Table1[[#This Row],[Valid QC Log?]]="✅"),
    OR(Table1[[#This Row],[Should Have Output?]]&lt;&gt;"Yes", Table1[[#This Row],[Valid Output?]]="✅")
  ),
    IF(Table1[[#This Row],[To-Do Notes]]&lt;&gt;"", "Working (Has To-Do)",
    IF(OR(Table1[[#This Row],[Future Update Needed?]]="Probably", Table1[[#This Row],[Future Update Needed?]]="Yes", Table1[[#This Row],[Future Update Notes]]&lt;&gt;""),
       "Working (Future Update)",
       "Working (Complete)")),
IF(
  OR(
    AND(Table1[[#This Row],[Should Have QC Log?]]="Yes", Table1[[#This Row],[Valid QC Log?]]&lt;&gt;"✅"),
    AND(Table1[[#This Row],[Should Have Output?]]="Yes", Table1[[#This Row],[Valid Output?]]&lt;&gt;"✅")
  ),
    "Debugging",
IF(
  OR(Table1[[#This Row],[Valid QC Log?]]="✅", Table1[[#This Row],[Valid Output?]]="✅"),
    "Working (Partial)",
  "Not Started"
))))</f>
        <v>Debugging</v>
      </c>
      <c r="E3" s="2">
        <f>_xlfn.SWITCH(Table1[[#This Row],[Status]],
    "Not Started", 0,
    "Debugging", 20,
    "Working (Partial)", 40,
    "Working (Future Update)", 60,
    "Working (Has To-Do)", 80,
    "Working (Complete)", 100,
    "Future Idea", 10,
    0)</f>
        <v>20</v>
      </c>
      <c r="F3" s="1" t="str">
        <f>IF(ISNUMBER(SEARCH("N/A", Table1[[#This Row],[QC Log Name]])), "N/A", IF(Table1[[#This Row],[QC Log Name]]&lt;&gt;"", "✅", "❌"))</f>
        <v>✅</v>
      </c>
      <c r="G3" s="1" t="s">
        <v>6</v>
      </c>
      <c r="H3" s="1" t="s">
        <v>4</v>
      </c>
      <c r="I3" s="1" t="s">
        <v>32</v>
      </c>
      <c r="J3" s="1" t="str">
        <f>IF(ISNUMBER(SEARCH("N/A", Table1[[#This Row],[Output Name]])), "N/A", IF(Table1[[#This Row],[Output Name]]&lt;&gt;"", "✅", "❌"))</f>
        <v>✅</v>
      </c>
      <c r="K3" s="1" t="s">
        <v>6</v>
      </c>
      <c r="L3" s="1" t="s">
        <v>4</v>
      </c>
      <c r="M3" s="1" t="s">
        <v>33</v>
      </c>
      <c r="N3" s="1" t="s">
        <v>19</v>
      </c>
      <c r="O3" s="1" t="s">
        <v>26</v>
      </c>
      <c r="P3" s="1" t="s">
        <v>13</v>
      </c>
      <c r="S3" s="1" t="s">
        <v>106</v>
      </c>
    </row>
    <row r="4" spans="1:19" ht="20.399999999999999" x14ac:dyDescent="0.3">
      <c r="A4" s="1" t="s">
        <v>136</v>
      </c>
      <c r="B4" s="1" t="s">
        <v>96</v>
      </c>
      <c r="C4" s="1" t="s">
        <v>108</v>
      </c>
      <c r="D4" s="2" t="str">
        <f>IF(
  AND(Table1[[#This Row],[Should Have QC Log?]]="No", Table1[[#This Row],[Should Have Output?]]="No"),
    "Future Idea",
IF(
  AND(
    OR(Table1[[#This Row],[Should Have QC Log?]]&lt;&gt;"Yes", Table1[[#This Row],[Valid QC Log?]]="✅"),
    OR(Table1[[#This Row],[Should Have Output?]]&lt;&gt;"Yes", Table1[[#This Row],[Valid Output?]]="✅")
  ),
    IF(Table1[[#This Row],[To-Do Notes]]&lt;&gt;"", "Working (Has To-Do)",
    IF(OR(Table1[[#This Row],[Future Update Needed?]]="Probably", Table1[[#This Row],[Future Update Needed?]]="Yes", Table1[[#This Row],[Future Update Notes]]&lt;&gt;""),
       "Working (Future Update)",
       "Working (Complete)")),
IF(
  OR(
    AND(Table1[[#This Row],[Should Have QC Log?]]="Yes", Table1[[#This Row],[Valid QC Log?]]&lt;&gt;"✅"),
    AND(Table1[[#This Row],[Should Have Output?]]="Yes", Table1[[#This Row],[Valid Output?]]&lt;&gt;"✅")
  ),
    "Debugging",
IF(
  OR(Table1[[#This Row],[Valid QC Log?]]="✅", Table1[[#This Row],[Valid Output?]]="✅"),
    "Working (Partial)",
  "Not Started"
))))</f>
        <v>Working (Has To-Do)</v>
      </c>
      <c r="E4" s="2">
        <f>_xlfn.SWITCH(Table1[[#This Row],[Status]],
    "Not Started", 0,
    "Debugging", 20,
    "Working (Partial)", 40,
    "Working (Future Update)", 60,
    "Working (Has To-Do)", 80,
    "Working (Complete)", 100,
    "Future Idea", 10,
    0)</f>
        <v>80</v>
      </c>
      <c r="F4" s="1" t="str">
        <f>IF(ISNUMBER(SEARCH("N/A", Table1[[#This Row],[QC Log Name]])), "N/A", IF(Table1[[#This Row],[QC Log Name]]&lt;&gt;"", "✅", "❌"))</f>
        <v>✅</v>
      </c>
      <c r="G4" s="1" t="s">
        <v>6</v>
      </c>
      <c r="H4" s="1" t="s">
        <v>3</v>
      </c>
      <c r="I4" s="1" t="s">
        <v>137</v>
      </c>
      <c r="J4" s="1" t="str">
        <f>IF(ISNUMBER(SEARCH("N/A", Table1[[#This Row],[Output Name]])), "N/A", IF(Table1[[#This Row],[Output Name]]&lt;&gt;"", "✅", "❌"))</f>
        <v>✅</v>
      </c>
      <c r="K4" s="1" t="s">
        <v>6</v>
      </c>
      <c r="L4" s="1" t="s">
        <v>3</v>
      </c>
      <c r="M4" s="1" t="s">
        <v>110</v>
      </c>
      <c r="N4" s="1" t="s">
        <v>111</v>
      </c>
      <c r="O4" s="1" t="s">
        <v>112</v>
      </c>
      <c r="P4" s="1" t="s">
        <v>14</v>
      </c>
    </row>
    <row r="5" spans="1:19" ht="20.399999999999999" x14ac:dyDescent="0.3">
      <c r="A5" s="1" t="s">
        <v>138</v>
      </c>
      <c r="B5" s="1" t="s">
        <v>98</v>
      </c>
      <c r="C5" s="1" t="s">
        <v>108</v>
      </c>
      <c r="D5" s="2" t="str">
        <f>IF(
  AND(Table1[[#This Row],[Should Have QC Log?]]="No", Table1[[#This Row],[Should Have Output?]]="No"),
    "Future Idea",
IF(
  AND(
    OR(Table1[[#This Row],[Should Have QC Log?]]&lt;&gt;"Yes", Table1[[#This Row],[Valid QC Log?]]="✅"),
    OR(Table1[[#This Row],[Should Have Output?]]&lt;&gt;"Yes", Table1[[#This Row],[Valid Output?]]="✅")
  ),
    IF(Table1[[#This Row],[To-Do Notes]]&lt;&gt;"", "Working (Has To-Do)",
    IF(OR(Table1[[#This Row],[Future Update Needed?]]="Probably", Table1[[#This Row],[Future Update Needed?]]="Yes", Table1[[#This Row],[Future Update Notes]]&lt;&gt;""),
       "Working (Future Update)",
       "Working (Complete)")),
IF(
  OR(
    AND(Table1[[#This Row],[Should Have QC Log?]]="Yes", Table1[[#This Row],[Valid QC Log?]]&lt;&gt;"✅"),
    AND(Table1[[#This Row],[Should Have Output?]]="Yes", Table1[[#This Row],[Valid Output?]]&lt;&gt;"✅")
  ),
    "Debugging",
IF(
  OR(Table1[[#This Row],[Valid QC Log?]]="✅", Table1[[#This Row],[Valid Output?]]="✅"),
    "Working (Partial)",
  "Not Started"
))))</f>
        <v>Debugging</v>
      </c>
      <c r="E5" s="2">
        <f>_xlfn.SWITCH(Table1[[#This Row],[Status]],
    "Not Started", 0,
    "Debugging", 20,
    "Working (Partial)", 40,
    "Working (Future Update)", 60,
    "Working (Has To-Do)", 80,
    "Working (Complete)", 100,
    "Future Idea", 10,
    0)</f>
        <v>20</v>
      </c>
      <c r="F5" s="1" t="str">
        <f>IF(ISNUMBER(SEARCH("N/A", Table1[[#This Row],[QC Log Name]])), "N/A", IF(Table1[[#This Row],[QC Log Name]]&lt;&gt;"", "✅", "❌"))</f>
        <v>✅</v>
      </c>
      <c r="G5" s="1" t="s">
        <v>6</v>
      </c>
      <c r="H5" s="1" t="s">
        <v>4</v>
      </c>
      <c r="I5" s="1" t="s">
        <v>139</v>
      </c>
      <c r="J5" s="1" t="str">
        <f>IF(ISNUMBER(SEARCH("N/A", Table1[[#This Row],[Output Name]])), "N/A", IF(Table1[[#This Row],[Output Name]]&lt;&gt;"", "✅", "❌"))</f>
        <v>✅</v>
      </c>
      <c r="K5" s="1" t="s">
        <v>6</v>
      </c>
      <c r="L5" s="1" t="s">
        <v>4</v>
      </c>
      <c r="M5" s="1" t="s">
        <v>64</v>
      </c>
      <c r="N5" s="1" t="s">
        <v>21</v>
      </c>
      <c r="O5" s="1" t="s">
        <v>24</v>
      </c>
      <c r="P5" s="1" t="s">
        <v>13</v>
      </c>
      <c r="S5" s="1" t="s">
        <v>114</v>
      </c>
    </row>
    <row r="6" spans="1:19" ht="20.399999999999999" x14ac:dyDescent="0.3">
      <c r="A6" s="1" t="s">
        <v>28</v>
      </c>
      <c r="B6" s="1" t="s">
        <v>11</v>
      </c>
      <c r="C6" s="1" t="s">
        <v>108</v>
      </c>
      <c r="D6" s="2" t="str">
        <f>IF(
  AND(Table1[[#This Row],[Should Have QC Log?]]="No", Table1[[#This Row],[Should Have Output?]]="No"),
    "Future Idea",
IF(
  AND(
    OR(Table1[[#This Row],[Should Have QC Log?]]&lt;&gt;"Yes", Table1[[#This Row],[Valid QC Log?]]="✅"),
    OR(Table1[[#This Row],[Should Have Output?]]&lt;&gt;"Yes", Table1[[#This Row],[Valid Output?]]="✅")
  ),
    IF(Table1[[#This Row],[To-Do Notes]]&lt;&gt;"", "Working (Has To-Do)",
    IF(OR(Table1[[#This Row],[Future Update Needed?]]="Probably", Table1[[#This Row],[Future Update Needed?]]="Yes", Table1[[#This Row],[Future Update Notes]]&lt;&gt;""),
       "Working (Future Update)",
       "Working (Complete)")),
IF(
  OR(
    AND(Table1[[#This Row],[Should Have QC Log?]]="Yes", Table1[[#This Row],[Valid QC Log?]]&lt;&gt;"✅"),
    AND(Table1[[#This Row],[Should Have Output?]]="Yes", Table1[[#This Row],[Valid Output?]]&lt;&gt;"✅")
  ),
    "Debugging",
IF(
  OR(Table1[[#This Row],[Valid QC Log?]]="✅", Table1[[#This Row],[Valid Output?]]="✅"),
    "Working (Partial)",
  "Not Started"
))))</f>
        <v>Working (Complete)</v>
      </c>
      <c r="E6" s="2">
        <f>_xlfn.SWITCH(Table1[[#This Row],[Status]],
    "Not Started", 0,
    "Debugging", 20,
    "Working (Partial)", 40,
    "Working (Future Update)", 60,
    "Working (Has To-Do)", 80,
    "Working (Complete)", 100,
    "Future Idea", 10,
    0)</f>
        <v>100</v>
      </c>
      <c r="F6" s="1" t="str">
        <f>IF(ISNUMBER(SEARCH("N/A", Table1[[#This Row],[QC Log Name]])), "N/A", IF(Table1[[#This Row],[QC Log Name]]&lt;&gt;"", "✅", "❌"))</f>
        <v>✅</v>
      </c>
      <c r="G6" s="1" t="s">
        <v>6</v>
      </c>
      <c r="H6" s="1" t="s">
        <v>3</v>
      </c>
      <c r="I6" s="1" t="s">
        <v>39</v>
      </c>
      <c r="J6" s="1" t="str">
        <f>IF(ISNUMBER(SEARCH("N/A", Table1[[#This Row],[Output Name]])), "N/A", IF(Table1[[#This Row],[Output Name]]&lt;&gt;"", "✅", "❌"))</f>
        <v>N/A</v>
      </c>
      <c r="K6" s="1" t="s">
        <v>46</v>
      </c>
      <c r="L6" s="1" t="str">
        <f>IF(ISNUMBER(SEARCH("N/A", Table1[[#This Row],[Output Name]])), "N/A", IF(Table1[[#This Row],[Output Name]]&lt;&gt;"", "✅", "❌"))</f>
        <v>N/A</v>
      </c>
      <c r="M6" s="1" t="s">
        <v>8</v>
      </c>
      <c r="N6" s="1" t="s">
        <v>8</v>
      </c>
      <c r="P6" s="1" t="s">
        <v>13</v>
      </c>
    </row>
    <row r="7" spans="1:19" ht="20.399999999999999" x14ac:dyDescent="0.3">
      <c r="A7" s="1" t="s">
        <v>27</v>
      </c>
      <c r="B7" s="1" t="s">
        <v>10</v>
      </c>
      <c r="C7" s="1" t="s">
        <v>109</v>
      </c>
      <c r="D7" s="2" t="str">
        <f>IF(
  AND(Table1[[#This Row],[Should Have QC Log?]]="No", Table1[[#This Row],[Should Have Output?]]="No"),
    "Future Idea",
IF(
  AND(
    OR(Table1[[#This Row],[Should Have QC Log?]]&lt;&gt;"Yes", Table1[[#This Row],[Valid QC Log?]]="✅"),
    OR(Table1[[#This Row],[Should Have Output?]]&lt;&gt;"Yes", Table1[[#This Row],[Valid Output?]]="✅")
  ),
    IF(Table1[[#This Row],[To-Do Notes]]&lt;&gt;"", "Working (Has To-Do)",
    IF(OR(Table1[[#This Row],[Future Update Needed?]]="Probably", Table1[[#This Row],[Future Update Needed?]]="Yes", Table1[[#This Row],[Future Update Notes]]&lt;&gt;""),
       "Working (Future Update)",
       "Working (Complete)")),
IF(
  OR(
    AND(Table1[[#This Row],[Should Have QC Log?]]="Yes", Table1[[#This Row],[Valid QC Log?]]&lt;&gt;"✅"),
    AND(Table1[[#This Row],[Should Have Output?]]="Yes", Table1[[#This Row],[Valid Output?]]&lt;&gt;"✅")
  ),
    "Debugging",
IF(
  OR(Table1[[#This Row],[Valid QC Log?]]="✅", Table1[[#This Row],[Valid Output?]]="✅"),
    "Working (Partial)",
  "Not Started"
))))</f>
        <v>Working (Future Update)</v>
      </c>
      <c r="E7" s="2">
        <f>_xlfn.SWITCH(Table1[[#This Row],[Status]],
    "Not Started", 0,
    "Debugging", 20,
    "Working (Partial)", 40,
    "Working (Future Update)", 60,
    "Working (Has To-Do)", 80,
    "Working (Complete)", 100,
    "Future Idea", 10,
    0)</f>
        <v>60</v>
      </c>
      <c r="F7" s="1" t="str">
        <f>IF(ISNUMBER(SEARCH("N/A", Table1[[#This Row],[QC Log Name]])), "N/A", IF(Table1[[#This Row],[QC Log Name]]&lt;&gt;"", "✅", "❌"))</f>
        <v>✅</v>
      </c>
      <c r="G7" s="1" t="s">
        <v>6</v>
      </c>
      <c r="H7" s="1" t="s">
        <v>3</v>
      </c>
      <c r="I7" s="1" t="s">
        <v>30</v>
      </c>
      <c r="J7" s="1" t="str">
        <f>IF(ISNUMBER(SEARCH("N/A", Table1[[#This Row],[Output Name]])), "N/A", IF(Table1[[#This Row],[Output Name]]&lt;&gt;"", "✅", "❌"))</f>
        <v>✅</v>
      </c>
      <c r="K7" s="1" t="s">
        <v>6</v>
      </c>
      <c r="L7" s="1" t="s">
        <v>3</v>
      </c>
      <c r="M7" s="1" t="s">
        <v>65</v>
      </c>
      <c r="N7" s="1" t="s">
        <v>18</v>
      </c>
      <c r="P7" s="1" t="s">
        <v>14</v>
      </c>
    </row>
    <row r="8" spans="1:19" ht="40.799999999999997" x14ac:dyDescent="0.3">
      <c r="A8" s="1" t="s">
        <v>100</v>
      </c>
      <c r="B8" s="1" t="s">
        <v>104</v>
      </c>
      <c r="C8" s="1" t="s">
        <v>108</v>
      </c>
      <c r="D8" s="2" t="str">
        <f>IF(
  AND(Table1[[#This Row],[Should Have QC Log?]]="No", Table1[[#This Row],[Should Have Output?]]="No"),
    "Future Idea",
IF(
  AND(
    OR(Table1[[#This Row],[Should Have QC Log?]]&lt;&gt;"Yes", Table1[[#This Row],[Valid QC Log?]]="✅"),
    OR(Table1[[#This Row],[Should Have Output?]]&lt;&gt;"Yes", Table1[[#This Row],[Valid Output?]]="✅")
  ),
    IF(Table1[[#This Row],[To-Do Notes]]&lt;&gt;"", "Working (Has To-Do)",
    IF(OR(Table1[[#This Row],[Future Update Needed?]]="Probably", Table1[[#This Row],[Future Update Needed?]]="Yes", Table1[[#This Row],[Future Update Notes]]&lt;&gt;""),
       "Working (Future Update)",
       "Working (Complete)")),
IF(
  OR(
    AND(Table1[[#This Row],[Should Have QC Log?]]="Yes", Table1[[#This Row],[Valid QC Log?]]&lt;&gt;"✅"),
    AND(Table1[[#This Row],[Should Have Output?]]="Yes", Table1[[#This Row],[Valid Output?]]&lt;&gt;"✅")
  ),
    "Debugging",
IF(
  OR(Table1[[#This Row],[Valid QC Log?]]="✅", Table1[[#This Row],[Valid Output?]]="✅"),
    "Working (Partial)",
  "Not Started"
))))</f>
        <v>Working (Future Update)</v>
      </c>
      <c r="E8" s="2">
        <f>_xlfn.SWITCH(Table1[[#This Row],[Status]],
    "Not Started", 0,
    "Debugging", 20,
    "Working (Partial)", 40,
    "Working (Future Update)", 60,
    "Working (Has To-Do)", 80,
    "Working (Complete)", 100,
    "Future Idea", 10,
    0)</f>
        <v>60</v>
      </c>
      <c r="F8" s="1" t="str">
        <f>IF(ISNUMBER(SEARCH("N/A", Table1[[#This Row],[QC Log Name]])), "N/A", IF(Table1[[#This Row],[QC Log Name]]&lt;&gt;"", "✅", "❌"))</f>
        <v>✅</v>
      </c>
      <c r="G8" s="1" t="s">
        <v>6</v>
      </c>
      <c r="H8" s="1" t="s">
        <v>3</v>
      </c>
      <c r="I8" s="1" t="s">
        <v>101</v>
      </c>
      <c r="J8" s="1" t="str">
        <f>IF(ISNUMBER(SEARCH("N/A", Table1[[#This Row],[Output Name]])), "N/A", IF(Table1[[#This Row],[Output Name]]&lt;&gt;"", "✅", "❌"))</f>
        <v>✅</v>
      </c>
      <c r="K8" s="1" t="s">
        <v>6</v>
      </c>
      <c r="L8" s="1" t="s">
        <v>3</v>
      </c>
      <c r="M8" s="1" t="s">
        <v>102</v>
      </c>
      <c r="N8" s="1" t="s">
        <v>103</v>
      </c>
      <c r="P8" s="1" t="s">
        <v>14</v>
      </c>
      <c r="S8" s="1" t="s">
        <v>105</v>
      </c>
    </row>
    <row r="9" spans="1:19" ht="20.399999999999999" x14ac:dyDescent="0.3">
      <c r="A9" s="1" t="s">
        <v>134</v>
      </c>
      <c r="B9" s="1" t="s">
        <v>16</v>
      </c>
      <c r="C9" s="1" t="s">
        <v>108</v>
      </c>
      <c r="D9" s="2" t="str">
        <f>IF(
  AND(Table1[[#This Row],[Should Have QC Log?]]="No", Table1[[#This Row],[Should Have Output?]]="No"),
    "Future Idea",
IF(
  AND(
    OR(Table1[[#This Row],[Should Have QC Log?]]&lt;&gt;"Yes", Table1[[#This Row],[Valid QC Log?]]="✅"),
    OR(Table1[[#This Row],[Should Have Output?]]&lt;&gt;"Yes", Table1[[#This Row],[Valid Output?]]="✅")
  ),
    IF(Table1[[#This Row],[To-Do Notes]]&lt;&gt;"", "Working (Has To-Do)",
    IF(OR(Table1[[#This Row],[Future Update Needed?]]="Probably", Table1[[#This Row],[Future Update Needed?]]="Yes", Table1[[#This Row],[Future Update Notes]]&lt;&gt;""),
       "Working (Future Update)",
       "Working (Complete)")),
IF(
  OR(
    AND(Table1[[#This Row],[Should Have QC Log?]]="Yes", Table1[[#This Row],[Valid QC Log?]]&lt;&gt;"✅"),
    AND(Table1[[#This Row],[Should Have Output?]]="Yes", Table1[[#This Row],[Valid Output?]]&lt;&gt;"✅")
  ),
    "Debugging",
IF(
  OR(Table1[[#This Row],[Valid QC Log?]]="✅", Table1[[#This Row],[Valid Output?]]="✅"),
    "Working (Partial)",
  "Not Started"
))))</f>
        <v>Working (Future Update)</v>
      </c>
      <c r="E9" s="2">
        <f>_xlfn.SWITCH(Table1[[#This Row],[Status]],
    "Not Started", 0,
    "Debugging", 20,
    "Working (Partial)", 40,
    "Working (Future Update)", 60,
    "Working (Has To-Do)", 80,
    "Working (Complete)", 100,
    "Future Idea", 10,
    0)</f>
        <v>60</v>
      </c>
      <c r="F9" s="1" t="str">
        <f>IF(ISNUMBER(SEARCH("N/A", Table1[[#This Row],[QC Log Name]])), "N/A", IF(Table1[[#This Row],[QC Log Name]]&lt;&gt;"", "✅", "❌"))</f>
        <v>✅</v>
      </c>
      <c r="G9" s="1" t="s">
        <v>6</v>
      </c>
      <c r="H9" s="1" t="s">
        <v>3</v>
      </c>
      <c r="I9" s="1" t="s">
        <v>135</v>
      </c>
      <c r="J9" s="1" t="str">
        <f>IF(ISNUMBER(SEARCH("N/A", Table1[[#This Row],[Output Name]])), "N/A", IF(Table1[[#This Row],[Output Name]]&lt;&gt;"", "✅", "❌"))</f>
        <v>✅</v>
      </c>
      <c r="K9" s="1" t="s">
        <v>6</v>
      </c>
      <c r="L9" s="1" t="s">
        <v>3</v>
      </c>
      <c r="M9" s="1" t="s">
        <v>66</v>
      </c>
      <c r="N9" s="1" t="s">
        <v>17</v>
      </c>
      <c r="P9" s="1" t="s">
        <v>6</v>
      </c>
      <c r="Q9" s="1" t="s">
        <v>25</v>
      </c>
    </row>
    <row r="10" spans="1:19" ht="30.6" x14ac:dyDescent="0.3">
      <c r="A10" s="1" t="s">
        <v>34</v>
      </c>
      <c r="B10" s="1" t="s">
        <v>99</v>
      </c>
      <c r="C10" s="1" t="s">
        <v>108</v>
      </c>
      <c r="D10" s="2" t="str">
        <f>IF(
  AND(Table1[[#This Row],[Should Have QC Log?]]="No", Table1[[#This Row],[Should Have Output?]]="No"),
    "Future Idea",
IF(
  AND(
    OR(Table1[[#This Row],[Should Have QC Log?]]&lt;&gt;"Yes", Table1[[#This Row],[Valid QC Log?]]="✅"),
    OR(Table1[[#This Row],[Should Have Output?]]&lt;&gt;"Yes", Table1[[#This Row],[Valid Output?]]="✅")
  ),
    IF(Table1[[#This Row],[To-Do Notes]]&lt;&gt;"", "Working (Has To-Do)",
    IF(OR(Table1[[#This Row],[Future Update Needed?]]="Probably", Table1[[#This Row],[Future Update Needed?]]="Yes", Table1[[#This Row],[Future Update Notes]]&lt;&gt;""),
       "Working (Future Update)",
       "Working (Complete)")),
IF(
  OR(
    AND(Table1[[#This Row],[Should Have QC Log?]]="Yes", Table1[[#This Row],[Valid QC Log?]]&lt;&gt;"✅"),
    AND(Table1[[#This Row],[Should Have Output?]]="Yes", Table1[[#This Row],[Valid Output?]]&lt;&gt;"✅")
  ),
    "Debugging",
IF(
  OR(Table1[[#This Row],[Valid QC Log?]]="✅", Table1[[#This Row],[Valid Output?]]="✅"),
    "Working (Partial)",
  "Not Started"
))))</f>
        <v>Working (Future Update)</v>
      </c>
      <c r="E10" s="2">
        <f>_xlfn.SWITCH(Table1[[#This Row],[Status]],
    "Not Started", 0,
    "Debugging", 20,
    "Working (Partial)", 40,
    "Working (Future Update)", 60,
    "Working (Has To-Do)", 80,
    "Working (Complete)", 100,
    "Future Idea", 10,
    0)</f>
        <v>60</v>
      </c>
      <c r="F10" s="1" t="str">
        <f>IF(ISNUMBER(SEARCH("N/A", Table1[[#This Row],[QC Log Name]])), "N/A", IF(Table1[[#This Row],[QC Log Name]]&lt;&gt;"", "✅", "❌"))</f>
        <v>✅</v>
      </c>
      <c r="G10" s="1" t="s">
        <v>6</v>
      </c>
      <c r="H10" s="1" t="s">
        <v>3</v>
      </c>
      <c r="I10" s="1" t="s">
        <v>35</v>
      </c>
      <c r="J10" s="1" t="str">
        <f>IF(ISNUMBER(SEARCH("N/A", Table1[[#This Row],[Output Name]])), "N/A", IF(Table1[[#This Row],[Output Name]]&lt;&gt;"", "✅", "❌"))</f>
        <v>✅</v>
      </c>
      <c r="K10" s="1" t="s">
        <v>6</v>
      </c>
      <c r="L10" s="1" t="s">
        <v>3</v>
      </c>
      <c r="M10" s="1" t="s">
        <v>36</v>
      </c>
      <c r="N10" s="1" t="s">
        <v>5</v>
      </c>
      <c r="P10" s="1" t="s">
        <v>6</v>
      </c>
      <c r="Q10" s="1" t="s">
        <v>20</v>
      </c>
    </row>
    <row r="11" spans="1:19" ht="40.799999999999997" x14ac:dyDescent="0.3">
      <c r="A11" s="1" t="s">
        <v>116</v>
      </c>
      <c r="B11" s="1" t="s">
        <v>119</v>
      </c>
      <c r="C11" s="1" t="s">
        <v>109</v>
      </c>
      <c r="D11" s="2" t="str">
        <f>IF(
  AND(Table1[[#This Row],[Should Have QC Log?]]="No", Table1[[#This Row],[Should Have Output?]]="No"),
    "Future Idea",
IF(
  AND(
    OR(Table1[[#This Row],[Should Have QC Log?]]&lt;&gt;"Yes", Table1[[#This Row],[Valid QC Log?]]="✅"),
    OR(Table1[[#This Row],[Should Have Output?]]&lt;&gt;"Yes", Table1[[#This Row],[Valid Output?]]="✅")
  ),
    IF(Table1[[#This Row],[To-Do Notes]]&lt;&gt;"", "Working (Has To-Do)",
    IF(OR(Table1[[#This Row],[Future Update Needed?]]="Probably", Table1[[#This Row],[Future Update Needed?]]="Yes", Table1[[#This Row],[Future Update Notes]]&lt;&gt;""),
       "Working (Future Update)",
       "Working (Complete)")),
IF(
  OR(
    AND(Table1[[#This Row],[Should Have QC Log?]]="Yes", Table1[[#This Row],[Valid QC Log?]]&lt;&gt;"✅"),
    AND(Table1[[#This Row],[Should Have Output?]]="Yes", Table1[[#This Row],[Valid Output?]]&lt;&gt;"✅")
  ),
    "Debugging",
IF(
  OR(Table1[[#This Row],[Valid QC Log?]]="✅", Table1[[#This Row],[Valid Output?]]="✅"),
    "Working (Partial)",
  "Not Started"
))))</f>
        <v>Working (Future Update)</v>
      </c>
      <c r="E11" s="2">
        <f>_xlfn.SWITCH(Table1[[#This Row],[Status]],
    "Not Started", 0,
    "Debugging", 20,
    "Working (Partial)", 40,
    "Working (Future Update)", 60,
    "Working (Has To-Do)", 80,
    "Working (Complete)", 100,
    "Future Idea", 10,
    0)</f>
        <v>60</v>
      </c>
      <c r="F11" s="1" t="str">
        <f>IF(ISNUMBER(SEARCH("N/A", Table1[[#This Row],[QC Log Name]])), "N/A", IF(Table1[[#This Row],[QC Log Name]]&lt;&gt;"", "✅", "❌"))</f>
        <v>✅</v>
      </c>
      <c r="G11" s="1" t="s">
        <v>6</v>
      </c>
      <c r="H11" s="1" t="s">
        <v>3</v>
      </c>
      <c r="I11" s="1" t="s">
        <v>121</v>
      </c>
      <c r="J11" s="1" t="str">
        <f>IF(ISNUMBER(SEARCH("N/A", Table1[[#This Row],[Output Name]])), "N/A", IF(Table1[[#This Row],[Output Name]]&lt;&gt;"", "✅", "❌"))</f>
        <v>✅</v>
      </c>
      <c r="K11" s="1" t="s">
        <v>6</v>
      </c>
      <c r="L11" s="1" t="s">
        <v>3</v>
      </c>
      <c r="M11" s="1" t="s">
        <v>120</v>
      </c>
      <c r="N11" s="1" t="s">
        <v>131</v>
      </c>
      <c r="P11" s="1" t="s">
        <v>14</v>
      </c>
    </row>
    <row r="12" spans="1:19" ht="30.6" x14ac:dyDescent="0.3">
      <c r="A12" s="1" t="s">
        <v>117</v>
      </c>
      <c r="B12" s="1" t="s">
        <v>124</v>
      </c>
      <c r="C12" s="1" t="s">
        <v>109</v>
      </c>
      <c r="D12" s="2" t="str">
        <f>IF(
  AND(Table1[[#This Row],[Should Have QC Log?]]="No", Table1[[#This Row],[Should Have Output?]]="No"),
    "Future Idea",
IF(
  AND(
    OR(Table1[[#This Row],[Should Have QC Log?]]&lt;&gt;"Yes", Table1[[#This Row],[Valid QC Log?]]="✅"),
    OR(Table1[[#This Row],[Should Have Output?]]&lt;&gt;"Yes", Table1[[#This Row],[Valid Output?]]="✅")
  ),
    IF(Table1[[#This Row],[To-Do Notes]]&lt;&gt;"", "Working (Has To-Do)",
    IF(OR(Table1[[#This Row],[Future Update Needed?]]="Probably", Table1[[#This Row],[Future Update Needed?]]="Yes", Table1[[#This Row],[Future Update Notes]]&lt;&gt;""),
       "Working (Future Update)",
       "Working (Complete)")),
IF(
  OR(
    AND(Table1[[#This Row],[Should Have QC Log?]]="Yes", Table1[[#This Row],[Valid QC Log?]]&lt;&gt;"✅"),
    AND(Table1[[#This Row],[Should Have Output?]]="Yes", Table1[[#This Row],[Valid Output?]]&lt;&gt;"✅")
  ),
    "Debugging",
IF(
  OR(Table1[[#This Row],[Valid QC Log?]]="✅", Table1[[#This Row],[Valid Output?]]="✅"),
    "Working (Partial)",
  "Not Started"
))))</f>
        <v>Debugging</v>
      </c>
      <c r="F12" s="1" t="str">
        <f>IF(ISNUMBER(SEARCH("N/A", Table1[[#This Row],[QC Log Name]])), "N/A", IF(Table1[[#This Row],[QC Log Name]]&lt;&gt;"", "✅", "❌"))</f>
        <v>✅</v>
      </c>
      <c r="G12" s="1" t="s">
        <v>6</v>
      </c>
      <c r="H12" s="1" t="s">
        <v>3</v>
      </c>
      <c r="I12" s="1" t="s">
        <v>122</v>
      </c>
      <c r="J12" s="1" t="str">
        <f>IF(ISNUMBER(SEARCH("N/A", Table1[[#This Row],[Output Name]])), "N/A", IF(Table1[[#This Row],[Output Name]]&lt;&gt;"", "✅", "❌"))</f>
        <v>✅</v>
      </c>
      <c r="K12" s="1" t="s">
        <v>6</v>
      </c>
      <c r="L12" s="1" t="s">
        <v>4</v>
      </c>
      <c r="M12" s="1" t="s">
        <v>125</v>
      </c>
      <c r="N12" s="1" t="s">
        <v>132</v>
      </c>
      <c r="O12" s="1" t="s">
        <v>126</v>
      </c>
      <c r="P12" s="1" t="s">
        <v>14</v>
      </c>
    </row>
    <row r="13" spans="1:19" ht="30.6" x14ac:dyDescent="0.3">
      <c r="A13" s="1" t="s">
        <v>118</v>
      </c>
      <c r="B13" s="1" t="s">
        <v>129</v>
      </c>
      <c r="C13" s="1" t="s">
        <v>130</v>
      </c>
      <c r="D13" s="2" t="str">
        <f>IF(
  AND(Table1[[#This Row],[Should Have QC Log?]]="No", Table1[[#This Row],[Should Have Output?]]="No"),
    "Future Idea",
IF(
  AND(
    OR(Table1[[#This Row],[Should Have QC Log?]]&lt;&gt;"Yes", Table1[[#This Row],[Valid QC Log?]]="✅"),
    OR(Table1[[#This Row],[Should Have Output?]]&lt;&gt;"Yes", Table1[[#This Row],[Valid Output?]]="✅")
  ),
    IF(Table1[[#This Row],[To-Do Notes]]&lt;&gt;"", "Working (Has To-Do)",
    IF(OR(Table1[[#This Row],[Future Update Needed?]]="Probably", Table1[[#This Row],[Future Update Needed?]]="Yes", Table1[[#This Row],[Future Update Notes]]&lt;&gt;""),
       "Working (Future Update)",
       "Working (Complete)")),
IF(
  OR(
    AND(Table1[[#This Row],[Should Have QC Log?]]="Yes", Table1[[#This Row],[Valid QC Log?]]&lt;&gt;"✅"),
    AND(Table1[[#This Row],[Should Have Output?]]="Yes", Table1[[#This Row],[Valid Output?]]&lt;&gt;"✅")
  ),
    "Debugging",
IF(
  OR(Table1[[#This Row],[Valid QC Log?]]="✅", Table1[[#This Row],[Valid Output?]]="✅"),
    "Working (Partial)",
  "Not Started"
))))</f>
        <v>Working (Has To-Do)</v>
      </c>
      <c r="E13" s="2">
        <f>_xlfn.SWITCH(Table1[[#This Row],[Status]],
    "Not Started", 0,
    "Debugging", 20,
    "Working (Partial)", 40,
    "Working (Future Update)", 60,
    "Working (Has To-Do)", 80,
    "Working (Complete)", 100,
    "Future Idea", 10,
    0)</f>
        <v>80</v>
      </c>
      <c r="F13" s="1" t="str">
        <f>IF(ISNUMBER(SEARCH("N/A", Table1[[#This Row],[QC Log Name]])), "N/A", IF(Table1[[#This Row],[QC Log Name]]&lt;&gt;"", "✅", "❌"))</f>
        <v>✅</v>
      </c>
      <c r="G13" s="1" t="s">
        <v>6</v>
      </c>
      <c r="H13" s="1" t="s">
        <v>3</v>
      </c>
      <c r="I13" s="1" t="s">
        <v>123</v>
      </c>
      <c r="J13" s="1" t="str">
        <f>IF(ISNUMBER(SEARCH("N/A", Table1[[#This Row],[Output Name]])), "N/A", IF(Table1[[#This Row],[Output Name]]&lt;&gt;"", "✅", "❌"))</f>
        <v>✅</v>
      </c>
      <c r="K13" s="1" t="s">
        <v>6</v>
      </c>
      <c r="L13" s="1" t="s">
        <v>3</v>
      </c>
      <c r="M13" s="1" t="s">
        <v>128</v>
      </c>
      <c r="N13" s="1" t="s">
        <v>133</v>
      </c>
      <c r="O13" s="1" t="s">
        <v>127</v>
      </c>
      <c r="P13" s="1" t="s">
        <v>14</v>
      </c>
    </row>
    <row r="14" spans="1:19" ht="40.799999999999997" x14ac:dyDescent="0.3">
      <c r="A14" s="1" t="s">
        <v>148</v>
      </c>
      <c r="B14" s="1" t="s">
        <v>140</v>
      </c>
      <c r="C14" s="1" t="s">
        <v>108</v>
      </c>
      <c r="D14" s="2" t="str">
        <f>IF(
  AND(Table1[[#This Row],[Should Have QC Log?]]="No", Table1[[#This Row],[Should Have Output?]]="No"),
    "Future Idea",
IF(
  AND(
    OR(Table1[[#This Row],[Should Have QC Log?]]&lt;&gt;"Yes", Table1[[#This Row],[Valid QC Log?]]="✅"),
    OR(Table1[[#This Row],[Should Have Output?]]&lt;&gt;"Yes", Table1[[#This Row],[Valid Output?]]="✅")
  ),
    IF(Table1[[#This Row],[To-Do Notes]]&lt;&gt;"", "Working (Has To-Do)",
    IF(OR(Table1[[#This Row],[Future Update Needed?]]="Probably", Table1[[#This Row],[Future Update Needed?]]="Yes", Table1[[#This Row],[Future Update Notes]]&lt;&gt;""),
       "Working (Future Update)",
       "Working (Complete)")),
IF(
  OR(
    AND(Table1[[#This Row],[Should Have QC Log?]]="Yes", Table1[[#This Row],[Valid QC Log?]]&lt;&gt;"✅"),
    AND(Table1[[#This Row],[Should Have Output?]]="Yes", Table1[[#This Row],[Valid Output?]]&lt;&gt;"✅")
  ),
    "Debugging",
IF(
  OR(Table1[[#This Row],[Valid QC Log?]]="✅", Table1[[#This Row],[Valid Output?]]="✅"),
    "Working (Partial)",
  "Not Started"
))))</f>
        <v>Working (Future Update)</v>
      </c>
      <c r="E14" s="2">
        <f>_xlfn.SWITCH(Table1[[#This Row],[Status]],
    "Not Started", 0,
    "Debugging", 20,
    "Working (Partial)", 40,
    "Working (Future Update)", 60,
    "Working (Has To-Do)", 80,
    "Working (Complete)", 100,
    "Future Idea", 10,
    0)</f>
        <v>60</v>
      </c>
      <c r="F14" s="1" t="str">
        <f>IF(ISNUMBER(SEARCH("N/A", Table1[[#This Row],[QC Log Name]])), "N/A", IF(Table1[[#This Row],[QC Log Name]]&lt;&gt;"", "✅", "❌"))</f>
        <v>✅</v>
      </c>
      <c r="G14" s="1" t="s">
        <v>6</v>
      </c>
      <c r="H14" s="1" t="s">
        <v>3</v>
      </c>
      <c r="I14" s="1" t="s">
        <v>141</v>
      </c>
      <c r="J14" s="1" t="str">
        <f>IF(ISNUMBER(SEARCH("N/A", Table1[[#This Row],[Output Name]])), "N/A", IF(Table1[[#This Row],[Output Name]]&lt;&gt;"", "✅", "❌"))</f>
        <v>✅</v>
      </c>
      <c r="K14" s="1" t="s">
        <v>6</v>
      </c>
      <c r="L14" s="1" t="s">
        <v>3</v>
      </c>
      <c r="M14" s="1" t="s">
        <v>142</v>
      </c>
      <c r="N14" s="1" t="s">
        <v>143</v>
      </c>
      <c r="P14" s="1" t="s">
        <v>14</v>
      </c>
      <c r="Q14" s="1" t="s">
        <v>147</v>
      </c>
    </row>
    <row r="15" spans="1:19" x14ac:dyDescent="0.3">
      <c r="A15" s="1" t="s">
        <v>150</v>
      </c>
      <c r="D15" s="2" t="str">
        <f>IF(
  AND(Table1[[#This Row],[Should Have QC Log?]]="No", Table1[[#This Row],[Should Have Output?]]="No"),
    "Future Idea",
IF(
  AND(
    OR(Table1[[#This Row],[Should Have QC Log?]]&lt;&gt;"Yes", Table1[[#This Row],[Valid QC Log?]]="✅"),
    OR(Table1[[#This Row],[Should Have Output?]]&lt;&gt;"Yes", Table1[[#This Row],[Valid Output?]]="✅")
  ),
    IF(Table1[[#This Row],[To-Do Notes]]&lt;&gt;"", "Working (Has To-Do)",
    IF(OR(Table1[[#This Row],[Future Update Needed?]]="Probably", Table1[[#This Row],[Future Update Needed?]]="Yes", Table1[[#This Row],[Future Update Notes]]&lt;&gt;""),
       "Working (Future Update)",
       "Working (Complete)")),
IF(
  OR(
    AND(Table1[[#This Row],[Should Have QC Log?]]="Yes", Table1[[#This Row],[Valid QC Log?]]&lt;&gt;"✅"),
    AND(Table1[[#This Row],[Should Have Output?]]="Yes", Table1[[#This Row],[Valid Output?]]&lt;&gt;"✅")
  ),
    "Debugging",
IF(
  OR(Table1[[#This Row],[Valid QC Log?]]="✅", Table1[[#This Row],[Valid Output?]]="✅"),
    "Working (Partial)",
  "Not Started"
))))</f>
        <v>Working (Complete)</v>
      </c>
      <c r="E15" s="2">
        <f>_xlfn.SWITCH(Table1[[#This Row],[Status]],
    "Not Started", 0,
    "Debugging", 20,
    "Working (Partial)", 40,
    "Working (Future Update)", 60,
    "Working (Has To-Do)", 80,
    "Working (Complete)", 100,
    "Future Idea", 10,
    0)</f>
        <v>100</v>
      </c>
      <c r="F15" s="1" t="str">
        <f>IF(ISNUMBER(SEARCH("N/A", Table1[[#This Row],[QC Log Name]])), "N/A", IF(Table1[[#This Row],[QC Log Name]]&lt;&gt;"", "✅", "❌"))</f>
        <v>❌</v>
      </c>
      <c r="J15" s="1" t="str">
        <f>IF(ISNUMBER(SEARCH("N/A", Table1[[#This Row],[Output Name]])), "N/A", IF(Table1[[#This Row],[Output Name]]&lt;&gt;"", "✅", "❌"))</f>
        <v>❌</v>
      </c>
      <c r="K15" s="1" t="s">
        <v>6</v>
      </c>
      <c r="L15" s="1" t="s">
        <v>3</v>
      </c>
      <c r="R15" s="1" t="s">
        <v>3</v>
      </c>
    </row>
    <row r="22" spans="14:14" x14ac:dyDescent="0.3">
      <c r="N22" s="1" t="s">
        <v>94</v>
      </c>
    </row>
  </sheetData>
  <conditionalFormatting sqref="E1:E1048576">
    <cfRule type="colorScale" priority="116">
      <colorScale>
        <cfvo type="min"/>
        <cfvo type="percentile" val="50"/>
        <cfvo type="max"/>
        <color rgb="FFC00000"/>
        <color rgb="FFFFC000"/>
        <color rgb="FF00B050"/>
      </colorScale>
    </cfRule>
  </conditionalFormatting>
  <conditionalFormatting sqref="I1:J1048576 F1:G1048576">
    <cfRule type="cellIs" dxfId="64" priority="111" operator="equal">
      <formula>"N/A"</formula>
    </cfRule>
    <cfRule type="cellIs" dxfId="63" priority="112" operator="equal">
      <formula>"No"</formula>
    </cfRule>
    <cfRule type="cellIs" dxfId="62" priority="113" operator="equal">
      <formula>"Yes"</formula>
    </cfRule>
  </conditionalFormatting>
  <conditionalFormatting sqref="K1:K1048576">
    <cfRule type="cellIs" dxfId="61" priority="109" operator="equal">
      <formula>"❌"</formula>
    </cfRule>
    <cfRule type="cellIs" dxfId="60" priority="110" operator="equal">
      <formula>"✅"</formula>
    </cfRule>
  </conditionalFormatting>
  <conditionalFormatting sqref="P4:XFD5 S9:XFD9 M9:P9 M6:XFD8 M4:N5 M1:XFD1 A1:G1048576 M10:XFD14 M3:XFD3 M2:Q2 S2:XFD2 I1:K1048576 M16:XFD1048576 M15:Q15 S15:XFD15">
    <cfRule type="cellIs" dxfId="59" priority="83" operator="equal">
      <formula>"❌"</formula>
    </cfRule>
  </conditionalFormatting>
  <conditionalFormatting sqref="F1:F1048576">
    <cfRule type="cellIs" dxfId="58" priority="82" operator="equal">
      <formula>"✅"</formula>
    </cfRule>
  </conditionalFormatting>
  <conditionalFormatting sqref="K1:K1048576">
    <cfRule type="cellIs" dxfId="57" priority="79" operator="equal">
      <formula>"N/A"</formula>
    </cfRule>
    <cfRule type="cellIs" dxfId="56" priority="80" operator="equal">
      <formula>"No"</formula>
    </cfRule>
    <cfRule type="cellIs" dxfId="55" priority="81" operator="equal">
      <formula>"Yes"</formula>
    </cfRule>
  </conditionalFormatting>
  <conditionalFormatting sqref="J1:J1048576">
    <cfRule type="cellIs" dxfId="54" priority="78" operator="equal">
      <formula>"✅"</formula>
    </cfRule>
  </conditionalFormatting>
  <conditionalFormatting sqref="D1:D1048576">
    <cfRule type="cellIs" dxfId="53" priority="71" operator="equal">
      <formula>"Future Idea"</formula>
    </cfRule>
    <cfRule type="cellIs" dxfId="52" priority="72" operator="equal">
      <formula>"Not Started"</formula>
    </cfRule>
    <cfRule type="cellIs" dxfId="51" priority="73" operator="equal">
      <formula>"Debugging"</formula>
    </cfRule>
    <cfRule type="cellIs" dxfId="50" priority="74" operator="equal">
      <formula>"Working (Partial)"</formula>
    </cfRule>
    <cfRule type="cellIs" dxfId="49" priority="75" operator="equal">
      <formula>"Working (Future Update)"</formula>
    </cfRule>
    <cfRule type="cellIs" dxfId="48" priority="76" operator="equal">
      <formula>"Working (Has To-Do)"</formula>
    </cfRule>
    <cfRule type="cellIs" dxfId="47" priority="77" operator="equal">
      <formula>"Working (Complete)"</formula>
    </cfRule>
  </conditionalFormatting>
  <conditionalFormatting sqref="L16:L1048576 L5:L6 L1 L8:L12 L3">
    <cfRule type="cellIs" dxfId="46" priority="64" operator="equal">
      <formula>"N/A"</formula>
    </cfRule>
    <cfRule type="cellIs" dxfId="45" priority="65" operator="equal">
      <formula>"No"</formula>
    </cfRule>
    <cfRule type="cellIs" dxfId="44" priority="66" operator="equal">
      <formula>"Yes"</formula>
    </cfRule>
  </conditionalFormatting>
  <conditionalFormatting sqref="L16:L1048576 L5:L6 L1 L8:L12 L3">
    <cfRule type="cellIs" dxfId="43" priority="63" operator="equal">
      <formula>"❌"</formula>
    </cfRule>
  </conditionalFormatting>
  <conditionalFormatting sqref="L16:L1048576 L5:L6 L1 L8:L12 L3">
    <cfRule type="cellIs" dxfId="42" priority="62" operator="equal">
      <formula>"✅"</formula>
    </cfRule>
  </conditionalFormatting>
  <conditionalFormatting sqref="H1:H1048576">
    <cfRule type="cellIs" dxfId="41" priority="59" operator="equal">
      <formula>"N/A"</formula>
    </cfRule>
    <cfRule type="cellIs" dxfId="40" priority="60" operator="equal">
      <formula>"No"</formula>
    </cfRule>
    <cfRule type="cellIs" dxfId="39" priority="61" operator="equal">
      <formula>"Yes"</formula>
    </cfRule>
  </conditionalFormatting>
  <conditionalFormatting sqref="H1:H1048576">
    <cfRule type="cellIs" dxfId="38" priority="58" operator="equal">
      <formula>"❌"</formula>
    </cfRule>
  </conditionalFormatting>
  <conditionalFormatting sqref="H1:H1048576">
    <cfRule type="cellIs" dxfId="37" priority="57" operator="equal">
      <formula>"✅"</formula>
    </cfRule>
  </conditionalFormatting>
  <conditionalFormatting sqref="L7">
    <cfRule type="cellIs" dxfId="36" priority="54" operator="equal">
      <formula>"N/A"</formula>
    </cfRule>
    <cfRule type="cellIs" dxfId="35" priority="55" operator="equal">
      <formula>"No"</formula>
    </cfRule>
    <cfRule type="cellIs" dxfId="34" priority="56" operator="equal">
      <formula>"Yes"</formula>
    </cfRule>
  </conditionalFormatting>
  <conditionalFormatting sqref="L7">
    <cfRule type="cellIs" dxfId="33" priority="53" operator="equal">
      <formula>"❌"</formula>
    </cfRule>
  </conditionalFormatting>
  <conditionalFormatting sqref="L7">
    <cfRule type="cellIs" dxfId="32" priority="52" operator="equal">
      <formula>"✅"</formula>
    </cfRule>
  </conditionalFormatting>
  <conditionalFormatting sqref="K13:K15">
    <cfRule type="cellIs" dxfId="31" priority="49" operator="equal">
      <formula>"N/A"</formula>
    </cfRule>
    <cfRule type="cellIs" dxfId="30" priority="50" operator="equal">
      <formula>"No"</formula>
    </cfRule>
    <cfRule type="cellIs" dxfId="29" priority="51" operator="equal">
      <formula>"Yes"</formula>
    </cfRule>
  </conditionalFormatting>
  <conditionalFormatting sqref="L4">
    <cfRule type="cellIs" dxfId="28" priority="26" operator="equal">
      <formula>"N/A"</formula>
    </cfRule>
    <cfRule type="cellIs" dxfId="27" priority="27" operator="equal">
      <formula>"No"</formula>
    </cfRule>
    <cfRule type="cellIs" dxfId="26" priority="28" operator="equal">
      <formula>"Yes"</formula>
    </cfRule>
  </conditionalFormatting>
  <conditionalFormatting sqref="L4">
    <cfRule type="cellIs" dxfId="25" priority="25" operator="equal">
      <formula>"❌"</formula>
    </cfRule>
  </conditionalFormatting>
  <conditionalFormatting sqref="L4">
    <cfRule type="cellIs" dxfId="24" priority="24" operator="equal">
      <formula>"✅"</formula>
    </cfRule>
  </conditionalFormatting>
  <conditionalFormatting sqref="K2">
    <cfRule type="cellIs" dxfId="23" priority="21" operator="equal">
      <formula>"N/A"</formula>
    </cfRule>
    <cfRule type="cellIs" dxfId="22" priority="22" operator="equal">
      <formula>"No"</formula>
    </cfRule>
    <cfRule type="cellIs" dxfId="21" priority="23" operator="equal">
      <formula>"Yes"</formula>
    </cfRule>
  </conditionalFormatting>
  <conditionalFormatting sqref="L13:L15">
    <cfRule type="cellIs" dxfId="20" priority="18" operator="equal">
      <formula>"N/A"</formula>
    </cfRule>
    <cfRule type="cellIs" dxfId="19" priority="19" operator="equal">
      <formula>"No"</formula>
    </cfRule>
    <cfRule type="cellIs" dxfId="18" priority="20" operator="equal">
      <formula>"Yes"</formula>
    </cfRule>
  </conditionalFormatting>
  <conditionalFormatting sqref="L13:L15">
    <cfRule type="cellIs" dxfId="17" priority="17" operator="equal">
      <formula>"❌"</formula>
    </cfRule>
  </conditionalFormatting>
  <conditionalFormatting sqref="L13:L15">
    <cfRule type="cellIs" dxfId="16" priority="16" operator="equal">
      <formula>"✅"</formula>
    </cfRule>
  </conditionalFormatting>
  <conditionalFormatting sqref="L2">
    <cfRule type="cellIs" dxfId="15" priority="13" operator="equal">
      <formula>"N/A"</formula>
    </cfRule>
    <cfRule type="cellIs" dxfId="14" priority="14" operator="equal">
      <formula>"No"</formula>
    </cfRule>
    <cfRule type="cellIs" dxfId="13" priority="15" operator="equal">
      <formula>"Yes"</formula>
    </cfRule>
  </conditionalFormatting>
  <conditionalFormatting sqref="L2">
    <cfRule type="cellIs" dxfId="12" priority="12" operator="equal">
      <formula>"❌"</formula>
    </cfRule>
  </conditionalFormatting>
  <conditionalFormatting sqref="L2">
    <cfRule type="cellIs" dxfId="11" priority="11" operator="equal">
      <formula>"✅"</formula>
    </cfRule>
  </conditionalFormatting>
  <conditionalFormatting sqref="R2">
    <cfRule type="cellIs" dxfId="9" priority="8" operator="equal">
      <formula>"N/A"</formula>
    </cfRule>
    <cfRule type="cellIs" dxfId="8" priority="9" operator="equal">
      <formula>"No"</formula>
    </cfRule>
    <cfRule type="cellIs" dxfId="7" priority="10" operator="equal">
      <formula>"Yes"</formula>
    </cfRule>
  </conditionalFormatting>
  <conditionalFormatting sqref="R2">
    <cfRule type="cellIs" dxfId="6" priority="7" operator="equal">
      <formula>"❌"</formula>
    </cfRule>
  </conditionalFormatting>
  <conditionalFormatting sqref="R2">
    <cfRule type="cellIs" dxfId="5" priority="6" operator="equal">
      <formula>"✅"</formula>
    </cfRule>
  </conditionalFormatting>
  <conditionalFormatting sqref="R15">
    <cfRule type="cellIs" dxfId="4" priority="3" operator="equal">
      <formula>"N/A"</formula>
    </cfRule>
    <cfRule type="cellIs" dxfId="3" priority="4" operator="equal">
      <formula>"No"</formula>
    </cfRule>
    <cfRule type="cellIs" dxfId="2" priority="5" operator="equal">
      <formula>"Yes"</formula>
    </cfRule>
  </conditionalFormatting>
  <conditionalFormatting sqref="R15">
    <cfRule type="cellIs" dxfId="1" priority="2" operator="equal">
      <formula>"❌"</formula>
    </cfRule>
  </conditionalFormatting>
  <conditionalFormatting sqref="R15">
    <cfRule type="cellIs" dxfId="0" priority="1" operator="equal">
      <formula>"✅"</formula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48271-0D8E-4B76-BB66-A2BF201F3923}">
  <dimension ref="A1:F11"/>
  <sheetViews>
    <sheetView workbookViewId="0">
      <selection activeCell="G4" sqref="G4"/>
    </sheetView>
  </sheetViews>
  <sheetFormatPr defaultColWidth="30.5546875" defaultRowHeight="14.4" x14ac:dyDescent="0.3"/>
  <cols>
    <col min="1" max="1" width="18.33203125" style="5" bestFit="1" customWidth="1"/>
    <col min="2" max="2" width="46" style="5" customWidth="1"/>
    <col min="3" max="3" width="10.6640625" style="5" bestFit="1" customWidth="1"/>
    <col min="4" max="4" width="30.109375" style="5" bestFit="1" customWidth="1"/>
    <col min="5" max="5" width="30.33203125" style="5" bestFit="1" customWidth="1"/>
    <col min="6" max="6" width="29.88671875" style="5" bestFit="1" customWidth="1"/>
    <col min="7" max="16384" width="30.5546875" style="5"/>
  </cols>
  <sheetData>
    <row r="1" spans="1:6" x14ac:dyDescent="0.3">
      <c r="A1" s="5" t="s">
        <v>49</v>
      </c>
      <c r="B1" s="5" t="s">
        <v>9</v>
      </c>
      <c r="C1" s="5" t="s">
        <v>12</v>
      </c>
      <c r="D1" s="5" t="s">
        <v>50</v>
      </c>
      <c r="E1" s="5" t="s">
        <v>61</v>
      </c>
      <c r="F1" s="5" t="s">
        <v>62</v>
      </c>
    </row>
    <row r="2" spans="1:6" ht="28.8" x14ac:dyDescent="0.3">
      <c r="A2" s="5" t="s">
        <v>51</v>
      </c>
      <c r="B2" s="5" t="s">
        <v>63</v>
      </c>
      <c r="D2" s="5" t="s">
        <v>69</v>
      </c>
      <c r="E2" s="5" t="s">
        <v>70</v>
      </c>
      <c r="F2" s="5" t="s">
        <v>37</v>
      </c>
    </row>
    <row r="3" spans="1:6" ht="28.8" x14ac:dyDescent="0.3">
      <c r="A3" s="5" t="s">
        <v>52</v>
      </c>
      <c r="B3" s="5" t="s">
        <v>67</v>
      </c>
      <c r="D3" s="5" t="s">
        <v>68</v>
      </c>
      <c r="E3" s="5" t="s">
        <v>71</v>
      </c>
      <c r="F3" s="5" t="s">
        <v>72</v>
      </c>
    </row>
    <row r="4" spans="1:6" ht="43.2" x14ac:dyDescent="0.3">
      <c r="A4" s="5" t="s">
        <v>53</v>
      </c>
      <c r="B4" s="5" t="s">
        <v>73</v>
      </c>
      <c r="D4" s="5" t="s">
        <v>74</v>
      </c>
      <c r="E4" s="5" t="s">
        <v>36</v>
      </c>
      <c r="F4" s="5" t="s">
        <v>75</v>
      </c>
    </row>
    <row r="5" spans="1:6" ht="28.8" x14ac:dyDescent="0.3">
      <c r="A5" s="5" t="s">
        <v>54</v>
      </c>
      <c r="B5" s="5" t="s">
        <v>76</v>
      </c>
      <c r="D5" s="5" t="s">
        <v>78</v>
      </c>
      <c r="E5" s="5" t="s">
        <v>77</v>
      </c>
      <c r="F5" s="5" t="s">
        <v>38</v>
      </c>
    </row>
    <row r="6" spans="1:6" ht="28.8" x14ac:dyDescent="0.3">
      <c r="A6" s="5" t="s">
        <v>55</v>
      </c>
      <c r="B6" s="5" t="s">
        <v>80</v>
      </c>
      <c r="D6" s="5" t="s">
        <v>79</v>
      </c>
      <c r="E6" s="5" t="s">
        <v>33</v>
      </c>
      <c r="F6" s="5" t="s">
        <v>32</v>
      </c>
    </row>
    <row r="7" spans="1:6" ht="28.8" x14ac:dyDescent="0.3">
      <c r="A7" s="5" t="s">
        <v>56</v>
      </c>
      <c r="B7" s="5" t="s">
        <v>81</v>
      </c>
      <c r="D7" s="5" t="s">
        <v>82</v>
      </c>
      <c r="E7" s="5" t="s">
        <v>83</v>
      </c>
      <c r="F7" s="5" t="s">
        <v>31</v>
      </c>
    </row>
    <row r="8" spans="1:6" ht="28.8" x14ac:dyDescent="0.3">
      <c r="A8" s="5" t="s">
        <v>57</v>
      </c>
      <c r="B8" s="5" t="s">
        <v>84</v>
      </c>
      <c r="D8" s="5" t="s">
        <v>85</v>
      </c>
      <c r="E8" s="5" t="s">
        <v>86</v>
      </c>
      <c r="F8" s="5" t="s">
        <v>87</v>
      </c>
    </row>
    <row r="9" spans="1:6" x14ac:dyDescent="0.3">
      <c r="A9" s="5" t="s">
        <v>58</v>
      </c>
      <c r="B9" s="5" t="s">
        <v>92</v>
      </c>
    </row>
    <row r="10" spans="1:6" ht="115.2" x14ac:dyDescent="0.3">
      <c r="A10" s="5" t="s">
        <v>59</v>
      </c>
      <c r="B10" s="5" t="s">
        <v>93</v>
      </c>
      <c r="D10" s="5" t="s">
        <v>89</v>
      </c>
      <c r="E10" s="5" t="s">
        <v>90</v>
      </c>
      <c r="F10" s="5" t="s">
        <v>91</v>
      </c>
    </row>
    <row r="11" spans="1:6" ht="115.2" x14ac:dyDescent="0.3">
      <c r="A11" s="5" t="s">
        <v>60</v>
      </c>
      <c r="B11" s="5" t="s">
        <v>88</v>
      </c>
      <c r="D11" s="5" t="s">
        <v>89</v>
      </c>
      <c r="E11" s="5" t="s">
        <v>90</v>
      </c>
      <c r="F11" s="5" t="s">
        <v>91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Packages</vt:lpstr>
      <vt:lpstr>Pipelines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Cusack, Matthew</dc:creator>
  <cp:lastModifiedBy>Cusack, Matthew</cp:lastModifiedBy>
  <dcterms:created xsi:type="dcterms:W3CDTF">2025-04-15T13:07:22Z</dcterms:created>
  <dcterms:modified xsi:type="dcterms:W3CDTF">2025-05-28T19:58:34Z</dcterms:modified>
</cp:coreProperties>
</file>