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
    </mc:Choice>
  </mc:AlternateContent>
  <bookViews>
    <workbookView xWindow="0" yWindow="0" windowWidth="20490" windowHeight="8910" activeTab="5"/>
  </bookViews>
  <sheets>
    <sheet name="RAW DATA" sheetId="2" r:id="rId1"/>
    <sheet name="DATA CLEANING AND PROCESSING" sheetId="3" r:id="rId2"/>
    <sheet name="KPI" sheetId="5" r:id="rId3"/>
    <sheet name="pivot" sheetId="12" r:id="rId4"/>
    <sheet name="Pivot1" sheetId="15" r:id="rId5"/>
    <sheet name="DASHBARD" sheetId="7" r:id="rId6"/>
  </sheets>
  <definedNames>
    <definedName name="_xlnm._FilterDatabase" localSheetId="1" hidden="1">'DATA CLEANING AND PROCESSING'!$A$1:$W$1</definedName>
    <definedName name="_xlchart.v1.0" hidden="1">pivot!$H$19:$H$22</definedName>
    <definedName name="_xlchart.v1.1" hidden="1">pivot!$I$18</definedName>
    <definedName name="_xlchart.v1.2" hidden="1">pivot!$I$19:$I$22</definedName>
    <definedName name="NativeTimeline_Accident_Date">#N/A</definedName>
    <definedName name="Slicer_Urban_or_Rural_Area">#N/A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 i="12" l="1"/>
  <c r="H21" i="12"/>
  <c r="H22" i="12"/>
  <c r="H19" i="12"/>
  <c r="I20" i="12"/>
  <c r="I21" i="12"/>
  <c r="I22" i="12"/>
  <c r="I19" i="12"/>
  <c r="D20" i="5"/>
  <c r="D21" i="5"/>
  <c r="D22" i="5"/>
  <c r="D23" i="5"/>
  <c r="D19" i="5"/>
  <c r="G5" i="12" l="1"/>
  <c r="G6" i="12"/>
  <c r="G7" i="12"/>
  <c r="G8" i="12"/>
  <c r="G9" i="12"/>
  <c r="G10" i="12"/>
  <c r="G4" i="12"/>
  <c r="F16" i="5"/>
  <c r="N11" i="5"/>
  <c r="N12" i="5"/>
  <c r="J11" i="5"/>
  <c r="F11"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2" i="3"/>
  <c r="I9" i="12"/>
  <c r="F10" i="5"/>
  <c r="F15" i="5"/>
  <c r="H10" i="12"/>
  <c r="H9" i="12"/>
  <c r="I5" i="12"/>
  <c r="I8" i="12"/>
  <c r="N10" i="5"/>
  <c r="H6" i="12"/>
  <c r="H5" i="12"/>
  <c r="H8" i="12"/>
  <c r="I4" i="12"/>
  <c r="J10" i="5"/>
  <c r="I10" i="12"/>
  <c r="H4" i="12"/>
  <c r="I7" i="12"/>
  <c r="I6" i="12"/>
  <c r="H7" i="12"/>
  <c r="F17" i="5" l="1"/>
  <c r="G16" i="5" s="1"/>
  <c r="F12" i="5"/>
  <c r="G10" i="5" s="1"/>
  <c r="O10" i="5"/>
  <c r="O11" i="5"/>
  <c r="J12" i="5"/>
  <c r="K11" i="5" s="1"/>
  <c r="G15" i="5" l="1"/>
  <c r="G11" i="5"/>
  <c r="K10" i="5"/>
</calcChain>
</file>

<file path=xl/sharedStrings.xml><?xml version="1.0" encoding="utf-8"?>
<sst xmlns="http://schemas.openxmlformats.org/spreadsheetml/2006/main" count="15700" uniqueCount="670">
  <si>
    <t>Accident_Index</t>
  </si>
  <si>
    <t>Accident Date</t>
  </si>
  <si>
    <t>Day_of_Week</t>
  </si>
  <si>
    <t>Junction_Control</t>
  </si>
  <si>
    <t>Junction_Detail</t>
  </si>
  <si>
    <t>Accident_Severity</t>
  </si>
  <si>
    <t>Latitude</t>
  </si>
  <si>
    <t>Light_Conditions</t>
  </si>
  <si>
    <t>Local_Authority_(District)</t>
  </si>
  <si>
    <t>Carriageway_Hazards</t>
  </si>
  <si>
    <t>200901BS70001</t>
  </si>
  <si>
    <t>Thursday</t>
  </si>
  <si>
    <t>Give way or uncontrolled</t>
  </si>
  <si>
    <t>T or staggered junction</t>
  </si>
  <si>
    <t>Serious</t>
  </si>
  <si>
    <t>Daylight</t>
  </si>
  <si>
    <t>Kensington and Chelsea</t>
  </si>
  <si>
    <t>None</t>
  </si>
  <si>
    <t>200901BS70002</t>
  </si>
  <si>
    <t>Monday</t>
  </si>
  <si>
    <t>Crossroads</t>
  </si>
  <si>
    <t>200901BS70003</t>
  </si>
  <si>
    <t>Sunday</t>
  </si>
  <si>
    <t>Slight</t>
  </si>
  <si>
    <t>200901BS70004</t>
  </si>
  <si>
    <t>Auto traffic signal</t>
  </si>
  <si>
    <t>200901BS70005</t>
  </si>
  <si>
    <t>Tuesday</t>
  </si>
  <si>
    <t>Darkness - lights lit</t>
  </si>
  <si>
    <t>200901BS70006</t>
  </si>
  <si>
    <t>200901BS70007</t>
  </si>
  <si>
    <t>200901BS70008</t>
  </si>
  <si>
    <t>Friday</t>
  </si>
  <si>
    <t>200901BS70009</t>
  </si>
  <si>
    <t>Wednesday</t>
  </si>
  <si>
    <t>200901BS70010</t>
  </si>
  <si>
    <t>Saturday</t>
  </si>
  <si>
    <t>200901BS70011</t>
  </si>
  <si>
    <t>200901BS70012</t>
  </si>
  <si>
    <t>200901BS70015</t>
  </si>
  <si>
    <t>Data missing or out of range</t>
  </si>
  <si>
    <t>Not at junction or within 20 metres</t>
  </si>
  <si>
    <t>200901BS70016</t>
  </si>
  <si>
    <t>200901BS70017</t>
  </si>
  <si>
    <t>200901BS70019</t>
  </si>
  <si>
    <t>200901BS70020</t>
  </si>
  <si>
    <t>200901BS70021</t>
  </si>
  <si>
    <t>200901BS70023</t>
  </si>
  <si>
    <t>200901BS70024</t>
  </si>
  <si>
    <t>200901BS70025</t>
  </si>
  <si>
    <t>200901BS70026</t>
  </si>
  <si>
    <t>200901BS70027</t>
  </si>
  <si>
    <t>200901BS70028</t>
  </si>
  <si>
    <t>200901BS70030</t>
  </si>
  <si>
    <t>200901BS70031</t>
  </si>
  <si>
    <t>200901BS70032</t>
  </si>
  <si>
    <t>200901BS70033</t>
  </si>
  <si>
    <t>200901BS70035</t>
  </si>
  <si>
    <t>200901BS70036</t>
  </si>
  <si>
    <t>200901BS70037</t>
  </si>
  <si>
    <t>200901BS70039</t>
  </si>
  <si>
    <t>200901BS70040</t>
  </si>
  <si>
    <t>200901BS70041</t>
  </si>
  <si>
    <t>200901BS70042</t>
  </si>
  <si>
    <t>200901BS70043</t>
  </si>
  <si>
    <t>200901BS70044</t>
  </si>
  <si>
    <t>200901BS70045</t>
  </si>
  <si>
    <t>200901BS70047</t>
  </si>
  <si>
    <t>200901BS70049</t>
  </si>
  <si>
    <t>200901BS70050</t>
  </si>
  <si>
    <t>200901BS70051</t>
  </si>
  <si>
    <t>200901BS70052</t>
  </si>
  <si>
    <t>200901BS70053</t>
  </si>
  <si>
    <t>200901BS70054</t>
  </si>
  <si>
    <t>Roundabout</t>
  </si>
  <si>
    <t>Hammersmith and Fulham</t>
  </si>
  <si>
    <t>200901BS70055</t>
  </si>
  <si>
    <t>200901BS70056</t>
  </si>
  <si>
    <t>200901BS70057</t>
  </si>
  <si>
    <t>200901BS70058</t>
  </si>
  <si>
    <t>200901BS70060</t>
  </si>
  <si>
    <t>200901BS70061</t>
  </si>
  <si>
    <t>200901BS70062</t>
  </si>
  <si>
    <t>200901BS70063</t>
  </si>
  <si>
    <t>200901BS70064</t>
  </si>
  <si>
    <t>200901BS70065</t>
  </si>
  <si>
    <t>200901BS70066</t>
  </si>
  <si>
    <t>200901BS70067</t>
  </si>
  <si>
    <t>200901BS70069</t>
  </si>
  <si>
    <t>200901BS70070</t>
  </si>
  <si>
    <t>200901BS70071</t>
  </si>
  <si>
    <t>200901BS70072</t>
  </si>
  <si>
    <t>200901BS70073</t>
  </si>
  <si>
    <t>200901BS70075</t>
  </si>
  <si>
    <t>200901BS70077</t>
  </si>
  <si>
    <t>200901BS70078</t>
  </si>
  <si>
    <t>200901BS70080</t>
  </si>
  <si>
    <t>200901BS70086</t>
  </si>
  <si>
    <t>200901BS70088</t>
  </si>
  <si>
    <t>200901BS70089</t>
  </si>
  <si>
    <t>200901BS70090</t>
  </si>
  <si>
    <t>200901BS70091</t>
  </si>
  <si>
    <t>200901BS70092</t>
  </si>
  <si>
    <t>200901BS70093</t>
  </si>
  <si>
    <t>Mini-roundabout</t>
  </si>
  <si>
    <t>200901BS70094</t>
  </si>
  <si>
    <t>200901BS70095</t>
  </si>
  <si>
    <t>200901BS70096</t>
  </si>
  <si>
    <t>200901BS70097</t>
  </si>
  <si>
    <t>200901BS70099</t>
  </si>
  <si>
    <t>200901BS70100</t>
  </si>
  <si>
    <t>200901BS70101</t>
  </si>
  <si>
    <t>200901BS70102</t>
  </si>
  <si>
    <t>200901BS70107</t>
  </si>
  <si>
    <t>200901BS70108</t>
  </si>
  <si>
    <t>200901BS70109</t>
  </si>
  <si>
    <t>200901BS70110</t>
  </si>
  <si>
    <t>200901BS70111</t>
  </si>
  <si>
    <t>200901BS70112</t>
  </si>
  <si>
    <t>200901BS70113</t>
  </si>
  <si>
    <t>200901BS70115</t>
  </si>
  <si>
    <t>200901BS70116</t>
  </si>
  <si>
    <t>200901BS70117</t>
  </si>
  <si>
    <t>200901BS70118</t>
  </si>
  <si>
    <t>200901BS70119</t>
  </si>
  <si>
    <t>200901BS70120</t>
  </si>
  <si>
    <t>200901BS70121</t>
  </si>
  <si>
    <t>200901BS70122</t>
  </si>
  <si>
    <t>200901BS70123</t>
  </si>
  <si>
    <t>200901BS70124</t>
  </si>
  <si>
    <t>200901BS70126</t>
  </si>
  <si>
    <t>200901BS70128</t>
  </si>
  <si>
    <t>200901BS70129</t>
  </si>
  <si>
    <t>200901BS70130</t>
  </si>
  <si>
    <t>200901BS70131</t>
  </si>
  <si>
    <t>200901BS70133</t>
  </si>
  <si>
    <t>200901BS70134</t>
  </si>
  <si>
    <t>200901BS70135</t>
  </si>
  <si>
    <t>200901BS70136</t>
  </si>
  <si>
    <t>200901BS70137</t>
  </si>
  <si>
    <t>200901BS70138</t>
  </si>
  <si>
    <t>200901BS70139</t>
  </si>
  <si>
    <t>200901BS70140</t>
  </si>
  <si>
    <t>200901BS70141</t>
  </si>
  <si>
    <t>200901BS70142</t>
  </si>
  <si>
    <t>200901BS70143</t>
  </si>
  <si>
    <t>200901BS70144</t>
  </si>
  <si>
    <t>200901BS70145</t>
  </si>
  <si>
    <t>200901BS70146</t>
  </si>
  <si>
    <t>200901BS70147</t>
  </si>
  <si>
    <t>200901BS70148</t>
  </si>
  <si>
    <t>200901BS70149</t>
  </si>
  <si>
    <t>200901BS70150</t>
  </si>
  <si>
    <t>200901BS70151</t>
  </si>
  <si>
    <t>More than 4 arms (not roundabout)</t>
  </si>
  <si>
    <t>200901BS70152</t>
  </si>
  <si>
    <t>200901BS70153</t>
  </si>
  <si>
    <t>200901BS70154</t>
  </si>
  <si>
    <t>Westminster</t>
  </si>
  <si>
    <t>200901BS70155</t>
  </si>
  <si>
    <t>200901BS70156</t>
  </si>
  <si>
    <t>200901BS70157</t>
  </si>
  <si>
    <t>200901BS70159</t>
  </si>
  <si>
    <t>200901BS70160</t>
  </si>
  <si>
    <t>200901BS70161</t>
  </si>
  <si>
    <t>200901BS70163</t>
  </si>
  <si>
    <t>200901BS70164</t>
  </si>
  <si>
    <t>200901BS70165</t>
  </si>
  <si>
    <t>200901BS70166</t>
  </si>
  <si>
    <t>200901BS70167</t>
  </si>
  <si>
    <t>200901BS70168</t>
  </si>
  <si>
    <t>200901BS70169</t>
  </si>
  <si>
    <t>200901BS70171</t>
  </si>
  <si>
    <t>200901BS70172</t>
  </si>
  <si>
    <t>200901BS70173</t>
  </si>
  <si>
    <t>200901BS70174</t>
  </si>
  <si>
    <t>200901BS70175</t>
  </si>
  <si>
    <t>200901BS70177</t>
  </si>
  <si>
    <t>200901BS70178</t>
  </si>
  <si>
    <t>200901BS70179</t>
  </si>
  <si>
    <t>200901BS70180</t>
  </si>
  <si>
    <t>200901BS70181</t>
  </si>
  <si>
    <t>200901BS70184</t>
  </si>
  <si>
    <t>200901BS70185</t>
  </si>
  <si>
    <t>200901BS70186</t>
  </si>
  <si>
    <t>200901BS70187</t>
  </si>
  <si>
    <t>200901BS70189</t>
  </si>
  <si>
    <t>200901BS70190</t>
  </si>
  <si>
    <t>200901BS70191</t>
  </si>
  <si>
    <t>200901BS70192</t>
  </si>
  <si>
    <t>200901BS70193</t>
  </si>
  <si>
    <t>200901BS70194</t>
  </si>
  <si>
    <t>200901BS70195</t>
  </si>
  <si>
    <t>200901BS70196</t>
  </si>
  <si>
    <t>200901BS70197</t>
  </si>
  <si>
    <t>200901BS70198</t>
  </si>
  <si>
    <t>200901BS70199</t>
  </si>
  <si>
    <t>200901BS70200</t>
  </si>
  <si>
    <t>200901BS70201</t>
  </si>
  <si>
    <t>200901BS70202</t>
  </si>
  <si>
    <t>200901BS70203</t>
  </si>
  <si>
    <t>200901BS70204</t>
  </si>
  <si>
    <t>200901BS70205</t>
  </si>
  <si>
    <t>200901BS70206</t>
  </si>
  <si>
    <t>200901BS70207</t>
  </si>
  <si>
    <t>200901BS70208</t>
  </si>
  <si>
    <t>200901BS70209</t>
  </si>
  <si>
    <t>200901BS70210</t>
  </si>
  <si>
    <t>200901BS70211</t>
  </si>
  <si>
    <t>200901BS70212</t>
  </si>
  <si>
    <t>200901BS70213</t>
  </si>
  <si>
    <t>200901BS70214</t>
  </si>
  <si>
    <t>200901BS70216</t>
  </si>
  <si>
    <t>200901BS70217</t>
  </si>
  <si>
    <t>200901BS70218</t>
  </si>
  <si>
    <t>200901BS70219</t>
  </si>
  <si>
    <t>200901BS70220</t>
  </si>
  <si>
    <t>200901BS70221</t>
  </si>
  <si>
    <t>200901BS70222</t>
  </si>
  <si>
    <t>200901BS70223</t>
  </si>
  <si>
    <t>200901BS70224</t>
  </si>
  <si>
    <t>200901BS70225</t>
  </si>
  <si>
    <t>200901BS70226</t>
  </si>
  <si>
    <t>200901BS70227</t>
  </si>
  <si>
    <t>200901BS70228</t>
  </si>
  <si>
    <t>200901BS70230</t>
  </si>
  <si>
    <t>200901BS70231</t>
  </si>
  <si>
    <t>200901BS70232</t>
  </si>
  <si>
    <t>200901BS70233</t>
  </si>
  <si>
    <t>200901BS70234</t>
  </si>
  <si>
    <t>Pedestrian in carriageway - not injured</t>
  </si>
  <si>
    <t>200901BS70236</t>
  </si>
  <si>
    <t>200901BS70237</t>
  </si>
  <si>
    <t>200901BS70238</t>
  </si>
  <si>
    <t>200901BS70239</t>
  </si>
  <si>
    <t>Private drive or entrance</t>
  </si>
  <si>
    <t>200901BS70240</t>
  </si>
  <si>
    <t>200901BS70241</t>
  </si>
  <si>
    <t>200901BS70242</t>
  </si>
  <si>
    <t>200901BS70243</t>
  </si>
  <si>
    <t>200901BS70245</t>
  </si>
  <si>
    <t>200901BS70246</t>
  </si>
  <si>
    <t>200901BS70247</t>
  </si>
  <si>
    <t>200901BS70248</t>
  </si>
  <si>
    <t>200901BS70249</t>
  </si>
  <si>
    <t>200901BS70250</t>
  </si>
  <si>
    <t>Hounslow</t>
  </si>
  <si>
    <t>200901BS70251</t>
  </si>
  <si>
    <t>200901BS70252</t>
  </si>
  <si>
    <t>200901BS70253</t>
  </si>
  <si>
    <t>200901BS70254</t>
  </si>
  <si>
    <t>200901BS70255</t>
  </si>
  <si>
    <t>200901BS70257</t>
  </si>
  <si>
    <t>200901BS70258</t>
  </si>
  <si>
    <t>200901BS70259</t>
  </si>
  <si>
    <t>200901BS70260</t>
  </si>
  <si>
    <t>200901BS70261</t>
  </si>
  <si>
    <t>200901BS70262</t>
  </si>
  <si>
    <t>200901BS70263</t>
  </si>
  <si>
    <t>200901BS70265</t>
  </si>
  <si>
    <t>200901BS70267</t>
  </si>
  <si>
    <t>200901BS70268</t>
  </si>
  <si>
    <t>200901BS70269</t>
  </si>
  <si>
    <t>200901BS70270</t>
  </si>
  <si>
    <t>200901BS70271</t>
  </si>
  <si>
    <t>200901BS70272</t>
  </si>
  <si>
    <t>200901BS70273</t>
  </si>
  <si>
    <t>200901BS70274</t>
  </si>
  <si>
    <t>200901BS70276</t>
  </si>
  <si>
    <t>200901BS70277</t>
  </si>
  <si>
    <t>200901BS70278</t>
  </si>
  <si>
    <t>200901BS70279</t>
  </si>
  <si>
    <t>200901BS70280</t>
  </si>
  <si>
    <t>200901BS70281</t>
  </si>
  <si>
    <t>200901BS70284</t>
  </si>
  <si>
    <t>200901BS70285</t>
  </si>
  <si>
    <t>200901BS70286</t>
  </si>
  <si>
    <t>200901BS70288</t>
  </si>
  <si>
    <t>200901BS70289</t>
  </si>
  <si>
    <t>200901BS70290</t>
  </si>
  <si>
    <t>200901BS70291</t>
  </si>
  <si>
    <t>200901BS70292</t>
  </si>
  <si>
    <t>200901BS70293</t>
  </si>
  <si>
    <t>200901BS70294</t>
  </si>
  <si>
    <t>200901BS70295</t>
  </si>
  <si>
    <t>200901BS70296</t>
  </si>
  <si>
    <t>200901BS70297</t>
  </si>
  <si>
    <t>200901BS70298</t>
  </si>
  <si>
    <t>200901BS70300</t>
  </si>
  <si>
    <t>200901BS70301</t>
  </si>
  <si>
    <t>200901BS70302</t>
  </si>
  <si>
    <t>200901BS70303</t>
  </si>
  <si>
    <t>200901BS70304</t>
  </si>
  <si>
    <t>200901BS70305</t>
  </si>
  <si>
    <t>200901BS70306</t>
  </si>
  <si>
    <t>200901BS70307</t>
  </si>
  <si>
    <t>200901BS70308</t>
  </si>
  <si>
    <t>200901BS70309</t>
  </si>
  <si>
    <t>200901BS70310</t>
  </si>
  <si>
    <t>200901BS70311</t>
  </si>
  <si>
    <t>200901BS70312</t>
  </si>
  <si>
    <t>200901BS70313</t>
  </si>
  <si>
    <t>200901BS70314</t>
  </si>
  <si>
    <t>200901BS70315</t>
  </si>
  <si>
    <t>200901BS70316</t>
  </si>
  <si>
    <t>200901BS70317</t>
  </si>
  <si>
    <t>200901BS70318</t>
  </si>
  <si>
    <t>200901BS70319</t>
  </si>
  <si>
    <t>200901BS70320</t>
  </si>
  <si>
    <t>200901BS70321</t>
  </si>
  <si>
    <t>200901BS70324</t>
  </si>
  <si>
    <t>200901BS70325</t>
  </si>
  <si>
    <t>200901BS70326</t>
  </si>
  <si>
    <t>200901BS70327</t>
  </si>
  <si>
    <t>200901BS70328</t>
  </si>
  <si>
    <t>200901BS70329</t>
  </si>
  <si>
    <t>200901BS70330</t>
  </si>
  <si>
    <t>200901BS70331</t>
  </si>
  <si>
    <t>200901BS70332</t>
  </si>
  <si>
    <t>200901BS70333</t>
  </si>
  <si>
    <t>200901BS70334</t>
  </si>
  <si>
    <t>200901BS70335</t>
  </si>
  <si>
    <t>200901BS70336</t>
  </si>
  <si>
    <t>200901BS70337</t>
  </si>
  <si>
    <t>200901BS70338</t>
  </si>
  <si>
    <t>200901BS70339</t>
  </si>
  <si>
    <t>200901BS70340</t>
  </si>
  <si>
    <t>200901BS70341</t>
  </si>
  <si>
    <t>200901BS70342</t>
  </si>
  <si>
    <t>200901BS70343</t>
  </si>
  <si>
    <t>200901BS70344</t>
  </si>
  <si>
    <t>200901BS70345</t>
  </si>
  <si>
    <t>200901BS70346</t>
  </si>
  <si>
    <t>200901BS70347</t>
  </si>
  <si>
    <t>200901BS70348</t>
  </si>
  <si>
    <t>200901BS70349</t>
  </si>
  <si>
    <t>200901BS70350</t>
  </si>
  <si>
    <t>200901BS70351</t>
  </si>
  <si>
    <t>200901BS70352</t>
  </si>
  <si>
    <t>200901BS70353</t>
  </si>
  <si>
    <t>200901BS70354</t>
  </si>
  <si>
    <t>200901BS70355</t>
  </si>
  <si>
    <t>200901BS70356</t>
  </si>
  <si>
    <t>200901BS70357</t>
  </si>
  <si>
    <t>200901BS70358</t>
  </si>
  <si>
    <t>200901BS70359</t>
  </si>
  <si>
    <t>200901BS70360</t>
  </si>
  <si>
    <t>200901BS70361</t>
  </si>
  <si>
    <t>200901BS70362</t>
  </si>
  <si>
    <t>200901BS70364</t>
  </si>
  <si>
    <t>200901BS70365</t>
  </si>
  <si>
    <t>200901BS70366</t>
  </si>
  <si>
    <t>200901BS70367</t>
  </si>
  <si>
    <t>200901BS70368</t>
  </si>
  <si>
    <t>200901BS70369</t>
  </si>
  <si>
    <t>200901BS70371</t>
  </si>
  <si>
    <t>200901BS70372</t>
  </si>
  <si>
    <t>200901BS70373</t>
  </si>
  <si>
    <t>200901BS70374</t>
  </si>
  <si>
    <t>200901BS70375</t>
  </si>
  <si>
    <t>200901BS70376</t>
  </si>
  <si>
    <t>200901BS70377</t>
  </si>
  <si>
    <t>200901BS70378</t>
  </si>
  <si>
    <t>200901BS70379</t>
  </si>
  <si>
    <t>200901BS70380</t>
  </si>
  <si>
    <t>200901BS70381</t>
  </si>
  <si>
    <t>200901BS70382</t>
  </si>
  <si>
    <t>200901BS70383</t>
  </si>
  <si>
    <t>200901BS70385</t>
  </si>
  <si>
    <t>200901BS70387</t>
  </si>
  <si>
    <t>200901BS70388</t>
  </si>
  <si>
    <t>200901BS70389</t>
  </si>
  <si>
    <t>200901BS70390</t>
  </si>
  <si>
    <t>200901BS70392</t>
  </si>
  <si>
    <t>200901BS70394</t>
  </si>
  <si>
    <t>200901BS70395</t>
  </si>
  <si>
    <t>200901BS70396</t>
  </si>
  <si>
    <t>200901BS70397</t>
  </si>
  <si>
    <t>200901BS70398</t>
  </si>
  <si>
    <t>200901BS70401</t>
  </si>
  <si>
    <t>200901BS70402</t>
  </si>
  <si>
    <t>200901BS70403</t>
  </si>
  <si>
    <t>200901BS70404</t>
  </si>
  <si>
    <t>200901BS70406</t>
  </si>
  <si>
    <t>200901BS70407</t>
  </si>
  <si>
    <t>200901BS70408</t>
  </si>
  <si>
    <t>200901BS70409</t>
  </si>
  <si>
    <t>200901BS70410</t>
  </si>
  <si>
    <t>200901BS70412</t>
  </si>
  <si>
    <t>200901BS70413</t>
  </si>
  <si>
    <t>200901BS70414</t>
  </si>
  <si>
    <t>200901BS70415</t>
  </si>
  <si>
    <t>200901BS70416</t>
  </si>
  <si>
    <t>200901BS70417</t>
  </si>
  <si>
    <t>200901BS70418</t>
  </si>
  <si>
    <t>200901BS70420</t>
  </si>
  <si>
    <t>200901BS70422</t>
  </si>
  <si>
    <t>200901BS70423</t>
  </si>
  <si>
    <t>200901BS70424</t>
  </si>
  <si>
    <t>200901BS70425</t>
  </si>
  <si>
    <t>200901BS70426</t>
  </si>
  <si>
    <t>200901BS70427</t>
  </si>
  <si>
    <t>200901BS70428</t>
  </si>
  <si>
    <t>200901BS70429</t>
  </si>
  <si>
    <t>200901BS70431</t>
  </si>
  <si>
    <t>200901BS70432</t>
  </si>
  <si>
    <t>200901BS70433</t>
  </si>
  <si>
    <t>200901BS70434</t>
  </si>
  <si>
    <t>200901BS70436</t>
  </si>
  <si>
    <t>200901BS70438</t>
  </si>
  <si>
    <t>200901BS70439</t>
  </si>
  <si>
    <t>200901BS70440</t>
  </si>
  <si>
    <t>200901BS70441</t>
  </si>
  <si>
    <t>200901BS70442</t>
  </si>
  <si>
    <t>200901BS70443</t>
  </si>
  <si>
    <t>200901BS70444</t>
  </si>
  <si>
    <t>200901BS70445</t>
  </si>
  <si>
    <t>200901BS70446</t>
  </si>
  <si>
    <t>200901BS70447</t>
  </si>
  <si>
    <t>200901BS70448</t>
  </si>
  <si>
    <t>200901BS70450</t>
  </si>
  <si>
    <t>200901BS70451</t>
  </si>
  <si>
    <t>200901BS70452</t>
  </si>
  <si>
    <t>200901BS70454</t>
  </si>
  <si>
    <t>200901BS70455</t>
  </si>
  <si>
    <t>200901BS70457</t>
  </si>
  <si>
    <t>200901BS70458</t>
  </si>
  <si>
    <t>200901BS70459</t>
  </si>
  <si>
    <t>200901BS70460</t>
  </si>
  <si>
    <t>200901BS70461</t>
  </si>
  <si>
    <t>200901BS70462</t>
  </si>
  <si>
    <t>200901BS70464</t>
  </si>
  <si>
    <t>200901BS70465</t>
  </si>
  <si>
    <t>200901BS70466</t>
  </si>
  <si>
    <t>200901BS70467</t>
  </si>
  <si>
    <t>200901BS70468</t>
  </si>
  <si>
    <t>200901BS70469</t>
  </si>
  <si>
    <t>Authorised person</t>
  </si>
  <si>
    <t>200901BS70470</t>
  </si>
  <si>
    <t>200901BS70471</t>
  </si>
  <si>
    <t>200901BS70474</t>
  </si>
  <si>
    <t>200901BS70475</t>
  </si>
  <si>
    <t>200901BS70477</t>
  </si>
  <si>
    <t>200901BS70478</t>
  </si>
  <si>
    <t>200901BS70479</t>
  </si>
  <si>
    <t>200901BS70480</t>
  </si>
  <si>
    <t>200901BS70481</t>
  </si>
  <si>
    <t>200901BS70482</t>
  </si>
  <si>
    <t>200901BS70483</t>
  </si>
  <si>
    <t>200901BS70484</t>
  </si>
  <si>
    <t>200901BS70485</t>
  </si>
  <si>
    <t>200901BS70486</t>
  </si>
  <si>
    <t>200901BS70488</t>
  </si>
  <si>
    <t>Other object on road</t>
  </si>
  <si>
    <t>200901BS70489</t>
  </si>
  <si>
    <t>200901BS70490</t>
  </si>
  <si>
    <t>200901BS70491</t>
  </si>
  <si>
    <t>200901BS70492</t>
  </si>
  <si>
    <t>200901BS70493</t>
  </si>
  <si>
    <t>200901BS70495</t>
  </si>
  <si>
    <t>200901BS70496</t>
  </si>
  <si>
    <t>200901BS70498</t>
  </si>
  <si>
    <t>200901BS70499</t>
  </si>
  <si>
    <t>200901BS70500</t>
  </si>
  <si>
    <t>200901BS70501</t>
  </si>
  <si>
    <t>Longitude</t>
  </si>
  <si>
    <t>Number_of_Casualties</t>
  </si>
  <si>
    <t>Number_of_Vehicles</t>
  </si>
  <si>
    <t>Police_Force</t>
  </si>
  <si>
    <t>Road_Surface_Conditions</t>
  </si>
  <si>
    <t>Road_Type</t>
  </si>
  <si>
    <t>Speed_limit</t>
  </si>
  <si>
    <t>Time</t>
  </si>
  <si>
    <t>Urban_or_Rural_Area</t>
  </si>
  <si>
    <t>Weather_Conditions</t>
  </si>
  <si>
    <t>Vehicle_Type</t>
  </si>
  <si>
    <t>Metropolitan Police</t>
  </si>
  <si>
    <t>Dry</t>
  </si>
  <si>
    <t>One way street</t>
  </si>
  <si>
    <t>Urban</t>
  </si>
  <si>
    <t>Fine no high winds</t>
  </si>
  <si>
    <t>Car</t>
  </si>
  <si>
    <t>Wet or damp</t>
  </si>
  <si>
    <t>Single carriageway</t>
  </si>
  <si>
    <t>Taxi/Private hire car</t>
  </si>
  <si>
    <t>Frost or ice</t>
  </si>
  <si>
    <t>Other</t>
  </si>
  <si>
    <t>Motorcycle over 500cc</t>
  </si>
  <si>
    <t>Dual carriageway</t>
  </si>
  <si>
    <t>Van / Goods 3.5 tonnes mgw or under</t>
  </si>
  <si>
    <t>Raining no high winds</t>
  </si>
  <si>
    <t>Snow</t>
  </si>
  <si>
    <t>Goods over 3.5t. and under 7.5t</t>
  </si>
  <si>
    <t>Motorcycle 125cc and under</t>
  </si>
  <si>
    <t>Snowing no high winds</t>
  </si>
  <si>
    <t>Motorcycle 50cc and under</t>
  </si>
  <si>
    <t>Bus or coach (17 or more pass seats)</t>
  </si>
  <si>
    <t>Goods 7.5 tonnes mgw and over</t>
  </si>
  <si>
    <t>Other vehicle</t>
  </si>
  <si>
    <t>Motorcycle over 125cc and up to 500cc</t>
  </si>
  <si>
    <t>200901BS70503</t>
  </si>
  <si>
    <t>200901BS70504</t>
  </si>
  <si>
    <t>200901BS70505</t>
  </si>
  <si>
    <t>200901BS70506</t>
  </si>
  <si>
    <t>200901BS70507</t>
  </si>
  <si>
    <t>200901BS70508</t>
  </si>
  <si>
    <t>200901BS70509</t>
  </si>
  <si>
    <t>200901BS70511</t>
  </si>
  <si>
    <t>200901BS70512</t>
  </si>
  <si>
    <t>200901BS70513</t>
  </si>
  <si>
    <t>200901BS70514</t>
  </si>
  <si>
    <t>200901BS70515</t>
  </si>
  <si>
    <t>200901BS70517</t>
  </si>
  <si>
    <t>200901BS70518</t>
  </si>
  <si>
    <t>200901BS70519</t>
  </si>
  <si>
    <t>200901BS70520</t>
  </si>
  <si>
    <t>200901BS70521</t>
  </si>
  <si>
    <t>200901BS70522</t>
  </si>
  <si>
    <t>200901BS70524</t>
  </si>
  <si>
    <t>200901BS70525</t>
  </si>
  <si>
    <t>200901BS70526</t>
  </si>
  <si>
    <t>200901BS70529</t>
  </si>
  <si>
    <t>200901BS70532</t>
  </si>
  <si>
    <t>200901BS70533</t>
  </si>
  <si>
    <t>200901BS70534</t>
  </si>
  <si>
    <t>200901BS70535</t>
  </si>
  <si>
    <t>200901BS70536</t>
  </si>
  <si>
    <t>200901BS70537</t>
  </si>
  <si>
    <t>200901BS70538</t>
  </si>
  <si>
    <t>200901BS70539</t>
  </si>
  <si>
    <t>200901BS70540</t>
  </si>
  <si>
    <t>200901BS70541</t>
  </si>
  <si>
    <t>200901BS70542</t>
  </si>
  <si>
    <t>200901BS70543</t>
  </si>
  <si>
    <t>200901BS70544</t>
  </si>
  <si>
    <t>200901BS70545</t>
  </si>
  <si>
    <t>200901BS70547</t>
  </si>
  <si>
    <t>200901BS70548</t>
  </si>
  <si>
    <t>200901BS70550</t>
  </si>
  <si>
    <t>200901BS70551</t>
  </si>
  <si>
    <t>200901BS70552</t>
  </si>
  <si>
    <t>200901BS70553</t>
  </si>
  <si>
    <t>200901BS70554</t>
  </si>
  <si>
    <t>200901BS70555</t>
  </si>
  <si>
    <t>200901BS70556</t>
  </si>
  <si>
    <t>200901BS70557</t>
  </si>
  <si>
    <t>Fine + high winds</t>
  </si>
  <si>
    <t>200901BS70558</t>
  </si>
  <si>
    <t>200901BS70559</t>
  </si>
  <si>
    <t>200901BS70560</t>
  </si>
  <si>
    <t>200901BS70561</t>
  </si>
  <si>
    <t>200901BS70562</t>
  </si>
  <si>
    <t>200901BS70563</t>
  </si>
  <si>
    <t>200901BS70564</t>
  </si>
  <si>
    <t>200901BS70565</t>
  </si>
  <si>
    <t>200901BS70566</t>
  </si>
  <si>
    <t>200901BS70567</t>
  </si>
  <si>
    <t>200901BS70568</t>
  </si>
  <si>
    <t>200901BS70569</t>
  </si>
  <si>
    <t>200901BS70570</t>
  </si>
  <si>
    <t>200901BS70571</t>
  </si>
  <si>
    <t>200901BS70572</t>
  </si>
  <si>
    <t>200901BS70573</t>
  </si>
  <si>
    <t>200901BS70574</t>
  </si>
  <si>
    <t>200901BS70576</t>
  </si>
  <si>
    <t>200901BS70577</t>
  </si>
  <si>
    <t>200901BS70578</t>
  </si>
  <si>
    <t>200901BS70579</t>
  </si>
  <si>
    <t>200901BS70580</t>
  </si>
  <si>
    <t>200901BS70581</t>
  </si>
  <si>
    <t>200901BS70583</t>
  </si>
  <si>
    <t>200901BS70584</t>
  </si>
  <si>
    <t>200901BS70585</t>
  </si>
  <si>
    <t>200901BS70586</t>
  </si>
  <si>
    <t>200901BS70588</t>
  </si>
  <si>
    <t>200901BS70589</t>
  </si>
  <si>
    <t>200901BS70590</t>
  </si>
  <si>
    <t>200901BS70593</t>
  </si>
  <si>
    <t>200901BS70594</t>
  </si>
  <si>
    <t>200901BS70595</t>
  </si>
  <si>
    <t>200901BS70596</t>
  </si>
  <si>
    <t>200901BS70597</t>
  </si>
  <si>
    <t>200901BS70598</t>
  </si>
  <si>
    <t>200901BS70599</t>
  </si>
  <si>
    <t>200901BS70600</t>
  </si>
  <si>
    <t>200901BS70601</t>
  </si>
  <si>
    <t>200901BS70602</t>
  </si>
  <si>
    <t>200901BS70603</t>
  </si>
  <si>
    <t>200901BS70604</t>
  </si>
  <si>
    <t>200901BS70605</t>
  </si>
  <si>
    <t>200901BS70606</t>
  </si>
  <si>
    <t>200901BS70607</t>
  </si>
  <si>
    <t>200901BS70608</t>
  </si>
  <si>
    <t>200901BS70609</t>
  </si>
  <si>
    <t>200901BS70610</t>
  </si>
  <si>
    <t>200901BS70611</t>
  </si>
  <si>
    <t>200901BS70613</t>
  </si>
  <si>
    <t>200901BS70614</t>
  </si>
  <si>
    <t>200901BS70615</t>
  </si>
  <si>
    <t>200901BS70616</t>
  </si>
  <si>
    <t>200901BS70617</t>
  </si>
  <si>
    <t>200901BS70618</t>
  </si>
  <si>
    <t>200901BS70619</t>
  </si>
  <si>
    <t>200901BS70620</t>
  </si>
  <si>
    <t>200901BS70621</t>
  </si>
  <si>
    <t>200901BS70622</t>
  </si>
  <si>
    <t>200901BS70623</t>
  </si>
  <si>
    <t>200901BS70624</t>
  </si>
  <si>
    <t>200901BS70625</t>
  </si>
  <si>
    <t>200901BS70626</t>
  </si>
  <si>
    <t>200901BS70627</t>
  </si>
  <si>
    <t>200901BS70628</t>
  </si>
  <si>
    <t>200901BS70629</t>
  </si>
  <si>
    <t>200901BS70630</t>
  </si>
  <si>
    <t>200901BS70631</t>
  </si>
  <si>
    <t>200901BS70633</t>
  </si>
  <si>
    <t>200901BS70634</t>
  </si>
  <si>
    <t>200901BS70635</t>
  </si>
  <si>
    <t>200901BS70636</t>
  </si>
  <si>
    <t>200901BS70637</t>
  </si>
  <si>
    <t>200901BS70638</t>
  </si>
  <si>
    <t>200901BS70639</t>
  </si>
  <si>
    <t>200901BS70640</t>
  </si>
  <si>
    <t>200901BS70641</t>
  </si>
  <si>
    <t>200901BS70642</t>
  </si>
  <si>
    <t>200901BS70643</t>
  </si>
  <si>
    <t>200901BS70644</t>
  </si>
  <si>
    <t>200901BS70645</t>
  </si>
  <si>
    <t>200901BS70646</t>
  </si>
  <si>
    <t>200901BS70647</t>
  </si>
  <si>
    <t>200901BS70648</t>
  </si>
  <si>
    <t>Month</t>
  </si>
  <si>
    <t>Year</t>
  </si>
  <si>
    <t>Fatal</t>
  </si>
  <si>
    <t>Sum of Number_of_Casualties</t>
  </si>
  <si>
    <t>Row Labels</t>
  </si>
  <si>
    <t>Grand Total</t>
  </si>
  <si>
    <t>Fatal Severity</t>
  </si>
  <si>
    <t xml:space="preserve">fatal </t>
  </si>
  <si>
    <t>others</t>
  </si>
  <si>
    <t>total</t>
  </si>
  <si>
    <t>Serious Severity</t>
  </si>
  <si>
    <t>Slight Severity</t>
  </si>
  <si>
    <t xml:space="preserve">Serious </t>
  </si>
  <si>
    <t xml:space="preserve">Slight </t>
  </si>
  <si>
    <t>Cars</t>
  </si>
  <si>
    <t>Bike</t>
  </si>
  <si>
    <t>van</t>
  </si>
  <si>
    <t>bus</t>
  </si>
  <si>
    <t>cars</t>
  </si>
  <si>
    <t>other</t>
  </si>
  <si>
    <t>May</t>
  </si>
  <si>
    <t>Jun</t>
  </si>
  <si>
    <t>Jul</t>
  </si>
  <si>
    <t>Aug</t>
  </si>
  <si>
    <t>Sep</t>
  </si>
  <si>
    <t>Oct</t>
  </si>
  <si>
    <t>Nov</t>
  </si>
  <si>
    <t>2021</t>
  </si>
  <si>
    <t>2022</t>
  </si>
  <si>
    <t>month</t>
  </si>
  <si>
    <t>2021 casualities</t>
  </si>
  <si>
    <t>2022 casualities</t>
  </si>
  <si>
    <t>Road  Surface</t>
  </si>
  <si>
    <t xml:space="preserve"> No. Of Casualties</t>
  </si>
  <si>
    <t>Rural</t>
  </si>
  <si>
    <t>Jan</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</si>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</sst>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sz val="11"/>
      <color theme="1"/>
      <name val="Calibri"/>
      <family val="2"/>
      <scheme val="minor"/>
    </font>
    <font>
      <sz val="12"/>
      <color theme="1"/>
      <name val="Calibri"/>
      <family val="2"/>
      <scheme val="minor"/>
    </font>
    <font>
      <b/>
      <sz val="12"/>
      <name val="Calibri"/>
      <family val="2"/>
      <scheme val="minor"/>
    </font>
    <font>
      <sz val="11"/>
      <color rgb="FFFFC000"/>
      <name val="Calibri"/>
      <family val="2"/>
      <scheme val="minor"/>
    </font>
  </fonts>
  <fills count="9">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FFF00"/>
        <bgColor theme="4"/>
      </patternFill>
    </fill>
    <fill>
      <patternFill patternType="solid">
        <fgColor rgb="FFFFFF00"/>
        <bgColor indexed="64"/>
      </patternFill>
    </fill>
    <fill>
      <patternFill patternType="solid">
        <fgColor rgb="FFFFC000"/>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16">
    <xf numFmtId="0" fontId="0" fillId="0" borderId="0" xfId="0"/>
    <xf numFmtId="0" fontId="3" fillId="5" borderId="1" xfId="2" applyFont="1" applyFill="1" applyBorder="1"/>
    <xf numFmtId="0" fontId="3" fillId="2" borderId="1" xfId="2" applyFont="1" applyFill="1" applyBorder="1"/>
    <xf numFmtId="0" fontId="2" fillId="3" borderId="1" xfId="2" applyFill="1" applyBorder="1"/>
    <xf numFmtId="14" fontId="2" fillId="3" borderId="1" xfId="2" applyNumberFormat="1" applyFill="1" applyBorder="1"/>
    <xf numFmtId="20" fontId="2" fillId="3" borderId="1" xfId="2" applyNumberFormat="1" applyFill="1" applyBorder="1"/>
    <xf numFmtId="0" fontId="2" fillId="4" borderId="1" xfId="2" applyFill="1" applyBorder="1"/>
    <xf numFmtId="14" fontId="2" fillId="4" borderId="1" xfId="2" applyNumberFormat="1" applyFill="1" applyBorder="1"/>
    <xf numFmtId="20" fontId="2" fillId="4" borderId="1" xfId="2" applyNumberFormat="1" applyFill="1" applyBorder="1"/>
    <xf numFmtId="0" fontId="0" fillId="0" borderId="0" xfId="0" pivotButton="1"/>
    <xf numFmtId="0" fontId="0" fillId="0" borderId="0" xfId="0" applyNumberFormat="1"/>
    <xf numFmtId="0" fontId="0" fillId="0" borderId="0" xfId="0" applyAlignment="1">
      <alignment horizontal="left"/>
    </xf>
    <xf numFmtId="0" fontId="0" fillId="6" borderId="0" xfId="0" applyFill="1"/>
    <xf numFmtId="0" fontId="0" fillId="7" borderId="0" xfId="0" applyFill="1"/>
    <xf numFmtId="164" fontId="0" fillId="0" borderId="0" xfId="1" applyNumberFormat="1" applyFont="1"/>
    <xf numFmtId="0" fontId="4" fillId="8" borderId="0" xfId="0" applyFont="1" applyFill="1"/>
  </cellXfs>
  <cellStyles count="3">
    <cellStyle name="Normal" xfId="0" builtinId="0"/>
    <cellStyle name="Normal 2" xfId="2"/>
    <cellStyle name="Percent" xfId="1" builtinId="5"/>
  </cellStyles>
  <dxfs count="0"/>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779414263864492"/>
          <c:y val="0.13071908879531552"/>
          <c:w val="0.52278101927906495"/>
          <c:h val="0.712418004650305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2D-4B2B-82BC-81DD915840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2D-4B2B-82BC-81DD91584050}"/>
              </c:ext>
            </c:extLst>
          </c:dPt>
          <c:val>
            <c:numRef>
              <c:f>KPI!$G$10:$G$11</c:f>
              <c:numCache>
                <c:formatCode>0.0%</c:formatCode>
                <c:ptCount val="2"/>
                <c:pt idx="0">
                  <c:v>7.1651090342679122E-2</c:v>
                </c:pt>
                <c:pt idx="1">
                  <c:v>0.92834890965732086</c:v>
                </c:pt>
              </c:numCache>
            </c:numRef>
          </c:val>
          <c:extLst>
            <c:ext xmlns:c16="http://schemas.microsoft.com/office/drawing/2014/chart" uri="{C3380CC4-5D6E-409C-BE32-E72D297353CC}">
              <c16:uniqueId val="{00000004-052D-4B2B-82BC-81DD9158405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77790808063882"/>
          <c:y val="5.7530665809630933E-2"/>
          <c:w val="0.63593380614657213"/>
          <c:h val="0.7535014005602240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C6-44F9-9316-3E40BB451A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C6-44F9-9316-3E40BB451AB5}"/>
              </c:ext>
            </c:extLst>
          </c:dPt>
          <c:val>
            <c:numRef>
              <c:f>KPI!$K$10:$K$11</c:f>
              <c:numCache>
                <c:formatCode>0.0%</c:formatCode>
                <c:ptCount val="2"/>
                <c:pt idx="0">
                  <c:v>0.1292834890965732</c:v>
                </c:pt>
                <c:pt idx="1">
                  <c:v>0.87071651090342683</c:v>
                </c:pt>
              </c:numCache>
            </c:numRef>
          </c:val>
          <c:extLst>
            <c:ext xmlns:c16="http://schemas.microsoft.com/office/drawing/2014/chart" uri="{C3380CC4-5D6E-409C-BE32-E72D297353CC}">
              <c16:uniqueId val="{00000004-99C6-44F9-9316-3E40BB451AB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9E-47E9-8F33-8457AB3049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9E-47E9-8F33-8457AB30492B}"/>
              </c:ext>
            </c:extLst>
          </c:dPt>
          <c:val>
            <c:numRef>
              <c:f>KPI!$O$10:$O$11</c:f>
              <c:numCache>
                <c:formatCode>0.0%</c:formatCode>
                <c:ptCount val="2"/>
                <c:pt idx="0">
                  <c:v>0.7990654205607477</c:v>
                </c:pt>
                <c:pt idx="1">
                  <c:v>0.20093457943925233</c:v>
                </c:pt>
              </c:numCache>
            </c:numRef>
          </c:val>
          <c:extLst>
            <c:ext xmlns:c16="http://schemas.microsoft.com/office/drawing/2014/chart" uri="{C3380CC4-5D6E-409C-BE32-E72D297353CC}">
              <c16:uniqueId val="{00000004-AD9E-47E9-8F33-8457AB30492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67034120734908131"/>
          <c:y val="6.8332794017186213E-2"/>
          <c:w val="0.32232426828999317"/>
          <c:h val="0.5254327113220436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94-444D-BF81-0C007F22A8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94-444D-BF81-0C007F22A8A0}"/>
              </c:ext>
            </c:extLst>
          </c:dPt>
          <c:val>
            <c:numRef>
              <c:f>KPI!$G$15:$G$16</c:f>
              <c:numCache>
                <c:formatCode>0.0%</c:formatCode>
                <c:ptCount val="2"/>
                <c:pt idx="0">
                  <c:v>0.81141045958795566</c:v>
                </c:pt>
                <c:pt idx="1">
                  <c:v>0.18858954041204437</c:v>
                </c:pt>
              </c:numCache>
            </c:numRef>
          </c:val>
          <c:extLst>
            <c:ext xmlns:c16="http://schemas.microsoft.com/office/drawing/2014/chart" uri="{C3380CC4-5D6E-409C-BE32-E72D297353CC}">
              <c16:uniqueId val="{00000004-9A94-444D-BF81-0C007F22A8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FFC000"/>
                </a:solidFill>
              </a:rPr>
              <a:t>Casualties</a:t>
            </a:r>
            <a:r>
              <a:rPr lang="en-US" b="1"/>
              <a:t>Title</a:t>
            </a:r>
          </a:p>
        </c:rich>
      </c:tx>
      <c:layout>
        <c:manualLayout>
          <c:xMode val="edge"/>
          <c:yMode val="edge"/>
          <c:x val="0.33348441926345607"/>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pivot!$H$3</c:f>
              <c:strCache>
                <c:ptCount val="1"/>
                <c:pt idx="0">
                  <c:v>2021 casualities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pivot!$G$4:$G$10</c:f>
              <c:strCache>
                <c:ptCount val="7"/>
                <c:pt idx="0">
                  <c:v>Jan</c:v>
                </c:pt>
                <c:pt idx="1">
                  <c:v>Feb</c:v>
                </c:pt>
                <c:pt idx="2">
                  <c:v>Mar</c:v>
                </c:pt>
                <c:pt idx="3">
                  <c:v>Apr</c:v>
                </c:pt>
                <c:pt idx="4">
                  <c:v>May</c:v>
                </c:pt>
                <c:pt idx="5">
                  <c:v>Jun</c:v>
                </c:pt>
                <c:pt idx="6">
                  <c:v>Aug</c:v>
                </c:pt>
              </c:strCache>
            </c:strRef>
          </c:cat>
          <c:val>
            <c:numRef>
              <c:f>pivot!$H$4:$H$10</c:f>
              <c:numCache>
                <c:formatCode>General</c:formatCode>
                <c:ptCount val="7"/>
                <c:pt idx="0">
                  <c:v>65</c:v>
                </c:pt>
                <c:pt idx="1">
                  <c:v>39</c:v>
                </c:pt>
                <c:pt idx="2">
                  <c:v>64</c:v>
                </c:pt>
                <c:pt idx="3">
                  <c:v>56</c:v>
                </c:pt>
                <c:pt idx="4">
                  <c:v>51</c:v>
                </c:pt>
                <c:pt idx="5">
                  <c:v>65</c:v>
                </c:pt>
                <c:pt idx="6">
                  <c:v>1</c:v>
                </c:pt>
              </c:numCache>
            </c:numRef>
          </c:val>
          <c:smooth val="0"/>
          <c:extLst>
            <c:ext xmlns:c16="http://schemas.microsoft.com/office/drawing/2014/chart" uri="{C3380CC4-5D6E-409C-BE32-E72D297353CC}">
              <c16:uniqueId val="{00000000-CFC5-4B83-99F0-F48D13FF7F8D}"/>
            </c:ext>
          </c:extLst>
        </c:ser>
        <c:ser>
          <c:idx val="1"/>
          <c:order val="1"/>
          <c:tx>
            <c:strRef>
              <c:f>pivot!$I$3</c:f>
              <c:strCache>
                <c:ptCount val="1"/>
                <c:pt idx="0">
                  <c:v>2022 casualities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pivot!$G$4:$G$10</c:f>
              <c:strCache>
                <c:ptCount val="7"/>
                <c:pt idx="0">
                  <c:v>Jan</c:v>
                </c:pt>
                <c:pt idx="1">
                  <c:v>Feb</c:v>
                </c:pt>
                <c:pt idx="2">
                  <c:v>Mar</c:v>
                </c:pt>
                <c:pt idx="3">
                  <c:v>Apr</c:v>
                </c:pt>
                <c:pt idx="4">
                  <c:v>May</c:v>
                </c:pt>
                <c:pt idx="5">
                  <c:v>Jun</c:v>
                </c:pt>
                <c:pt idx="6">
                  <c:v>Aug</c:v>
                </c:pt>
              </c:strCache>
            </c:strRef>
          </c:cat>
          <c:val>
            <c:numRef>
              <c:f>pivot!$I$4:$I$10</c:f>
              <c:numCache>
                <c:formatCode>General</c:formatCode>
                <c:ptCount val="7"/>
                <c:pt idx="0">
                  <c:v>1</c:v>
                </c:pt>
                <c:pt idx="1">
                  <c:v>20</c:v>
                </c:pt>
                <c:pt idx="2">
                  <c:v>75</c:v>
                </c:pt>
                <c:pt idx="3">
                  <c:v>54</c:v>
                </c:pt>
                <c:pt idx="4">
                  <c:v>64</c:v>
                </c:pt>
                <c:pt idx="5">
                  <c:v>72</c:v>
                </c:pt>
                <c:pt idx="6">
                  <c:v>15</c:v>
                </c:pt>
              </c:numCache>
            </c:numRef>
          </c:val>
          <c:smooth val="0"/>
          <c:extLst>
            <c:ext xmlns:c16="http://schemas.microsoft.com/office/drawing/2014/chart" uri="{C3380CC4-5D6E-409C-BE32-E72D297353CC}">
              <c16:uniqueId val="{00000001-CFC5-4B83-99F0-F48D13FF7F8D}"/>
            </c:ext>
          </c:extLst>
        </c:ser>
        <c:dLbls>
          <c:dLblPos val="t"/>
          <c:showLegendKey val="0"/>
          <c:showVal val="1"/>
          <c:showCatName val="0"/>
          <c:showSerName val="0"/>
          <c:showPercent val="0"/>
          <c:showBubbleSize val="0"/>
        </c:dLbls>
        <c:smooth val="0"/>
        <c:axId val="1756300224"/>
        <c:axId val="1756302304"/>
      </c:lineChart>
      <c:catAx>
        <c:axId val="1756300224"/>
        <c:scaling>
          <c:orientation val="minMax"/>
        </c:scaling>
        <c:delete val="0"/>
        <c:axPos val="b"/>
        <c:numFmt formatCode="General" sourceLinked="1"/>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2">
                    <a:lumMod val="40000"/>
                    <a:lumOff val="60000"/>
                  </a:schemeClr>
                </a:solidFill>
                <a:latin typeface="+mn-lt"/>
                <a:ea typeface="+mn-ea"/>
                <a:cs typeface="+mn-cs"/>
              </a:defRPr>
            </a:pPr>
            <a:endParaRPr lang="en-US"/>
          </a:p>
        </c:txPr>
        <c:crossAx val="1756302304"/>
        <c:crosses val="autoZero"/>
        <c:auto val="1"/>
        <c:lblAlgn val="ctr"/>
        <c:lblOffset val="100"/>
        <c:noMultiLvlLbl val="0"/>
      </c:catAx>
      <c:valAx>
        <c:axId val="17563023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1756300224"/>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Project.xlsx]pivot!PivotTable1</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solidFill>
                  <a:srgbClr val="FFC000"/>
                </a:solidFill>
              </a:rPr>
              <a:t>Casualties</a:t>
            </a:r>
            <a:r>
              <a:rPr lang="en-US" baseline="0">
                <a:solidFill>
                  <a:srgbClr val="FFC000"/>
                </a:solidFill>
              </a:rPr>
              <a:t> By Road Type </a:t>
            </a:r>
            <a:endParaRPr lang="en-US">
              <a:solidFill>
                <a:srgbClr val="FFC000"/>
              </a:solidFill>
            </a:endParaRPr>
          </a:p>
        </c:rich>
      </c:tx>
      <c:layout>
        <c:manualLayout>
          <c:xMode val="edge"/>
          <c:yMode val="edge"/>
          <c:x val="0.1882916666666666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022879715793097"/>
          <c:y val="0.1557632398753894"/>
          <c:w val="0.57325008616347195"/>
          <c:h val="0.7869266808938602"/>
        </c:manualLayout>
      </c:layout>
      <c:barChart>
        <c:barDir val="bar"/>
        <c:grouping val="clustered"/>
        <c:varyColors val="0"/>
        <c:ser>
          <c:idx val="0"/>
          <c:order val="0"/>
          <c:tx>
            <c:strRef>
              <c:f>pivot!$C$18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pivot!$B$19:$B$23</c:f>
              <c:strCache>
                <c:ptCount val="4"/>
                <c:pt idx="0">
                  <c:v>Roundabout</c:v>
                </c:pt>
                <c:pt idx="1">
                  <c:v>One way street</c:v>
                </c:pt>
                <c:pt idx="2">
                  <c:v>Dual carriageway</c:v>
                </c:pt>
                <c:pt idx="3">
                  <c:v>Single carriageway</c:v>
                </c:pt>
              </c:strCache>
            </c:strRef>
          </c:cat>
          <c:val>
            <c:numRef>
              <c:f>pivot!$C$19:$C$23</c:f>
              <c:numCache>
                <c:formatCode>General</c:formatCode>
                <c:ptCount val="4"/>
                <c:pt idx="0">
                  <c:v>25</c:v>
                </c:pt>
                <c:pt idx="1">
                  <c:v>36</c:v>
                </c:pt>
                <c:pt idx="2">
                  <c:v>49</c:v>
                </c:pt>
                <c:pt idx="3">
                  <c:v>532</c:v>
                </c:pt>
              </c:numCache>
            </c:numRef>
          </c:val>
          <c:extLst>
            <c:ext xmlns:c16="http://schemas.microsoft.com/office/drawing/2014/chart" uri="{C3380CC4-5D6E-409C-BE32-E72D297353CC}">
              <c16:uniqueId val="{00000000-BD51-486D-BAC6-A10477B28B52}"/>
            </c:ext>
          </c:extLst>
        </c:ser>
        <c:dLbls>
          <c:dLblPos val="outEnd"/>
          <c:showLegendKey val="0"/>
          <c:showVal val="1"/>
          <c:showCatName val="0"/>
          <c:showSerName val="0"/>
          <c:showPercent val="0"/>
          <c:showBubbleSize val="0"/>
        </c:dLbls>
        <c:gapWidth val="182"/>
        <c:axId val="1759819040"/>
        <c:axId val="1759834016"/>
      </c:barChart>
      <c:catAx>
        <c:axId val="1759819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1759834016"/>
        <c:crosses val="autoZero"/>
        <c:auto val="1"/>
        <c:lblAlgn val="ctr"/>
        <c:lblOffset val="100"/>
        <c:noMultiLvlLbl val="0"/>
      </c:catAx>
      <c:valAx>
        <c:axId val="1759834016"/>
        <c:scaling>
          <c:orientation val="minMax"/>
        </c:scaling>
        <c:delete val="1"/>
        <c:axPos val="b"/>
        <c:numFmt formatCode="General" sourceLinked="1"/>
        <c:majorTickMark val="out"/>
        <c:minorTickMark val="none"/>
        <c:tickLblPos val="nextTo"/>
        <c:crossAx val="17598190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Project.xlsx]Pivot1!PivotTable2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C000"/>
                </a:solidFill>
              </a:rPr>
              <a:t>Casualties</a:t>
            </a:r>
            <a:r>
              <a:rPr lang="en-US" b="1" baseline="0">
                <a:solidFill>
                  <a:srgbClr val="FFC000"/>
                </a:solidFill>
              </a:rPr>
              <a:t> By Location</a:t>
            </a:r>
            <a:endParaRPr lang="en-US" b="1">
              <a:solidFill>
                <a:srgbClr val="FFC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4153719492484241"/>
          <c:y val="0.2813102119460501"/>
          <c:w val="0.37353234893440168"/>
          <c:h val="0.62831186564107244"/>
        </c:manualLayout>
      </c:layout>
      <c:doughnutChart>
        <c:varyColors val="1"/>
        <c:ser>
          <c:idx val="0"/>
          <c:order val="0"/>
          <c:tx>
            <c:strRef>
              <c:f>Pivot1!$B$3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4E-473C-B594-5FAB705B17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4E-473C-B594-5FAB705B17E4}"/>
              </c:ext>
            </c:extLst>
          </c:dPt>
          <c:cat>
            <c:strRef>
              <c:f>Pivot1!$A$4:$A$6</c:f>
              <c:strCache>
                <c:ptCount val="2"/>
                <c:pt idx="0">
                  <c:v>Rural</c:v>
                </c:pt>
                <c:pt idx="1">
                  <c:v>Urban</c:v>
                </c:pt>
              </c:strCache>
            </c:strRef>
          </c:cat>
          <c:val>
            <c:numRef>
              <c:f>Pivot1!$B$4:$B$6</c:f>
              <c:numCache>
                <c:formatCode>General</c:formatCode>
                <c:ptCount val="2"/>
                <c:pt idx="0">
                  <c:v>185</c:v>
                </c:pt>
                <c:pt idx="1">
                  <c:v>457</c:v>
                </c:pt>
              </c:numCache>
            </c:numRef>
          </c:val>
          <c:extLst>
            <c:ext xmlns:c16="http://schemas.microsoft.com/office/drawing/2014/chart" uri="{C3380CC4-5D6E-409C-BE32-E72D297353CC}">
              <c16:uniqueId val="{00000004-B14E-473C-B594-5FAB705B17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Project.xlsx]Pivot1!PivotTable3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C000"/>
                </a:solidFill>
              </a:rPr>
              <a:t>Casualties</a:t>
            </a:r>
            <a:r>
              <a:rPr lang="en-US" b="1" baseline="0">
                <a:solidFill>
                  <a:srgbClr val="FFC000"/>
                </a:solidFill>
              </a:rPr>
              <a:t> By Day Night</a:t>
            </a:r>
            <a:endParaRPr lang="en-US" b="1">
              <a:solidFill>
                <a:srgbClr val="FFC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0314599850276446"/>
          <c:y val="0.28856077819182674"/>
          <c:w val="0.3844669931722452"/>
          <c:h val="0.63568160085993852"/>
        </c:manualLayout>
      </c:layout>
      <c:doughnutChart>
        <c:varyColors val="1"/>
        <c:ser>
          <c:idx val="0"/>
          <c:order val="0"/>
          <c:tx>
            <c:strRef>
              <c:f>Pivot1!$E$3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0E-48E7-81BA-B6B698975B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0E-48E7-81BA-B6B698975B82}"/>
              </c:ext>
            </c:extLst>
          </c:dPt>
          <c:cat>
            <c:strRef>
              <c:f>Pivot1!$D$4:$D$6</c:f>
              <c:strCache>
                <c:ptCount val="2"/>
                <c:pt idx="0">
                  <c:v>Darkness - lights lit</c:v>
                </c:pt>
                <c:pt idx="1">
                  <c:v>Daylight</c:v>
                </c:pt>
              </c:strCache>
            </c:strRef>
          </c:cat>
          <c:val>
            <c:numRef>
              <c:f>Pivot1!$E$4:$E$6</c:f>
              <c:numCache>
                <c:formatCode>General</c:formatCode>
                <c:ptCount val="2"/>
                <c:pt idx="0">
                  <c:v>138</c:v>
                </c:pt>
                <c:pt idx="1">
                  <c:v>504</c:v>
                </c:pt>
              </c:numCache>
            </c:numRef>
          </c:val>
          <c:extLst>
            <c:ext xmlns:c16="http://schemas.microsoft.com/office/drawing/2014/chart" uri="{C3380CC4-5D6E-409C-BE32-E72D297353CC}">
              <c16:uniqueId val="{00000004-480E-48E7-81BA-B6B698975B8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wrap="square" lIns="0" tIns="0" rIns="0" bIns="0" anchor="ctr" anchorCtr="1"/>
          <a:lstStyle/>
          <a:p>
            <a:pPr algn="ctr">
              <a:defRPr>
                <a:solidFill>
                  <a:srgbClr val="FFC000"/>
                </a:solidFill>
              </a:defRPr>
            </a:pPr>
            <a:r>
              <a:rPr lang="en-US" b="1">
                <a:solidFill>
                  <a:srgbClr val="FFC000"/>
                </a:solidFill>
              </a:rPr>
              <a:t>Casualties By Road Surface</a:t>
            </a:r>
          </a:p>
        </cx:rich>
      </cx:tx>
    </cx:title>
    <cx:plotArea>
      <cx:plotAreaRegion>
        <cx:series layoutId="treemap" uniqueId="{AD1910B0-2E38-4FAB-A84F-69EBA7AC9113}">
          <cx:tx>
            <cx:txData>
              <cx:f>_xlchart.v1.1</cx:f>
              <cx:v> No. Of Casualties</cx:v>
            </cx:txData>
          </cx:tx>
          <cx:dataLabels pos="inEnd">
            <cx:visibility seriesName="0" categoryName="1" value="0"/>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a:solidFill>
                <a:schemeClr val="bg1"/>
              </a:solidFill>
            </a:defRPr>
          </a:pPr>
          <a:endParaRPr lang="en-US">
            <a:solidFill>
              <a:schemeClr val="bg1"/>
            </a:solidFill>
          </a:endParaRPr>
        </a:p>
      </cx:txPr>
    </cx:legend>
  </cx:chart>
  <cx:spPr>
    <a:noFill/>
    <a:ln>
      <a:solidFill>
        <a:schemeClr val="bg2"/>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4.png"/><Relationship Id="rId3" Type="http://schemas.openxmlformats.org/officeDocument/2006/relationships/chart" Target="../charts/chart3.xml"/><Relationship Id="rId7" Type="http://schemas.microsoft.com/office/2014/relationships/chartEx" Target="../charts/chartEx1.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600074</xdr:colOff>
      <xdr:row>2</xdr:row>
      <xdr:rowOff>123826</xdr:rowOff>
    </xdr:from>
    <xdr:to>
      <xdr:col>20</xdr:col>
      <xdr:colOff>238125</xdr:colOff>
      <xdr:row>6</xdr:row>
      <xdr:rowOff>9526</xdr:rowOff>
    </xdr:to>
    <xdr:sp macro="" textlink="">
      <xdr:nvSpPr>
        <xdr:cNvPr id="3" name="Rounded Rectangle 2"/>
        <xdr:cNvSpPr/>
      </xdr:nvSpPr>
      <xdr:spPr>
        <a:xfrm>
          <a:off x="1209674" y="504826"/>
          <a:ext cx="11220451" cy="647700"/>
        </a:xfrm>
        <a:prstGeom prst="roundRect">
          <a:avLst>
            <a:gd name="adj" fmla="val 10174"/>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590551</xdr:colOff>
      <xdr:row>6</xdr:row>
      <xdr:rowOff>66676</xdr:rowOff>
    </xdr:from>
    <xdr:to>
      <xdr:col>5</xdr:col>
      <xdr:colOff>561975</xdr:colOff>
      <xdr:row>10</xdr:row>
      <xdr:rowOff>142876</xdr:rowOff>
    </xdr:to>
    <xdr:sp macro="" textlink="KPI!F10">
      <xdr:nvSpPr>
        <xdr:cNvPr id="4" name="Rounded Rectangle 3"/>
        <xdr:cNvSpPr/>
      </xdr:nvSpPr>
      <xdr:spPr>
        <a:xfrm>
          <a:off x="1200151" y="1209676"/>
          <a:ext cx="2409824" cy="838200"/>
        </a:xfrm>
        <a:prstGeom prst="roundRect">
          <a:avLst>
            <a:gd name="adj" fmla="val 10174"/>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3BDE4B2-26FE-4128-A478-1D18066673D8}" type="TxLink">
            <a:rPr lang="en-US" sz="1100" b="0" i="0" u="none" strike="noStrike">
              <a:solidFill>
                <a:srgbClr val="000000"/>
              </a:solidFill>
              <a:latin typeface="Calibri"/>
              <a:cs typeface="Calibri"/>
            </a:rPr>
            <a:pPr algn="l"/>
            <a:t>46</a:t>
          </a:fld>
          <a:endParaRPr lang="en-US" sz="1100"/>
        </a:p>
      </xdr:txBody>
    </xdr:sp>
    <xdr:clientData/>
  </xdr:twoCellAnchor>
  <xdr:twoCellAnchor>
    <xdr:from>
      <xdr:col>6</xdr:col>
      <xdr:colOff>66676</xdr:colOff>
      <xdr:row>6</xdr:row>
      <xdr:rowOff>66676</xdr:rowOff>
    </xdr:from>
    <xdr:to>
      <xdr:col>10</xdr:col>
      <xdr:colOff>28575</xdr:colOff>
      <xdr:row>10</xdr:row>
      <xdr:rowOff>142876</xdr:rowOff>
    </xdr:to>
    <xdr:sp macro="" textlink="">
      <xdr:nvSpPr>
        <xdr:cNvPr id="5" name="Rounded Rectangle 4"/>
        <xdr:cNvSpPr/>
      </xdr:nvSpPr>
      <xdr:spPr>
        <a:xfrm>
          <a:off x="3724276" y="1209676"/>
          <a:ext cx="2400299" cy="838200"/>
        </a:xfrm>
        <a:prstGeom prst="roundRect">
          <a:avLst>
            <a:gd name="adj" fmla="val 10174"/>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161926</xdr:colOff>
      <xdr:row>6</xdr:row>
      <xdr:rowOff>85726</xdr:rowOff>
    </xdr:from>
    <xdr:to>
      <xdr:col>14</xdr:col>
      <xdr:colOff>95250</xdr:colOff>
      <xdr:row>10</xdr:row>
      <xdr:rowOff>142876</xdr:rowOff>
    </xdr:to>
    <xdr:sp macro="" textlink="">
      <xdr:nvSpPr>
        <xdr:cNvPr id="6" name="Rounded Rectangle 5"/>
        <xdr:cNvSpPr/>
      </xdr:nvSpPr>
      <xdr:spPr>
        <a:xfrm>
          <a:off x="6257926" y="1228726"/>
          <a:ext cx="2371724" cy="819150"/>
        </a:xfrm>
        <a:prstGeom prst="roundRect">
          <a:avLst>
            <a:gd name="adj" fmla="val 10174"/>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190500</xdr:colOff>
      <xdr:row>6</xdr:row>
      <xdr:rowOff>85726</xdr:rowOff>
    </xdr:from>
    <xdr:to>
      <xdr:col>18</xdr:col>
      <xdr:colOff>219076</xdr:colOff>
      <xdr:row>10</xdr:row>
      <xdr:rowOff>142876</xdr:rowOff>
    </xdr:to>
    <xdr:sp macro="" textlink="">
      <xdr:nvSpPr>
        <xdr:cNvPr id="7" name="Rounded Rectangle 6"/>
        <xdr:cNvSpPr/>
      </xdr:nvSpPr>
      <xdr:spPr>
        <a:xfrm>
          <a:off x="8724900" y="1228726"/>
          <a:ext cx="2466976" cy="819150"/>
        </a:xfrm>
        <a:prstGeom prst="roundRect">
          <a:avLst>
            <a:gd name="adj" fmla="val 10174"/>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28575</xdr:colOff>
      <xdr:row>2</xdr:row>
      <xdr:rowOff>180976</xdr:rowOff>
    </xdr:from>
    <xdr:to>
      <xdr:col>9</xdr:col>
      <xdr:colOff>390525</xdr:colOff>
      <xdr:row>5</xdr:row>
      <xdr:rowOff>104776</xdr:rowOff>
    </xdr:to>
    <xdr:sp macro="" textlink="">
      <xdr:nvSpPr>
        <xdr:cNvPr id="8" name="TextBox 7"/>
        <xdr:cNvSpPr txBox="1"/>
      </xdr:nvSpPr>
      <xdr:spPr>
        <a:xfrm>
          <a:off x="1247775" y="561976"/>
          <a:ext cx="46291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accent4">
                  <a:lumMod val="60000"/>
                  <a:lumOff val="40000"/>
                </a:schemeClr>
              </a:solidFill>
            </a:rPr>
            <a:t>Road Accident Dashboard</a:t>
          </a:r>
        </a:p>
      </xdr:txBody>
    </xdr:sp>
    <xdr:clientData/>
  </xdr:twoCellAnchor>
  <xdr:twoCellAnchor>
    <xdr:from>
      <xdr:col>15</xdr:col>
      <xdr:colOff>342900</xdr:colOff>
      <xdr:row>4</xdr:row>
      <xdr:rowOff>9525</xdr:rowOff>
    </xdr:from>
    <xdr:to>
      <xdr:col>18</xdr:col>
      <xdr:colOff>361950</xdr:colOff>
      <xdr:row>5</xdr:row>
      <xdr:rowOff>104775</xdr:rowOff>
    </xdr:to>
    <xdr:sp macro="" textlink="">
      <xdr:nvSpPr>
        <xdr:cNvPr id="9" name="TextBox 8"/>
        <xdr:cNvSpPr txBox="1"/>
      </xdr:nvSpPr>
      <xdr:spPr>
        <a:xfrm>
          <a:off x="9486900" y="771525"/>
          <a:ext cx="18478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Total</a:t>
          </a:r>
          <a:r>
            <a:rPr lang="en-US" sz="1600" b="1" baseline="0">
              <a:solidFill>
                <a:schemeClr val="bg1"/>
              </a:solidFill>
            </a:rPr>
            <a:t> Casualities</a:t>
          </a:r>
          <a:endParaRPr lang="en-US" sz="1600" b="1">
            <a:solidFill>
              <a:schemeClr val="bg1"/>
            </a:solidFill>
          </a:endParaRPr>
        </a:p>
      </xdr:txBody>
    </xdr:sp>
    <xdr:clientData/>
  </xdr:twoCellAnchor>
  <xdr:twoCellAnchor>
    <xdr:from>
      <xdr:col>18</xdr:col>
      <xdr:colOff>304800</xdr:colOff>
      <xdr:row>2</xdr:row>
      <xdr:rowOff>161925</xdr:rowOff>
    </xdr:from>
    <xdr:to>
      <xdr:col>20</xdr:col>
      <xdr:colOff>57150</xdr:colOff>
      <xdr:row>5</xdr:row>
      <xdr:rowOff>85725</xdr:rowOff>
    </xdr:to>
    <xdr:sp macro="" textlink="KPI!C4">
      <xdr:nvSpPr>
        <xdr:cNvPr id="10" name="TextBox 9"/>
        <xdr:cNvSpPr txBox="1"/>
      </xdr:nvSpPr>
      <xdr:spPr>
        <a:xfrm>
          <a:off x="11277600" y="542925"/>
          <a:ext cx="9715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CA1F78-491A-408F-9D3D-5F7E4B5D512B}" type="TxLink">
            <a:rPr lang="en-US" sz="3200" b="1" i="0" u="none" strike="noStrike">
              <a:solidFill>
                <a:schemeClr val="accent4">
                  <a:lumMod val="60000"/>
                  <a:lumOff val="40000"/>
                </a:schemeClr>
              </a:solidFill>
              <a:latin typeface="Calibri"/>
              <a:cs typeface="Calibri"/>
            </a:rPr>
            <a:pPr/>
            <a:t>642</a:t>
          </a:fld>
          <a:endParaRPr lang="en-US" sz="3200" b="1">
            <a:solidFill>
              <a:schemeClr val="accent4">
                <a:lumMod val="60000"/>
                <a:lumOff val="40000"/>
              </a:schemeClr>
            </a:solidFill>
          </a:endParaRPr>
        </a:p>
      </xdr:txBody>
    </xdr:sp>
    <xdr:clientData/>
  </xdr:twoCellAnchor>
  <xdr:twoCellAnchor>
    <xdr:from>
      <xdr:col>1</xdr:col>
      <xdr:colOff>571500</xdr:colOff>
      <xdr:row>6</xdr:row>
      <xdr:rowOff>57149</xdr:rowOff>
    </xdr:from>
    <xdr:to>
      <xdr:col>4</xdr:col>
      <xdr:colOff>314325</xdr:colOff>
      <xdr:row>7</xdr:row>
      <xdr:rowOff>161924</xdr:rowOff>
    </xdr:to>
    <xdr:sp macro="" textlink="">
      <xdr:nvSpPr>
        <xdr:cNvPr id="12" name="TextBox 11"/>
        <xdr:cNvSpPr txBox="1"/>
      </xdr:nvSpPr>
      <xdr:spPr>
        <a:xfrm>
          <a:off x="1181100" y="1200149"/>
          <a:ext cx="15716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Fatal</a:t>
          </a:r>
          <a:r>
            <a:rPr lang="en-US" sz="1400" b="1" baseline="0">
              <a:solidFill>
                <a:schemeClr val="bg1"/>
              </a:solidFill>
            </a:rPr>
            <a:t> Casualities</a:t>
          </a:r>
          <a:endParaRPr lang="en-US" sz="1400" b="1">
            <a:solidFill>
              <a:schemeClr val="bg1"/>
            </a:solidFill>
          </a:endParaRPr>
        </a:p>
      </xdr:txBody>
    </xdr:sp>
    <xdr:clientData/>
  </xdr:twoCellAnchor>
  <xdr:twoCellAnchor>
    <xdr:from>
      <xdr:col>6</xdr:col>
      <xdr:colOff>19048</xdr:colOff>
      <xdr:row>6</xdr:row>
      <xdr:rowOff>85725</xdr:rowOff>
    </xdr:from>
    <xdr:to>
      <xdr:col>9</xdr:col>
      <xdr:colOff>19049</xdr:colOff>
      <xdr:row>7</xdr:row>
      <xdr:rowOff>161925</xdr:rowOff>
    </xdr:to>
    <xdr:sp macro="" textlink="">
      <xdr:nvSpPr>
        <xdr:cNvPr id="14" name="TextBox 13"/>
        <xdr:cNvSpPr txBox="1"/>
      </xdr:nvSpPr>
      <xdr:spPr>
        <a:xfrm>
          <a:off x="3676648" y="1228725"/>
          <a:ext cx="182880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Serious</a:t>
          </a:r>
          <a:r>
            <a:rPr lang="en-US" sz="1400" b="1" baseline="0">
              <a:solidFill>
                <a:schemeClr val="bg1"/>
              </a:solidFill>
            </a:rPr>
            <a:t> Casualities</a:t>
          </a:r>
          <a:endParaRPr lang="en-US" sz="1400" b="1">
            <a:solidFill>
              <a:schemeClr val="bg1"/>
            </a:solidFill>
          </a:endParaRPr>
        </a:p>
      </xdr:txBody>
    </xdr:sp>
    <xdr:clientData/>
  </xdr:twoCellAnchor>
  <xdr:twoCellAnchor>
    <xdr:from>
      <xdr:col>10</xdr:col>
      <xdr:colOff>152400</xdr:colOff>
      <xdr:row>6</xdr:row>
      <xdr:rowOff>104775</xdr:rowOff>
    </xdr:from>
    <xdr:to>
      <xdr:col>13</xdr:col>
      <xdr:colOff>57150</xdr:colOff>
      <xdr:row>8</xdr:row>
      <xdr:rowOff>9525</xdr:rowOff>
    </xdr:to>
    <xdr:sp macro="" textlink="">
      <xdr:nvSpPr>
        <xdr:cNvPr id="15" name="TextBox 14"/>
        <xdr:cNvSpPr txBox="1"/>
      </xdr:nvSpPr>
      <xdr:spPr>
        <a:xfrm>
          <a:off x="6248400" y="1247775"/>
          <a:ext cx="17335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Slight casualities</a:t>
          </a:r>
        </a:p>
      </xdr:txBody>
    </xdr:sp>
    <xdr:clientData/>
  </xdr:twoCellAnchor>
  <xdr:twoCellAnchor>
    <xdr:from>
      <xdr:col>14</xdr:col>
      <xdr:colOff>304801</xdr:colOff>
      <xdr:row>6</xdr:row>
      <xdr:rowOff>95251</xdr:rowOff>
    </xdr:from>
    <xdr:to>
      <xdr:col>17</xdr:col>
      <xdr:colOff>247650</xdr:colOff>
      <xdr:row>8</xdr:row>
      <xdr:rowOff>76201</xdr:rowOff>
    </xdr:to>
    <xdr:sp macro="" textlink="">
      <xdr:nvSpPr>
        <xdr:cNvPr id="16" name="TextBox 15"/>
        <xdr:cNvSpPr txBox="1"/>
      </xdr:nvSpPr>
      <xdr:spPr>
        <a:xfrm>
          <a:off x="8839201" y="1238251"/>
          <a:ext cx="177164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Casualities</a:t>
          </a:r>
          <a:r>
            <a:rPr lang="en-US" sz="1400" b="1" baseline="0">
              <a:solidFill>
                <a:schemeClr val="bg1"/>
              </a:solidFill>
            </a:rPr>
            <a:t> by car</a:t>
          </a:r>
        </a:p>
        <a:p>
          <a:endParaRPr lang="en-US" sz="1100"/>
        </a:p>
      </xdr:txBody>
    </xdr:sp>
    <xdr:clientData/>
  </xdr:twoCellAnchor>
  <xdr:twoCellAnchor>
    <xdr:from>
      <xdr:col>2</xdr:col>
      <xdr:colOff>152400</xdr:colOff>
      <xdr:row>6</xdr:row>
      <xdr:rowOff>180974</xdr:rowOff>
    </xdr:from>
    <xdr:to>
      <xdr:col>4</xdr:col>
      <xdr:colOff>76200</xdr:colOff>
      <xdr:row>9</xdr:row>
      <xdr:rowOff>190499</xdr:rowOff>
    </xdr:to>
    <xdr:sp macro="" textlink="KPI!F10">
      <xdr:nvSpPr>
        <xdr:cNvPr id="22" name="TextBox 21"/>
        <xdr:cNvSpPr txBox="1"/>
      </xdr:nvSpPr>
      <xdr:spPr>
        <a:xfrm>
          <a:off x="1371600" y="1323974"/>
          <a:ext cx="11430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C2A470-5018-4664-AAAA-710F1C57BB7F}" type="TxLink">
            <a:rPr lang="en-US" sz="4000" b="0" i="0" u="none" strike="noStrike">
              <a:solidFill>
                <a:schemeClr val="bg2"/>
              </a:solidFill>
              <a:latin typeface="Calibri"/>
              <a:cs typeface="Calibri"/>
            </a:rPr>
            <a:pPr/>
            <a:t>46</a:t>
          </a:fld>
          <a:endParaRPr lang="en-US" sz="4000">
            <a:solidFill>
              <a:schemeClr val="bg2"/>
            </a:solidFill>
          </a:endParaRPr>
        </a:p>
      </xdr:txBody>
    </xdr:sp>
    <xdr:clientData/>
  </xdr:twoCellAnchor>
  <xdr:twoCellAnchor>
    <xdr:from>
      <xdr:col>6</xdr:col>
      <xdr:colOff>333375</xdr:colOff>
      <xdr:row>6</xdr:row>
      <xdr:rowOff>161925</xdr:rowOff>
    </xdr:from>
    <xdr:to>
      <xdr:col>8</xdr:col>
      <xdr:colOff>85725</xdr:colOff>
      <xdr:row>9</xdr:row>
      <xdr:rowOff>133350</xdr:rowOff>
    </xdr:to>
    <xdr:sp macro="" textlink="KPI!J10">
      <xdr:nvSpPr>
        <xdr:cNvPr id="23" name="TextBox 22"/>
        <xdr:cNvSpPr txBox="1"/>
      </xdr:nvSpPr>
      <xdr:spPr>
        <a:xfrm>
          <a:off x="3990975" y="1304925"/>
          <a:ext cx="97155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83DF26-1ECB-4420-ADE9-82A497BE68F3}" type="TxLink">
            <a:rPr lang="en-US" sz="4000" b="0" i="0" u="none" strike="noStrike">
              <a:solidFill>
                <a:schemeClr val="bg2"/>
              </a:solidFill>
              <a:latin typeface="Calibri"/>
              <a:cs typeface="Calibri"/>
            </a:rPr>
            <a:pPr/>
            <a:t>83</a:t>
          </a:fld>
          <a:endParaRPr lang="en-US" sz="4000">
            <a:solidFill>
              <a:schemeClr val="bg2"/>
            </a:solidFill>
          </a:endParaRPr>
        </a:p>
      </xdr:txBody>
    </xdr:sp>
    <xdr:clientData/>
  </xdr:twoCellAnchor>
  <xdr:twoCellAnchor>
    <xdr:from>
      <xdr:col>10</xdr:col>
      <xdr:colOff>323850</xdr:colOff>
      <xdr:row>6</xdr:row>
      <xdr:rowOff>180975</xdr:rowOff>
    </xdr:from>
    <xdr:to>
      <xdr:col>12</xdr:col>
      <xdr:colOff>85725</xdr:colOff>
      <xdr:row>9</xdr:row>
      <xdr:rowOff>171450</xdr:rowOff>
    </xdr:to>
    <xdr:sp macro="" textlink="KPI!N10">
      <xdr:nvSpPr>
        <xdr:cNvPr id="24" name="TextBox 23"/>
        <xdr:cNvSpPr txBox="1"/>
      </xdr:nvSpPr>
      <xdr:spPr>
        <a:xfrm>
          <a:off x="6419850" y="1323975"/>
          <a:ext cx="9810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D24A52-B9B2-4EF2-B164-4F4E64D4D6D8}" type="TxLink">
            <a:rPr lang="en-US" sz="4000" b="0" i="0" u="none" strike="noStrike">
              <a:solidFill>
                <a:schemeClr val="bg2"/>
              </a:solidFill>
              <a:latin typeface="Calibri"/>
              <a:cs typeface="Calibri"/>
            </a:rPr>
            <a:pPr/>
            <a:t>513</a:t>
          </a:fld>
          <a:endParaRPr lang="en-US" sz="4000">
            <a:solidFill>
              <a:schemeClr val="bg2"/>
            </a:solidFill>
          </a:endParaRPr>
        </a:p>
      </xdr:txBody>
    </xdr:sp>
    <xdr:clientData/>
  </xdr:twoCellAnchor>
  <xdr:twoCellAnchor>
    <xdr:from>
      <xdr:col>3</xdr:col>
      <xdr:colOff>581025</xdr:colOff>
      <xdr:row>6</xdr:row>
      <xdr:rowOff>19051</xdr:rowOff>
    </xdr:from>
    <xdr:to>
      <xdr:col>6</xdr:col>
      <xdr:colOff>76200</xdr:colOff>
      <xdr:row>11</xdr:row>
      <xdr:rowOff>38100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6</xdr:row>
      <xdr:rowOff>76199</xdr:rowOff>
    </xdr:from>
    <xdr:to>
      <xdr:col>10</xdr:col>
      <xdr:colOff>209550</xdr:colOff>
      <xdr:row>11</xdr:row>
      <xdr:rowOff>66674</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333376</xdr:colOff>
      <xdr:row>6</xdr:row>
      <xdr:rowOff>9525</xdr:rowOff>
    </xdr:from>
    <xdr:to>
      <xdr:col>15</xdr:col>
      <xdr:colOff>104776</xdr:colOff>
      <xdr:row>10</xdr:row>
      <xdr:rowOff>180975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438149</xdr:colOff>
      <xdr:row>7</xdr:row>
      <xdr:rowOff>152399</xdr:rowOff>
    </xdr:from>
    <xdr:to>
      <xdr:col>5</xdr:col>
      <xdr:colOff>361950</xdr:colOff>
      <xdr:row>9</xdr:row>
      <xdr:rowOff>28574</xdr:rowOff>
    </xdr:to>
    <xdr:sp macro="" textlink="KPI!G10">
      <xdr:nvSpPr>
        <xdr:cNvPr id="28" name="TextBox 27"/>
        <xdr:cNvSpPr txBox="1"/>
      </xdr:nvSpPr>
      <xdr:spPr>
        <a:xfrm>
          <a:off x="2876549" y="1485899"/>
          <a:ext cx="5334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FC1796-050B-4C8F-9837-4F868829B7A6}" type="TxLink">
            <a:rPr lang="en-US" sz="1100" b="0" i="0" u="none" strike="noStrike">
              <a:solidFill>
                <a:schemeClr val="bg2"/>
              </a:solidFill>
              <a:latin typeface="Calibri"/>
              <a:cs typeface="Calibri"/>
            </a:rPr>
            <a:pPr/>
            <a:t>7.2%</a:t>
          </a:fld>
          <a:endParaRPr lang="en-US" sz="1100">
            <a:solidFill>
              <a:schemeClr val="bg2"/>
            </a:solidFill>
          </a:endParaRPr>
        </a:p>
      </xdr:txBody>
    </xdr:sp>
    <xdr:clientData/>
  </xdr:twoCellAnchor>
  <xdr:twoCellAnchor>
    <xdr:from>
      <xdr:col>8</xdr:col>
      <xdr:colOff>523875</xdr:colOff>
      <xdr:row>7</xdr:row>
      <xdr:rowOff>161924</xdr:rowOff>
    </xdr:from>
    <xdr:to>
      <xdr:col>9</xdr:col>
      <xdr:colOff>447675</xdr:colOff>
      <xdr:row>9</xdr:row>
      <xdr:rowOff>57149</xdr:rowOff>
    </xdr:to>
    <xdr:sp macro="" textlink="KPI!K10">
      <xdr:nvSpPr>
        <xdr:cNvPr id="29" name="TextBox 28"/>
        <xdr:cNvSpPr txBox="1"/>
      </xdr:nvSpPr>
      <xdr:spPr>
        <a:xfrm>
          <a:off x="5400675" y="1495424"/>
          <a:ext cx="5334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ECA49B-2013-4044-8DE0-415BE3A04887}" type="TxLink">
            <a:rPr lang="en-US" sz="1100" b="0" i="0" u="none" strike="noStrike">
              <a:solidFill>
                <a:schemeClr val="bg2"/>
              </a:solidFill>
              <a:latin typeface="Calibri"/>
              <a:cs typeface="Calibri"/>
            </a:rPr>
            <a:pPr/>
            <a:t>12.9%</a:t>
          </a:fld>
          <a:endParaRPr lang="en-US" sz="1100">
            <a:solidFill>
              <a:schemeClr val="bg2"/>
            </a:solidFill>
          </a:endParaRPr>
        </a:p>
      </xdr:txBody>
    </xdr:sp>
    <xdr:clientData/>
  </xdr:twoCellAnchor>
  <xdr:twoCellAnchor>
    <xdr:from>
      <xdr:col>12</xdr:col>
      <xdr:colOff>571500</xdr:colOff>
      <xdr:row>7</xdr:row>
      <xdr:rowOff>161925</xdr:rowOff>
    </xdr:from>
    <xdr:to>
      <xdr:col>13</xdr:col>
      <xdr:colOff>514350</xdr:colOff>
      <xdr:row>9</xdr:row>
      <xdr:rowOff>114300</xdr:rowOff>
    </xdr:to>
    <xdr:sp macro="" textlink="KPI!O10">
      <xdr:nvSpPr>
        <xdr:cNvPr id="30" name="TextBox 29"/>
        <xdr:cNvSpPr txBox="1"/>
      </xdr:nvSpPr>
      <xdr:spPr>
        <a:xfrm>
          <a:off x="7886700" y="1495425"/>
          <a:ext cx="5524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72D033-1E0B-43AC-B001-6F14B1D8DEB5}" type="TxLink">
            <a:rPr lang="en-US" sz="1100" b="0" i="0" u="none" strike="noStrike">
              <a:solidFill>
                <a:schemeClr val="bg2"/>
              </a:solidFill>
              <a:latin typeface="Calibri"/>
              <a:cs typeface="Calibri"/>
            </a:rPr>
            <a:pPr/>
            <a:t>79.9%</a:t>
          </a:fld>
          <a:endParaRPr lang="en-US" sz="1100">
            <a:solidFill>
              <a:schemeClr val="bg2"/>
            </a:solidFill>
          </a:endParaRPr>
        </a:p>
      </xdr:txBody>
    </xdr:sp>
    <xdr:clientData/>
  </xdr:twoCellAnchor>
  <xdr:twoCellAnchor>
    <xdr:from>
      <xdr:col>14</xdr:col>
      <xdr:colOff>228600</xdr:colOff>
      <xdr:row>6</xdr:row>
      <xdr:rowOff>85726</xdr:rowOff>
    </xdr:from>
    <xdr:to>
      <xdr:col>18</xdr:col>
      <xdr:colOff>57150</xdr:colOff>
      <xdr:row>13</xdr:row>
      <xdr:rowOff>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400050</xdr:colOff>
      <xdr:row>7</xdr:row>
      <xdr:rowOff>9526</xdr:rowOff>
    </xdr:from>
    <xdr:to>
      <xdr:col>16</xdr:col>
      <xdr:colOff>295275</xdr:colOff>
      <xdr:row>10</xdr:row>
      <xdr:rowOff>66676</xdr:rowOff>
    </xdr:to>
    <xdr:sp macro="" textlink="KPI!F15">
      <xdr:nvSpPr>
        <xdr:cNvPr id="32" name="TextBox 31"/>
        <xdr:cNvSpPr txBox="1"/>
      </xdr:nvSpPr>
      <xdr:spPr>
        <a:xfrm>
          <a:off x="8934450" y="1343026"/>
          <a:ext cx="1114425"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3C98F7-EA88-42D2-804D-4200A6D88C03}" type="TxLink">
            <a:rPr lang="en-US" sz="4000" b="0" i="0" u="none" strike="noStrike">
              <a:solidFill>
                <a:schemeClr val="bg2"/>
              </a:solidFill>
              <a:latin typeface="Calibri"/>
              <a:cs typeface="Calibri"/>
            </a:rPr>
            <a:pPr/>
            <a:t>512</a:t>
          </a:fld>
          <a:endParaRPr lang="en-US" sz="4000">
            <a:solidFill>
              <a:schemeClr val="bg2"/>
            </a:solidFill>
          </a:endParaRPr>
        </a:p>
      </xdr:txBody>
    </xdr:sp>
    <xdr:clientData/>
  </xdr:twoCellAnchor>
  <xdr:twoCellAnchor>
    <xdr:from>
      <xdr:col>1</xdr:col>
      <xdr:colOff>571500</xdr:colOff>
      <xdr:row>11</xdr:row>
      <xdr:rowOff>0</xdr:rowOff>
    </xdr:from>
    <xdr:to>
      <xdr:col>4</xdr:col>
      <xdr:colOff>238125</xdr:colOff>
      <xdr:row>32</xdr:row>
      <xdr:rowOff>57150</xdr:rowOff>
    </xdr:to>
    <xdr:sp macro="" textlink="">
      <xdr:nvSpPr>
        <xdr:cNvPr id="34" name="Rounded Rectangle 33"/>
        <xdr:cNvSpPr/>
      </xdr:nvSpPr>
      <xdr:spPr>
        <a:xfrm>
          <a:off x="1181100" y="2095500"/>
          <a:ext cx="1495425" cy="4057650"/>
        </a:xfrm>
        <a:prstGeom prst="roundRect">
          <a:avLst>
            <a:gd name="adj" fmla="val 10298"/>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342900</xdr:colOff>
      <xdr:row>11</xdr:row>
      <xdr:rowOff>19050</xdr:rowOff>
    </xdr:from>
    <xdr:to>
      <xdr:col>9</xdr:col>
      <xdr:colOff>561975</xdr:colOff>
      <xdr:row>22</xdr:row>
      <xdr:rowOff>104775</xdr:rowOff>
    </xdr:to>
    <xdr:sp macro="" textlink="">
      <xdr:nvSpPr>
        <xdr:cNvPr id="33" name="Rounded Rectangle 32"/>
        <xdr:cNvSpPr/>
      </xdr:nvSpPr>
      <xdr:spPr>
        <a:xfrm>
          <a:off x="2781300" y="2114550"/>
          <a:ext cx="3267075" cy="2181225"/>
        </a:xfrm>
        <a:prstGeom prst="roundRect">
          <a:avLst>
            <a:gd name="adj" fmla="val 10298"/>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342899</xdr:colOff>
      <xdr:row>11</xdr:row>
      <xdr:rowOff>19050</xdr:rowOff>
    </xdr:from>
    <xdr:to>
      <xdr:col>9</xdr:col>
      <xdr:colOff>533400</xdr:colOff>
      <xdr:row>22</xdr:row>
      <xdr:rowOff>95250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66676</xdr:colOff>
      <xdr:row>11</xdr:row>
      <xdr:rowOff>9525</xdr:rowOff>
    </xdr:from>
    <xdr:to>
      <xdr:col>15</xdr:col>
      <xdr:colOff>9526</xdr:colOff>
      <xdr:row>22</xdr:row>
      <xdr:rowOff>133350</xdr:rowOff>
    </xdr:to>
    <xdr:sp macro="" textlink="">
      <xdr:nvSpPr>
        <xdr:cNvPr id="38" name="Rounded Rectangle 37"/>
        <xdr:cNvSpPr/>
      </xdr:nvSpPr>
      <xdr:spPr>
        <a:xfrm>
          <a:off x="6162676" y="2105025"/>
          <a:ext cx="2990850" cy="2219325"/>
        </a:xfrm>
        <a:prstGeom prst="roundRect">
          <a:avLst>
            <a:gd name="adj" fmla="val 7317"/>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152401</xdr:colOff>
      <xdr:row>11</xdr:row>
      <xdr:rowOff>66675</xdr:rowOff>
    </xdr:from>
    <xdr:to>
      <xdr:col>15</xdr:col>
      <xdr:colOff>152401</xdr:colOff>
      <xdr:row>22</xdr:row>
      <xdr:rowOff>9525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85726</xdr:colOff>
      <xdr:row>11</xdr:row>
      <xdr:rowOff>9525</xdr:rowOff>
    </xdr:from>
    <xdr:to>
      <xdr:col>20</xdr:col>
      <xdr:colOff>276226</xdr:colOff>
      <xdr:row>22</xdr:row>
      <xdr:rowOff>142874</xdr:rowOff>
    </xdr:to>
    <xdr:sp macro="" textlink="">
      <xdr:nvSpPr>
        <xdr:cNvPr id="42" name="Rounded Rectangle 41"/>
        <xdr:cNvSpPr/>
      </xdr:nvSpPr>
      <xdr:spPr>
        <a:xfrm>
          <a:off x="9229726" y="2105025"/>
          <a:ext cx="3238500" cy="2228849"/>
        </a:xfrm>
        <a:prstGeom prst="roundRect">
          <a:avLst>
            <a:gd name="adj" fmla="val 10298"/>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409575</xdr:colOff>
      <xdr:row>11</xdr:row>
      <xdr:rowOff>171449</xdr:rowOff>
    </xdr:from>
    <xdr:to>
      <xdr:col>20</xdr:col>
      <xdr:colOff>190500</xdr:colOff>
      <xdr:row>22</xdr:row>
      <xdr:rowOff>9524</xdr:rowOff>
    </xdr:to>
    <mc:AlternateContent xmlns:mc="http://schemas.openxmlformats.org/markup-compatibility/2006">
      <mc:Choice xmlns:cx1="http://schemas.microsoft.com/office/drawing/2015/9/8/chartex" Requires="cx1">
        <xdr:graphicFrame macro="">
          <xdr:nvGraphicFramePr>
            <xdr:cNvPr id="43" name="Chart 4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361950</xdr:colOff>
      <xdr:row>23</xdr:row>
      <xdr:rowOff>19050</xdr:rowOff>
    </xdr:from>
    <xdr:to>
      <xdr:col>9</xdr:col>
      <xdr:colOff>581025</xdr:colOff>
      <xdr:row>32</xdr:row>
      <xdr:rowOff>38100</xdr:rowOff>
    </xdr:to>
    <xdr:sp macro="" textlink="">
      <xdr:nvSpPr>
        <xdr:cNvPr id="35" name="Rounded Rectangle 34"/>
        <xdr:cNvSpPr/>
      </xdr:nvSpPr>
      <xdr:spPr>
        <a:xfrm>
          <a:off x="2800350" y="4400550"/>
          <a:ext cx="3267075" cy="1733550"/>
        </a:xfrm>
        <a:prstGeom prst="roundRect">
          <a:avLst>
            <a:gd name="adj" fmla="val 10298"/>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66675</xdr:colOff>
      <xdr:row>23</xdr:row>
      <xdr:rowOff>9525</xdr:rowOff>
    </xdr:from>
    <xdr:to>
      <xdr:col>14</xdr:col>
      <xdr:colOff>581025</xdr:colOff>
      <xdr:row>32</xdr:row>
      <xdr:rowOff>28575</xdr:rowOff>
    </xdr:to>
    <xdr:sp macro="" textlink="">
      <xdr:nvSpPr>
        <xdr:cNvPr id="36" name="Rounded Rectangle 35"/>
        <xdr:cNvSpPr/>
      </xdr:nvSpPr>
      <xdr:spPr>
        <a:xfrm>
          <a:off x="6162675" y="4391025"/>
          <a:ext cx="2952750" cy="1733550"/>
        </a:xfrm>
        <a:prstGeom prst="roundRect">
          <a:avLst>
            <a:gd name="adj" fmla="val 10298"/>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76200</xdr:colOff>
      <xdr:row>23</xdr:row>
      <xdr:rowOff>9525</xdr:rowOff>
    </xdr:from>
    <xdr:to>
      <xdr:col>20</xdr:col>
      <xdr:colOff>314326</xdr:colOff>
      <xdr:row>32</xdr:row>
      <xdr:rowOff>28575</xdr:rowOff>
    </xdr:to>
    <xdr:sp macro="" textlink="">
      <xdr:nvSpPr>
        <xdr:cNvPr id="40" name="Rounded Rectangle 39"/>
        <xdr:cNvSpPr/>
      </xdr:nvSpPr>
      <xdr:spPr>
        <a:xfrm>
          <a:off x="9220200" y="4391025"/>
          <a:ext cx="3286126" cy="1733550"/>
        </a:xfrm>
        <a:prstGeom prst="roundRect">
          <a:avLst>
            <a:gd name="adj" fmla="val 10298"/>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485776</xdr:colOff>
      <xdr:row>23</xdr:row>
      <xdr:rowOff>76200</xdr:rowOff>
    </xdr:from>
    <xdr:to>
      <xdr:col>9</xdr:col>
      <xdr:colOff>209552</xdr:colOff>
      <xdr:row>32</xdr:row>
      <xdr:rowOff>9525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66675</xdr:colOff>
      <xdr:row>23</xdr:row>
      <xdr:rowOff>9525</xdr:rowOff>
    </xdr:from>
    <xdr:to>
      <xdr:col>14</xdr:col>
      <xdr:colOff>400050</xdr:colOff>
      <xdr:row>31</xdr:row>
      <xdr:rowOff>161924</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38100</xdr:colOff>
      <xdr:row>15</xdr:row>
      <xdr:rowOff>180975</xdr:rowOff>
    </xdr:from>
    <xdr:to>
      <xdr:col>3</xdr:col>
      <xdr:colOff>152400</xdr:colOff>
      <xdr:row>20</xdr:row>
      <xdr:rowOff>104774</xdr:rowOff>
    </xdr:to>
    <xdr:pic>
      <xdr:nvPicPr>
        <xdr:cNvPr id="20" name="Picture 19"/>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57300" y="3038475"/>
          <a:ext cx="723900" cy="876299"/>
        </a:xfrm>
        <a:prstGeom prst="rect">
          <a:avLst/>
        </a:prstGeom>
      </xdr:spPr>
    </xdr:pic>
    <xdr:clientData/>
  </xdr:twoCellAnchor>
  <xdr:twoCellAnchor editAs="oneCell">
    <xdr:from>
      <xdr:col>15</xdr:col>
      <xdr:colOff>133350</xdr:colOff>
      <xdr:row>24</xdr:row>
      <xdr:rowOff>180975</xdr:rowOff>
    </xdr:from>
    <xdr:to>
      <xdr:col>17</xdr:col>
      <xdr:colOff>238125</xdr:colOff>
      <xdr:row>30</xdr:row>
      <xdr:rowOff>85725</xdr:rowOff>
    </xdr:to>
    <mc:AlternateContent xmlns:mc="http://schemas.openxmlformats.org/markup-compatibility/2006" xmlns:tsle="http://schemas.microsoft.com/office/drawing/2012/timeslicer">
      <mc:Choice Requires="tsle">
        <xdr:graphicFrame macro="">
          <xdr:nvGraphicFramePr>
            <xdr:cNvPr id="45" name="Accident Date"/>
            <xdr:cNvGraphicFramePr/>
          </xdr:nvGraphicFramePr>
          <xdr:xfrm>
            <a:off x="0" y="0"/>
            <a:ext cx="0" cy="0"/>
          </xdr:xfrm>
          <a:graphic>
            <a:graphicData uri="http://schemas.microsoft.com/office/drawing/2012/timeslicer">
              <tsle:timeslicer name="Accident Date"/>
            </a:graphicData>
          </a:graphic>
        </xdr:graphicFrame>
      </mc:Choice>
      <mc:Fallback xmlns="">
        <xdr:sp macro="" textlink="">
          <xdr:nvSpPr>
            <xdr:cNvPr id="0" name=""/>
            <xdr:cNvSpPr>
              <a:spLocks noTextEdit="1"/>
            </xdr:cNvSpPr>
          </xdr:nvSpPr>
          <xdr:spPr>
            <a:xfrm>
              <a:off x="9277350" y="4752975"/>
              <a:ext cx="1323975" cy="10477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18</xdr:col>
      <xdr:colOff>9525</xdr:colOff>
      <xdr:row>25</xdr:row>
      <xdr:rowOff>19050</xdr:rowOff>
    </xdr:from>
    <xdr:to>
      <xdr:col>20</xdr:col>
      <xdr:colOff>142875</xdr:colOff>
      <xdr:row>30</xdr:row>
      <xdr:rowOff>95250</xdr:rowOff>
    </xdr:to>
    <mc:AlternateContent xmlns:mc="http://schemas.openxmlformats.org/markup-compatibility/2006" xmlns:a14="http://schemas.microsoft.com/office/drawing/2010/main">
      <mc:Choice Requires="a14">
        <xdr:graphicFrame macro="">
          <xdr:nvGraphicFramePr>
            <xdr:cNvPr id="46" name="Urban_or_Rural_Area"/>
            <xdr:cNvGraphicFramePr/>
          </xdr:nvGraphicFramePr>
          <xdr:xfrm>
            <a:off x="0" y="0"/>
            <a:ext cx="0" cy="0"/>
          </xdr:xfrm>
          <a:graphic>
            <a:graphicData uri="http://schemas.microsoft.com/office/drawing/2010/slicer">
              <sle:slicer xmlns:sle="http://schemas.microsoft.com/office/drawing/2010/slicer" name="Urban_or_Rural_Area"/>
            </a:graphicData>
          </a:graphic>
        </xdr:graphicFrame>
      </mc:Choice>
      <mc:Fallback xmlns="">
        <xdr:sp macro="" textlink="">
          <xdr:nvSpPr>
            <xdr:cNvPr id="0" name=""/>
            <xdr:cNvSpPr>
              <a:spLocks noTextEdit="1"/>
            </xdr:cNvSpPr>
          </xdr:nvSpPr>
          <xdr:spPr>
            <a:xfrm>
              <a:off x="10982325" y="4781550"/>
              <a:ext cx="135255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20</xdr:row>
      <xdr:rowOff>76199</xdr:rowOff>
    </xdr:from>
    <xdr:to>
      <xdr:col>3</xdr:col>
      <xdr:colOff>85725</xdr:colOff>
      <xdr:row>24</xdr:row>
      <xdr:rowOff>104774</xdr:rowOff>
    </xdr:to>
    <xdr:pic>
      <xdr:nvPicPr>
        <xdr:cNvPr id="2" name="Picture 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95400" y="3886199"/>
          <a:ext cx="619125" cy="790575"/>
        </a:xfrm>
        <a:prstGeom prst="rect">
          <a:avLst/>
        </a:prstGeom>
        <a:noFill/>
      </xdr:spPr>
    </xdr:pic>
    <xdr:clientData/>
  </xdr:twoCellAnchor>
  <xdr:twoCellAnchor editAs="oneCell">
    <xdr:from>
      <xdr:col>2</xdr:col>
      <xdr:colOff>133350</xdr:colOff>
      <xdr:row>24</xdr:row>
      <xdr:rowOff>114299</xdr:rowOff>
    </xdr:from>
    <xdr:to>
      <xdr:col>3</xdr:col>
      <xdr:colOff>76200</xdr:colOff>
      <xdr:row>27</xdr:row>
      <xdr:rowOff>123824</xdr:rowOff>
    </xdr:to>
    <xdr:pic>
      <xdr:nvPicPr>
        <xdr:cNvPr id="11" name="Picture 10"/>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2550" y="4686299"/>
          <a:ext cx="552450" cy="581025"/>
        </a:xfrm>
        <a:prstGeom prst="rect">
          <a:avLst/>
        </a:prstGeom>
      </xdr:spPr>
    </xdr:pic>
    <xdr:clientData/>
  </xdr:twoCellAnchor>
  <xdr:twoCellAnchor editAs="oneCell">
    <xdr:from>
      <xdr:col>2</xdr:col>
      <xdr:colOff>133350</xdr:colOff>
      <xdr:row>28</xdr:row>
      <xdr:rowOff>66674</xdr:rowOff>
    </xdr:from>
    <xdr:to>
      <xdr:col>3</xdr:col>
      <xdr:colOff>123825</xdr:colOff>
      <xdr:row>31</xdr:row>
      <xdr:rowOff>47625</xdr:rowOff>
    </xdr:to>
    <xdr:pic>
      <xdr:nvPicPr>
        <xdr:cNvPr id="13" name="Picture 12"/>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52550" y="5400674"/>
          <a:ext cx="600075" cy="552451"/>
        </a:xfrm>
        <a:prstGeom prst="rect">
          <a:avLst/>
        </a:prstGeom>
      </xdr:spPr>
    </xdr:pic>
    <xdr:clientData/>
  </xdr:twoCellAnchor>
  <xdr:twoCellAnchor>
    <xdr:from>
      <xdr:col>2</xdr:col>
      <xdr:colOff>142875</xdr:colOff>
      <xdr:row>11</xdr:row>
      <xdr:rowOff>85726</xdr:rowOff>
    </xdr:from>
    <xdr:to>
      <xdr:col>4</xdr:col>
      <xdr:colOff>133350</xdr:colOff>
      <xdr:row>14</xdr:row>
      <xdr:rowOff>9525</xdr:rowOff>
    </xdr:to>
    <xdr:sp macro="" textlink="">
      <xdr:nvSpPr>
        <xdr:cNvPr id="17" name="TextBox 16"/>
        <xdr:cNvSpPr txBox="1"/>
      </xdr:nvSpPr>
      <xdr:spPr>
        <a:xfrm>
          <a:off x="1362075" y="2181226"/>
          <a:ext cx="1209675"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rPr>
            <a:t>Casualties By </a:t>
          </a:r>
        </a:p>
        <a:p>
          <a:r>
            <a:rPr lang="en-US" sz="1200" b="1">
              <a:solidFill>
                <a:srgbClr val="FFC000"/>
              </a:solidFill>
            </a:rPr>
            <a:t>Vehicle</a:t>
          </a:r>
          <a:r>
            <a:rPr lang="en-US" sz="1200" b="1" baseline="0">
              <a:solidFill>
                <a:srgbClr val="FFC000"/>
              </a:solidFill>
            </a:rPr>
            <a:t> Type</a:t>
          </a:r>
          <a:endParaRPr lang="en-US" sz="1200" b="1">
            <a:solidFill>
              <a:srgbClr val="FFC000"/>
            </a:solidFill>
          </a:endParaRPr>
        </a:p>
      </xdr:txBody>
    </xdr:sp>
    <xdr:clientData/>
  </xdr:twoCellAnchor>
  <xdr:twoCellAnchor>
    <xdr:from>
      <xdr:col>3</xdr:col>
      <xdr:colOff>314325</xdr:colOff>
      <xdr:row>17</xdr:row>
      <xdr:rowOff>85725</xdr:rowOff>
    </xdr:from>
    <xdr:to>
      <xdr:col>4</xdr:col>
      <xdr:colOff>247650</xdr:colOff>
      <xdr:row>20</xdr:row>
      <xdr:rowOff>57150</xdr:rowOff>
    </xdr:to>
    <xdr:sp macro="" textlink="KPI!D19">
      <xdr:nvSpPr>
        <xdr:cNvPr id="18" name="TextBox 17"/>
        <xdr:cNvSpPr txBox="1"/>
      </xdr:nvSpPr>
      <xdr:spPr>
        <a:xfrm>
          <a:off x="2143125" y="3324225"/>
          <a:ext cx="5429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919E59-1C45-46D2-9B03-0CA41CF3292D}" type="TxLink">
            <a:rPr lang="en-US" sz="1400" b="1" i="0" u="none" strike="noStrike">
              <a:solidFill>
                <a:srgbClr val="FFC000"/>
              </a:solidFill>
              <a:latin typeface="Calibri"/>
              <a:cs typeface="Calibri"/>
            </a:rPr>
            <a:pPr/>
            <a:t>512</a:t>
          </a:fld>
          <a:endParaRPr lang="en-US" sz="1400" b="1">
            <a:solidFill>
              <a:srgbClr val="FFC000"/>
            </a:solidFill>
          </a:endParaRPr>
        </a:p>
      </xdr:txBody>
    </xdr:sp>
    <xdr:clientData/>
  </xdr:twoCellAnchor>
  <xdr:twoCellAnchor>
    <xdr:from>
      <xdr:col>3</xdr:col>
      <xdr:colOff>361950</xdr:colOff>
      <xdr:row>21</xdr:row>
      <xdr:rowOff>76200</xdr:rowOff>
    </xdr:from>
    <xdr:to>
      <xdr:col>4</xdr:col>
      <xdr:colOff>333375</xdr:colOff>
      <xdr:row>23</xdr:row>
      <xdr:rowOff>123825</xdr:rowOff>
    </xdr:to>
    <xdr:sp macro="" textlink="KPI!D23">
      <xdr:nvSpPr>
        <xdr:cNvPr id="19" name="TextBox 18"/>
        <xdr:cNvSpPr txBox="1"/>
      </xdr:nvSpPr>
      <xdr:spPr>
        <a:xfrm>
          <a:off x="2190750" y="4076700"/>
          <a:ext cx="5810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67CF8E-F97E-4DCC-95AE-EE9389AD9FF0}" type="TxLink">
            <a:rPr lang="en-US" sz="1400" b="1" i="0" u="none" strike="noStrike">
              <a:solidFill>
                <a:srgbClr val="FFC000"/>
              </a:solidFill>
              <a:latin typeface="Calibri"/>
              <a:cs typeface="Calibri"/>
            </a:rPr>
            <a:pPr/>
            <a:t>28</a:t>
          </a:fld>
          <a:endParaRPr lang="en-US" sz="1400" b="1">
            <a:solidFill>
              <a:srgbClr val="FFC000"/>
            </a:solidFill>
          </a:endParaRPr>
        </a:p>
      </xdr:txBody>
    </xdr:sp>
    <xdr:clientData/>
  </xdr:twoCellAnchor>
  <xdr:twoCellAnchor>
    <xdr:from>
      <xdr:col>3</xdr:col>
      <xdr:colOff>361951</xdr:colOff>
      <xdr:row>25</xdr:row>
      <xdr:rowOff>47624</xdr:rowOff>
    </xdr:from>
    <xdr:to>
      <xdr:col>4</xdr:col>
      <xdr:colOff>266701</xdr:colOff>
      <xdr:row>27</xdr:row>
      <xdr:rowOff>66675</xdr:rowOff>
    </xdr:to>
    <xdr:sp macro="" textlink="KPI!D21">
      <xdr:nvSpPr>
        <xdr:cNvPr id="47" name="TextBox 46"/>
        <xdr:cNvSpPr txBox="1"/>
      </xdr:nvSpPr>
      <xdr:spPr>
        <a:xfrm>
          <a:off x="2190751" y="4810124"/>
          <a:ext cx="51435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9B4CE-5909-45C6-96C7-22B9B01BE054}" type="TxLink">
            <a:rPr lang="en-US" sz="1400" b="1" i="0" u="none" strike="noStrike">
              <a:solidFill>
                <a:srgbClr val="FFC000"/>
              </a:solidFill>
              <a:latin typeface="Calibri"/>
              <a:cs typeface="Calibri"/>
            </a:rPr>
            <a:pPr/>
            <a:t>36</a:t>
          </a:fld>
          <a:endParaRPr lang="en-US" sz="1400" b="1">
            <a:solidFill>
              <a:srgbClr val="FFC000"/>
            </a:solidFill>
          </a:endParaRPr>
        </a:p>
      </xdr:txBody>
    </xdr:sp>
    <xdr:clientData/>
  </xdr:twoCellAnchor>
  <xdr:twoCellAnchor>
    <xdr:from>
      <xdr:col>3</xdr:col>
      <xdr:colOff>361950</xdr:colOff>
      <xdr:row>29</xdr:row>
      <xdr:rowOff>9525</xdr:rowOff>
    </xdr:from>
    <xdr:to>
      <xdr:col>4</xdr:col>
      <xdr:colOff>190500</xdr:colOff>
      <xdr:row>30</xdr:row>
      <xdr:rowOff>95250</xdr:rowOff>
    </xdr:to>
    <xdr:sp macro="" textlink="KPI!D20">
      <xdr:nvSpPr>
        <xdr:cNvPr id="48" name="TextBox 47"/>
        <xdr:cNvSpPr txBox="1"/>
      </xdr:nvSpPr>
      <xdr:spPr>
        <a:xfrm>
          <a:off x="2190750" y="5534025"/>
          <a:ext cx="438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8ECC3E-0F42-47DD-8781-8B007A930C8E}" type="TxLink">
            <a:rPr lang="en-US" sz="1400" b="1" i="0" u="none" strike="noStrike">
              <a:solidFill>
                <a:srgbClr val="FFC000"/>
              </a:solidFill>
              <a:latin typeface="Calibri"/>
              <a:cs typeface="Calibri"/>
            </a:rPr>
            <a:pPr/>
            <a:t>55</a:t>
          </a:fld>
          <a:endParaRPr lang="en-US" sz="1400" b="1">
            <a:solidFill>
              <a:srgbClr val="FFC000"/>
            </a:solidFill>
          </a:endParaRPr>
        </a:p>
      </xdr:txBody>
    </xdr:sp>
    <xdr:clientData/>
  </xdr:twoCellAnchor>
  <xdr:twoCellAnchor editAs="oneCell">
    <xdr:from>
      <xdr:col>18</xdr:col>
      <xdr:colOff>361950</xdr:colOff>
      <xdr:row>5</xdr:row>
      <xdr:rowOff>38100</xdr:rowOff>
    </xdr:from>
    <xdr:to>
      <xdr:col>20</xdr:col>
      <xdr:colOff>114300</xdr:colOff>
      <xdr:row>11</xdr:row>
      <xdr:rowOff>19050</xdr:rowOff>
    </xdr:to>
    <xdr:pic>
      <xdr:nvPicPr>
        <xdr:cNvPr id="49" name="Picture 48"/>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334750" y="990600"/>
          <a:ext cx="971550" cy="1123950"/>
        </a:xfrm>
        <a:prstGeom prst="rect">
          <a:avLst/>
        </a:prstGeom>
      </xdr:spPr>
    </xdr:pic>
    <xdr:clientData/>
  </xdr:twoCellAnchor>
  <xdr:twoCellAnchor>
    <xdr:from>
      <xdr:col>16</xdr:col>
      <xdr:colOff>57150</xdr:colOff>
      <xdr:row>23</xdr:row>
      <xdr:rowOff>57150</xdr:rowOff>
    </xdr:from>
    <xdr:to>
      <xdr:col>18</xdr:col>
      <xdr:colOff>209550</xdr:colOff>
      <xdr:row>24</xdr:row>
      <xdr:rowOff>123825</xdr:rowOff>
    </xdr:to>
    <xdr:sp macro="" textlink="">
      <xdr:nvSpPr>
        <xdr:cNvPr id="51" name="TextBox 50"/>
        <xdr:cNvSpPr txBox="1"/>
      </xdr:nvSpPr>
      <xdr:spPr>
        <a:xfrm>
          <a:off x="9810750" y="4438650"/>
          <a:ext cx="1371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rPr>
            <a:t>Filter Panel</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0.71493</cdr:x>
      <cdr:y>0.21233</cdr:y>
    </cdr:from>
    <cdr:to>
      <cdr:x>1</cdr:x>
      <cdr:y>0.41096</cdr:y>
    </cdr:to>
    <cdr:sp macro="" textlink="KPI!$G$15">
      <cdr:nvSpPr>
        <cdr:cNvPr id="2" name="TextBox 1"/>
        <cdr:cNvSpPr txBox="1"/>
      </cdr:nvSpPr>
      <cdr:spPr>
        <a:xfrm xmlns:a="http://schemas.openxmlformats.org/drawingml/2006/main">
          <a:off x="1504950" y="295273"/>
          <a:ext cx="60007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839E7F84-500A-4C2C-B50D-92F9331D1253}" type="TxLink">
            <a:rPr lang="en-US" sz="1100" b="0" i="0" u="none" strike="noStrike">
              <a:solidFill>
                <a:schemeClr val="bg2"/>
              </a:solidFill>
              <a:latin typeface="Calibri"/>
              <a:cs typeface="Calibri"/>
            </a:rPr>
            <a:pPr/>
            <a:t>81.1%</a:t>
          </a:fld>
          <a:endParaRPr lang="en-US" sz="1100">
            <a:solidFill>
              <a:schemeClr val="bg2"/>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46.518191898147" createdVersion="6" refreshedVersion="6" minRefreshableVersion="3" recordCount="556">
  <cacheSource type="worksheet">
    <worksheetSource ref="A1:W557" sheet="DATA CLEANING AND PROCESSING"/>
  </cacheSource>
  <cacheFields count="23">
    <cacheField name="Accident_Index" numFmtId="0">
      <sharedItems/>
    </cacheField>
    <cacheField name="Accident Date" numFmtId="14">
      <sharedItems containsSemiMixedTypes="0" containsNonDate="0" containsDate="1" containsString="0" minDate="2021-01-01T00:00:00" maxDate="2022-11-11T00:00:00" count="258">
        <d v="2021-01-01T00:00:00"/>
        <d v="2021-01-05T00:00:00"/>
        <d v="2021-01-04T00:00:00"/>
        <d v="2021-01-06T00:00:00"/>
        <d v="2021-01-08T00:00:00"/>
        <d v="2021-01-02T00:00:00"/>
        <d v="2021-01-07T00:00:00"/>
        <d v="2021-01-10T00:00:00"/>
        <d v="2021-01-16T00:00:00"/>
        <d v="2021-01-12T00:00:00"/>
        <d v="2021-01-09T00:00:00"/>
        <d v="2021-01-17T00:00:00"/>
        <d v="2021-01-25T00:00:00"/>
        <d v="2021-01-26T00:00:00"/>
        <d v="2021-01-19T00:00:00"/>
        <d v="2021-01-27T00:00:00"/>
        <d v="2021-01-21T00:00:00"/>
        <d v="2021-01-22T00:00:00"/>
        <d v="2021-01-31T00:00:00"/>
        <d v="2021-02-03T00:00:00"/>
        <d v="2021-01-29T00:00:00"/>
        <d v="2021-01-28T00:00:00"/>
        <d v="2021-01-20T00:00:00"/>
        <d v="2021-01-15T00:00:00"/>
        <d v="2021-02-09T00:00:00"/>
        <d v="2021-01-23T00:00:00"/>
        <d v="2021-02-10T00:00:00"/>
        <d v="2021-01-30T00:00:00"/>
        <d v="2021-02-12T00:00:00"/>
        <d v="2021-02-16T00:00:00"/>
        <d v="2021-02-14T00:00:00"/>
        <d v="2021-02-18T00:00:00"/>
        <d v="2021-02-21T00:00:00"/>
        <d v="2021-02-15T00:00:00"/>
        <d v="2021-02-20T00:00:00"/>
        <d v="2021-02-27T00:00:00"/>
        <d v="2021-01-18T00:00:00"/>
        <d v="2021-02-07T00:00:00"/>
        <d v="2021-02-23T00:00:00"/>
        <d v="2021-02-22T00:00:00"/>
        <d v="2021-02-26T00:00:00"/>
        <d v="2021-03-04T00:00:00"/>
        <d v="2021-03-03T00:00:00"/>
        <d v="2021-03-06T00:00:00"/>
        <d v="2021-02-17T00:00:00"/>
        <d v="2021-03-09T00:00:00"/>
        <d v="2021-03-10T00:00:00"/>
        <d v="2021-03-02T00:00:00"/>
        <d v="2021-02-25T00:00:00"/>
        <d v="2021-03-14T00:00:00"/>
        <d v="2021-02-28T00:00:00"/>
        <d v="2021-02-11T00:00:00"/>
        <d v="2021-03-01T00:00:00"/>
        <d v="2021-03-13T00:00:00"/>
        <d v="2021-03-17T00:00:00"/>
        <d v="2021-02-24T00:00:00"/>
        <d v="2021-03-20T00:00:00"/>
        <d v="2021-02-05T00:00:00"/>
        <d v="2021-03-21T00:00:00"/>
        <d v="2021-03-24T00:00:00"/>
        <d v="2021-03-23T00:00:00"/>
        <d v="2021-03-25T00:00:00"/>
        <d v="2021-03-27T00:00:00"/>
        <d v="2021-03-28T00:00:00"/>
        <d v="2021-03-18T00:00:00"/>
        <d v="2021-03-30T00:00:00"/>
        <d v="2021-04-01T00:00:00"/>
        <d v="2021-03-31T00:00:00"/>
        <d v="2021-04-03T00:00:00"/>
        <d v="2021-04-06T00:00:00"/>
        <d v="2021-03-26T00:00:00"/>
        <d v="2021-03-22T00:00:00"/>
        <d v="2021-03-29T00:00:00"/>
        <d v="2021-03-19T00:00:00"/>
        <d v="2021-04-08T00:00:00"/>
        <d v="2021-04-09T00:00:00"/>
        <d v="2021-04-12T00:00:00"/>
        <d v="2021-04-10T00:00:00"/>
        <d v="2021-04-15T00:00:00"/>
        <d v="2021-04-14T00:00:00"/>
        <d v="2021-04-17T00:00:00"/>
        <d v="2021-04-20T00:00:00"/>
        <d v="2021-04-22T00:00:00"/>
        <d v="2021-04-16T00:00:00"/>
        <d v="2021-04-25T00:00:00"/>
        <d v="2021-04-26T00:00:00"/>
        <d v="2021-04-23T00:00:00"/>
        <d v="2021-04-24T00:00:00"/>
        <d v="2021-04-27T00:00:00"/>
        <d v="2021-04-29T00:00:00"/>
        <d v="2021-04-30T00:00:00"/>
        <d v="2021-05-03T00:00:00"/>
        <d v="2021-05-01T00:00:00"/>
        <d v="2021-05-08T00:00:00"/>
        <d v="2021-05-10T00:00:00"/>
        <d v="2021-05-06T00:00:00"/>
        <d v="2021-05-07T00:00:00"/>
        <d v="2021-05-13T00:00:00"/>
        <d v="2021-05-02T00:00:00"/>
        <d v="2021-05-15T00:00:00"/>
        <d v="2021-05-18T00:00:00"/>
        <d v="2021-05-05T00:00:00"/>
        <d v="2021-05-04T00:00:00"/>
        <d v="2021-05-19T00:00:00"/>
        <d v="2021-05-21T00:00:00"/>
        <d v="2021-05-23T00:00:00"/>
        <d v="2021-05-16T00:00:00"/>
        <d v="2021-05-26T00:00:00"/>
        <d v="2021-05-17T00:00:00"/>
        <d v="2021-05-20T00:00:00"/>
        <d v="2021-05-28T00:00:00"/>
        <d v="2021-06-30T00:00:00"/>
        <d v="2021-05-22T00:00:00"/>
        <d v="2021-05-29T00:00:00"/>
        <d v="2021-06-03T00:00:00"/>
        <d v="2021-05-31T00:00:00"/>
        <d v="2021-06-02T00:00:00"/>
        <d v="2021-06-01T00:00:00"/>
        <d v="2021-06-06T00:00:00"/>
        <d v="2021-06-05T00:00:00"/>
        <d v="2021-06-08T00:00:00"/>
        <d v="2021-06-09T00:00:00"/>
        <d v="2021-05-30T00:00:00"/>
        <d v="2021-06-11T00:00:00"/>
        <d v="2021-06-12T00:00:00"/>
        <d v="2021-06-10T00:00:00"/>
        <d v="2021-06-16T00:00:00"/>
        <d v="2021-06-15T00:00:00"/>
        <d v="2021-06-14T00:00:00"/>
        <d v="2021-06-17T00:00:00"/>
        <d v="2021-06-19T00:00:00"/>
        <d v="2021-06-18T00:00:00"/>
        <d v="2021-06-20T00:00:00"/>
        <d v="2021-08-14T00:00:00"/>
        <d v="2021-06-23T00:00:00"/>
        <d v="2021-06-26T00:00:00"/>
        <d v="2021-06-28T00:00:00"/>
        <d v="2021-06-25T00:00:00"/>
        <d v="2021-06-27T00:00:00"/>
        <d v="2021-06-21T00:00:00"/>
        <d v="2021-06-29T00:00:00"/>
        <d v="2022-06-24T00:00:00"/>
        <d v="2022-06-27T00:00:00"/>
        <d v="2022-06-21T00:00:00"/>
        <d v="2022-06-29T00:00:00"/>
        <d v="2022-06-23T00:00:00"/>
        <d v="2022-06-30T00:00:00"/>
        <d v="2022-06-25T00:00:00"/>
        <d v="2022-06-15T00:00:00"/>
        <d v="2022-07-02T00:00:00"/>
        <d v="2022-07-03T00:00:00"/>
        <d v="2022-07-05T00:00:00"/>
        <d v="2022-07-04T00:00:00"/>
        <d v="2022-07-01T00:00:00"/>
        <d v="2022-07-07T00:00:00"/>
        <d v="2022-07-10T00:00:00"/>
        <d v="2022-07-08T00:00:00"/>
        <d v="2022-07-06T00:00:00"/>
        <d v="2022-07-11T00:00:00"/>
        <d v="2022-07-09T00:00:00"/>
        <d v="2022-07-14T00:00:00"/>
        <d v="2022-07-13T00:00:00"/>
        <d v="2022-05-17T00:00:00"/>
        <d v="2022-07-16T00:00:00"/>
        <d v="2022-07-15T00:00:00"/>
        <d v="2022-07-20T00:00:00"/>
        <d v="2022-07-18T00:00:00"/>
        <d v="2022-07-19T00:00:00"/>
        <d v="2022-07-23T00:00:00"/>
        <d v="2022-07-22T00:00:00"/>
        <d v="2022-07-21T00:00:00"/>
        <d v="2022-07-26T00:00:00"/>
        <d v="2022-07-25T00:00:00"/>
        <d v="2022-07-28T00:00:00"/>
        <d v="2022-06-05T00:00:00"/>
        <d v="2022-07-29T00:00:00"/>
        <d v="2022-08-02T00:00:00"/>
        <d v="2022-07-27T00:00:00"/>
        <d v="2022-08-01T00:00:00"/>
        <d v="2022-08-04T00:00:00"/>
        <d v="2022-08-05T00:00:00"/>
        <d v="2022-08-07T00:00:00"/>
        <d v="2022-08-06T00:00:00"/>
        <d v="2022-08-09T00:00:00"/>
        <d v="2022-08-08T00:00:00"/>
        <d v="2022-07-31T00:00:00"/>
        <d v="2022-08-10T00:00:00"/>
        <d v="2022-08-12T00:00:00"/>
        <d v="2022-08-13T00:00:00"/>
        <d v="2022-08-16T00:00:00"/>
        <d v="2022-08-18T00:00:00"/>
        <d v="2022-08-17T00:00:00"/>
        <d v="2022-08-21T00:00:00"/>
        <d v="2022-08-20T00:00:00"/>
        <d v="2022-08-14T00:00:00"/>
        <d v="2022-08-15T00:00:00"/>
        <d v="2022-08-24T00:00:00"/>
        <d v="2022-08-23T00:00:00"/>
        <d v="2022-08-27T00:00:00"/>
        <d v="2022-08-31T00:00:00"/>
        <d v="2022-08-28T00:00:00"/>
        <d v="2022-09-04T00:00:00"/>
        <d v="2022-09-02T00:00:00"/>
        <d v="2022-09-03T00:00:00"/>
        <d v="2022-09-06T00:00:00"/>
        <d v="2022-09-08T00:00:00"/>
        <d v="2022-09-09T00:00:00"/>
        <d v="2022-09-14T00:00:00"/>
        <d v="2022-09-12T00:00:00"/>
        <d v="2022-09-01T00:00:00"/>
        <d v="2022-09-17T00:00:00"/>
        <d v="2022-09-19T00:00:00"/>
        <d v="2022-09-10T00:00:00"/>
        <d v="2022-09-22T00:00:00"/>
        <d v="2022-09-21T00:00:00"/>
        <d v="2022-09-15T00:00:00"/>
        <d v="2022-09-16T00:00:00"/>
        <d v="2022-09-25T00:00:00"/>
        <d v="2022-09-27T00:00:00"/>
        <d v="2022-09-23T00:00:00"/>
        <d v="2022-09-28T00:00:00"/>
        <d v="2022-09-26T00:00:00"/>
        <d v="2022-06-10T00:00:00"/>
        <d v="2022-09-30T00:00:00"/>
        <d v="2022-10-02T00:00:00"/>
        <d v="2022-10-01T00:00:00"/>
        <d v="2022-10-03T00:00:00"/>
        <d v="2022-10-06T00:00:00"/>
        <d v="2022-09-29T00:00:00"/>
        <d v="2022-10-12T00:00:00"/>
        <d v="2022-10-09T00:00:00"/>
        <d v="2022-10-10T00:00:00"/>
        <d v="2022-10-04T00:00:00"/>
        <d v="2022-10-08T00:00:00"/>
        <d v="2022-10-13T00:00:00"/>
        <d v="2022-10-15T00:00:00"/>
        <d v="2022-10-18T00:00:00"/>
        <d v="2022-10-17T00:00:00"/>
        <d v="2022-10-19T00:00:00"/>
        <d v="2022-10-20T00:00:00"/>
        <d v="2022-10-22T00:00:00"/>
        <d v="2022-10-23T00:00:00"/>
        <d v="2022-10-24T00:00:00"/>
        <d v="2022-10-16T00:00:00"/>
        <d v="2022-10-21T00:00:00"/>
        <d v="2022-10-26T00:00:00"/>
        <d v="2022-10-28T00:00:00"/>
        <d v="2022-10-30T00:00:00"/>
        <d v="2022-11-01T00:00:00"/>
        <d v="2022-10-29T00:00:00"/>
        <d v="2022-11-03T00:00:00"/>
        <d v="2022-11-04T00:00:00"/>
        <d v="2022-11-02T00:00:00"/>
        <d v="2022-11-07T00:00:00"/>
        <d v="2022-10-31T00:00:00"/>
        <d v="2022-11-05T00:00:00"/>
        <d v="2022-11-06T00:00:00"/>
        <d v="2022-11-10T00:00:00"/>
      </sharedItems>
    </cacheField>
    <cacheField name="Year" numFmtId="14">
      <sharedItems count="2">
        <s v="2021"/>
        <s v="2022"/>
      </sharedItems>
    </cacheField>
    <cacheField name="Month" numFmtId="14">
      <sharedItems count="11">
        <s v="Jan"/>
        <s v="Feb"/>
        <s v="Mar"/>
        <s v="Apr"/>
        <s v="May"/>
        <s v="Jun"/>
        <s v="Aug"/>
        <s v="Jul"/>
        <s v="Sep"/>
        <s v="Oct"/>
        <s v="Nov"/>
      </sharedItems>
    </cacheField>
    <cacheField name="Day_of_Week" numFmtId="0">
      <sharedItems/>
    </cacheField>
    <cacheField name="Junction_Control" numFmtId="0">
      <sharedItems/>
    </cacheField>
    <cacheField name="Junction_Detail" numFmtId="0">
      <sharedItems/>
    </cacheField>
    <cacheField name="Accident_Severity" numFmtId="0">
      <sharedItems count="3">
        <s v="Serious"/>
        <s v="Slight"/>
        <s v="Fatal"/>
      </sharedItems>
    </cacheField>
    <cacheField name="Latitude" numFmtId="0">
      <sharedItems containsSemiMixedTypes="0" containsString="0" containsNumber="1" minValue="51.477465000000002" maxValue="51.528343999999997"/>
    </cacheField>
    <cacheField name="Light_Conditions" numFmtId="0">
      <sharedItems count="2">
        <s v="Daylight"/>
        <s v="Darkness - lights lit"/>
      </sharedItems>
    </cacheField>
    <cacheField name="Local_Authority_(District)" numFmtId="0">
      <sharedItems/>
    </cacheField>
    <cacheField name="Carriageway_Hazards" numFmtId="0">
      <sharedItems/>
    </cacheField>
    <cacheField name="Longitude" numFmtId="0">
      <sharedItems containsSemiMixedTypes="0" containsString="0" containsNumber="1" minValue="-0.25290600000000002" maxValue="-0.15010799999999999"/>
    </cacheField>
    <cacheField name="Number_of_Casualties" numFmtId="0">
      <sharedItems containsSemiMixedTypes="0" containsString="0" containsNumber="1" containsInteger="1" minValue="1" maxValue="11"/>
    </cacheField>
    <cacheField name="Number_of_Vehicles" numFmtId="0">
      <sharedItems containsSemiMixedTypes="0" containsString="0" containsNumber="1" containsInteger="1" minValue="1" maxValue="9"/>
    </cacheField>
    <cacheField name="Police_Force" numFmtId="0">
      <sharedItems/>
    </cacheField>
    <cacheField name="Road_Surface_Conditions" numFmtId="0">
      <sharedItems count="4">
        <s v="Dry"/>
        <s v="Wet or damp"/>
        <s v="Frost or ice"/>
        <s v="Snow"/>
      </sharedItems>
    </cacheField>
    <cacheField name="Road_Type" numFmtId="0">
      <sharedItems count="4">
        <s v="One way street"/>
        <s v="Single carriageway"/>
        <s v="Dual carriageway"/>
        <s v="Roundabout"/>
      </sharedItems>
    </cacheField>
    <cacheField name="Speed_limit" numFmtId="0">
      <sharedItems containsSemiMixedTypes="0" containsString="0" containsNumber="1" containsInteger="1" minValue="20" maxValue="50"/>
    </cacheField>
    <cacheField name="Time" numFmtId="20">
      <sharedItems containsSemiMixedTypes="0" containsNonDate="0" containsDate="1" containsString="0" minDate="1899-12-30T00:04:00" maxDate="1899-12-30T23:55:00"/>
    </cacheField>
    <cacheField name="Urban_or_Rural_Area" numFmtId="0">
      <sharedItems count="2">
        <s v="Urban"/>
        <s v="Rural"/>
      </sharedItems>
    </cacheField>
    <cacheField name="Weather_Conditions" numFmtId="0">
      <sharedItems/>
    </cacheField>
    <cacheField name="Vehicle_Type" numFmtId="0">
      <sharedItems count="16">
        <s v="Car"/>
        <s v="Taxi/Private hire car"/>
        <s v="Motorcycle over 500cc"/>
        <s v="Van / Goods 3.5 tonnes mgw or under"/>
        <s v="Goods over 3.5t. and under 7.5t"/>
        <s v="Motorcycle 125cc and under"/>
        <s v="Motorcycle 50cc and under"/>
        <s v="Bus or coach (17 or more pass seats)"/>
        <s v="Goods 7.5 tonnes mgw and over"/>
        <s v="Other vehicle"/>
        <s v="Motorcycle over 125cc and up to 500cc"/>
        <s v="others" f="1"/>
        <s v="Bike" f="1"/>
        <s v="Cars" f="1"/>
        <s v="van" f="1"/>
        <s v="bus" f="1"/>
      </sharedItems>
    </cacheField>
  </cacheFields>
  <calculatedItems count="5">
    <calculatedItem formula="Vehicle_Type[Car]+Vehicle_Type['Taxi/Private hire car']">
      <pivotArea cacheIndex="1" outline="0" fieldPosition="0">
        <references count="1">
          <reference field="22" count="1">
            <x v="13"/>
          </reference>
        </references>
      </pivotArea>
    </calculatedItem>
    <calculatedItem formula="Vehicle_Type['Motorcycle 125cc and under']+Vehicle_Type['Motorcycle 50cc and under']+Vehicle_Type['Motorcycle over 125cc and up to 500cc']+Vehicle_Type['Motorcycle over 500cc']">
      <pivotArea cacheIndex="1" outline="0" fieldPosition="0">
        <references count="1">
          <reference field="22" count="1">
            <x v="12"/>
          </reference>
        </references>
      </pivotArea>
    </calculatedItem>
    <calculatedItem formula="Vehicle_Type['Van / Goods 3.5 tonnes mgw or under']">
      <pivotArea cacheIndex="1" outline="0" fieldPosition="0">
        <references count="1">
          <reference field="22" count="1">
            <x v="14"/>
          </reference>
        </references>
      </pivotArea>
    </calculatedItem>
    <calculatedItem formula=" 0">
      <pivotArea cacheIndex="1" outline="0" fieldPosition="0">
        <references count="1">
          <reference field="22" count="1">
            <x v="15"/>
          </reference>
        </references>
      </pivotArea>
    </calculatedItem>
    <calculatedItem formula="Vehicle_Type['Goods 7.5 tonnes mgw and over']+Vehicle_Type['Goods over 3.5t. and under 7.5t']+Vehicle_Type['Other vehicle']">
      <pivotArea cacheIndex="1" outline="0" fieldPosition="0">
        <references count="1">
          <reference field="22" count="1">
            <x v="11"/>
          </reference>
        </references>
      </pivotArea>
    </calculatedItem>
  </calculatedItem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6">
  <r>
    <s v="200901BS70001"/>
    <x v="0"/>
    <x v="0"/>
    <x v="0"/>
    <s v="Thursday"/>
    <s v="Give way or uncontrolled"/>
    <s v="T or staggered junction"/>
    <x v="0"/>
    <n v="51.512273"/>
    <x v="0"/>
    <s v="Kensington and Chelsea"/>
    <s v="None"/>
    <n v="-0.201349"/>
    <n v="1"/>
    <n v="2"/>
    <s v="Metropolitan Police"/>
    <x v="0"/>
    <x v="0"/>
    <n v="30"/>
    <d v="1899-12-30T15:11:00"/>
    <x v="0"/>
    <s v="Fine no high winds"/>
    <x v="0"/>
  </r>
  <r>
    <s v="200901BS70002"/>
    <x v="1"/>
    <x v="0"/>
    <x v="0"/>
    <s v="Monday"/>
    <s v="Give way or uncontrolled"/>
    <s v="Crossroads"/>
    <x v="0"/>
    <n v="51.514398999999997"/>
    <x v="0"/>
    <s v="Kensington and Chelsea"/>
    <s v="None"/>
    <n v="-0.19924800000000001"/>
    <n v="11"/>
    <n v="2"/>
    <s v="Metropolitan Police"/>
    <x v="1"/>
    <x v="1"/>
    <n v="30"/>
    <d v="1899-12-30T10:59:00"/>
    <x v="0"/>
    <s v="Fine no high winds"/>
    <x v="1"/>
  </r>
  <r>
    <s v="200901BS70003"/>
    <x v="2"/>
    <x v="0"/>
    <x v="0"/>
    <s v="Sunday"/>
    <s v="Give way or uncontrolled"/>
    <s v="T or staggered junction"/>
    <x v="1"/>
    <n v="51.486668000000002"/>
    <x v="0"/>
    <s v="Kensington and Chelsea"/>
    <s v="None"/>
    <n v="-0.17959900000000001"/>
    <n v="1"/>
    <n v="2"/>
    <s v="Metropolitan Police"/>
    <x v="0"/>
    <x v="1"/>
    <n v="30"/>
    <d v="1899-12-30T14:19:00"/>
    <x v="0"/>
    <s v="Fine no high winds"/>
    <x v="1"/>
  </r>
  <r>
    <s v="200901BS70004"/>
    <x v="1"/>
    <x v="0"/>
    <x v="0"/>
    <s v="Monday"/>
    <s v="Auto traffic signal"/>
    <s v="T or staggered junction"/>
    <x v="0"/>
    <n v="51.507804"/>
    <x v="0"/>
    <s v="Kensington and Chelsea"/>
    <s v="None"/>
    <n v="-0.20311000000000001"/>
    <n v="1"/>
    <n v="2"/>
    <s v="Metropolitan Police"/>
    <x v="2"/>
    <x v="1"/>
    <n v="30"/>
    <d v="1899-12-30T08:10:00"/>
    <x v="0"/>
    <s v="Other"/>
    <x v="2"/>
  </r>
  <r>
    <s v="200901BS70005"/>
    <x v="3"/>
    <x v="0"/>
    <x v="0"/>
    <s v="Tuesday"/>
    <s v="Auto traffic signal"/>
    <s v="Crossroads"/>
    <x v="0"/>
    <n v="51.482075999999999"/>
    <x v="1"/>
    <s v="Kensington and Chelsea"/>
    <s v="None"/>
    <n v="-0.17344499999999999"/>
    <n v="1"/>
    <n v="2"/>
    <s v="Metropolitan Police"/>
    <x v="0"/>
    <x v="1"/>
    <n v="30"/>
    <d v="1899-12-30T17:25:00"/>
    <x v="0"/>
    <s v="Fine no high winds"/>
    <x v="0"/>
  </r>
  <r>
    <s v="200901BS70006"/>
    <x v="0"/>
    <x v="0"/>
    <x v="0"/>
    <s v="Thursday"/>
    <s v="Give way or uncontrolled"/>
    <s v="T or staggered junction"/>
    <x v="1"/>
    <n v="51.493414999999999"/>
    <x v="0"/>
    <s v="Kensington and Chelsea"/>
    <s v="None"/>
    <n v="-0.185525"/>
    <n v="3"/>
    <n v="2"/>
    <s v="Metropolitan Police"/>
    <x v="0"/>
    <x v="1"/>
    <n v="30"/>
    <d v="1899-12-30T11:48:00"/>
    <x v="0"/>
    <s v="Fine no high winds"/>
    <x v="0"/>
  </r>
  <r>
    <s v="200901BS70007"/>
    <x v="4"/>
    <x v="0"/>
    <x v="0"/>
    <s v="Thursday"/>
    <s v="Give way or uncontrolled"/>
    <s v="T or staggered junction"/>
    <x v="0"/>
    <n v="51.480176999999998"/>
    <x v="0"/>
    <s v="Kensington and Chelsea"/>
    <s v="None"/>
    <n v="-0.178561"/>
    <n v="1"/>
    <n v="2"/>
    <s v="Metropolitan Police"/>
    <x v="0"/>
    <x v="1"/>
    <n v="30"/>
    <d v="1899-12-30T13:58:00"/>
    <x v="0"/>
    <s v="Fine no high winds"/>
    <x v="2"/>
  </r>
  <r>
    <s v="200901BS70008"/>
    <x v="5"/>
    <x v="0"/>
    <x v="0"/>
    <s v="Friday"/>
    <s v="Auto traffic signal"/>
    <s v="Crossroads"/>
    <x v="1"/>
    <n v="51.491956999999999"/>
    <x v="0"/>
    <s v="Kensington and Chelsea"/>
    <s v="None"/>
    <n v="-0.17852399999999999"/>
    <n v="1"/>
    <n v="1"/>
    <s v="Metropolitan Police"/>
    <x v="0"/>
    <x v="2"/>
    <n v="30"/>
    <d v="1899-12-30T13:18:00"/>
    <x v="0"/>
    <s v="Fine no high winds"/>
    <x v="0"/>
  </r>
  <r>
    <s v="200901BS70009"/>
    <x v="6"/>
    <x v="0"/>
    <x v="0"/>
    <s v="Wednesday"/>
    <s v="Give way or uncontrolled"/>
    <s v="T or staggered junction"/>
    <x v="1"/>
    <n v="51.496459999999999"/>
    <x v="0"/>
    <s v="Kensington and Chelsea"/>
    <s v="None"/>
    <n v="-0.16739499999999999"/>
    <n v="2"/>
    <n v="1"/>
    <s v="Metropolitan Police"/>
    <x v="0"/>
    <x v="1"/>
    <n v="30"/>
    <d v="1899-12-30T12:15:00"/>
    <x v="0"/>
    <s v="Fine no high winds"/>
    <x v="3"/>
  </r>
  <r>
    <s v="200901BS70010"/>
    <x v="7"/>
    <x v="0"/>
    <x v="0"/>
    <s v="Saturday"/>
    <s v="Auto traffic signal"/>
    <s v="Crossroads"/>
    <x v="1"/>
    <n v="51.48115"/>
    <x v="0"/>
    <s v="Kensington and Chelsea"/>
    <s v="None"/>
    <n v="-0.18327499999999999"/>
    <n v="1"/>
    <n v="1"/>
    <s v="Metropolitan Police"/>
    <x v="1"/>
    <x v="1"/>
    <n v="30"/>
    <d v="1899-12-30T09:52:00"/>
    <x v="0"/>
    <s v="Other"/>
    <x v="0"/>
  </r>
  <r>
    <s v="200901BS70011"/>
    <x v="6"/>
    <x v="0"/>
    <x v="0"/>
    <s v="Wednesday"/>
    <s v="Auto traffic signal"/>
    <s v="Crossroads"/>
    <x v="1"/>
    <n v="51.482075999999999"/>
    <x v="1"/>
    <s v="Kensington and Chelsea"/>
    <s v="None"/>
    <n v="-0.17344499999999999"/>
    <n v="1"/>
    <n v="2"/>
    <s v="Metropolitan Police"/>
    <x v="0"/>
    <x v="1"/>
    <n v="30"/>
    <d v="1899-12-30T00:09:00"/>
    <x v="0"/>
    <s v="Fine no high winds"/>
    <x v="0"/>
  </r>
  <r>
    <s v="200901BS70012"/>
    <x v="8"/>
    <x v="0"/>
    <x v="0"/>
    <s v="Friday"/>
    <s v="Auto traffic signal"/>
    <s v="Crossroads"/>
    <x v="1"/>
    <n v="51.494995000000003"/>
    <x v="1"/>
    <s v="Kensington and Chelsea"/>
    <s v="None"/>
    <n v="-0.18301300000000001"/>
    <n v="1"/>
    <n v="1"/>
    <s v="Metropolitan Police"/>
    <x v="0"/>
    <x v="1"/>
    <n v="30"/>
    <d v="1899-12-30T17:49:00"/>
    <x v="0"/>
    <s v="Fine no high winds"/>
    <x v="0"/>
  </r>
  <r>
    <s v="200901BS70015"/>
    <x v="9"/>
    <x v="0"/>
    <x v="0"/>
    <s v="Monday"/>
    <s v="Data missing or out of range"/>
    <s v="Not at junction or within 20 metres"/>
    <x v="1"/>
    <n v="51.498778000000001"/>
    <x v="0"/>
    <s v="Kensington and Chelsea"/>
    <s v="None"/>
    <n v="-0.20677899999999999"/>
    <n v="1"/>
    <n v="2"/>
    <s v="Metropolitan Police"/>
    <x v="1"/>
    <x v="1"/>
    <n v="30"/>
    <d v="1899-12-30T14:00:00"/>
    <x v="0"/>
    <s v="Raining no high winds"/>
    <x v="0"/>
  </r>
  <r>
    <s v="200901BS70016"/>
    <x v="10"/>
    <x v="0"/>
    <x v="0"/>
    <s v="Friday"/>
    <s v="Give way or uncontrolled"/>
    <s v="T or staggered junction"/>
    <x v="1"/>
    <n v="51.506186999999997"/>
    <x v="0"/>
    <s v="Kensington and Chelsea"/>
    <s v="None"/>
    <n v="-0.20908199999999999"/>
    <n v="1"/>
    <n v="2"/>
    <s v="Metropolitan Police"/>
    <x v="1"/>
    <x v="1"/>
    <n v="30"/>
    <d v="1899-12-30T08:15:00"/>
    <x v="0"/>
    <s v="Raining no high winds"/>
    <x v="0"/>
  </r>
  <r>
    <s v="200901BS70017"/>
    <x v="11"/>
    <x v="0"/>
    <x v="0"/>
    <s v="Saturday"/>
    <s v="Give way or uncontrolled"/>
    <s v="T or staggered junction"/>
    <x v="1"/>
    <n v="51.493077"/>
    <x v="0"/>
    <s v="Kensington and Chelsea"/>
    <s v="None"/>
    <n v="-0.169548"/>
    <n v="1"/>
    <n v="2"/>
    <s v="Metropolitan Police"/>
    <x v="0"/>
    <x v="1"/>
    <n v="30"/>
    <d v="1899-12-30T12:15:00"/>
    <x v="0"/>
    <s v="Fine no high winds"/>
    <x v="0"/>
  </r>
  <r>
    <s v="200901BS70019"/>
    <x v="12"/>
    <x v="0"/>
    <x v="0"/>
    <s v="Sunday"/>
    <s v="Auto traffic signal"/>
    <s v="Crossroads"/>
    <x v="0"/>
    <n v="51.482075999999999"/>
    <x v="1"/>
    <s v="Kensington and Chelsea"/>
    <s v="None"/>
    <n v="-0.17344499999999999"/>
    <n v="1"/>
    <n v="2"/>
    <s v="Metropolitan Police"/>
    <x v="0"/>
    <x v="1"/>
    <n v="30"/>
    <d v="1899-12-30T22:05:00"/>
    <x v="0"/>
    <s v="Fine no high winds"/>
    <x v="0"/>
  </r>
  <r>
    <s v="200901BS70020"/>
    <x v="13"/>
    <x v="0"/>
    <x v="0"/>
    <s v="Monday"/>
    <s v="Give way or uncontrolled"/>
    <s v="Crossroads"/>
    <x v="1"/>
    <n v="51.488672999999999"/>
    <x v="1"/>
    <s v="Kensington and Chelsea"/>
    <s v="None"/>
    <n v="-0.16972400000000001"/>
    <n v="1"/>
    <n v="2"/>
    <s v="Metropolitan Police"/>
    <x v="0"/>
    <x v="1"/>
    <n v="30"/>
    <d v="1899-12-30T17:30:00"/>
    <x v="0"/>
    <s v="Fine no high winds"/>
    <x v="3"/>
  </r>
  <r>
    <s v="200901BS70021"/>
    <x v="13"/>
    <x v="0"/>
    <x v="0"/>
    <s v="Monday"/>
    <s v="Data missing or out of range"/>
    <s v="Not at junction or within 20 metres"/>
    <x v="1"/>
    <n v="51.482362999999999"/>
    <x v="1"/>
    <s v="Kensington and Chelsea"/>
    <s v="None"/>
    <n v="-0.186108"/>
    <n v="1"/>
    <n v="1"/>
    <s v="Metropolitan Police"/>
    <x v="0"/>
    <x v="1"/>
    <n v="30"/>
    <d v="1899-12-30T17:05:00"/>
    <x v="0"/>
    <s v="Fine no high winds"/>
    <x v="0"/>
  </r>
  <r>
    <s v="200901BS70023"/>
    <x v="14"/>
    <x v="0"/>
    <x v="0"/>
    <s v="Monday"/>
    <s v="Give way or uncontrolled"/>
    <s v="T or staggered junction"/>
    <x v="1"/>
    <n v="51.49391"/>
    <x v="0"/>
    <s v="Kensington and Chelsea"/>
    <s v="None"/>
    <n v="-0.17686099999999999"/>
    <n v="1"/>
    <n v="2"/>
    <s v="Metropolitan Police"/>
    <x v="1"/>
    <x v="1"/>
    <n v="30"/>
    <d v="1899-12-30T14:27:00"/>
    <x v="0"/>
    <s v="Fine no high winds"/>
    <x v="0"/>
  </r>
  <r>
    <s v="200901BS70024"/>
    <x v="15"/>
    <x v="0"/>
    <x v="0"/>
    <s v="Tuesday"/>
    <s v="Data missing or out of range"/>
    <s v="Not at junction or within 20 metres"/>
    <x v="1"/>
    <n v="51.509295999999999"/>
    <x v="1"/>
    <s v="Kensington and Chelsea"/>
    <s v="None"/>
    <n v="-0.19483700000000001"/>
    <n v="1"/>
    <n v="1"/>
    <s v="Metropolitan Police"/>
    <x v="0"/>
    <x v="1"/>
    <n v="30"/>
    <d v="1899-12-30T00:28:00"/>
    <x v="0"/>
    <s v="Fine no high winds"/>
    <x v="0"/>
  </r>
  <r>
    <s v="200901BS70025"/>
    <x v="16"/>
    <x v="0"/>
    <x v="0"/>
    <s v="Wednesday"/>
    <s v="Give way or uncontrolled"/>
    <s v="T or staggered junction"/>
    <x v="1"/>
    <n v="51.502279999999999"/>
    <x v="1"/>
    <s v="Kensington and Chelsea"/>
    <s v="None"/>
    <n v="-0.188919"/>
    <n v="1"/>
    <n v="1"/>
    <s v="Metropolitan Police"/>
    <x v="1"/>
    <x v="1"/>
    <n v="30"/>
    <d v="1899-12-30T23:15:00"/>
    <x v="0"/>
    <s v="Raining no high winds"/>
    <x v="0"/>
  </r>
  <r>
    <s v="200901BS70026"/>
    <x v="17"/>
    <x v="0"/>
    <x v="0"/>
    <s v="Thursday"/>
    <s v="Give way or uncontrolled"/>
    <s v="T or staggered junction"/>
    <x v="1"/>
    <n v="51.507587999999998"/>
    <x v="1"/>
    <s v="Kensington and Chelsea"/>
    <s v="None"/>
    <n v="-0.19490499999999999"/>
    <n v="1"/>
    <n v="1"/>
    <s v="Metropolitan Police"/>
    <x v="1"/>
    <x v="1"/>
    <n v="30"/>
    <d v="1899-12-30T23:15:00"/>
    <x v="0"/>
    <s v="Raining no high winds"/>
    <x v="0"/>
  </r>
  <r>
    <s v="200901BS70027"/>
    <x v="18"/>
    <x v="0"/>
    <x v="0"/>
    <s v="Saturday"/>
    <s v="Auto traffic signal"/>
    <s v="Crossroads"/>
    <x v="0"/>
    <n v="51.488585"/>
    <x v="0"/>
    <s v="Kensington and Chelsea"/>
    <s v="None"/>
    <n v="-0.19306300000000001"/>
    <n v="2"/>
    <n v="2"/>
    <s v="Metropolitan Police"/>
    <x v="0"/>
    <x v="1"/>
    <n v="30"/>
    <d v="1899-12-30T14:20:00"/>
    <x v="0"/>
    <s v="Fine no high winds"/>
    <x v="0"/>
  </r>
  <r>
    <s v="200901BS70028"/>
    <x v="19"/>
    <x v="0"/>
    <x v="1"/>
    <s v="Tuesday"/>
    <s v="Give way or uncontrolled"/>
    <s v="T or staggered junction"/>
    <x v="1"/>
    <n v="51.528343999999997"/>
    <x v="0"/>
    <s v="Kensington and Chelsea"/>
    <s v="None"/>
    <n v="-0.21729499999999999"/>
    <n v="1"/>
    <n v="2"/>
    <s v="Metropolitan Police"/>
    <x v="3"/>
    <x v="1"/>
    <n v="30"/>
    <d v="1899-12-30T13:25:00"/>
    <x v="0"/>
    <s v="Other"/>
    <x v="0"/>
  </r>
  <r>
    <s v="200901BS70030"/>
    <x v="18"/>
    <x v="0"/>
    <x v="0"/>
    <s v="Saturday"/>
    <s v="Give way or uncontrolled"/>
    <s v="T or staggered junction"/>
    <x v="1"/>
    <n v="51.499200999999999"/>
    <x v="1"/>
    <s v="Kensington and Chelsea"/>
    <s v="None"/>
    <n v="-0.16440399999999999"/>
    <n v="2"/>
    <n v="2"/>
    <s v="Metropolitan Police"/>
    <x v="0"/>
    <x v="1"/>
    <n v="30"/>
    <d v="1899-12-30T22:30:00"/>
    <x v="0"/>
    <s v="Fine no high winds"/>
    <x v="0"/>
  </r>
  <r>
    <s v="200901BS70031"/>
    <x v="18"/>
    <x v="0"/>
    <x v="0"/>
    <s v="Saturday"/>
    <s v="Give way or uncontrolled"/>
    <s v="T or staggered junction"/>
    <x v="0"/>
    <n v="51.517080999999997"/>
    <x v="0"/>
    <s v="Kensington and Chelsea"/>
    <s v="None"/>
    <n v="-0.204042"/>
    <n v="2"/>
    <n v="1"/>
    <s v="Metropolitan Police"/>
    <x v="0"/>
    <x v="1"/>
    <n v="30"/>
    <d v="1899-12-30T13:50:00"/>
    <x v="0"/>
    <s v="Fine no high winds"/>
    <x v="0"/>
  </r>
  <r>
    <s v="200901BS70032"/>
    <x v="20"/>
    <x v="0"/>
    <x v="0"/>
    <s v="Thursday"/>
    <s v="Auto traffic signal"/>
    <s v="Crossroads"/>
    <x v="1"/>
    <n v="51.489440000000002"/>
    <x v="0"/>
    <s v="Kensington and Chelsea"/>
    <s v="None"/>
    <n v="-0.19014800000000001"/>
    <n v="1"/>
    <n v="1"/>
    <s v="Metropolitan Police"/>
    <x v="0"/>
    <x v="1"/>
    <n v="30"/>
    <d v="1899-12-30T08:20:00"/>
    <x v="0"/>
    <s v="Fine no high winds"/>
    <x v="0"/>
  </r>
  <r>
    <s v="200901BS70033"/>
    <x v="18"/>
    <x v="0"/>
    <x v="0"/>
    <s v="Saturday"/>
    <s v="Give way or uncontrolled"/>
    <s v="Crossroads"/>
    <x v="1"/>
    <n v="51.494520999999999"/>
    <x v="0"/>
    <s v="Kensington and Chelsea"/>
    <s v="None"/>
    <n v="-0.15839700000000001"/>
    <n v="1"/>
    <n v="2"/>
    <s v="Metropolitan Police"/>
    <x v="0"/>
    <x v="1"/>
    <n v="20"/>
    <d v="1899-12-30T12:03:00"/>
    <x v="0"/>
    <s v="Fine no high winds"/>
    <x v="0"/>
  </r>
  <r>
    <s v="200901BS70035"/>
    <x v="20"/>
    <x v="0"/>
    <x v="0"/>
    <s v="Thursday"/>
    <s v="Auto traffic signal"/>
    <s v="Crossroads"/>
    <x v="2"/>
    <n v="51.508623999999998"/>
    <x v="0"/>
    <s v="Kensington and Chelsea"/>
    <s v="None"/>
    <n v="-0.20379900000000001"/>
    <n v="1"/>
    <n v="2"/>
    <s v="Metropolitan Police"/>
    <x v="0"/>
    <x v="1"/>
    <n v="30"/>
    <d v="1899-12-30T15:50:00"/>
    <x v="0"/>
    <s v="Fine no high winds"/>
    <x v="0"/>
  </r>
  <r>
    <s v="200901BS70036"/>
    <x v="18"/>
    <x v="0"/>
    <x v="0"/>
    <s v="Saturday"/>
    <s v="Auto traffic signal"/>
    <s v="Crossroads"/>
    <x v="2"/>
    <n v="51.491173000000003"/>
    <x v="1"/>
    <s v="Kensington and Chelsea"/>
    <s v="None"/>
    <n v="-0.18013999999999999"/>
    <n v="1"/>
    <n v="2"/>
    <s v="Metropolitan Police"/>
    <x v="1"/>
    <x v="1"/>
    <n v="30"/>
    <d v="1899-12-30T01:01:00"/>
    <x v="0"/>
    <s v="Fine no high winds"/>
    <x v="0"/>
  </r>
  <r>
    <s v="200901BS70037"/>
    <x v="21"/>
    <x v="0"/>
    <x v="0"/>
    <s v="Wednesday"/>
    <s v="Give way or uncontrolled"/>
    <s v="T or staggered junction"/>
    <x v="2"/>
    <n v="51.495477999999999"/>
    <x v="0"/>
    <s v="Kensington and Chelsea"/>
    <s v="None"/>
    <n v="-0.20273099999999999"/>
    <n v="1"/>
    <n v="1"/>
    <s v="Metropolitan Police"/>
    <x v="1"/>
    <x v="0"/>
    <n v="30"/>
    <d v="1899-12-30T07:45:00"/>
    <x v="0"/>
    <s v="Raining no high winds"/>
    <x v="0"/>
  </r>
  <r>
    <s v="200901BS70039"/>
    <x v="15"/>
    <x v="0"/>
    <x v="0"/>
    <s v="Tuesday"/>
    <s v="Auto traffic signal"/>
    <s v="Crossroads"/>
    <x v="2"/>
    <n v="51.495657999999999"/>
    <x v="0"/>
    <s v="Kensington and Chelsea"/>
    <s v="None"/>
    <n v="-0.173622"/>
    <n v="1"/>
    <n v="2"/>
    <s v="Metropolitan Police"/>
    <x v="0"/>
    <x v="1"/>
    <n v="30"/>
    <d v="1899-12-30T12:30:00"/>
    <x v="0"/>
    <s v="Fine no high winds"/>
    <x v="0"/>
  </r>
  <r>
    <s v="200901BS70040"/>
    <x v="18"/>
    <x v="0"/>
    <x v="0"/>
    <s v="Saturday"/>
    <s v="Give way or uncontrolled"/>
    <s v="T or staggered junction"/>
    <x v="2"/>
    <n v="51.499727"/>
    <x v="0"/>
    <s v="Kensington and Chelsea"/>
    <s v="None"/>
    <n v="-0.163518"/>
    <n v="1"/>
    <n v="2"/>
    <s v="Metropolitan Police"/>
    <x v="0"/>
    <x v="2"/>
    <n v="30"/>
    <d v="1899-12-30T10:08:00"/>
    <x v="0"/>
    <s v="Fine no high winds"/>
    <x v="0"/>
  </r>
  <r>
    <s v="200901BS70041"/>
    <x v="17"/>
    <x v="0"/>
    <x v="0"/>
    <s v="Thursday"/>
    <s v="Give way or uncontrolled"/>
    <s v="T or staggered junction"/>
    <x v="2"/>
    <n v="51.507801999999998"/>
    <x v="1"/>
    <s v="Kensington and Chelsea"/>
    <s v="None"/>
    <n v="-0.20296600000000001"/>
    <n v="1"/>
    <n v="2"/>
    <s v="Metropolitan Police"/>
    <x v="1"/>
    <x v="1"/>
    <n v="30"/>
    <d v="1899-12-30T16:19:00"/>
    <x v="0"/>
    <s v="Fine no high winds"/>
    <x v="0"/>
  </r>
  <r>
    <s v="200901BS70042"/>
    <x v="20"/>
    <x v="0"/>
    <x v="0"/>
    <s v="Thursday"/>
    <s v="Auto traffic signal"/>
    <s v="T or staggered junction"/>
    <x v="2"/>
    <n v="51.508972"/>
    <x v="1"/>
    <s v="Kensington and Chelsea"/>
    <s v="None"/>
    <n v="-0.197156"/>
    <n v="1"/>
    <n v="1"/>
    <s v="Metropolitan Police"/>
    <x v="0"/>
    <x v="1"/>
    <n v="30"/>
    <d v="1899-12-30T20:35:00"/>
    <x v="0"/>
    <s v="Fine no high winds"/>
    <x v="0"/>
  </r>
  <r>
    <s v="200901BS70043"/>
    <x v="22"/>
    <x v="0"/>
    <x v="0"/>
    <s v="Tuesday"/>
    <s v="Auto traffic signal"/>
    <s v="T or staggered junction"/>
    <x v="2"/>
    <n v="51.513036"/>
    <x v="0"/>
    <s v="Kensington and Chelsea"/>
    <s v="None"/>
    <n v="-0.20420099999999999"/>
    <n v="1"/>
    <n v="1"/>
    <s v="Metropolitan Police"/>
    <x v="0"/>
    <x v="1"/>
    <n v="30"/>
    <d v="1899-12-30T13:27:00"/>
    <x v="0"/>
    <s v="Fine no high winds"/>
    <x v="0"/>
  </r>
  <r>
    <s v="200901BS70044"/>
    <x v="11"/>
    <x v="0"/>
    <x v="0"/>
    <s v="Saturday"/>
    <s v="Give way or uncontrolled"/>
    <s v="Crossroads"/>
    <x v="2"/>
    <n v="51.512442999999998"/>
    <x v="0"/>
    <s v="Kensington and Chelsea"/>
    <s v="None"/>
    <n v="-0.20653099999999999"/>
    <n v="1"/>
    <n v="2"/>
    <s v="Metropolitan Police"/>
    <x v="1"/>
    <x v="1"/>
    <n v="30"/>
    <d v="1899-12-30T11:00:00"/>
    <x v="0"/>
    <s v="Fine no high winds"/>
    <x v="3"/>
  </r>
  <r>
    <s v="200901BS70045"/>
    <x v="23"/>
    <x v="0"/>
    <x v="0"/>
    <s v="Thursday"/>
    <s v="Give way or uncontrolled"/>
    <s v="T or staggered junction"/>
    <x v="2"/>
    <n v="51.491908000000002"/>
    <x v="0"/>
    <s v="Kensington and Chelsea"/>
    <s v="None"/>
    <n v="-0.19278699999999999"/>
    <n v="1"/>
    <n v="1"/>
    <s v="Metropolitan Police"/>
    <x v="0"/>
    <x v="1"/>
    <n v="30"/>
    <d v="1899-12-30T11:30:00"/>
    <x v="0"/>
    <s v="Fine no high winds"/>
    <x v="0"/>
  </r>
  <r>
    <s v="200901BS70047"/>
    <x v="24"/>
    <x v="0"/>
    <x v="1"/>
    <s v="Monday"/>
    <s v="Data missing or out of range"/>
    <s v="Not at junction or within 20 metres"/>
    <x v="2"/>
    <n v="51.497810999999999"/>
    <x v="0"/>
    <s v="Kensington and Chelsea"/>
    <s v="None"/>
    <n v="-0.202351"/>
    <n v="1"/>
    <n v="2"/>
    <s v="Metropolitan Police"/>
    <x v="1"/>
    <x v="1"/>
    <n v="30"/>
    <d v="1899-12-30T09:15:00"/>
    <x v="0"/>
    <s v="Raining no high winds"/>
    <x v="0"/>
  </r>
  <r>
    <s v="200901BS70049"/>
    <x v="21"/>
    <x v="0"/>
    <x v="0"/>
    <s v="Wednesday"/>
    <s v="Give way or uncontrolled"/>
    <s v="T or staggered junction"/>
    <x v="2"/>
    <n v="51.486272999999997"/>
    <x v="0"/>
    <s v="Kensington and Chelsea"/>
    <s v="None"/>
    <n v="-0.17154900000000001"/>
    <n v="1"/>
    <n v="2"/>
    <s v="Metropolitan Police"/>
    <x v="1"/>
    <x v="1"/>
    <n v="30"/>
    <d v="1899-12-30T11:15:00"/>
    <x v="0"/>
    <s v="Raining no high winds"/>
    <x v="0"/>
  </r>
  <r>
    <s v="200901BS70050"/>
    <x v="25"/>
    <x v="0"/>
    <x v="0"/>
    <s v="Friday"/>
    <s v="Data missing or out of range"/>
    <s v="Not at junction or within 20 metres"/>
    <x v="2"/>
    <n v="51.500737999999998"/>
    <x v="0"/>
    <s v="Kensington and Chelsea"/>
    <s v="None"/>
    <n v="-0.193879"/>
    <n v="2"/>
    <n v="1"/>
    <s v="Metropolitan Police"/>
    <x v="1"/>
    <x v="1"/>
    <n v="30"/>
    <d v="1899-12-30T11:15:00"/>
    <x v="0"/>
    <s v="Fine no high winds"/>
    <x v="0"/>
  </r>
  <r>
    <s v="200901BS70051"/>
    <x v="13"/>
    <x v="0"/>
    <x v="0"/>
    <s v="Monday"/>
    <s v="Give way or uncontrolled"/>
    <s v="T or staggered junction"/>
    <x v="2"/>
    <n v="51.500120000000003"/>
    <x v="0"/>
    <s v="Kensington and Chelsea"/>
    <s v="None"/>
    <n v="-0.15989999999999999"/>
    <n v="1"/>
    <n v="2"/>
    <s v="Metropolitan Police"/>
    <x v="0"/>
    <x v="1"/>
    <n v="30"/>
    <d v="1899-12-30T14:40:00"/>
    <x v="0"/>
    <s v="Fine no high winds"/>
    <x v="0"/>
  </r>
  <r>
    <s v="200901BS70052"/>
    <x v="19"/>
    <x v="0"/>
    <x v="1"/>
    <s v="Tuesday"/>
    <s v="Give way or uncontrolled"/>
    <s v="T or staggered junction"/>
    <x v="2"/>
    <n v="51.492089999999997"/>
    <x v="0"/>
    <s v="Kensington and Chelsea"/>
    <s v="None"/>
    <n v="-0.19292400000000001"/>
    <n v="1"/>
    <n v="1"/>
    <s v="Metropolitan Police"/>
    <x v="0"/>
    <x v="0"/>
    <n v="30"/>
    <d v="1899-12-30T09:58:00"/>
    <x v="0"/>
    <s v="Fine no high winds"/>
    <x v="0"/>
  </r>
  <r>
    <s v="200901BS70053"/>
    <x v="26"/>
    <x v="0"/>
    <x v="1"/>
    <s v="Tuesday"/>
    <s v="Give way or uncontrolled"/>
    <s v="T or staggered junction"/>
    <x v="2"/>
    <n v="51.491050000000001"/>
    <x v="0"/>
    <s v="Kensington and Chelsea"/>
    <s v="None"/>
    <n v="-0.16069800000000001"/>
    <n v="1"/>
    <n v="2"/>
    <s v="Metropolitan Police"/>
    <x v="1"/>
    <x v="0"/>
    <n v="30"/>
    <d v="1899-12-30T08:10:00"/>
    <x v="0"/>
    <s v="Fine no high winds"/>
    <x v="0"/>
  </r>
  <r>
    <s v="200901BS70054"/>
    <x v="27"/>
    <x v="0"/>
    <x v="0"/>
    <s v="Friday"/>
    <s v="Auto traffic signal"/>
    <s v="Roundabout"/>
    <x v="2"/>
    <n v="51.504671999999999"/>
    <x v="0"/>
    <s v="Hammersmith and Fulham"/>
    <s v="None"/>
    <n v="-0.21591399999999999"/>
    <n v="1"/>
    <n v="2"/>
    <s v="Metropolitan Police"/>
    <x v="0"/>
    <x v="2"/>
    <n v="30"/>
    <d v="1899-12-30T08:28:00"/>
    <x v="0"/>
    <s v="Fine no high winds"/>
    <x v="4"/>
  </r>
  <r>
    <s v="200901BS70055"/>
    <x v="21"/>
    <x v="0"/>
    <x v="0"/>
    <s v="Wednesday"/>
    <s v="Data missing or out of range"/>
    <s v="Not at junction or within 20 metres"/>
    <x v="2"/>
    <n v="51.506379000000003"/>
    <x v="1"/>
    <s v="Kensington and Chelsea"/>
    <s v="None"/>
    <n v="-0.20403099999999999"/>
    <n v="1"/>
    <n v="2"/>
    <s v="Metropolitan Police"/>
    <x v="1"/>
    <x v="1"/>
    <n v="30"/>
    <d v="1899-12-30T19:53:00"/>
    <x v="0"/>
    <s v="Raining no high winds"/>
    <x v="0"/>
  </r>
  <r>
    <s v="200901BS70056"/>
    <x v="20"/>
    <x v="0"/>
    <x v="0"/>
    <s v="Thursday"/>
    <s v="Give way or uncontrolled"/>
    <s v="T or staggered junction"/>
    <x v="2"/>
    <n v="51.480175000000003"/>
    <x v="0"/>
    <s v="Kensington and Chelsea"/>
    <s v="None"/>
    <n v="-0.17841699999999999"/>
    <n v="1"/>
    <n v="2"/>
    <s v="Metropolitan Police"/>
    <x v="0"/>
    <x v="1"/>
    <n v="30"/>
    <d v="1899-12-30T14:05:00"/>
    <x v="0"/>
    <s v="Fine no high winds"/>
    <x v="5"/>
  </r>
  <r>
    <s v="200901BS70057"/>
    <x v="26"/>
    <x v="0"/>
    <x v="1"/>
    <s v="Tuesday"/>
    <s v="Data missing or out of range"/>
    <s v="Not at junction or within 20 metres"/>
    <x v="2"/>
    <n v="51.491835999999999"/>
    <x v="1"/>
    <s v="Kensington and Chelsea"/>
    <s v="None"/>
    <n v="-0.15922500000000001"/>
    <n v="1"/>
    <n v="1"/>
    <s v="Metropolitan Police"/>
    <x v="0"/>
    <x v="1"/>
    <n v="30"/>
    <d v="1899-12-30T23:55:00"/>
    <x v="0"/>
    <s v="Fine no high winds"/>
    <x v="0"/>
  </r>
  <r>
    <s v="200901BS70058"/>
    <x v="26"/>
    <x v="0"/>
    <x v="1"/>
    <s v="Tuesday"/>
    <s v="Auto traffic signal"/>
    <s v="Crossroads"/>
    <x v="2"/>
    <n v="51.516717"/>
    <x v="0"/>
    <s v="Kensington and Chelsea"/>
    <s v="None"/>
    <n v="-0.209678"/>
    <n v="1"/>
    <n v="1"/>
    <s v="Metropolitan Police"/>
    <x v="1"/>
    <x v="1"/>
    <n v="30"/>
    <d v="1899-12-30T08:35:00"/>
    <x v="0"/>
    <s v="Fine no high winds"/>
    <x v="0"/>
  </r>
  <r>
    <s v="200901BS70060"/>
    <x v="28"/>
    <x v="0"/>
    <x v="1"/>
    <s v="Thursday"/>
    <s v="Data missing or out of range"/>
    <s v="Not at junction or within 20 metres"/>
    <x v="2"/>
    <n v="51.490115000000003"/>
    <x v="0"/>
    <s v="Kensington and Chelsea"/>
    <s v="None"/>
    <n v="-0.19314600000000001"/>
    <n v="1"/>
    <n v="2"/>
    <s v="Metropolitan Police"/>
    <x v="0"/>
    <x v="1"/>
    <n v="30"/>
    <d v="1899-12-30T07:53:00"/>
    <x v="0"/>
    <s v="Fine no high winds"/>
    <x v="0"/>
  </r>
  <r>
    <s v="200901BS70061"/>
    <x v="29"/>
    <x v="0"/>
    <x v="1"/>
    <s v="Monday"/>
    <s v="Auto traffic signal"/>
    <s v="T or staggered junction"/>
    <x v="2"/>
    <n v="51.508943000000002"/>
    <x v="0"/>
    <s v="Kensington and Chelsea"/>
    <s v="None"/>
    <n v="-0.19528400000000001"/>
    <n v="1"/>
    <n v="1"/>
    <s v="Metropolitan Police"/>
    <x v="0"/>
    <x v="1"/>
    <n v="30"/>
    <d v="1899-12-30T12:00:00"/>
    <x v="0"/>
    <s v="Fine no high winds"/>
    <x v="0"/>
  </r>
  <r>
    <s v="200901BS70062"/>
    <x v="29"/>
    <x v="0"/>
    <x v="1"/>
    <s v="Monday"/>
    <s v="Auto traffic signal"/>
    <s v="T or staggered junction"/>
    <x v="2"/>
    <n v="51.493264000000003"/>
    <x v="0"/>
    <s v="Kensington and Chelsea"/>
    <s v="None"/>
    <n v="-0.199072"/>
    <n v="1"/>
    <n v="2"/>
    <s v="Metropolitan Police"/>
    <x v="0"/>
    <x v="2"/>
    <n v="30"/>
    <d v="1899-12-30T08:25:00"/>
    <x v="0"/>
    <s v="Fine no high winds"/>
    <x v="0"/>
  </r>
  <r>
    <s v="200901BS70063"/>
    <x v="30"/>
    <x v="0"/>
    <x v="1"/>
    <s v="Saturday"/>
    <s v="Data missing or out of range"/>
    <s v="Not at junction or within 20 metres"/>
    <x v="2"/>
    <n v="51.484765000000003"/>
    <x v="1"/>
    <s v="Kensington and Chelsea"/>
    <s v="None"/>
    <n v="-0.15562100000000001"/>
    <n v="1"/>
    <n v="2"/>
    <s v="Metropolitan Police"/>
    <x v="1"/>
    <x v="1"/>
    <n v="30"/>
    <d v="1899-12-30T21:06:00"/>
    <x v="0"/>
    <s v="Fine no high winds"/>
    <x v="0"/>
  </r>
  <r>
    <s v="200901BS70064"/>
    <x v="31"/>
    <x v="0"/>
    <x v="1"/>
    <s v="Wednesday"/>
    <s v="Auto traffic signal"/>
    <s v="T or staggered junction"/>
    <x v="1"/>
    <n v="51.481746000000001"/>
    <x v="0"/>
    <s v="Kensington and Chelsea"/>
    <s v="None"/>
    <n v="-0.17533000000000001"/>
    <n v="1"/>
    <n v="1"/>
    <s v="Metropolitan Police"/>
    <x v="1"/>
    <x v="1"/>
    <n v="30"/>
    <d v="1899-12-30T07:09:00"/>
    <x v="0"/>
    <s v="Fine no high winds"/>
    <x v="0"/>
  </r>
  <r>
    <s v="200901BS70065"/>
    <x v="32"/>
    <x v="0"/>
    <x v="1"/>
    <s v="Saturday"/>
    <s v="Data missing or out of range"/>
    <s v="Not at junction or within 20 metres"/>
    <x v="1"/>
    <n v="51.487665999999997"/>
    <x v="1"/>
    <s v="Kensington and Chelsea"/>
    <s v="None"/>
    <n v="-0.18013499999999999"/>
    <n v="2"/>
    <n v="1"/>
    <s v="Metropolitan Police"/>
    <x v="0"/>
    <x v="1"/>
    <n v="30"/>
    <d v="1899-12-30T20:42:00"/>
    <x v="0"/>
    <s v="Fine no high winds"/>
    <x v="0"/>
  </r>
  <r>
    <s v="200901BS70066"/>
    <x v="33"/>
    <x v="0"/>
    <x v="1"/>
    <s v="Sunday"/>
    <s v="Give way or uncontrolled"/>
    <s v="T or staggered junction"/>
    <x v="1"/>
    <n v="51.501516000000002"/>
    <x v="1"/>
    <s v="Kensington and Chelsea"/>
    <s v="None"/>
    <n v="-0.191831"/>
    <n v="1"/>
    <n v="1"/>
    <s v="Metropolitan Police"/>
    <x v="0"/>
    <x v="1"/>
    <n v="30"/>
    <d v="1899-12-30T00:35:00"/>
    <x v="0"/>
    <s v="Fine no high winds"/>
    <x v="3"/>
  </r>
  <r>
    <s v="200901BS70067"/>
    <x v="32"/>
    <x v="0"/>
    <x v="1"/>
    <s v="Saturday"/>
    <s v="Give way or uncontrolled"/>
    <s v="T or staggered junction"/>
    <x v="1"/>
    <n v="51.487794000000001"/>
    <x v="0"/>
    <s v="Kensington and Chelsea"/>
    <s v="None"/>
    <n v="-0.18257899999999999"/>
    <n v="1"/>
    <n v="2"/>
    <s v="Metropolitan Police"/>
    <x v="0"/>
    <x v="0"/>
    <n v="30"/>
    <d v="1899-12-30T10:15:00"/>
    <x v="0"/>
    <s v="Fine no high winds"/>
    <x v="0"/>
  </r>
  <r>
    <s v="200901BS70069"/>
    <x v="28"/>
    <x v="0"/>
    <x v="1"/>
    <s v="Thursday"/>
    <s v="Give way or uncontrolled"/>
    <s v="T or staggered junction"/>
    <x v="1"/>
    <n v="51.502057999999998"/>
    <x v="1"/>
    <s v="Kensington and Chelsea"/>
    <s v="None"/>
    <n v="-0.18618999999999999"/>
    <n v="1"/>
    <n v="2"/>
    <s v="Metropolitan Police"/>
    <x v="1"/>
    <x v="1"/>
    <n v="30"/>
    <d v="1899-12-30T16:50:00"/>
    <x v="0"/>
    <s v="Snowing no high winds"/>
    <x v="0"/>
  </r>
  <r>
    <s v="200901BS70070"/>
    <x v="28"/>
    <x v="0"/>
    <x v="1"/>
    <s v="Thursday"/>
    <s v="Auto traffic signal"/>
    <s v="T or staggered junction"/>
    <x v="1"/>
    <n v="51.500993999999999"/>
    <x v="0"/>
    <s v="Kensington and Chelsea"/>
    <s v="None"/>
    <n v="-0.19300400000000001"/>
    <n v="1"/>
    <n v="1"/>
    <s v="Metropolitan Police"/>
    <x v="0"/>
    <x v="1"/>
    <n v="30"/>
    <d v="1899-12-30T12:20:00"/>
    <x v="0"/>
    <s v="Fine no high winds"/>
    <x v="0"/>
  </r>
  <r>
    <s v="200901BS70071"/>
    <x v="34"/>
    <x v="0"/>
    <x v="1"/>
    <s v="Friday"/>
    <s v="Give way or uncontrolled"/>
    <s v="Roundabout"/>
    <x v="1"/>
    <n v="51.523977000000002"/>
    <x v="1"/>
    <s v="Kensington and Chelsea"/>
    <s v="None"/>
    <n v="-0.214006"/>
    <n v="1"/>
    <n v="2"/>
    <s v="Metropolitan Police"/>
    <x v="0"/>
    <x v="3"/>
    <n v="30"/>
    <d v="1899-12-30T23:15:00"/>
    <x v="0"/>
    <s v="Fine no high winds"/>
    <x v="3"/>
  </r>
  <r>
    <s v="200901BS70072"/>
    <x v="35"/>
    <x v="0"/>
    <x v="1"/>
    <s v="Friday"/>
    <s v="Give way or uncontrolled"/>
    <s v="Crossroads"/>
    <x v="1"/>
    <n v="51.484368000000003"/>
    <x v="0"/>
    <s v="Kensington and Chelsea"/>
    <s v="None"/>
    <n v="-0.17047300000000001"/>
    <n v="1"/>
    <n v="1"/>
    <s v="Metropolitan Police"/>
    <x v="0"/>
    <x v="1"/>
    <n v="30"/>
    <d v="1899-12-30T15:40:00"/>
    <x v="0"/>
    <s v="Fine no high winds"/>
    <x v="0"/>
  </r>
  <r>
    <s v="200901BS70073"/>
    <x v="36"/>
    <x v="0"/>
    <x v="0"/>
    <s v="Sunday"/>
    <s v="Data missing or out of range"/>
    <s v="Not at junction or within 20 metres"/>
    <x v="1"/>
    <n v="51.501168999999997"/>
    <x v="1"/>
    <s v="Kensington and Chelsea"/>
    <s v="None"/>
    <n v="-0.19270899999999999"/>
    <n v="1"/>
    <n v="1"/>
    <s v="Metropolitan Police"/>
    <x v="0"/>
    <x v="1"/>
    <n v="30"/>
    <d v="1899-12-30T16:46:00"/>
    <x v="0"/>
    <s v="Fine no high winds"/>
    <x v="0"/>
  </r>
  <r>
    <s v="200901BS70075"/>
    <x v="37"/>
    <x v="0"/>
    <x v="1"/>
    <s v="Saturday"/>
    <s v="Give way or uncontrolled"/>
    <s v="T or staggered junction"/>
    <x v="1"/>
    <n v="51.482990000000001"/>
    <x v="0"/>
    <s v="Kensington and Chelsea"/>
    <s v="None"/>
    <n v="-0.18593899999999999"/>
    <n v="2"/>
    <n v="2"/>
    <s v="Metropolitan Police"/>
    <x v="0"/>
    <x v="1"/>
    <n v="30"/>
    <d v="1899-12-30T12:25:00"/>
    <x v="0"/>
    <s v="Fine no high winds"/>
    <x v="0"/>
  </r>
  <r>
    <s v="200901BS70077"/>
    <x v="38"/>
    <x v="0"/>
    <x v="1"/>
    <s v="Monday"/>
    <s v="Give way or uncontrolled"/>
    <s v="Roundabout"/>
    <x v="1"/>
    <n v="51.515582000000002"/>
    <x v="0"/>
    <s v="Kensington and Chelsea"/>
    <s v="None"/>
    <n v="-0.20597499999999999"/>
    <n v="1"/>
    <n v="2"/>
    <s v="Metropolitan Police"/>
    <x v="0"/>
    <x v="3"/>
    <n v="30"/>
    <d v="1899-12-30T13:23:00"/>
    <x v="0"/>
    <s v="Fine no high winds"/>
    <x v="3"/>
  </r>
  <r>
    <s v="200901BS70078"/>
    <x v="39"/>
    <x v="0"/>
    <x v="1"/>
    <s v="Sunday"/>
    <s v="Give way or uncontrolled"/>
    <s v="T or staggered junction"/>
    <x v="0"/>
    <n v="51.483750000000001"/>
    <x v="1"/>
    <s v="Kensington and Chelsea"/>
    <s v="None"/>
    <n v="-0.16545599999999999"/>
    <n v="1"/>
    <n v="2"/>
    <s v="Metropolitan Police"/>
    <x v="0"/>
    <x v="1"/>
    <n v="30"/>
    <d v="1899-12-30T17:30:00"/>
    <x v="0"/>
    <s v="Fine no high winds"/>
    <x v="0"/>
  </r>
  <r>
    <s v="200901BS70080"/>
    <x v="40"/>
    <x v="0"/>
    <x v="1"/>
    <s v="Thursday"/>
    <s v="Give way or uncontrolled"/>
    <s v="T or staggered junction"/>
    <x v="1"/>
    <n v="51.490918999999998"/>
    <x v="1"/>
    <s v="Kensington and Chelsea"/>
    <s v="None"/>
    <n v="-0.18115800000000001"/>
    <n v="1"/>
    <n v="2"/>
    <s v="Metropolitan Police"/>
    <x v="0"/>
    <x v="1"/>
    <n v="30"/>
    <d v="1899-12-30T22:55:00"/>
    <x v="0"/>
    <s v="Fine no high winds"/>
    <x v="0"/>
  </r>
  <r>
    <s v="200901BS70086"/>
    <x v="8"/>
    <x v="0"/>
    <x v="0"/>
    <s v="Friday"/>
    <s v="Give way or uncontrolled"/>
    <s v="T or staggered junction"/>
    <x v="1"/>
    <n v="51.500731000000002"/>
    <x v="0"/>
    <s v="Kensington and Chelsea"/>
    <s v="None"/>
    <n v="-0.19344700000000001"/>
    <n v="1"/>
    <n v="2"/>
    <s v="Metropolitan Police"/>
    <x v="0"/>
    <x v="2"/>
    <n v="30"/>
    <d v="1899-12-30T16:05:00"/>
    <x v="0"/>
    <s v="Fine no high winds"/>
    <x v="0"/>
  </r>
  <r>
    <s v="200901BS70088"/>
    <x v="31"/>
    <x v="0"/>
    <x v="1"/>
    <s v="Wednesday"/>
    <s v="Data missing or out of range"/>
    <s v="Not at junction or within 20 metres"/>
    <x v="0"/>
    <n v="51.513804"/>
    <x v="0"/>
    <s v="Kensington and Chelsea"/>
    <s v="None"/>
    <n v="-0.213251"/>
    <n v="2"/>
    <n v="2"/>
    <s v="Metropolitan Police"/>
    <x v="1"/>
    <x v="1"/>
    <n v="30"/>
    <d v="1899-12-30T08:36:00"/>
    <x v="0"/>
    <s v="Other"/>
    <x v="0"/>
  </r>
  <r>
    <s v="200901BS70089"/>
    <x v="41"/>
    <x v="0"/>
    <x v="2"/>
    <s v="Wednesday"/>
    <s v="Give way or uncontrolled"/>
    <s v="T or staggered junction"/>
    <x v="1"/>
    <n v="51.494663000000003"/>
    <x v="1"/>
    <s v="Kensington and Chelsea"/>
    <s v="None"/>
    <n v="-0.190661"/>
    <n v="1"/>
    <n v="2"/>
    <s v="Metropolitan Police"/>
    <x v="0"/>
    <x v="1"/>
    <n v="30"/>
    <d v="1899-12-30T21:45:00"/>
    <x v="0"/>
    <s v="Fine no high winds"/>
    <x v="0"/>
  </r>
  <r>
    <s v="200901BS70090"/>
    <x v="42"/>
    <x v="0"/>
    <x v="2"/>
    <s v="Tuesday"/>
    <s v="Give way or uncontrolled"/>
    <s v="T or staggered junction"/>
    <x v="1"/>
    <n v="51.497543"/>
    <x v="0"/>
    <s v="Kensington and Chelsea"/>
    <s v="None"/>
    <n v="-0.16764000000000001"/>
    <n v="1"/>
    <n v="2"/>
    <s v="Metropolitan Police"/>
    <x v="0"/>
    <x v="2"/>
    <n v="30"/>
    <d v="1899-12-30T08:55:00"/>
    <x v="0"/>
    <s v="Fine no high winds"/>
    <x v="0"/>
  </r>
  <r>
    <s v="200901BS70091"/>
    <x v="42"/>
    <x v="0"/>
    <x v="2"/>
    <s v="Tuesday"/>
    <s v="Give way or uncontrolled"/>
    <s v="Crossroads"/>
    <x v="1"/>
    <n v="51.517474999999997"/>
    <x v="0"/>
    <s v="Kensington and Chelsea"/>
    <s v="None"/>
    <n v="-0.20633299999999999"/>
    <n v="2"/>
    <n v="2"/>
    <s v="Metropolitan Police"/>
    <x v="0"/>
    <x v="1"/>
    <n v="30"/>
    <d v="1899-12-30T08:30:00"/>
    <x v="0"/>
    <s v="Fine no high winds"/>
    <x v="0"/>
  </r>
  <r>
    <s v="200901BS70092"/>
    <x v="42"/>
    <x v="0"/>
    <x v="2"/>
    <s v="Tuesday"/>
    <s v="Give way or uncontrolled"/>
    <s v="Crossroads"/>
    <x v="1"/>
    <n v="51.485759000000002"/>
    <x v="1"/>
    <s v="Kensington and Chelsea"/>
    <s v="None"/>
    <n v="-0.173154"/>
    <n v="1"/>
    <n v="1"/>
    <s v="Metropolitan Police"/>
    <x v="1"/>
    <x v="1"/>
    <n v="30"/>
    <d v="1899-12-30T20:20:00"/>
    <x v="0"/>
    <s v="Raining no high winds"/>
    <x v="2"/>
  </r>
  <r>
    <s v="200901BS70093"/>
    <x v="41"/>
    <x v="0"/>
    <x v="2"/>
    <s v="Wednesday"/>
    <s v="Give way or uncontrolled"/>
    <s v="Mini-roundabout"/>
    <x v="1"/>
    <n v="51.517795999999997"/>
    <x v="0"/>
    <s v="Kensington and Chelsea"/>
    <s v="None"/>
    <n v="-0.21554499999999999"/>
    <n v="3"/>
    <n v="2"/>
    <s v="Metropolitan Police"/>
    <x v="0"/>
    <x v="3"/>
    <n v="30"/>
    <d v="1899-12-30T14:51:00"/>
    <x v="0"/>
    <s v="Fine no high winds"/>
    <x v="6"/>
  </r>
  <r>
    <s v="200901BS70094"/>
    <x v="43"/>
    <x v="0"/>
    <x v="2"/>
    <s v="Friday"/>
    <s v="Auto traffic signal"/>
    <s v="Crossroads"/>
    <x v="1"/>
    <n v="51.497047999999999"/>
    <x v="0"/>
    <s v="Kensington and Chelsea"/>
    <s v="None"/>
    <n v="-0.15901499999999999"/>
    <n v="1"/>
    <n v="2"/>
    <s v="Metropolitan Police"/>
    <x v="0"/>
    <x v="1"/>
    <n v="30"/>
    <d v="1899-12-30T06:35:00"/>
    <x v="0"/>
    <s v="Fine no high winds"/>
    <x v="0"/>
  </r>
  <r>
    <s v="200901BS70095"/>
    <x v="44"/>
    <x v="0"/>
    <x v="1"/>
    <s v="Tuesday"/>
    <s v="Give way or uncontrolled"/>
    <s v="T or staggered junction"/>
    <x v="0"/>
    <n v="51.497103000000003"/>
    <x v="1"/>
    <s v="Kensington and Chelsea"/>
    <s v="None"/>
    <n v="-0.16823399999999999"/>
    <n v="1"/>
    <n v="1"/>
    <s v="Metropolitan Police"/>
    <x v="0"/>
    <x v="1"/>
    <n v="30"/>
    <d v="1899-12-30T19:11:00"/>
    <x v="0"/>
    <s v="Fine no high winds"/>
    <x v="5"/>
  </r>
  <r>
    <s v="200901BS70096"/>
    <x v="42"/>
    <x v="0"/>
    <x v="2"/>
    <s v="Tuesday"/>
    <s v="Give way or uncontrolled"/>
    <s v="T or staggered junction"/>
    <x v="0"/>
    <n v="51.512346000000001"/>
    <x v="1"/>
    <s v="Kensington and Chelsea"/>
    <s v="None"/>
    <n v="-0.21792"/>
    <n v="1"/>
    <n v="2"/>
    <s v="Metropolitan Police"/>
    <x v="1"/>
    <x v="1"/>
    <n v="30"/>
    <d v="1899-12-30T20:26:00"/>
    <x v="0"/>
    <s v="Raining no high winds"/>
    <x v="1"/>
  </r>
  <r>
    <s v="200901BS70097"/>
    <x v="34"/>
    <x v="0"/>
    <x v="1"/>
    <s v="Friday"/>
    <s v="Auto traffic signal"/>
    <s v="Crossroads"/>
    <x v="1"/>
    <n v="51.485757"/>
    <x v="0"/>
    <s v="Kensington and Chelsea"/>
    <s v="None"/>
    <n v="-0.15010799999999999"/>
    <n v="1"/>
    <n v="2"/>
    <s v="Metropolitan Police"/>
    <x v="0"/>
    <x v="1"/>
    <n v="30"/>
    <d v="1899-12-30T11:30:00"/>
    <x v="0"/>
    <s v="Fine no high winds"/>
    <x v="0"/>
  </r>
  <r>
    <s v="200901BS70099"/>
    <x v="31"/>
    <x v="0"/>
    <x v="1"/>
    <s v="Wednesday"/>
    <s v="Data missing or out of range"/>
    <s v="Not at junction or within 20 metres"/>
    <x v="1"/>
    <n v="51.500855999999999"/>
    <x v="0"/>
    <s v="Kensington and Chelsea"/>
    <s v="None"/>
    <n v="-0.18407599999999999"/>
    <n v="1"/>
    <n v="2"/>
    <s v="Metropolitan Police"/>
    <x v="0"/>
    <x v="1"/>
    <n v="30"/>
    <d v="1899-12-30T13:00:00"/>
    <x v="0"/>
    <s v="Fine no high winds"/>
    <x v="0"/>
  </r>
  <r>
    <s v="200901BS70100"/>
    <x v="45"/>
    <x v="0"/>
    <x v="2"/>
    <s v="Monday"/>
    <s v="Auto traffic signal"/>
    <s v="Crossroads"/>
    <x v="1"/>
    <n v="51.492471000000002"/>
    <x v="0"/>
    <s v="Kensington and Chelsea"/>
    <s v="None"/>
    <n v="-0.20011200000000001"/>
    <n v="1"/>
    <n v="2"/>
    <s v="Metropolitan Police"/>
    <x v="0"/>
    <x v="1"/>
    <n v="30"/>
    <d v="1899-12-30T13:27:00"/>
    <x v="0"/>
    <s v="Fine no high winds"/>
    <x v="0"/>
  </r>
  <r>
    <s v="200901BS70101"/>
    <x v="45"/>
    <x v="0"/>
    <x v="2"/>
    <s v="Monday"/>
    <s v="Data missing or out of range"/>
    <s v="Not at junction or within 20 metres"/>
    <x v="1"/>
    <n v="51.518130999999997"/>
    <x v="0"/>
    <s v="Kensington and Chelsea"/>
    <s v="None"/>
    <n v="-0.213947"/>
    <n v="1"/>
    <n v="2"/>
    <s v="Metropolitan Police"/>
    <x v="0"/>
    <x v="1"/>
    <n v="30"/>
    <d v="1899-12-30T15:30:00"/>
    <x v="0"/>
    <s v="Fine no high winds"/>
    <x v="0"/>
  </r>
  <r>
    <s v="200901BS70102"/>
    <x v="46"/>
    <x v="0"/>
    <x v="2"/>
    <s v="Tuesday"/>
    <s v="Give way or uncontrolled"/>
    <s v="Roundabout"/>
    <x v="0"/>
    <n v="51.504784000000001"/>
    <x v="0"/>
    <s v="Hammersmith and Fulham"/>
    <s v="None"/>
    <n v="-0.21734999999999999"/>
    <n v="1"/>
    <n v="2"/>
    <s v="Metropolitan Police"/>
    <x v="0"/>
    <x v="3"/>
    <n v="30"/>
    <d v="1899-12-30T13:30:00"/>
    <x v="0"/>
    <s v="Fine no high winds"/>
    <x v="0"/>
  </r>
  <r>
    <s v="200901BS70107"/>
    <x v="26"/>
    <x v="0"/>
    <x v="1"/>
    <s v="Tuesday"/>
    <s v="Auto traffic signal"/>
    <s v="Crossroads"/>
    <x v="1"/>
    <n v="51.483345"/>
    <x v="0"/>
    <s v="Kensington and Chelsea"/>
    <s v="None"/>
    <n v="-0.185636"/>
    <n v="1"/>
    <n v="1"/>
    <s v="Metropolitan Police"/>
    <x v="0"/>
    <x v="0"/>
    <n v="30"/>
    <d v="1899-12-30T16:50:00"/>
    <x v="0"/>
    <s v="Fine no high winds"/>
    <x v="0"/>
  </r>
  <r>
    <s v="200901BS70108"/>
    <x v="45"/>
    <x v="0"/>
    <x v="2"/>
    <s v="Monday"/>
    <s v="Auto traffic signal"/>
    <s v="Crossroads"/>
    <x v="1"/>
    <n v="51.48115"/>
    <x v="0"/>
    <s v="Kensington and Chelsea"/>
    <s v="None"/>
    <n v="-0.18327499999999999"/>
    <n v="1"/>
    <n v="3"/>
    <s v="Metropolitan Police"/>
    <x v="0"/>
    <x v="1"/>
    <n v="30"/>
    <d v="1899-12-30T10:40:00"/>
    <x v="0"/>
    <s v="Fine no high winds"/>
    <x v="0"/>
  </r>
  <r>
    <s v="200901BS70109"/>
    <x v="47"/>
    <x v="0"/>
    <x v="2"/>
    <s v="Monday"/>
    <s v="Give way or uncontrolled"/>
    <s v="Crossroads"/>
    <x v="1"/>
    <n v="51.492660000000001"/>
    <x v="0"/>
    <s v="Kensington and Chelsea"/>
    <s v="None"/>
    <n v="-0.16020100000000001"/>
    <n v="1"/>
    <n v="2"/>
    <s v="Metropolitan Police"/>
    <x v="0"/>
    <x v="1"/>
    <n v="30"/>
    <d v="1899-12-30T07:40:00"/>
    <x v="0"/>
    <s v="Fine no high winds"/>
    <x v="0"/>
  </r>
  <r>
    <s v="200901BS70110"/>
    <x v="48"/>
    <x v="0"/>
    <x v="1"/>
    <s v="Wednesday"/>
    <s v="Give way or uncontrolled"/>
    <s v="T or staggered junction"/>
    <x v="1"/>
    <n v="51.491934999999998"/>
    <x v="0"/>
    <s v="Kensington and Chelsea"/>
    <s v="None"/>
    <n v="-0.19451499999999999"/>
    <n v="1"/>
    <n v="2"/>
    <s v="Metropolitan Police"/>
    <x v="0"/>
    <x v="0"/>
    <n v="30"/>
    <d v="1899-12-30T12:58:00"/>
    <x v="0"/>
    <s v="Fine no high winds"/>
    <x v="0"/>
  </r>
  <r>
    <s v="200901BS70111"/>
    <x v="43"/>
    <x v="0"/>
    <x v="2"/>
    <s v="Friday"/>
    <s v="Give way or uncontrolled"/>
    <s v="T or staggered junction"/>
    <x v="1"/>
    <n v="51.482328000000003"/>
    <x v="1"/>
    <s v="Kensington and Chelsea"/>
    <s v="None"/>
    <n v="-0.17228199999999999"/>
    <n v="2"/>
    <n v="2"/>
    <s v="Metropolitan Police"/>
    <x v="0"/>
    <x v="1"/>
    <n v="30"/>
    <d v="1899-12-30T17:30:00"/>
    <x v="0"/>
    <s v="Fine no high winds"/>
    <x v="0"/>
  </r>
  <r>
    <s v="200901BS70112"/>
    <x v="49"/>
    <x v="0"/>
    <x v="2"/>
    <s v="Saturday"/>
    <s v="Auto traffic signal"/>
    <s v="Crossroads"/>
    <x v="1"/>
    <n v="51.481572"/>
    <x v="0"/>
    <s v="Kensington and Chelsea"/>
    <s v="None"/>
    <n v="-0.18153"/>
    <n v="1"/>
    <n v="2"/>
    <s v="Metropolitan Police"/>
    <x v="0"/>
    <x v="1"/>
    <n v="30"/>
    <d v="1899-12-30T17:04:00"/>
    <x v="0"/>
    <s v="Fine no high winds"/>
    <x v="0"/>
  </r>
  <r>
    <s v="200901BS70113"/>
    <x v="34"/>
    <x v="0"/>
    <x v="1"/>
    <s v="Friday"/>
    <s v="Give way or uncontrolled"/>
    <s v="T or staggered junction"/>
    <x v="1"/>
    <n v="51.498919999999998"/>
    <x v="1"/>
    <s v="Kensington and Chelsea"/>
    <s v="None"/>
    <n v="-0.15793099999999999"/>
    <n v="1"/>
    <n v="2"/>
    <s v="Metropolitan Police"/>
    <x v="0"/>
    <x v="1"/>
    <n v="30"/>
    <d v="1899-12-30T18:15:00"/>
    <x v="0"/>
    <s v="Fine no high winds"/>
    <x v="7"/>
  </r>
  <r>
    <s v="200901BS70115"/>
    <x v="45"/>
    <x v="0"/>
    <x v="2"/>
    <s v="Monday"/>
    <s v="Give way or uncontrolled"/>
    <s v="Crossroads"/>
    <x v="1"/>
    <n v="51.490315000000002"/>
    <x v="0"/>
    <s v="Kensington and Chelsea"/>
    <s v="None"/>
    <n v="-0.177005"/>
    <n v="1"/>
    <n v="1"/>
    <s v="Metropolitan Police"/>
    <x v="0"/>
    <x v="1"/>
    <n v="30"/>
    <d v="1899-12-30T15:53:00"/>
    <x v="0"/>
    <s v="Fine no high winds"/>
    <x v="8"/>
  </r>
  <r>
    <s v="200901BS70116"/>
    <x v="40"/>
    <x v="0"/>
    <x v="1"/>
    <s v="Thursday"/>
    <s v="Auto traffic signal"/>
    <s v="Crossroads"/>
    <x v="1"/>
    <n v="51.484361"/>
    <x v="0"/>
    <s v="Kensington and Chelsea"/>
    <s v="None"/>
    <n v="-0.17580200000000001"/>
    <n v="1"/>
    <n v="2"/>
    <s v="Metropolitan Police"/>
    <x v="0"/>
    <x v="1"/>
    <n v="30"/>
    <d v="1899-12-30T13:45:00"/>
    <x v="0"/>
    <s v="Fine no high winds"/>
    <x v="0"/>
  </r>
  <r>
    <s v="200901BS70117"/>
    <x v="50"/>
    <x v="0"/>
    <x v="1"/>
    <s v="Saturday"/>
    <s v="Auto traffic signal"/>
    <s v="Crossroads"/>
    <x v="1"/>
    <n v="51.489534999999997"/>
    <x v="1"/>
    <s v="Kensington and Chelsea"/>
    <s v="None"/>
    <n v="-0.155861"/>
    <n v="1"/>
    <n v="2"/>
    <s v="Metropolitan Police"/>
    <x v="0"/>
    <x v="1"/>
    <n v="30"/>
    <d v="1899-12-30T06:12:00"/>
    <x v="0"/>
    <s v="Fine no high winds"/>
    <x v="0"/>
  </r>
  <r>
    <s v="200901BS70118"/>
    <x v="38"/>
    <x v="0"/>
    <x v="1"/>
    <s v="Monday"/>
    <s v="Data missing or out of range"/>
    <s v="Not at junction or within 20 metres"/>
    <x v="1"/>
    <n v="51.493428999999999"/>
    <x v="0"/>
    <s v="Kensington and Chelsea"/>
    <s v="None"/>
    <n v="-0.17486399999999999"/>
    <n v="1"/>
    <n v="2"/>
    <s v="Metropolitan Police"/>
    <x v="0"/>
    <x v="1"/>
    <n v="30"/>
    <d v="1899-12-30T12:33:00"/>
    <x v="0"/>
    <s v="Fine no high winds"/>
    <x v="0"/>
  </r>
  <r>
    <s v="200901BS70119"/>
    <x v="51"/>
    <x v="0"/>
    <x v="1"/>
    <s v="Wednesday"/>
    <s v="Give way or uncontrolled"/>
    <s v="Crossroads"/>
    <x v="0"/>
    <n v="51.488481"/>
    <x v="0"/>
    <s v="Kensington and Chelsea"/>
    <s v="None"/>
    <n v="-0.15748799999999999"/>
    <n v="1"/>
    <n v="2"/>
    <s v="Metropolitan Police"/>
    <x v="0"/>
    <x v="1"/>
    <n v="30"/>
    <d v="1899-12-30T08:40:00"/>
    <x v="0"/>
    <s v="Fine no high winds"/>
    <x v="0"/>
  </r>
  <r>
    <s v="200901BS70120"/>
    <x v="52"/>
    <x v="0"/>
    <x v="2"/>
    <s v="Sunday"/>
    <s v="Auto traffic signal"/>
    <s v="Crossroads"/>
    <x v="1"/>
    <n v="51.484361"/>
    <x v="0"/>
    <s v="Kensington and Chelsea"/>
    <s v="None"/>
    <n v="-0.17580200000000001"/>
    <n v="1"/>
    <n v="2"/>
    <s v="Metropolitan Police"/>
    <x v="0"/>
    <x v="1"/>
    <n v="30"/>
    <d v="1899-12-30T13:05:00"/>
    <x v="0"/>
    <s v="Fine no high winds"/>
    <x v="3"/>
  </r>
  <r>
    <s v="200901BS70121"/>
    <x v="53"/>
    <x v="0"/>
    <x v="2"/>
    <s v="Friday"/>
    <s v="Give way or uncontrolled"/>
    <s v="T or staggered junction"/>
    <x v="1"/>
    <n v="51.483603000000002"/>
    <x v="0"/>
    <s v="Kensington and Chelsea"/>
    <s v="None"/>
    <n v="-0.18490599999999999"/>
    <n v="1"/>
    <n v="2"/>
    <s v="Metropolitan Police"/>
    <x v="0"/>
    <x v="1"/>
    <n v="30"/>
    <d v="1899-12-30T17:30:00"/>
    <x v="0"/>
    <s v="Fine no high winds"/>
    <x v="3"/>
  </r>
  <r>
    <s v="200901BS70122"/>
    <x v="41"/>
    <x v="0"/>
    <x v="2"/>
    <s v="Wednesday"/>
    <s v="Auto traffic signal"/>
    <s v="T or staggered junction"/>
    <x v="1"/>
    <n v="51.486621999999997"/>
    <x v="0"/>
    <s v="Kensington and Chelsea"/>
    <s v="None"/>
    <n v="-0.17081399999999999"/>
    <n v="1"/>
    <n v="2"/>
    <s v="Metropolitan Police"/>
    <x v="1"/>
    <x v="1"/>
    <n v="30"/>
    <d v="1899-12-30T07:05:00"/>
    <x v="0"/>
    <s v="Fine no high winds"/>
    <x v="0"/>
  </r>
  <r>
    <s v="200901BS70123"/>
    <x v="37"/>
    <x v="0"/>
    <x v="1"/>
    <s v="Saturday"/>
    <s v="Give way or uncontrolled"/>
    <s v="Crossroads"/>
    <x v="1"/>
    <n v="51.504966000000003"/>
    <x v="0"/>
    <s v="Kensington and Chelsea"/>
    <s v="None"/>
    <n v="-0.19400000000000001"/>
    <n v="1"/>
    <n v="1"/>
    <s v="Metropolitan Police"/>
    <x v="0"/>
    <x v="1"/>
    <n v="30"/>
    <d v="1899-12-30T13:15:00"/>
    <x v="0"/>
    <s v="Other"/>
    <x v="0"/>
  </r>
  <r>
    <s v="200901BS70124"/>
    <x v="54"/>
    <x v="0"/>
    <x v="2"/>
    <s v="Tuesday"/>
    <s v="Auto traffic signal"/>
    <s v="Crossroads"/>
    <x v="1"/>
    <n v="51.495660000000001"/>
    <x v="1"/>
    <s v="Kensington and Chelsea"/>
    <s v="None"/>
    <n v="-0.173766"/>
    <n v="1"/>
    <n v="1"/>
    <s v="Metropolitan Police"/>
    <x v="0"/>
    <x v="1"/>
    <n v="30"/>
    <d v="1899-12-30T23:00:00"/>
    <x v="0"/>
    <s v="Fine no high winds"/>
    <x v="0"/>
  </r>
  <r>
    <s v="200901BS70126"/>
    <x v="55"/>
    <x v="0"/>
    <x v="1"/>
    <s v="Tuesday"/>
    <s v="Give way or uncontrolled"/>
    <s v="T or staggered junction"/>
    <x v="0"/>
    <n v="51.490535000000001"/>
    <x v="0"/>
    <s v="Kensington and Chelsea"/>
    <s v="None"/>
    <n v="-0.17382700000000001"/>
    <n v="1"/>
    <n v="2"/>
    <s v="Metropolitan Police"/>
    <x v="0"/>
    <x v="1"/>
    <n v="30"/>
    <d v="1899-12-30T08:00:00"/>
    <x v="0"/>
    <s v="Fine no high winds"/>
    <x v="7"/>
  </r>
  <r>
    <s v="200901BS70128"/>
    <x v="56"/>
    <x v="0"/>
    <x v="2"/>
    <s v="Friday"/>
    <s v="Give way or uncontrolled"/>
    <s v="T or staggered junction"/>
    <x v="1"/>
    <n v="51.486212999999999"/>
    <x v="0"/>
    <s v="Kensington and Chelsea"/>
    <s v="None"/>
    <n v="-0.17342299999999999"/>
    <n v="1"/>
    <n v="2"/>
    <s v="Metropolitan Police"/>
    <x v="0"/>
    <x v="1"/>
    <n v="30"/>
    <d v="1899-12-30T08:59:00"/>
    <x v="0"/>
    <s v="Fine no high winds"/>
    <x v="3"/>
  </r>
  <r>
    <s v="200901BS70129"/>
    <x v="57"/>
    <x v="0"/>
    <x v="1"/>
    <s v="Thursday"/>
    <s v="Give way or uncontrolled"/>
    <s v="T or staggered junction"/>
    <x v="1"/>
    <n v="51.506774999999998"/>
    <x v="0"/>
    <s v="Kensington and Chelsea"/>
    <s v="None"/>
    <n v="-0.19464899999999999"/>
    <n v="1"/>
    <n v="1"/>
    <s v="Metropolitan Police"/>
    <x v="1"/>
    <x v="1"/>
    <n v="30"/>
    <d v="1899-12-30T08:40:00"/>
    <x v="0"/>
    <s v="Raining no high winds"/>
    <x v="0"/>
  </r>
  <r>
    <s v="200901BS70130"/>
    <x v="56"/>
    <x v="0"/>
    <x v="2"/>
    <s v="Friday"/>
    <s v="Data missing or out of range"/>
    <s v="Not at junction or within 20 metres"/>
    <x v="1"/>
    <n v="51.486977000000003"/>
    <x v="1"/>
    <s v="Kensington and Chelsea"/>
    <s v="None"/>
    <n v="-0.187941"/>
    <n v="1"/>
    <n v="3"/>
    <s v="Metropolitan Police"/>
    <x v="0"/>
    <x v="0"/>
    <n v="30"/>
    <d v="1899-12-30T20:18:00"/>
    <x v="0"/>
    <s v="Fine no high winds"/>
    <x v="0"/>
  </r>
  <r>
    <s v="200901BS70131"/>
    <x v="56"/>
    <x v="0"/>
    <x v="2"/>
    <s v="Friday"/>
    <s v="Give way or uncontrolled"/>
    <s v="T or staggered junction"/>
    <x v="0"/>
    <n v="51.509793999999999"/>
    <x v="0"/>
    <s v="Kensington and Chelsea"/>
    <s v="None"/>
    <n v="-0.197988"/>
    <n v="1"/>
    <n v="1"/>
    <s v="Metropolitan Police"/>
    <x v="0"/>
    <x v="1"/>
    <n v="30"/>
    <d v="1899-12-30T15:00:00"/>
    <x v="0"/>
    <s v="Fine no high winds"/>
    <x v="1"/>
  </r>
  <r>
    <s v="200901BS70133"/>
    <x v="22"/>
    <x v="0"/>
    <x v="0"/>
    <s v="Tuesday"/>
    <s v="Auto traffic signal"/>
    <s v="Crossroads"/>
    <x v="1"/>
    <n v="51.492564999999999"/>
    <x v="1"/>
    <s v="Kensington and Chelsea"/>
    <s v="None"/>
    <n v="-0.20039599999999999"/>
    <n v="2"/>
    <n v="2"/>
    <s v="Metropolitan Police"/>
    <x v="0"/>
    <x v="1"/>
    <n v="30"/>
    <d v="1899-12-30T22:15:00"/>
    <x v="0"/>
    <s v="Fine no high winds"/>
    <x v="5"/>
  </r>
  <r>
    <s v="200901BS70134"/>
    <x v="58"/>
    <x v="0"/>
    <x v="2"/>
    <s v="Saturday"/>
    <s v="Data missing or out of range"/>
    <s v="Not at junction or within 20 metres"/>
    <x v="1"/>
    <n v="51.486607999999997"/>
    <x v="0"/>
    <s v="Kensington and Chelsea"/>
    <s v="None"/>
    <n v="-0.16995099999999999"/>
    <n v="1"/>
    <n v="3"/>
    <s v="Metropolitan Police"/>
    <x v="0"/>
    <x v="1"/>
    <n v="30"/>
    <d v="1899-12-30T16:20:00"/>
    <x v="0"/>
    <s v="Fine no high winds"/>
    <x v="6"/>
  </r>
  <r>
    <s v="200901BS70135"/>
    <x v="59"/>
    <x v="0"/>
    <x v="2"/>
    <s v="Tuesday"/>
    <s v="Give way or uncontrolled"/>
    <s v="Crossroads"/>
    <x v="1"/>
    <n v="51.485669000000001"/>
    <x v="0"/>
    <s v="Kensington and Chelsea"/>
    <s v="None"/>
    <n v="-0.17315700000000001"/>
    <n v="1"/>
    <n v="2"/>
    <s v="Metropolitan Police"/>
    <x v="0"/>
    <x v="1"/>
    <n v="30"/>
    <d v="1899-12-30T10:15:00"/>
    <x v="0"/>
    <s v="Fine no high winds"/>
    <x v="5"/>
  </r>
  <r>
    <s v="200901BS70136"/>
    <x v="60"/>
    <x v="0"/>
    <x v="2"/>
    <s v="Monday"/>
    <s v="Give way or uncontrolled"/>
    <s v="T or staggered junction"/>
    <x v="1"/>
    <n v="51.488776000000001"/>
    <x v="0"/>
    <s v="Kensington and Chelsea"/>
    <s v="None"/>
    <n v="-0.176346"/>
    <n v="1"/>
    <n v="2"/>
    <s v="Metropolitan Police"/>
    <x v="0"/>
    <x v="1"/>
    <n v="30"/>
    <d v="1899-12-30T08:15:00"/>
    <x v="0"/>
    <s v="Fine no high winds"/>
    <x v="2"/>
  </r>
  <r>
    <s v="200901BS70137"/>
    <x v="60"/>
    <x v="0"/>
    <x v="2"/>
    <s v="Monday"/>
    <s v="Auto traffic signal"/>
    <s v="Crossroads"/>
    <x v="1"/>
    <n v="51.482259999999997"/>
    <x v="0"/>
    <s v="Kensington and Chelsea"/>
    <s v="None"/>
    <n v="-0.17372499999999999"/>
    <n v="1"/>
    <n v="1"/>
    <s v="Metropolitan Police"/>
    <x v="1"/>
    <x v="1"/>
    <n v="30"/>
    <d v="1899-12-30T16:13:00"/>
    <x v="0"/>
    <s v="Raining no high winds"/>
    <x v="0"/>
  </r>
  <r>
    <s v="200901BS70138"/>
    <x v="60"/>
    <x v="0"/>
    <x v="2"/>
    <s v="Monday"/>
    <s v="Auto traffic signal"/>
    <s v="T or staggered junction"/>
    <x v="0"/>
    <n v="51.483642000000003"/>
    <x v="1"/>
    <s v="Kensington and Chelsea"/>
    <s v="None"/>
    <n v="-0.16430800000000001"/>
    <n v="1"/>
    <n v="1"/>
    <s v="Metropolitan Police"/>
    <x v="0"/>
    <x v="1"/>
    <n v="30"/>
    <d v="1899-12-30T19:42:00"/>
    <x v="0"/>
    <s v="Fine no high winds"/>
    <x v="0"/>
  </r>
  <r>
    <s v="200901BS70139"/>
    <x v="59"/>
    <x v="0"/>
    <x v="2"/>
    <s v="Tuesday"/>
    <s v="Give way or uncontrolled"/>
    <s v="Crossroads"/>
    <x v="0"/>
    <n v="51.491833999999997"/>
    <x v="1"/>
    <s v="Kensington and Chelsea"/>
    <s v="None"/>
    <n v="-0.16484399999999999"/>
    <n v="1"/>
    <n v="1"/>
    <s v="Metropolitan Police"/>
    <x v="1"/>
    <x v="1"/>
    <n v="30"/>
    <d v="1899-12-30T22:22:00"/>
    <x v="0"/>
    <s v="Raining no high winds"/>
    <x v="0"/>
  </r>
  <r>
    <s v="200901BS70140"/>
    <x v="59"/>
    <x v="0"/>
    <x v="2"/>
    <s v="Tuesday"/>
    <s v="Data missing or out of range"/>
    <s v="Not at junction or within 20 metres"/>
    <x v="1"/>
    <n v="51.491920999999998"/>
    <x v="0"/>
    <s v="Kensington and Chelsea"/>
    <s v="None"/>
    <n v="-0.15893399999999999"/>
    <n v="1"/>
    <n v="1"/>
    <s v="Metropolitan Police"/>
    <x v="0"/>
    <x v="1"/>
    <n v="30"/>
    <d v="1899-12-30T14:12:00"/>
    <x v="0"/>
    <s v="Fine no high winds"/>
    <x v="5"/>
  </r>
  <r>
    <s v="200901BS70141"/>
    <x v="59"/>
    <x v="0"/>
    <x v="2"/>
    <s v="Tuesday"/>
    <s v="Data missing or out of range"/>
    <s v="Not at junction or within 20 metres"/>
    <x v="1"/>
    <n v="51.520592999999998"/>
    <x v="0"/>
    <s v="Kensington and Chelsea"/>
    <s v="None"/>
    <n v="-0.21024699999999999"/>
    <n v="1"/>
    <n v="1"/>
    <s v="Metropolitan Police"/>
    <x v="0"/>
    <x v="1"/>
    <n v="30"/>
    <d v="1899-12-30T07:53:00"/>
    <x v="0"/>
    <s v="Fine no high winds"/>
    <x v="0"/>
  </r>
  <r>
    <s v="200901BS70142"/>
    <x v="58"/>
    <x v="0"/>
    <x v="2"/>
    <s v="Saturday"/>
    <s v="Give way or uncontrolled"/>
    <s v="T or staggered junction"/>
    <x v="1"/>
    <n v="51.486623999999999"/>
    <x v="0"/>
    <s v="Kensington and Chelsea"/>
    <s v="None"/>
    <n v="-0.170958"/>
    <n v="1"/>
    <n v="2"/>
    <s v="Metropolitan Police"/>
    <x v="0"/>
    <x v="1"/>
    <n v="30"/>
    <d v="1899-12-30T09:50:00"/>
    <x v="0"/>
    <s v="Fine no high winds"/>
    <x v="0"/>
  </r>
  <r>
    <s v="200901BS70143"/>
    <x v="61"/>
    <x v="0"/>
    <x v="2"/>
    <s v="Wednesday"/>
    <s v="Data missing or out of range"/>
    <s v="Not at junction or within 20 metres"/>
    <x v="1"/>
    <n v="51.516401999999999"/>
    <x v="0"/>
    <s v="Kensington and Chelsea"/>
    <s v="None"/>
    <n v="-0.21848200000000001"/>
    <n v="1"/>
    <n v="2"/>
    <s v="Metropolitan Police"/>
    <x v="0"/>
    <x v="1"/>
    <n v="30"/>
    <d v="1899-12-30T15:50:00"/>
    <x v="0"/>
    <s v="Fine no high winds"/>
    <x v="8"/>
  </r>
  <r>
    <s v="200901BS70144"/>
    <x v="62"/>
    <x v="0"/>
    <x v="2"/>
    <s v="Friday"/>
    <s v="Auto traffic signal"/>
    <s v="Crossroads"/>
    <x v="1"/>
    <n v="51.489534999999997"/>
    <x v="1"/>
    <s v="Kensington and Chelsea"/>
    <s v="None"/>
    <n v="-0.155861"/>
    <n v="1"/>
    <n v="2"/>
    <s v="Metropolitan Police"/>
    <x v="0"/>
    <x v="1"/>
    <n v="30"/>
    <d v="1899-12-30T20:15:00"/>
    <x v="0"/>
    <s v="Fine no high winds"/>
    <x v="0"/>
  </r>
  <r>
    <s v="200901BS70145"/>
    <x v="63"/>
    <x v="0"/>
    <x v="2"/>
    <s v="Saturday"/>
    <s v="Give way or uncontrolled"/>
    <s v="T or staggered junction"/>
    <x v="1"/>
    <n v="51.489744000000002"/>
    <x v="0"/>
    <s v="Kensington and Chelsea"/>
    <s v="None"/>
    <n v="-0.175011"/>
    <n v="1"/>
    <n v="1"/>
    <s v="Metropolitan Police"/>
    <x v="0"/>
    <x v="1"/>
    <n v="30"/>
    <d v="1899-12-30T12:40:00"/>
    <x v="0"/>
    <s v="Fine no high winds"/>
    <x v="0"/>
  </r>
  <r>
    <s v="200901BS70146"/>
    <x v="62"/>
    <x v="0"/>
    <x v="2"/>
    <s v="Friday"/>
    <s v="Give way or uncontrolled"/>
    <s v="Crossroads"/>
    <x v="1"/>
    <n v="51.492660000000001"/>
    <x v="0"/>
    <s v="Kensington and Chelsea"/>
    <s v="None"/>
    <n v="-0.16020100000000001"/>
    <n v="1"/>
    <n v="1"/>
    <s v="Metropolitan Police"/>
    <x v="0"/>
    <x v="1"/>
    <n v="30"/>
    <d v="1899-12-30T10:00:00"/>
    <x v="0"/>
    <s v="Fine no high winds"/>
    <x v="0"/>
  </r>
  <r>
    <s v="200901BS70147"/>
    <x v="63"/>
    <x v="0"/>
    <x v="2"/>
    <s v="Saturday"/>
    <s v="Give way or uncontrolled"/>
    <s v="T or staggered junction"/>
    <x v="1"/>
    <n v="51.506957"/>
    <x v="0"/>
    <s v="Kensington and Chelsea"/>
    <s v="None"/>
    <n v="-0.19478599999999999"/>
    <n v="1"/>
    <n v="1"/>
    <s v="Metropolitan Police"/>
    <x v="0"/>
    <x v="1"/>
    <n v="30"/>
    <d v="1899-12-30T05:30:00"/>
    <x v="0"/>
    <s v="Fine no high winds"/>
    <x v="0"/>
  </r>
  <r>
    <s v="200901BS70148"/>
    <x v="63"/>
    <x v="0"/>
    <x v="2"/>
    <s v="Saturday"/>
    <s v="Data missing or out of range"/>
    <s v="Not at junction or within 20 metres"/>
    <x v="0"/>
    <n v="51.493541"/>
    <x v="0"/>
    <s v="Kensington and Chelsea"/>
    <s v="None"/>
    <n v="-0.182062"/>
    <n v="1"/>
    <n v="1"/>
    <s v="Metropolitan Police"/>
    <x v="0"/>
    <x v="1"/>
    <n v="30"/>
    <d v="1899-12-30T06:30:00"/>
    <x v="0"/>
    <s v="Fine no high winds"/>
    <x v="0"/>
  </r>
  <r>
    <s v="200901BS70149"/>
    <x v="63"/>
    <x v="0"/>
    <x v="2"/>
    <s v="Saturday"/>
    <s v="Data missing or out of range"/>
    <s v="Not at junction or within 20 metres"/>
    <x v="1"/>
    <n v="51.486182999999997"/>
    <x v="0"/>
    <s v="Kensington and Chelsea"/>
    <s v="None"/>
    <n v="-0.18307499999999999"/>
    <n v="1"/>
    <n v="1"/>
    <s v="Metropolitan Police"/>
    <x v="1"/>
    <x v="1"/>
    <n v="30"/>
    <d v="1899-12-30T17:21:00"/>
    <x v="0"/>
    <s v="Raining no high winds"/>
    <x v="0"/>
  </r>
  <r>
    <s v="200901BS70150"/>
    <x v="64"/>
    <x v="0"/>
    <x v="2"/>
    <s v="Wednesday"/>
    <s v="Give way or uncontrolled"/>
    <s v="T or staggered junction"/>
    <x v="1"/>
    <n v="51.497815000000003"/>
    <x v="1"/>
    <s v="Kensington and Chelsea"/>
    <s v="None"/>
    <n v="-0.20263900000000001"/>
    <n v="1"/>
    <n v="2"/>
    <s v="Metropolitan Police"/>
    <x v="0"/>
    <x v="1"/>
    <n v="30"/>
    <d v="1899-12-30T19:49:00"/>
    <x v="0"/>
    <s v="Fine no high winds"/>
    <x v="0"/>
  </r>
  <r>
    <s v="200901BS70151"/>
    <x v="63"/>
    <x v="0"/>
    <x v="2"/>
    <s v="Saturday"/>
    <s v="Give way or uncontrolled"/>
    <s v="More than 4 arms (not roundabout)"/>
    <x v="1"/>
    <n v="51.502755000000001"/>
    <x v="0"/>
    <s v="Kensington and Chelsea"/>
    <s v="None"/>
    <n v="-0.19639300000000001"/>
    <n v="2"/>
    <n v="4"/>
    <s v="Metropolitan Police"/>
    <x v="1"/>
    <x v="1"/>
    <n v="30"/>
    <d v="1899-12-30T16:35:00"/>
    <x v="0"/>
    <s v="Fine no high winds"/>
    <x v="0"/>
  </r>
  <r>
    <s v="200901BS70152"/>
    <x v="59"/>
    <x v="0"/>
    <x v="2"/>
    <s v="Tuesday"/>
    <s v="Give way or uncontrolled"/>
    <s v="Crossroads"/>
    <x v="1"/>
    <n v="51.487634999999997"/>
    <x v="0"/>
    <s v="Kensington and Chelsea"/>
    <s v="None"/>
    <n v="-0.17812"/>
    <n v="1"/>
    <n v="2"/>
    <s v="Metropolitan Police"/>
    <x v="0"/>
    <x v="1"/>
    <n v="30"/>
    <d v="1899-12-30T07:55:00"/>
    <x v="0"/>
    <s v="Fine no high winds"/>
    <x v="0"/>
  </r>
  <r>
    <s v="200901BS70153"/>
    <x v="65"/>
    <x v="0"/>
    <x v="2"/>
    <s v="Monday"/>
    <s v="Give way or uncontrolled"/>
    <s v="T or staggered junction"/>
    <x v="1"/>
    <n v="51.498814000000003"/>
    <x v="0"/>
    <s v="Kensington and Chelsea"/>
    <s v="None"/>
    <n v="-0.179979"/>
    <n v="1"/>
    <n v="1"/>
    <s v="Metropolitan Police"/>
    <x v="0"/>
    <x v="1"/>
    <n v="30"/>
    <d v="1899-12-30T19:35:00"/>
    <x v="0"/>
    <s v="Fine no high winds"/>
    <x v="0"/>
  </r>
  <r>
    <s v="200901BS70154"/>
    <x v="53"/>
    <x v="0"/>
    <x v="2"/>
    <s v="Friday"/>
    <s v="Auto traffic signal"/>
    <s v="More than 4 arms (not roundabout)"/>
    <x v="1"/>
    <n v="51.501570999999998"/>
    <x v="0"/>
    <s v="Westminster"/>
    <s v="None"/>
    <n v="-0.16070599999999999"/>
    <n v="1"/>
    <n v="2"/>
    <s v="Metropolitan Police"/>
    <x v="0"/>
    <x v="1"/>
    <n v="30"/>
    <d v="1899-12-30T15:00:00"/>
    <x v="0"/>
    <s v="Fine no high winds"/>
    <x v="2"/>
  </r>
  <r>
    <s v="200901BS70155"/>
    <x v="66"/>
    <x v="0"/>
    <x v="3"/>
    <s v="Wednesday"/>
    <s v="Data missing or out of range"/>
    <s v="Not at junction or within 20 metres"/>
    <x v="1"/>
    <n v="51.493723000000003"/>
    <x v="0"/>
    <s v="Kensington and Chelsea"/>
    <s v="None"/>
    <n v="-0.182199"/>
    <n v="1"/>
    <n v="1"/>
    <s v="Metropolitan Police"/>
    <x v="0"/>
    <x v="1"/>
    <n v="30"/>
    <d v="1899-12-30T08:59:00"/>
    <x v="0"/>
    <s v="Fine no high winds"/>
    <x v="0"/>
  </r>
  <r>
    <s v="200901BS70156"/>
    <x v="67"/>
    <x v="0"/>
    <x v="2"/>
    <s v="Tuesday"/>
    <s v="Give way or uncontrolled"/>
    <s v="T or staggered junction"/>
    <x v="1"/>
    <n v="51.482582000000001"/>
    <x v="0"/>
    <s v="Kensington and Chelsea"/>
    <s v="None"/>
    <n v="-0.171264"/>
    <n v="1"/>
    <n v="2"/>
    <s v="Metropolitan Police"/>
    <x v="0"/>
    <x v="1"/>
    <n v="30"/>
    <d v="1899-12-30T07:15:00"/>
    <x v="0"/>
    <s v="Fine no high winds"/>
    <x v="0"/>
  </r>
  <r>
    <s v="200901BS70157"/>
    <x v="67"/>
    <x v="0"/>
    <x v="2"/>
    <s v="Tuesday"/>
    <s v="Give way or uncontrolled"/>
    <s v="T or staggered junction"/>
    <x v="1"/>
    <n v="51.506188999999999"/>
    <x v="0"/>
    <s v="Kensington and Chelsea"/>
    <s v="None"/>
    <n v="-0.209226"/>
    <n v="1"/>
    <n v="1"/>
    <s v="Metropolitan Police"/>
    <x v="0"/>
    <x v="1"/>
    <n v="30"/>
    <d v="1899-12-30T16:25:00"/>
    <x v="0"/>
    <s v="Fine no high winds"/>
    <x v="0"/>
  </r>
  <r>
    <s v="200901BS70159"/>
    <x v="62"/>
    <x v="0"/>
    <x v="2"/>
    <s v="Friday"/>
    <s v="Give way or uncontrolled"/>
    <s v="T or staggered junction"/>
    <x v="1"/>
    <n v="51.482902000000003"/>
    <x v="0"/>
    <s v="Kensington and Chelsea"/>
    <s v="None"/>
    <n v="-0.186086"/>
    <n v="1"/>
    <n v="1"/>
    <s v="Metropolitan Police"/>
    <x v="0"/>
    <x v="1"/>
    <n v="30"/>
    <d v="1899-12-30T07:05:00"/>
    <x v="0"/>
    <s v="Fine no high winds"/>
    <x v="0"/>
  </r>
  <r>
    <s v="200901BS70160"/>
    <x v="68"/>
    <x v="0"/>
    <x v="3"/>
    <s v="Friday"/>
    <s v="Auto traffic signal"/>
    <s v="T or staggered junction"/>
    <x v="0"/>
    <n v="51.513128999999999"/>
    <x v="0"/>
    <s v="Kensington and Chelsea"/>
    <s v="None"/>
    <n v="-0.204342"/>
    <n v="1"/>
    <n v="2"/>
    <s v="Metropolitan Police"/>
    <x v="0"/>
    <x v="1"/>
    <n v="30"/>
    <d v="1899-12-30T07:15:00"/>
    <x v="0"/>
    <s v="Fine no high winds"/>
    <x v="3"/>
  </r>
  <r>
    <s v="200901BS70161"/>
    <x v="69"/>
    <x v="0"/>
    <x v="3"/>
    <s v="Monday"/>
    <s v="Data missing or out of range"/>
    <s v="Not at junction or within 20 metres"/>
    <x v="1"/>
    <n v="51.521037999999997"/>
    <x v="0"/>
    <s v="Kensington and Chelsea"/>
    <s v="None"/>
    <n v="-0.20994099999999999"/>
    <n v="1"/>
    <n v="1"/>
    <s v="Metropolitan Police"/>
    <x v="0"/>
    <x v="1"/>
    <n v="30"/>
    <d v="1899-12-30T14:25:00"/>
    <x v="0"/>
    <s v="Fine no high winds"/>
    <x v="0"/>
  </r>
  <r>
    <s v="200901BS70163"/>
    <x v="68"/>
    <x v="0"/>
    <x v="3"/>
    <s v="Friday"/>
    <s v="Data missing or out of range"/>
    <s v="Not at junction or within 20 metres"/>
    <x v="1"/>
    <n v="51.507137"/>
    <x v="0"/>
    <s v="Kensington and Chelsea"/>
    <s v="None"/>
    <n v="-0.19477900000000001"/>
    <n v="1"/>
    <n v="1"/>
    <s v="Metropolitan Police"/>
    <x v="0"/>
    <x v="1"/>
    <n v="30"/>
    <d v="1899-12-30T16:40:00"/>
    <x v="0"/>
    <s v="Fine no high winds"/>
    <x v="2"/>
  </r>
  <r>
    <s v="200901BS70164"/>
    <x v="70"/>
    <x v="0"/>
    <x v="2"/>
    <s v="Thursday"/>
    <s v="Auto traffic signal"/>
    <s v="Roundabout"/>
    <x v="1"/>
    <n v="51.504669999999997"/>
    <x v="0"/>
    <s v="Hammersmith and Fulham"/>
    <s v="None"/>
    <n v="-0.21576999999999999"/>
    <n v="1"/>
    <n v="1"/>
    <s v="Metropolitan Police"/>
    <x v="0"/>
    <x v="2"/>
    <n v="30"/>
    <d v="1899-12-30T07:30:00"/>
    <x v="0"/>
    <s v="Fine no high winds"/>
    <x v="0"/>
  </r>
  <r>
    <s v="200901BS70165"/>
    <x v="71"/>
    <x v="0"/>
    <x v="2"/>
    <s v="Sunday"/>
    <s v="Give way or uncontrolled"/>
    <s v="Crossroads"/>
    <x v="1"/>
    <n v="51.492092"/>
    <x v="1"/>
    <s v="Kensington and Chelsea"/>
    <s v="None"/>
    <n v="-0.16411300000000001"/>
    <n v="1"/>
    <n v="2"/>
    <s v="Metropolitan Police"/>
    <x v="0"/>
    <x v="1"/>
    <n v="30"/>
    <d v="1899-12-30T19:05:00"/>
    <x v="0"/>
    <s v="Fine no high winds"/>
    <x v="3"/>
  </r>
  <r>
    <s v="200901BS70166"/>
    <x v="72"/>
    <x v="0"/>
    <x v="2"/>
    <s v="Sunday"/>
    <s v="Give way or uncontrolled"/>
    <s v="T or staggered junction"/>
    <x v="1"/>
    <n v="51.487451999999998"/>
    <x v="0"/>
    <s v="Kensington and Chelsea"/>
    <s v="None"/>
    <n v="-0.195412"/>
    <n v="1"/>
    <n v="1"/>
    <s v="Metropolitan Police"/>
    <x v="0"/>
    <x v="1"/>
    <n v="30"/>
    <d v="1899-12-30T16:35:00"/>
    <x v="0"/>
    <s v="Fine no high winds"/>
    <x v="0"/>
  </r>
  <r>
    <s v="200901BS70167"/>
    <x v="73"/>
    <x v="0"/>
    <x v="2"/>
    <s v="Thursday"/>
    <s v="Data missing or out of range"/>
    <s v="Not at junction or within 20 metres"/>
    <x v="1"/>
    <n v="51.491920999999998"/>
    <x v="1"/>
    <s v="Kensington and Chelsea"/>
    <s v="None"/>
    <n v="-0.15893399999999999"/>
    <n v="2"/>
    <n v="1"/>
    <s v="Metropolitan Police"/>
    <x v="0"/>
    <x v="1"/>
    <n v="30"/>
    <d v="1899-12-30T05:11:00"/>
    <x v="0"/>
    <s v="Fine no high winds"/>
    <x v="0"/>
  </r>
  <r>
    <s v="200901BS70168"/>
    <x v="60"/>
    <x v="0"/>
    <x v="2"/>
    <s v="Monday"/>
    <s v="Give way or uncontrolled"/>
    <s v="Mini-roundabout"/>
    <x v="1"/>
    <n v="51.477465000000002"/>
    <x v="0"/>
    <s v="Kensington and Chelsea"/>
    <s v="None"/>
    <n v="-0.183422"/>
    <n v="1"/>
    <n v="2"/>
    <s v="Metropolitan Police"/>
    <x v="0"/>
    <x v="1"/>
    <n v="30"/>
    <d v="1899-12-30T08:10:00"/>
    <x v="0"/>
    <s v="Fine no high winds"/>
    <x v="0"/>
  </r>
  <r>
    <s v="200901BS70169"/>
    <x v="61"/>
    <x v="0"/>
    <x v="2"/>
    <s v="Wednesday"/>
    <s v="Auto traffic signal"/>
    <s v="Crossroads"/>
    <x v="1"/>
    <n v="51.496606999999997"/>
    <x v="0"/>
    <s v="Kensington and Chelsea"/>
    <s v="None"/>
    <n v="-0.20599999999999999"/>
    <n v="1"/>
    <n v="2"/>
    <s v="Metropolitan Police"/>
    <x v="0"/>
    <x v="1"/>
    <n v="30"/>
    <d v="1899-12-30T14:54:00"/>
    <x v="0"/>
    <s v="Fine no high winds"/>
    <x v="0"/>
  </r>
  <r>
    <s v="200901BS70171"/>
    <x v="74"/>
    <x v="0"/>
    <x v="3"/>
    <s v="Wednesday"/>
    <s v="Give way or uncontrolled"/>
    <s v="T or staggered junction"/>
    <x v="1"/>
    <n v="51.494936000000003"/>
    <x v="0"/>
    <s v="Kensington and Chelsea"/>
    <s v="None"/>
    <n v="-0.185032"/>
    <n v="1"/>
    <n v="2"/>
    <s v="Metropolitan Police"/>
    <x v="0"/>
    <x v="1"/>
    <n v="30"/>
    <d v="1899-12-30T18:30:00"/>
    <x v="0"/>
    <s v="Fine no high winds"/>
    <x v="0"/>
  </r>
  <r>
    <s v="200901BS70172"/>
    <x v="66"/>
    <x v="0"/>
    <x v="3"/>
    <s v="Wednesday"/>
    <s v="Auto traffic signal"/>
    <s v="Crossroads"/>
    <x v="1"/>
    <n v="51.492747000000001"/>
    <x v="1"/>
    <s v="Kensington and Chelsea"/>
    <s v="None"/>
    <n v="-0.20053299999999999"/>
    <n v="1"/>
    <n v="2"/>
    <s v="Metropolitan Police"/>
    <x v="0"/>
    <x v="0"/>
    <n v="30"/>
    <d v="1899-12-30T00:45:00"/>
    <x v="0"/>
    <s v="Fine no high winds"/>
    <x v="0"/>
  </r>
  <r>
    <s v="200901BS70173"/>
    <x v="70"/>
    <x v="0"/>
    <x v="2"/>
    <s v="Thursday"/>
    <s v="Give way or uncontrolled"/>
    <s v="T or staggered junction"/>
    <x v="1"/>
    <n v="51.499127000000001"/>
    <x v="0"/>
    <s v="Kensington and Chelsea"/>
    <s v="None"/>
    <n v="-0.15965199999999999"/>
    <n v="1"/>
    <n v="2"/>
    <s v="Metropolitan Police"/>
    <x v="1"/>
    <x v="1"/>
    <n v="30"/>
    <d v="1899-12-30T10:10:00"/>
    <x v="0"/>
    <s v="Raining no high winds"/>
    <x v="0"/>
  </r>
  <r>
    <s v="200901BS70174"/>
    <x v="63"/>
    <x v="0"/>
    <x v="2"/>
    <s v="Saturday"/>
    <s v="Data missing or out of range"/>
    <s v="Not at junction or within 20 metres"/>
    <x v="0"/>
    <n v="51.502268999999998"/>
    <x v="1"/>
    <s v="Kensington and Chelsea"/>
    <s v="None"/>
    <n v="-0.18819900000000001"/>
    <n v="1"/>
    <n v="1"/>
    <s v="Metropolitan Police"/>
    <x v="0"/>
    <x v="1"/>
    <n v="30"/>
    <d v="1899-12-30T21:45:00"/>
    <x v="0"/>
    <s v="Fine no high winds"/>
    <x v="0"/>
  </r>
  <r>
    <s v="200901BS70175"/>
    <x v="74"/>
    <x v="0"/>
    <x v="3"/>
    <s v="Wednesday"/>
    <s v="Give way or uncontrolled"/>
    <s v="T or staggered junction"/>
    <x v="1"/>
    <n v="51.488957999999997"/>
    <x v="0"/>
    <s v="Kensington and Chelsea"/>
    <s v="None"/>
    <n v="-0.16495899999999999"/>
    <n v="1"/>
    <n v="3"/>
    <s v="Metropolitan Police"/>
    <x v="0"/>
    <x v="1"/>
    <n v="30"/>
    <d v="1899-12-30T14:02:00"/>
    <x v="0"/>
    <s v="Fine no high winds"/>
    <x v="5"/>
  </r>
  <r>
    <s v="200901BS70177"/>
    <x v="75"/>
    <x v="0"/>
    <x v="3"/>
    <s v="Thursday"/>
    <s v="Data missing or out of range"/>
    <s v="Not at junction or within 20 metres"/>
    <x v="0"/>
    <n v="51.500996000000001"/>
    <x v="0"/>
    <s v="Kensington and Chelsea"/>
    <s v="None"/>
    <n v="-0.19314799999999999"/>
    <n v="1"/>
    <n v="2"/>
    <s v="Metropolitan Police"/>
    <x v="0"/>
    <x v="1"/>
    <n v="30"/>
    <d v="1899-12-30T18:40:00"/>
    <x v="0"/>
    <s v="Fine no high winds"/>
    <x v="0"/>
  </r>
  <r>
    <s v="200901BS70178"/>
    <x v="75"/>
    <x v="0"/>
    <x v="3"/>
    <s v="Thursday"/>
    <s v="Data missing or out of range"/>
    <s v="Not at junction or within 20 metres"/>
    <x v="1"/>
    <n v="51.496408000000002"/>
    <x v="0"/>
    <s v="Kensington and Chelsea"/>
    <s v="None"/>
    <n v="-0.169846"/>
    <n v="1"/>
    <n v="2"/>
    <s v="Metropolitan Police"/>
    <x v="0"/>
    <x v="2"/>
    <n v="30"/>
    <d v="1899-12-30T09:15:00"/>
    <x v="0"/>
    <s v="Fine no high winds"/>
    <x v="0"/>
  </r>
  <r>
    <s v="200901BS70179"/>
    <x v="76"/>
    <x v="0"/>
    <x v="3"/>
    <s v="Sunday"/>
    <s v="Auto traffic signal"/>
    <s v="T or staggered junction"/>
    <x v="1"/>
    <n v="51.494692000000001"/>
    <x v="0"/>
    <s v="Kensington and Chelsea"/>
    <s v="None"/>
    <n v="-0.19253300000000001"/>
    <n v="3"/>
    <n v="2"/>
    <s v="Metropolitan Police"/>
    <x v="0"/>
    <x v="1"/>
    <n v="30"/>
    <d v="1899-12-30T15:22:00"/>
    <x v="0"/>
    <s v="Fine no high winds"/>
    <x v="0"/>
  </r>
  <r>
    <s v="200901BS70180"/>
    <x v="76"/>
    <x v="0"/>
    <x v="3"/>
    <s v="Sunday"/>
    <s v="Give way or uncontrolled"/>
    <s v="T or staggered junction"/>
    <x v="0"/>
    <n v="51.490625999999999"/>
    <x v="0"/>
    <s v="Kensington and Chelsea"/>
    <s v="None"/>
    <n v="-0.19125300000000001"/>
    <n v="1"/>
    <n v="1"/>
    <s v="Metropolitan Police"/>
    <x v="0"/>
    <x v="0"/>
    <n v="30"/>
    <d v="1899-12-30T15:50:00"/>
    <x v="0"/>
    <s v="Fine no high winds"/>
    <x v="0"/>
  </r>
  <r>
    <s v="200901BS70181"/>
    <x v="77"/>
    <x v="0"/>
    <x v="3"/>
    <s v="Friday"/>
    <s v="Auto traffic signal"/>
    <s v="Crossroads"/>
    <x v="1"/>
    <n v="51.492930999999999"/>
    <x v="0"/>
    <s v="Kensington and Chelsea"/>
    <s v="None"/>
    <n v="-0.20081399999999999"/>
    <n v="1"/>
    <n v="2"/>
    <s v="Metropolitan Police"/>
    <x v="1"/>
    <x v="1"/>
    <n v="30"/>
    <d v="1899-12-30T14:51:00"/>
    <x v="0"/>
    <s v="Raining no high winds"/>
    <x v="0"/>
  </r>
  <r>
    <s v="200901BS70184"/>
    <x v="78"/>
    <x v="0"/>
    <x v="3"/>
    <s v="Wednesday"/>
    <s v="Give way or uncontrolled"/>
    <s v="T or staggered junction"/>
    <x v="1"/>
    <n v="51.521681999999998"/>
    <x v="0"/>
    <s v="Kensington and Chelsea"/>
    <s v="None"/>
    <n v="-0.210925"/>
    <n v="1"/>
    <n v="1"/>
    <s v="Metropolitan Police"/>
    <x v="0"/>
    <x v="1"/>
    <n v="30"/>
    <d v="1899-12-30T15:45:00"/>
    <x v="0"/>
    <s v="Fine no high winds"/>
    <x v="0"/>
  </r>
  <r>
    <s v="200901BS70185"/>
    <x v="78"/>
    <x v="0"/>
    <x v="3"/>
    <s v="Wednesday"/>
    <s v="Give way or uncontrolled"/>
    <s v="T or staggered junction"/>
    <x v="1"/>
    <n v="51.480111999999998"/>
    <x v="0"/>
    <s v="Kensington and Chelsea"/>
    <s v="None"/>
    <n v="-0.180148"/>
    <n v="1"/>
    <n v="1"/>
    <s v="Metropolitan Police"/>
    <x v="0"/>
    <x v="1"/>
    <n v="30"/>
    <d v="1899-12-30T13:50:00"/>
    <x v="0"/>
    <s v="Fine no high winds"/>
    <x v="0"/>
  </r>
  <r>
    <s v="200901BS70186"/>
    <x v="79"/>
    <x v="0"/>
    <x v="3"/>
    <s v="Tuesday"/>
    <s v="Give way or uncontrolled"/>
    <s v="T or staggered junction"/>
    <x v="1"/>
    <n v="51.490988000000002"/>
    <x v="0"/>
    <s v="Kensington and Chelsea"/>
    <s v="None"/>
    <n v="-0.19728899999999999"/>
    <n v="2"/>
    <n v="2"/>
    <s v="Metropolitan Police"/>
    <x v="0"/>
    <x v="0"/>
    <n v="30"/>
    <d v="1899-12-30T13:20:00"/>
    <x v="0"/>
    <s v="Fine no high winds"/>
    <x v="0"/>
  </r>
  <r>
    <s v="200901BS70187"/>
    <x v="80"/>
    <x v="0"/>
    <x v="3"/>
    <s v="Friday"/>
    <s v="Give way or uncontrolled"/>
    <s v="T or staggered junction"/>
    <x v="1"/>
    <n v="51.485441000000002"/>
    <x v="0"/>
    <s v="Kensington and Chelsea"/>
    <s v="None"/>
    <n v="-0.18166399999999999"/>
    <n v="1"/>
    <n v="2"/>
    <s v="Metropolitan Police"/>
    <x v="1"/>
    <x v="1"/>
    <n v="30"/>
    <d v="1899-12-30T09:30:00"/>
    <x v="0"/>
    <s v="Raining no high winds"/>
    <x v="0"/>
  </r>
  <r>
    <s v="200901BS70189"/>
    <x v="81"/>
    <x v="0"/>
    <x v="3"/>
    <s v="Monday"/>
    <s v="Give way or uncontrolled"/>
    <s v="T or staggered junction"/>
    <x v="1"/>
    <n v="51.492645000000003"/>
    <x v="0"/>
    <s v="Kensington and Chelsea"/>
    <s v="None"/>
    <n v="-0.193911"/>
    <n v="1"/>
    <n v="1"/>
    <s v="Metropolitan Police"/>
    <x v="0"/>
    <x v="1"/>
    <n v="30"/>
    <d v="1899-12-30T15:30:00"/>
    <x v="0"/>
    <s v="Fine no high winds"/>
    <x v="3"/>
  </r>
  <r>
    <s v="200901BS70190"/>
    <x v="21"/>
    <x v="0"/>
    <x v="0"/>
    <s v="Wednesday"/>
    <s v="Data missing or out of range"/>
    <s v="Not at junction or within 20 metres"/>
    <x v="0"/>
    <n v="51.499915000000001"/>
    <x v="0"/>
    <s v="Kensington and Chelsea"/>
    <s v="None"/>
    <n v="-0.21062500000000001"/>
    <n v="1"/>
    <n v="2"/>
    <s v="Metropolitan Police"/>
    <x v="0"/>
    <x v="1"/>
    <n v="30"/>
    <d v="1899-12-30T13:30:00"/>
    <x v="0"/>
    <s v="Fine no high winds"/>
    <x v="9"/>
  </r>
  <r>
    <s v="200901BS70191"/>
    <x v="81"/>
    <x v="0"/>
    <x v="3"/>
    <s v="Monday"/>
    <s v="Data missing or out of range"/>
    <s v="Not at junction or within 20 metres"/>
    <x v="1"/>
    <n v="51.477831000000002"/>
    <x v="0"/>
    <s v="Kensington and Chelsea"/>
    <s v="None"/>
    <n v="-0.183839"/>
    <n v="1"/>
    <n v="2"/>
    <s v="Metropolitan Police"/>
    <x v="0"/>
    <x v="1"/>
    <n v="30"/>
    <d v="1899-12-30T17:10:00"/>
    <x v="0"/>
    <s v="Fine no high winds"/>
    <x v="0"/>
  </r>
  <r>
    <s v="200901BS70192"/>
    <x v="82"/>
    <x v="0"/>
    <x v="3"/>
    <s v="Wednesday"/>
    <s v="Give way or uncontrolled"/>
    <s v="Crossroads"/>
    <x v="1"/>
    <n v="51.508817000000001"/>
    <x v="0"/>
    <s v="Kensington and Chelsea"/>
    <s v="None"/>
    <n v="-0.210564"/>
    <n v="1"/>
    <n v="2"/>
    <s v="Metropolitan Police"/>
    <x v="0"/>
    <x v="1"/>
    <n v="30"/>
    <d v="1899-12-30T09:48:00"/>
    <x v="0"/>
    <s v="Fine no high winds"/>
    <x v="7"/>
  </r>
  <r>
    <s v="200901BS70193"/>
    <x v="83"/>
    <x v="0"/>
    <x v="3"/>
    <s v="Thursday"/>
    <s v="Auto traffic signal"/>
    <s v="Crossroads"/>
    <x v="1"/>
    <n v="51.481059999999999"/>
    <x v="0"/>
    <s v="Kensington and Chelsea"/>
    <s v="None"/>
    <n v="-0.183279"/>
    <n v="1"/>
    <n v="2"/>
    <s v="Metropolitan Police"/>
    <x v="0"/>
    <x v="1"/>
    <n v="30"/>
    <d v="1899-12-30T08:12:00"/>
    <x v="0"/>
    <s v="Fine no high winds"/>
    <x v="0"/>
  </r>
  <r>
    <s v="200901BS70194"/>
    <x v="82"/>
    <x v="0"/>
    <x v="3"/>
    <s v="Wednesday"/>
    <s v="Give way or uncontrolled"/>
    <s v="T or staggered junction"/>
    <x v="1"/>
    <n v="51.498241999999998"/>
    <x v="0"/>
    <s v="Kensington and Chelsea"/>
    <s v="None"/>
    <n v="-0.201181"/>
    <n v="1"/>
    <n v="2"/>
    <s v="Metropolitan Police"/>
    <x v="0"/>
    <x v="1"/>
    <n v="30"/>
    <d v="1899-12-30T12:45:00"/>
    <x v="0"/>
    <s v="Fine no high winds"/>
    <x v="0"/>
  </r>
  <r>
    <s v="200901BS70195"/>
    <x v="81"/>
    <x v="0"/>
    <x v="3"/>
    <s v="Monday"/>
    <s v="Auto traffic signal"/>
    <s v="Crossroads"/>
    <x v="0"/>
    <n v="51.489353999999999"/>
    <x v="0"/>
    <s v="Kensington and Chelsea"/>
    <s v="None"/>
    <n v="-0.19044"/>
    <n v="1"/>
    <n v="2"/>
    <s v="Metropolitan Police"/>
    <x v="0"/>
    <x v="1"/>
    <n v="30"/>
    <d v="1899-12-30T17:00:00"/>
    <x v="0"/>
    <s v="Fine no high winds"/>
    <x v="8"/>
  </r>
  <r>
    <s v="200901BS70196"/>
    <x v="82"/>
    <x v="0"/>
    <x v="3"/>
    <s v="Wednesday"/>
    <s v="Auto traffic signal"/>
    <s v="Crossroads"/>
    <x v="1"/>
    <n v="51.501365"/>
    <x v="0"/>
    <s v="Kensington and Chelsea"/>
    <s v="None"/>
    <n v="-0.19370999999999999"/>
    <n v="1"/>
    <n v="1"/>
    <s v="Metropolitan Police"/>
    <x v="0"/>
    <x v="1"/>
    <n v="30"/>
    <d v="1899-12-30T10:40:00"/>
    <x v="0"/>
    <s v="Fine no high winds"/>
    <x v="0"/>
  </r>
  <r>
    <s v="200901BS70197"/>
    <x v="84"/>
    <x v="0"/>
    <x v="3"/>
    <s v="Saturday"/>
    <s v="Give way or uncontrolled"/>
    <s v="Crossroads"/>
    <x v="1"/>
    <n v="51.495196999999997"/>
    <x v="0"/>
    <s v="Kensington and Chelsea"/>
    <s v="None"/>
    <n v="-0.19611500000000001"/>
    <n v="1"/>
    <n v="2"/>
    <s v="Metropolitan Police"/>
    <x v="0"/>
    <x v="1"/>
    <n v="30"/>
    <d v="1899-12-30T19:00:00"/>
    <x v="0"/>
    <s v="Fine no high winds"/>
    <x v="0"/>
  </r>
  <r>
    <s v="200901BS70198"/>
    <x v="85"/>
    <x v="0"/>
    <x v="3"/>
    <s v="Sunday"/>
    <s v="Give way or uncontrolled"/>
    <s v="T or staggered junction"/>
    <x v="1"/>
    <n v="51.481664000000002"/>
    <x v="0"/>
    <s v="Kensington and Chelsea"/>
    <s v="None"/>
    <n v="-0.18743099999999999"/>
    <n v="4"/>
    <n v="2"/>
    <s v="Metropolitan Police"/>
    <x v="0"/>
    <x v="1"/>
    <n v="30"/>
    <d v="1899-12-30T13:51:00"/>
    <x v="0"/>
    <s v="Fine no high winds"/>
    <x v="0"/>
  </r>
  <r>
    <s v="200901BS70199"/>
    <x v="86"/>
    <x v="0"/>
    <x v="3"/>
    <s v="Thursday"/>
    <s v="Auto traffic signal"/>
    <s v="Crossroads"/>
    <x v="1"/>
    <n v="51.497126999999999"/>
    <x v="0"/>
    <s v="Kensington and Chelsea"/>
    <s v="None"/>
    <n v="-0.204683"/>
    <n v="1"/>
    <n v="2"/>
    <s v="Metropolitan Police"/>
    <x v="0"/>
    <x v="1"/>
    <n v="30"/>
    <d v="1899-12-30T15:50:00"/>
    <x v="0"/>
    <s v="Fine no high winds"/>
    <x v="3"/>
  </r>
  <r>
    <s v="200901BS70200"/>
    <x v="87"/>
    <x v="0"/>
    <x v="3"/>
    <s v="Friday"/>
    <s v="Give way or uncontrolled"/>
    <s v="T or staggered junction"/>
    <x v="1"/>
    <n v="51.481577000000001"/>
    <x v="0"/>
    <s v="Kensington and Chelsea"/>
    <s v="None"/>
    <n v="-0.17605699999999999"/>
    <n v="1"/>
    <n v="2"/>
    <s v="Metropolitan Police"/>
    <x v="0"/>
    <x v="1"/>
    <n v="30"/>
    <d v="1899-12-30T07:25:00"/>
    <x v="0"/>
    <s v="Fine no high winds"/>
    <x v="0"/>
  </r>
  <r>
    <s v="200901BS70201"/>
    <x v="79"/>
    <x v="0"/>
    <x v="3"/>
    <s v="Tuesday"/>
    <s v="Give way or uncontrolled"/>
    <s v="T or staggered junction"/>
    <x v="1"/>
    <n v="51.495809000000001"/>
    <x v="0"/>
    <s v="Kensington and Chelsea"/>
    <s v="None"/>
    <n v="-0.17174300000000001"/>
    <n v="1"/>
    <n v="2"/>
    <s v="Metropolitan Police"/>
    <x v="0"/>
    <x v="1"/>
    <n v="30"/>
    <d v="1899-12-30T14:20:00"/>
    <x v="0"/>
    <s v="Fine no high winds"/>
    <x v="0"/>
  </r>
  <r>
    <s v="200901BS70202"/>
    <x v="77"/>
    <x v="0"/>
    <x v="3"/>
    <s v="Friday"/>
    <s v="Auto traffic signal"/>
    <s v="Crossroads"/>
    <x v="1"/>
    <n v="51.481893999999997"/>
    <x v="0"/>
    <s v="Kensington and Chelsea"/>
    <s v="None"/>
    <n v="-0.17330799999999999"/>
    <n v="1"/>
    <n v="2"/>
    <s v="Metropolitan Police"/>
    <x v="1"/>
    <x v="1"/>
    <n v="30"/>
    <d v="1899-12-30T13:15:00"/>
    <x v="0"/>
    <s v="Raining no high winds"/>
    <x v="0"/>
  </r>
  <r>
    <s v="200901BS70203"/>
    <x v="88"/>
    <x v="0"/>
    <x v="3"/>
    <s v="Monday"/>
    <s v="Data missing or out of range"/>
    <s v="Not at junction or within 20 metres"/>
    <x v="1"/>
    <n v="51.506866000000002"/>
    <x v="0"/>
    <s v="Kensington and Chelsea"/>
    <s v="None"/>
    <n v="-0.20646200000000001"/>
    <n v="1"/>
    <n v="1"/>
    <s v="Metropolitan Police"/>
    <x v="1"/>
    <x v="1"/>
    <n v="30"/>
    <d v="1899-12-30T07:35:00"/>
    <x v="0"/>
    <s v="Fine no high winds"/>
    <x v="2"/>
  </r>
  <r>
    <s v="200901BS70204"/>
    <x v="88"/>
    <x v="0"/>
    <x v="3"/>
    <s v="Monday"/>
    <s v="Give way or uncontrolled"/>
    <s v="T or staggered junction"/>
    <x v="1"/>
    <n v="51.493777000000001"/>
    <x v="1"/>
    <s v="Kensington and Chelsea"/>
    <s v="None"/>
    <n v="-0.17412900000000001"/>
    <n v="1"/>
    <n v="1"/>
    <s v="Metropolitan Police"/>
    <x v="0"/>
    <x v="1"/>
    <n v="30"/>
    <d v="1899-12-30T19:57:00"/>
    <x v="0"/>
    <s v="Fine no high winds"/>
    <x v="0"/>
  </r>
  <r>
    <s v="200901BS70205"/>
    <x v="88"/>
    <x v="0"/>
    <x v="3"/>
    <s v="Monday"/>
    <s v="Auto traffic signal"/>
    <s v="Crossroads"/>
    <x v="1"/>
    <n v="51.495117"/>
    <x v="0"/>
    <s v="Kensington and Chelsea"/>
    <s v="None"/>
    <n v="-0.17349999999999999"/>
    <n v="1"/>
    <n v="2"/>
    <s v="Metropolitan Police"/>
    <x v="1"/>
    <x v="0"/>
    <n v="30"/>
    <d v="1899-12-30T13:45:00"/>
    <x v="0"/>
    <s v="Raining no high winds"/>
    <x v="4"/>
  </r>
  <r>
    <s v="200901BS70206"/>
    <x v="85"/>
    <x v="0"/>
    <x v="3"/>
    <s v="Sunday"/>
    <s v="Auto traffic signal"/>
    <s v="Crossroads"/>
    <x v="1"/>
    <n v="51.483420000000002"/>
    <x v="0"/>
    <s v="Kensington and Chelsea"/>
    <s v="None"/>
    <n v="-0.16734199999999999"/>
    <n v="2"/>
    <n v="2"/>
    <s v="Metropolitan Police"/>
    <x v="0"/>
    <x v="1"/>
    <n v="30"/>
    <d v="1899-12-30T17:50:00"/>
    <x v="0"/>
    <s v="Fine no high winds"/>
    <x v="0"/>
  </r>
  <r>
    <s v="200901BS70207"/>
    <x v="89"/>
    <x v="0"/>
    <x v="3"/>
    <s v="Wednesday"/>
    <s v="Give way or uncontrolled"/>
    <s v="T or staggered junction"/>
    <x v="1"/>
    <n v="51.507463999999999"/>
    <x v="1"/>
    <s v="Kensington and Chelsea"/>
    <s v="None"/>
    <n v="-0.20442099999999999"/>
    <n v="2"/>
    <n v="2"/>
    <s v="Metropolitan Police"/>
    <x v="0"/>
    <x v="1"/>
    <n v="30"/>
    <d v="1899-12-30T19:37:00"/>
    <x v="0"/>
    <s v="Fine no high winds"/>
    <x v="0"/>
  </r>
  <r>
    <s v="200901BS70208"/>
    <x v="85"/>
    <x v="0"/>
    <x v="3"/>
    <s v="Sunday"/>
    <s v="Auto traffic signal"/>
    <s v="Crossroads"/>
    <x v="1"/>
    <n v="51.514786999999998"/>
    <x v="0"/>
    <s v="Westminster"/>
    <s v="None"/>
    <n v="-0.19519700000000001"/>
    <n v="1"/>
    <n v="2"/>
    <s v="Metropolitan Police"/>
    <x v="0"/>
    <x v="1"/>
    <n v="30"/>
    <d v="1899-12-30T19:20:00"/>
    <x v="0"/>
    <s v="Fine no high winds"/>
    <x v="0"/>
  </r>
  <r>
    <s v="200901BS70209"/>
    <x v="90"/>
    <x v="0"/>
    <x v="3"/>
    <s v="Thursday"/>
    <s v="Auto traffic signal"/>
    <s v="More than 4 arms (not roundabout)"/>
    <x v="1"/>
    <n v="51.493870000000001"/>
    <x v="0"/>
    <s v="Kensington and Chelsea"/>
    <s v="None"/>
    <n v="-0.17427000000000001"/>
    <n v="1"/>
    <n v="1"/>
    <s v="Metropolitan Police"/>
    <x v="0"/>
    <x v="1"/>
    <n v="30"/>
    <d v="1899-12-30T19:20:00"/>
    <x v="0"/>
    <s v="Fine no high winds"/>
    <x v="0"/>
  </r>
  <r>
    <s v="200901BS70210"/>
    <x v="65"/>
    <x v="0"/>
    <x v="2"/>
    <s v="Monday"/>
    <s v="Give way or uncontrolled"/>
    <s v="T or staggered junction"/>
    <x v="1"/>
    <n v="51.504753000000001"/>
    <x v="0"/>
    <s v="Kensington and Chelsea"/>
    <s v="None"/>
    <n v="-0.215334"/>
    <n v="1"/>
    <n v="2"/>
    <s v="Metropolitan Police"/>
    <x v="0"/>
    <x v="2"/>
    <n v="30"/>
    <d v="1899-12-30T18:25:00"/>
    <x v="0"/>
    <s v="Fine no high winds"/>
    <x v="0"/>
  </r>
  <r>
    <s v="200901BS70211"/>
    <x v="90"/>
    <x v="0"/>
    <x v="3"/>
    <s v="Thursday"/>
    <s v="Give way or uncontrolled"/>
    <s v="T or staggered junction"/>
    <x v="1"/>
    <n v="51.483409000000002"/>
    <x v="0"/>
    <s v="Kensington and Chelsea"/>
    <s v="None"/>
    <n v="-0.16662199999999999"/>
    <n v="1"/>
    <n v="2"/>
    <s v="Metropolitan Police"/>
    <x v="0"/>
    <x v="1"/>
    <n v="30"/>
    <d v="1899-12-30T09:30:00"/>
    <x v="0"/>
    <s v="Fine no high winds"/>
    <x v="0"/>
  </r>
  <r>
    <s v="200901BS70212"/>
    <x v="91"/>
    <x v="0"/>
    <x v="4"/>
    <s v="Sunday"/>
    <s v="Give way or uncontrolled"/>
    <s v="T or staggered junction"/>
    <x v="1"/>
    <n v="51.480027"/>
    <x v="0"/>
    <s v="Kensington and Chelsea"/>
    <s v="None"/>
    <n v="-0.18043999999999999"/>
    <n v="1"/>
    <n v="3"/>
    <s v="Metropolitan Police"/>
    <x v="0"/>
    <x v="1"/>
    <n v="30"/>
    <d v="1899-12-30T17:58:00"/>
    <x v="0"/>
    <s v="Fine no high winds"/>
    <x v="0"/>
  </r>
  <r>
    <s v="200901BS70213"/>
    <x v="74"/>
    <x v="0"/>
    <x v="3"/>
    <s v="Wednesday"/>
    <s v="Data missing or out of range"/>
    <s v="Not at junction or within 20 metres"/>
    <x v="1"/>
    <n v="51.495356000000001"/>
    <x v="1"/>
    <s v="Kensington and Chelsea"/>
    <s v="None"/>
    <n v="-0.183143"/>
    <n v="1"/>
    <n v="1"/>
    <s v="Metropolitan Police"/>
    <x v="0"/>
    <x v="1"/>
    <n v="30"/>
    <d v="1899-12-30T20:25:00"/>
    <x v="0"/>
    <s v="Fine no high winds"/>
    <x v="0"/>
  </r>
  <r>
    <s v="200901BS70214"/>
    <x v="92"/>
    <x v="0"/>
    <x v="4"/>
    <s v="Friday"/>
    <s v="Data missing or out of range"/>
    <s v="Not at junction or within 20 metres"/>
    <x v="1"/>
    <n v="51.508631999999999"/>
    <x v="0"/>
    <s v="Kensington and Chelsea"/>
    <s v="None"/>
    <n v="-0.198466"/>
    <n v="1"/>
    <n v="1"/>
    <s v="Metropolitan Police"/>
    <x v="0"/>
    <x v="2"/>
    <n v="30"/>
    <d v="1899-12-30T14:35:00"/>
    <x v="0"/>
    <s v="Fine no high winds"/>
    <x v="0"/>
  </r>
  <r>
    <s v="200901BS70216"/>
    <x v="82"/>
    <x v="0"/>
    <x v="3"/>
    <s v="Wednesday"/>
    <s v="Auto traffic signal"/>
    <s v="Crossroads"/>
    <x v="1"/>
    <n v="51.493758999999997"/>
    <x v="0"/>
    <s v="Kensington and Chelsea"/>
    <s v="None"/>
    <n v="-0.17874000000000001"/>
    <n v="1"/>
    <n v="2"/>
    <s v="Metropolitan Police"/>
    <x v="0"/>
    <x v="2"/>
    <n v="30"/>
    <d v="1899-12-30T19:00:00"/>
    <x v="0"/>
    <s v="Fine no high winds"/>
    <x v="0"/>
  </r>
  <r>
    <s v="200901BS70217"/>
    <x v="93"/>
    <x v="0"/>
    <x v="4"/>
    <s v="Friday"/>
    <s v="Give way or uncontrolled"/>
    <s v="T or staggered junction"/>
    <x v="1"/>
    <n v="51.482582000000001"/>
    <x v="0"/>
    <s v="Kensington and Chelsea"/>
    <s v="None"/>
    <n v="-0.171264"/>
    <n v="1"/>
    <n v="2"/>
    <s v="Metropolitan Police"/>
    <x v="0"/>
    <x v="1"/>
    <n v="30"/>
    <d v="1899-12-30T08:35:00"/>
    <x v="0"/>
    <s v="Fine no high winds"/>
    <x v="0"/>
  </r>
  <r>
    <s v="200901BS70218"/>
    <x v="93"/>
    <x v="0"/>
    <x v="4"/>
    <s v="Friday"/>
    <s v="Auto traffic signal"/>
    <s v="T or staggered junction"/>
    <x v="1"/>
    <n v="51.504145999999999"/>
    <x v="0"/>
    <s v="Kensington and Chelsea"/>
    <s v="None"/>
    <n v="-0.210891"/>
    <n v="1"/>
    <n v="2"/>
    <s v="Metropolitan Police"/>
    <x v="0"/>
    <x v="1"/>
    <n v="30"/>
    <d v="1899-12-30T16:50:00"/>
    <x v="0"/>
    <s v="Fine no high winds"/>
    <x v="0"/>
  </r>
  <r>
    <s v="200901BS70219"/>
    <x v="89"/>
    <x v="0"/>
    <x v="3"/>
    <s v="Wednesday"/>
    <s v="Give way or uncontrolled"/>
    <s v="T or staggered junction"/>
    <x v="1"/>
    <n v="51.507463999999999"/>
    <x v="1"/>
    <s v="Kensington and Chelsea"/>
    <s v="None"/>
    <n v="-0.20442099999999999"/>
    <n v="1"/>
    <n v="2"/>
    <s v="Metropolitan Police"/>
    <x v="0"/>
    <x v="1"/>
    <n v="30"/>
    <d v="1899-12-30T00:25:00"/>
    <x v="0"/>
    <s v="Fine no high winds"/>
    <x v="0"/>
  </r>
  <r>
    <s v="200901BS70220"/>
    <x v="94"/>
    <x v="0"/>
    <x v="4"/>
    <s v="Sunday"/>
    <s v="Give way or uncontrolled"/>
    <s v="T or staggered junction"/>
    <x v="1"/>
    <n v="51.486493000000003"/>
    <x v="1"/>
    <s v="Kensington and Chelsea"/>
    <s v="None"/>
    <n v="-0.179894"/>
    <n v="1"/>
    <n v="2"/>
    <s v="Metropolitan Police"/>
    <x v="0"/>
    <x v="1"/>
    <n v="30"/>
    <d v="1899-12-30T20:10:00"/>
    <x v="0"/>
    <s v="Fine no high winds"/>
    <x v="0"/>
  </r>
  <r>
    <s v="200901BS70221"/>
    <x v="95"/>
    <x v="0"/>
    <x v="4"/>
    <s v="Wednesday"/>
    <s v="Give way or uncontrolled"/>
    <s v="Crossroads"/>
    <x v="0"/>
    <n v="51.495807999999997"/>
    <x v="0"/>
    <s v="Kensington and Chelsea"/>
    <s v="None"/>
    <n v="-0.18326899999999999"/>
    <n v="1"/>
    <n v="2"/>
    <s v="Metropolitan Police"/>
    <x v="0"/>
    <x v="1"/>
    <n v="30"/>
    <d v="1899-12-30T18:30:00"/>
    <x v="0"/>
    <s v="Fine no high winds"/>
    <x v="0"/>
  </r>
  <r>
    <s v="200901BS70222"/>
    <x v="96"/>
    <x v="0"/>
    <x v="4"/>
    <s v="Thursday"/>
    <s v="Auto traffic signal"/>
    <s v="Crossroads"/>
    <x v="1"/>
    <n v="51.527785000000002"/>
    <x v="1"/>
    <s v="Westminster"/>
    <s v="None"/>
    <n v="-0.21601999999999999"/>
    <n v="2"/>
    <n v="1"/>
    <s v="Metropolitan Police"/>
    <x v="0"/>
    <x v="1"/>
    <n v="30"/>
    <d v="1899-12-30T21:14:00"/>
    <x v="0"/>
    <s v="Fine no high winds"/>
    <x v="0"/>
  </r>
  <r>
    <s v="200901BS70223"/>
    <x v="85"/>
    <x v="0"/>
    <x v="3"/>
    <s v="Sunday"/>
    <s v="Give way or uncontrolled"/>
    <s v="T or staggered junction"/>
    <x v="1"/>
    <n v="51.500692999999998"/>
    <x v="0"/>
    <s v="Kensington and Chelsea"/>
    <s v="None"/>
    <n v="-0.16203799999999999"/>
    <n v="5"/>
    <n v="5"/>
    <s v="Metropolitan Police"/>
    <x v="0"/>
    <x v="1"/>
    <n v="30"/>
    <d v="1899-12-30T15:49:00"/>
    <x v="0"/>
    <s v="Fine no high winds"/>
    <x v="0"/>
  </r>
  <r>
    <s v="200901BS70224"/>
    <x v="89"/>
    <x v="0"/>
    <x v="3"/>
    <s v="Wednesday"/>
    <s v="Auto traffic signal"/>
    <s v="T or staggered junction"/>
    <x v="1"/>
    <n v="51.483635"/>
    <x v="1"/>
    <s v="Kensington and Chelsea"/>
    <s v="None"/>
    <n v="-0.16387599999999999"/>
    <n v="1"/>
    <n v="3"/>
    <s v="Metropolitan Police"/>
    <x v="0"/>
    <x v="1"/>
    <n v="30"/>
    <d v="1899-12-30T00:25:00"/>
    <x v="0"/>
    <s v="Fine no high winds"/>
    <x v="0"/>
  </r>
  <r>
    <s v="200901BS70225"/>
    <x v="89"/>
    <x v="0"/>
    <x v="3"/>
    <s v="Wednesday"/>
    <s v="Give way or uncontrolled"/>
    <s v="T or staggered junction"/>
    <x v="1"/>
    <n v="51.495362999999998"/>
    <x v="0"/>
    <s v="Kensington and Chelsea"/>
    <s v="None"/>
    <n v="-0.177812"/>
    <n v="1"/>
    <n v="2"/>
    <s v="Metropolitan Police"/>
    <x v="0"/>
    <x v="1"/>
    <n v="30"/>
    <d v="1899-12-30T11:10:00"/>
    <x v="0"/>
    <s v="Fine no high winds"/>
    <x v="0"/>
  </r>
  <r>
    <s v="200901BS70226"/>
    <x v="94"/>
    <x v="0"/>
    <x v="4"/>
    <s v="Sunday"/>
    <s v="Data missing or out of range"/>
    <s v="Not at junction or within 20 metres"/>
    <x v="0"/>
    <n v="51.492095999999997"/>
    <x v="0"/>
    <s v="Kensington and Chelsea"/>
    <s v="None"/>
    <n v="-0.158639"/>
    <n v="2"/>
    <n v="1"/>
    <s v="Metropolitan Police"/>
    <x v="0"/>
    <x v="1"/>
    <n v="30"/>
    <d v="1899-12-30T17:34:00"/>
    <x v="0"/>
    <s v="Fine no high winds"/>
    <x v="0"/>
  </r>
  <r>
    <s v="200901BS70227"/>
    <x v="94"/>
    <x v="0"/>
    <x v="4"/>
    <s v="Sunday"/>
    <s v="Give way or uncontrolled"/>
    <s v="T or staggered junction"/>
    <x v="1"/>
    <n v="51.480198999999999"/>
    <x v="1"/>
    <s v="Kensington and Chelsea"/>
    <s v="None"/>
    <n v="-0.18576100000000001"/>
    <n v="1"/>
    <n v="1"/>
    <s v="Metropolitan Police"/>
    <x v="0"/>
    <x v="1"/>
    <n v="30"/>
    <d v="1899-12-30T00:46:00"/>
    <x v="0"/>
    <s v="Fine no high winds"/>
    <x v="0"/>
  </r>
  <r>
    <s v="200901BS70228"/>
    <x v="97"/>
    <x v="0"/>
    <x v="4"/>
    <s v="Wednesday"/>
    <s v="Auto traffic signal"/>
    <s v="T or staggered junction"/>
    <x v="1"/>
    <n v="51.509123000000002"/>
    <x v="0"/>
    <s v="Kensington and Chelsea"/>
    <s v="None"/>
    <n v="-0.19527700000000001"/>
    <n v="1"/>
    <n v="2"/>
    <s v="Metropolitan Police"/>
    <x v="0"/>
    <x v="1"/>
    <n v="30"/>
    <d v="1899-12-30T14:00:00"/>
    <x v="0"/>
    <s v="Fine no high winds"/>
    <x v="0"/>
  </r>
  <r>
    <s v="200901BS70230"/>
    <x v="84"/>
    <x v="0"/>
    <x v="3"/>
    <s v="Saturday"/>
    <s v="Give way or uncontrolled"/>
    <s v="T or staggered junction"/>
    <x v="1"/>
    <n v="51.490031000000002"/>
    <x v="0"/>
    <s v="Kensington and Chelsea"/>
    <s v="None"/>
    <n v="-0.18767600000000001"/>
    <n v="1"/>
    <n v="2"/>
    <s v="Metropolitan Police"/>
    <x v="0"/>
    <x v="1"/>
    <n v="30"/>
    <d v="1899-12-30T19:20:00"/>
    <x v="0"/>
    <s v="Fine no high winds"/>
    <x v="0"/>
  </r>
  <r>
    <s v="200901BS70231"/>
    <x v="93"/>
    <x v="0"/>
    <x v="4"/>
    <s v="Friday"/>
    <s v="Give way or uncontrolled"/>
    <s v="T or staggered junction"/>
    <x v="1"/>
    <n v="51.486142999999998"/>
    <x v="0"/>
    <s v="Kensington and Chelsea"/>
    <s v="None"/>
    <n v="-0.18048400000000001"/>
    <n v="1"/>
    <n v="2"/>
    <s v="Metropolitan Police"/>
    <x v="0"/>
    <x v="1"/>
    <n v="30"/>
    <d v="1899-12-30T19:00:00"/>
    <x v="0"/>
    <s v="Fine no high winds"/>
    <x v="0"/>
  </r>
  <r>
    <s v="200901BS70232"/>
    <x v="98"/>
    <x v="0"/>
    <x v="4"/>
    <s v="Saturday"/>
    <s v="Auto traffic signal"/>
    <s v="T or staggered junction"/>
    <x v="1"/>
    <n v="51.492260000000002"/>
    <x v="1"/>
    <s v="Kensington and Chelsea"/>
    <s v="None"/>
    <n v="-0.15762399999999999"/>
    <n v="1"/>
    <n v="2"/>
    <s v="Metropolitan Police"/>
    <x v="0"/>
    <x v="1"/>
    <n v="30"/>
    <d v="1899-12-30T19:36:00"/>
    <x v="0"/>
    <s v="Fine no high winds"/>
    <x v="0"/>
  </r>
  <r>
    <s v="200901BS70233"/>
    <x v="99"/>
    <x v="0"/>
    <x v="4"/>
    <s v="Friday"/>
    <s v="Give way or uncontrolled"/>
    <s v="Roundabout"/>
    <x v="1"/>
    <n v="51.517978999999997"/>
    <x v="1"/>
    <s v="Kensington and Chelsea"/>
    <s v="None"/>
    <n v="-0.20400699999999999"/>
    <n v="2"/>
    <n v="2"/>
    <s v="Metropolitan Police"/>
    <x v="1"/>
    <x v="3"/>
    <n v="30"/>
    <d v="1899-12-30T22:28:00"/>
    <x v="0"/>
    <s v="Other"/>
    <x v="0"/>
  </r>
  <r>
    <s v="200901BS70234"/>
    <x v="97"/>
    <x v="0"/>
    <x v="4"/>
    <s v="Wednesday"/>
    <s v="Give way or uncontrolled"/>
    <s v="T or staggered junction"/>
    <x v="1"/>
    <n v="51.495373000000001"/>
    <x v="0"/>
    <s v="Kensington and Chelsea"/>
    <s v="Pedestrian in carriageway - not injured"/>
    <n v="-0.172625"/>
    <n v="2"/>
    <n v="1"/>
    <s v="Metropolitan Police"/>
    <x v="0"/>
    <x v="1"/>
    <n v="30"/>
    <d v="1899-12-30T19:00:00"/>
    <x v="0"/>
    <s v="Fine no high winds"/>
    <x v="0"/>
  </r>
  <r>
    <s v="200901BS70236"/>
    <x v="95"/>
    <x v="0"/>
    <x v="4"/>
    <s v="Wednesday"/>
    <s v="Give way or uncontrolled"/>
    <s v="T or staggered junction"/>
    <x v="1"/>
    <n v="51.477989000000001"/>
    <x v="1"/>
    <s v="Kensington and Chelsea"/>
    <s v="None"/>
    <n v="-0.182393"/>
    <n v="1"/>
    <n v="2"/>
    <s v="Metropolitan Police"/>
    <x v="0"/>
    <x v="1"/>
    <n v="30"/>
    <d v="1899-12-30T21:15:00"/>
    <x v="0"/>
    <s v="Fine no high winds"/>
    <x v="0"/>
  </r>
  <r>
    <s v="200901BS70237"/>
    <x v="99"/>
    <x v="0"/>
    <x v="4"/>
    <s v="Friday"/>
    <s v="Give way or uncontrolled"/>
    <s v="Roundabout"/>
    <x v="1"/>
    <n v="51.493667000000002"/>
    <x v="0"/>
    <s v="Kensington and Chelsea"/>
    <s v="None"/>
    <n v="-0.184362"/>
    <n v="1"/>
    <n v="2"/>
    <s v="Metropolitan Police"/>
    <x v="0"/>
    <x v="3"/>
    <n v="30"/>
    <d v="1899-12-30T08:00:00"/>
    <x v="0"/>
    <s v="Fine no high winds"/>
    <x v="0"/>
  </r>
  <r>
    <s v="200901BS70238"/>
    <x v="92"/>
    <x v="0"/>
    <x v="4"/>
    <s v="Friday"/>
    <s v="Auto traffic signal"/>
    <s v="Crossroads"/>
    <x v="1"/>
    <n v="51.488492999999998"/>
    <x v="1"/>
    <s v="Kensington and Chelsea"/>
    <s v="None"/>
    <n v="-0.19292200000000001"/>
    <n v="1"/>
    <n v="1"/>
    <s v="Metropolitan Police"/>
    <x v="0"/>
    <x v="1"/>
    <n v="30"/>
    <d v="1899-12-30T22:00:00"/>
    <x v="0"/>
    <s v="Fine no high winds"/>
    <x v="1"/>
  </r>
  <r>
    <s v="200901BS70239"/>
    <x v="95"/>
    <x v="0"/>
    <x v="4"/>
    <s v="Wednesday"/>
    <s v="Auto traffic signal"/>
    <s v="Private drive or entrance"/>
    <x v="1"/>
    <n v="51.501761999999999"/>
    <x v="0"/>
    <s v="Westminster"/>
    <s v="None"/>
    <n v="-0.184473"/>
    <n v="1"/>
    <n v="2"/>
    <s v="Metropolitan Police"/>
    <x v="0"/>
    <x v="1"/>
    <n v="30"/>
    <d v="1899-12-30T16:45:00"/>
    <x v="0"/>
    <s v="Fine no high winds"/>
    <x v="8"/>
  </r>
  <r>
    <s v="200901BS70240"/>
    <x v="100"/>
    <x v="0"/>
    <x v="4"/>
    <s v="Monday"/>
    <s v="Data missing or out of range"/>
    <s v="Not at junction or within 20 metres"/>
    <x v="1"/>
    <n v="51.487569999999998"/>
    <x v="0"/>
    <s v="Kensington and Chelsea"/>
    <s v="None"/>
    <n v="-0.168184"/>
    <n v="1"/>
    <n v="1"/>
    <s v="Metropolitan Police"/>
    <x v="0"/>
    <x v="1"/>
    <n v="30"/>
    <d v="1899-12-30T10:42:00"/>
    <x v="0"/>
    <s v="Fine no high winds"/>
    <x v="3"/>
  </r>
  <r>
    <s v="200901BS70241"/>
    <x v="101"/>
    <x v="0"/>
    <x v="4"/>
    <s v="Tuesday"/>
    <s v="Give way or uncontrolled"/>
    <s v="T or staggered junction"/>
    <x v="1"/>
    <n v="51.480046999999999"/>
    <x v="0"/>
    <s v="Kensington and Chelsea"/>
    <s v="None"/>
    <n v="-0.18173500000000001"/>
    <n v="1"/>
    <n v="2"/>
    <s v="Metropolitan Police"/>
    <x v="0"/>
    <x v="0"/>
    <n v="30"/>
    <d v="1899-12-30T09:39:00"/>
    <x v="0"/>
    <s v="Fine no high winds"/>
    <x v="3"/>
  </r>
  <r>
    <s v="200901BS70242"/>
    <x v="102"/>
    <x v="0"/>
    <x v="4"/>
    <s v="Monday"/>
    <s v="Give way or uncontrolled"/>
    <s v="T or staggered junction"/>
    <x v="1"/>
    <n v="51.480961999999998"/>
    <x v="0"/>
    <s v="Kensington and Chelsea"/>
    <s v="None"/>
    <n v="-0.17694599999999999"/>
    <n v="3"/>
    <n v="2"/>
    <s v="Metropolitan Police"/>
    <x v="0"/>
    <x v="1"/>
    <n v="30"/>
    <d v="1899-12-30T16:18:00"/>
    <x v="0"/>
    <s v="Fine no high winds"/>
    <x v="0"/>
  </r>
  <r>
    <s v="200901BS70243"/>
    <x v="103"/>
    <x v="0"/>
    <x v="4"/>
    <s v="Tuesday"/>
    <s v="Give way or uncontrolled"/>
    <s v="T or staggered junction"/>
    <x v="1"/>
    <n v="51.484282"/>
    <x v="0"/>
    <s v="Kensington and Chelsea"/>
    <s v="None"/>
    <n v="-0.15924199999999999"/>
    <n v="1"/>
    <n v="1"/>
    <s v="Metropolitan Police"/>
    <x v="0"/>
    <x v="1"/>
    <n v="30"/>
    <d v="1899-12-30T18:44:00"/>
    <x v="0"/>
    <s v="Fine no high winds"/>
    <x v="0"/>
  </r>
  <r>
    <s v="200901BS70245"/>
    <x v="104"/>
    <x v="0"/>
    <x v="4"/>
    <s v="Thursday"/>
    <s v="Data missing or out of range"/>
    <s v="Not at junction or within 20 metres"/>
    <x v="0"/>
    <n v="51.497500000000002"/>
    <x v="0"/>
    <s v="Kensington and Chelsea"/>
    <s v="None"/>
    <n v="-0.164904"/>
    <n v="1"/>
    <n v="1"/>
    <s v="Metropolitan Police"/>
    <x v="0"/>
    <x v="1"/>
    <n v="30"/>
    <d v="1899-12-30T15:50:00"/>
    <x v="0"/>
    <s v="Fine no high winds"/>
    <x v="4"/>
  </r>
  <r>
    <s v="200901BS70246"/>
    <x v="105"/>
    <x v="0"/>
    <x v="4"/>
    <s v="Saturday"/>
    <s v="Give way or uncontrolled"/>
    <s v="T or staggered junction"/>
    <x v="1"/>
    <n v="51.509332999999998"/>
    <x v="0"/>
    <s v="Kensington and Chelsea"/>
    <s v="None"/>
    <n v="-0.19728599999999999"/>
    <n v="1"/>
    <n v="2"/>
    <s v="Metropolitan Police"/>
    <x v="0"/>
    <x v="1"/>
    <n v="30"/>
    <d v="1899-12-30T09:19:00"/>
    <x v="0"/>
    <s v="Fine no high winds"/>
    <x v="0"/>
  </r>
  <r>
    <s v="200901BS70247"/>
    <x v="106"/>
    <x v="0"/>
    <x v="4"/>
    <s v="Saturday"/>
    <s v="Auto traffic signal"/>
    <s v="T or staggered junction"/>
    <x v="1"/>
    <n v="51.499527999999998"/>
    <x v="0"/>
    <s v="Kensington and Chelsea"/>
    <s v="None"/>
    <n v="-0.19709599999999999"/>
    <n v="2"/>
    <n v="1"/>
    <s v="Metropolitan Police"/>
    <x v="0"/>
    <x v="2"/>
    <n v="30"/>
    <d v="1899-12-30T18:30:00"/>
    <x v="0"/>
    <s v="Fine no high winds"/>
    <x v="0"/>
  </r>
  <r>
    <s v="200901BS70248"/>
    <x v="107"/>
    <x v="0"/>
    <x v="4"/>
    <s v="Tuesday"/>
    <s v="Data missing or out of range"/>
    <s v="Not at junction or within 20 metres"/>
    <x v="1"/>
    <n v="51.523505999999998"/>
    <x v="0"/>
    <s v="Kensington and Chelsea"/>
    <s v="None"/>
    <n v="-0.206673"/>
    <n v="1"/>
    <n v="1"/>
    <s v="Metropolitan Police"/>
    <x v="1"/>
    <x v="1"/>
    <n v="30"/>
    <d v="1899-12-30T09:00:00"/>
    <x v="0"/>
    <s v="Raining no high winds"/>
    <x v="0"/>
  </r>
  <r>
    <s v="200901BS70249"/>
    <x v="98"/>
    <x v="0"/>
    <x v="4"/>
    <s v="Saturday"/>
    <s v="Give way or uncontrolled"/>
    <s v="T or staggered junction"/>
    <x v="1"/>
    <n v="51.507862000000003"/>
    <x v="0"/>
    <s v="Kensington and Chelsea"/>
    <s v="None"/>
    <n v="-0.19518199999999999"/>
    <n v="1"/>
    <n v="1"/>
    <s v="Metropolitan Police"/>
    <x v="0"/>
    <x v="1"/>
    <n v="30"/>
    <d v="1899-12-30T12:00:00"/>
    <x v="0"/>
    <s v="Fine no high winds"/>
    <x v="0"/>
  </r>
  <r>
    <s v="200901BS70250"/>
    <x v="108"/>
    <x v="0"/>
    <x v="4"/>
    <s v="Sunday"/>
    <s v="Give way or uncontrolled"/>
    <s v="Roundabout"/>
    <x v="1"/>
    <n v="51.486884000000003"/>
    <x v="0"/>
    <s v="Hounslow"/>
    <s v="None"/>
    <n v="-0.25290600000000002"/>
    <n v="1"/>
    <n v="2"/>
    <s v="Metropolitan Police"/>
    <x v="0"/>
    <x v="3"/>
    <n v="30"/>
    <d v="1899-12-30T17:35:00"/>
    <x v="0"/>
    <s v="Fine no high winds"/>
    <x v="1"/>
  </r>
  <r>
    <s v="200901BS70251"/>
    <x v="43"/>
    <x v="0"/>
    <x v="2"/>
    <s v="Friday"/>
    <s v="Auto traffic signal"/>
    <s v="T or staggered junction"/>
    <x v="1"/>
    <n v="51.516804"/>
    <x v="0"/>
    <s v="Hammersmith and Fulham"/>
    <s v="None"/>
    <n v="-0.22725899999999999"/>
    <n v="1"/>
    <n v="2"/>
    <s v="Metropolitan Police"/>
    <x v="0"/>
    <x v="1"/>
    <n v="30"/>
    <d v="1899-12-30T08:50:00"/>
    <x v="0"/>
    <s v="Fine no high winds"/>
    <x v="0"/>
  </r>
  <r>
    <s v="200901BS70252"/>
    <x v="109"/>
    <x v="0"/>
    <x v="4"/>
    <s v="Wednesday"/>
    <s v="Give way or uncontrolled"/>
    <s v="T or staggered junction"/>
    <x v="1"/>
    <n v="51.500732999999997"/>
    <x v="0"/>
    <s v="Kensington and Chelsea"/>
    <s v="None"/>
    <n v="-0.19359100000000001"/>
    <n v="1"/>
    <n v="1"/>
    <s v="Metropolitan Police"/>
    <x v="0"/>
    <x v="1"/>
    <n v="30"/>
    <d v="1899-12-30T18:20:00"/>
    <x v="0"/>
    <s v="Fine no high winds"/>
    <x v="0"/>
  </r>
  <r>
    <s v="200901BS70253"/>
    <x v="110"/>
    <x v="0"/>
    <x v="4"/>
    <s v="Thursday"/>
    <s v="Give way or uncontrolled"/>
    <s v="T or staggered junction"/>
    <x v="1"/>
    <n v="51.499727"/>
    <x v="0"/>
    <s v="Kensington and Chelsea"/>
    <s v="None"/>
    <n v="-0.163518"/>
    <n v="1"/>
    <n v="3"/>
    <s v="Metropolitan Police"/>
    <x v="0"/>
    <x v="2"/>
    <n v="30"/>
    <d v="1899-12-30T07:20:00"/>
    <x v="0"/>
    <s v="Fine no high winds"/>
    <x v="0"/>
  </r>
  <r>
    <s v="200901BS70254"/>
    <x v="105"/>
    <x v="0"/>
    <x v="4"/>
    <s v="Saturday"/>
    <s v="Give way or uncontrolled"/>
    <s v="Crossroads"/>
    <x v="1"/>
    <n v="51.497985999999997"/>
    <x v="1"/>
    <s v="Kensington and Chelsea"/>
    <s v="None"/>
    <n v="-0.20796300000000001"/>
    <n v="1"/>
    <n v="2"/>
    <s v="Metropolitan Police"/>
    <x v="0"/>
    <x v="1"/>
    <n v="30"/>
    <d v="1899-12-30T20:39:00"/>
    <x v="0"/>
    <s v="Fine no high winds"/>
    <x v="0"/>
  </r>
  <r>
    <s v="200901BS70255"/>
    <x v="97"/>
    <x v="0"/>
    <x v="4"/>
    <s v="Wednesday"/>
    <s v="Give way or uncontrolled"/>
    <s v="T or staggered junction"/>
    <x v="1"/>
    <n v="51.496578999999997"/>
    <x v="0"/>
    <s v="Kensington and Chelsea"/>
    <s v="None"/>
    <n v="-0.19245799999999999"/>
    <n v="1"/>
    <n v="1"/>
    <s v="Metropolitan Police"/>
    <x v="0"/>
    <x v="1"/>
    <n v="30"/>
    <d v="1899-12-30T17:19:00"/>
    <x v="0"/>
    <s v="Fine no high winds"/>
    <x v="0"/>
  </r>
  <r>
    <s v="200901BS70257"/>
    <x v="111"/>
    <x v="0"/>
    <x v="5"/>
    <s v="Tuesday"/>
    <s v="Give way or uncontrolled"/>
    <s v="T or staggered junction"/>
    <x v="1"/>
    <n v="51.506096999999997"/>
    <x v="0"/>
    <s v="Kensington and Chelsea"/>
    <s v="None"/>
    <n v="-0.20908599999999999"/>
    <n v="1"/>
    <n v="2"/>
    <s v="Metropolitan Police"/>
    <x v="0"/>
    <x v="1"/>
    <n v="30"/>
    <d v="1899-12-30T12:45:00"/>
    <x v="0"/>
    <s v="Fine no high winds"/>
    <x v="6"/>
  </r>
  <r>
    <s v="200901BS70258"/>
    <x v="94"/>
    <x v="0"/>
    <x v="4"/>
    <s v="Sunday"/>
    <s v="Data missing or out of range"/>
    <s v="Not at junction or within 20 metres"/>
    <x v="1"/>
    <n v="51.508960999999999"/>
    <x v="0"/>
    <s v="Kensington and Chelsea"/>
    <s v="None"/>
    <n v="-0.196436"/>
    <n v="1"/>
    <n v="2"/>
    <s v="Metropolitan Police"/>
    <x v="0"/>
    <x v="2"/>
    <n v="30"/>
    <d v="1899-12-30T11:00:00"/>
    <x v="0"/>
    <s v="Fine no high winds"/>
    <x v="3"/>
  </r>
  <r>
    <s v="200901BS70259"/>
    <x v="110"/>
    <x v="0"/>
    <x v="4"/>
    <s v="Thursday"/>
    <s v="Give way or uncontrolled"/>
    <s v="T or staggered junction"/>
    <x v="1"/>
    <n v="51.486708999999998"/>
    <x v="0"/>
    <s v="Kensington and Chelsea"/>
    <s v="None"/>
    <n v="-0.17066700000000001"/>
    <n v="1"/>
    <n v="1"/>
    <s v="Metropolitan Police"/>
    <x v="0"/>
    <x v="1"/>
    <n v="30"/>
    <d v="1899-12-30T08:30:00"/>
    <x v="0"/>
    <s v="Fine no high winds"/>
    <x v="0"/>
  </r>
  <r>
    <s v="200901BS70260"/>
    <x v="112"/>
    <x v="0"/>
    <x v="4"/>
    <s v="Friday"/>
    <s v="Give way or uncontrolled"/>
    <s v="T or staggered junction"/>
    <x v="1"/>
    <n v="51.502158999999999"/>
    <x v="0"/>
    <s v="Kensington and Chelsea"/>
    <s v="None"/>
    <n v="-0.18690599999999999"/>
    <n v="1"/>
    <n v="2"/>
    <s v="Metropolitan Police"/>
    <x v="0"/>
    <x v="1"/>
    <n v="30"/>
    <d v="1899-12-30T09:30:00"/>
    <x v="0"/>
    <s v="Fine no high winds"/>
    <x v="3"/>
  </r>
  <r>
    <s v="200901BS70261"/>
    <x v="113"/>
    <x v="0"/>
    <x v="4"/>
    <s v="Friday"/>
    <s v="Auto traffic signal"/>
    <s v="T or staggered junction"/>
    <x v="1"/>
    <n v="51.491498999999997"/>
    <x v="0"/>
    <s v="Kensington and Chelsea"/>
    <s v="None"/>
    <n v="-0.172204"/>
    <n v="1"/>
    <n v="2"/>
    <s v="Metropolitan Police"/>
    <x v="0"/>
    <x v="1"/>
    <n v="30"/>
    <d v="1899-12-30T08:15:00"/>
    <x v="0"/>
    <s v="Fine no high winds"/>
    <x v="0"/>
  </r>
  <r>
    <s v="200901BS70262"/>
    <x v="110"/>
    <x v="0"/>
    <x v="4"/>
    <s v="Thursday"/>
    <s v="Auto traffic signal"/>
    <s v="Crossroads"/>
    <x v="1"/>
    <n v="51.481062000000001"/>
    <x v="0"/>
    <s v="Kensington and Chelsea"/>
    <s v="None"/>
    <n v="-0.183423"/>
    <n v="1"/>
    <n v="1"/>
    <s v="Metropolitan Police"/>
    <x v="0"/>
    <x v="1"/>
    <n v="30"/>
    <d v="1899-12-30T18:55:00"/>
    <x v="0"/>
    <s v="Fine no high winds"/>
    <x v="0"/>
  </r>
  <r>
    <s v="200901BS70263"/>
    <x v="114"/>
    <x v="0"/>
    <x v="5"/>
    <s v="Wednesday"/>
    <s v="Data missing or out of range"/>
    <s v="Not at junction or within 20 metres"/>
    <x v="1"/>
    <n v="51.496864000000002"/>
    <x v="0"/>
    <s v="Kensington and Chelsea"/>
    <s v="None"/>
    <n v="-0.205125"/>
    <n v="1"/>
    <n v="2"/>
    <s v="Metropolitan Police"/>
    <x v="0"/>
    <x v="1"/>
    <n v="30"/>
    <d v="1899-12-30T09:50:00"/>
    <x v="0"/>
    <s v="Fine no high winds"/>
    <x v="0"/>
  </r>
  <r>
    <s v="200901BS70265"/>
    <x v="109"/>
    <x v="0"/>
    <x v="4"/>
    <s v="Wednesday"/>
    <s v="Give way or uncontrolled"/>
    <s v="Mini-roundabout"/>
    <x v="1"/>
    <n v="51.512796999999999"/>
    <x v="0"/>
    <s v="Kensington and Chelsea"/>
    <s v="None"/>
    <n v="-0.20032"/>
    <n v="1"/>
    <n v="2"/>
    <s v="Metropolitan Police"/>
    <x v="0"/>
    <x v="3"/>
    <n v="30"/>
    <d v="1899-12-30T19:00:00"/>
    <x v="0"/>
    <s v="Fine no high winds"/>
    <x v="0"/>
  </r>
  <r>
    <s v="200901BS70267"/>
    <x v="115"/>
    <x v="0"/>
    <x v="4"/>
    <s v="Sunday"/>
    <s v="Auto traffic signal"/>
    <s v="Crossroads"/>
    <x v="1"/>
    <n v="51.492654999999999"/>
    <x v="0"/>
    <s v="Kensington and Chelsea"/>
    <s v="None"/>
    <n v="-0.20039299999999999"/>
    <n v="1"/>
    <n v="3"/>
    <s v="Metropolitan Police"/>
    <x v="0"/>
    <x v="2"/>
    <n v="30"/>
    <d v="1899-12-30T10:36:00"/>
    <x v="0"/>
    <s v="Fine no high winds"/>
    <x v="0"/>
  </r>
  <r>
    <s v="200901BS70268"/>
    <x v="115"/>
    <x v="0"/>
    <x v="4"/>
    <s v="Sunday"/>
    <s v="Auto traffic signal"/>
    <s v="Crossroads"/>
    <x v="1"/>
    <n v="51.482075999999999"/>
    <x v="0"/>
    <s v="Kensington and Chelsea"/>
    <s v="None"/>
    <n v="-0.17344499999999999"/>
    <n v="1"/>
    <n v="2"/>
    <s v="Metropolitan Police"/>
    <x v="0"/>
    <x v="1"/>
    <n v="30"/>
    <d v="1899-12-30T16:01:00"/>
    <x v="0"/>
    <s v="Fine no high winds"/>
    <x v="0"/>
  </r>
  <r>
    <s v="200901BS70269"/>
    <x v="110"/>
    <x v="0"/>
    <x v="4"/>
    <s v="Thursday"/>
    <s v="Give way or uncontrolled"/>
    <s v="T or staggered junction"/>
    <x v="1"/>
    <n v="51.489128999999998"/>
    <x v="0"/>
    <s v="Kensington and Chelsea"/>
    <s v="None"/>
    <n v="-0.16437599999999999"/>
    <n v="1"/>
    <n v="1"/>
    <s v="Metropolitan Police"/>
    <x v="0"/>
    <x v="1"/>
    <n v="30"/>
    <d v="1899-12-30T13:52:00"/>
    <x v="0"/>
    <s v="Fine no high winds"/>
    <x v="0"/>
  </r>
  <r>
    <s v="200901BS70270"/>
    <x v="116"/>
    <x v="0"/>
    <x v="5"/>
    <s v="Tuesday"/>
    <s v="Give way or uncontrolled"/>
    <s v="T or staggered junction"/>
    <x v="1"/>
    <n v="51.493251999999998"/>
    <x v="0"/>
    <s v="Kensington and Chelsea"/>
    <s v="None"/>
    <n v="-0.16925200000000001"/>
    <n v="1"/>
    <n v="2"/>
    <s v="Metropolitan Police"/>
    <x v="0"/>
    <x v="1"/>
    <n v="30"/>
    <d v="1899-12-30T20:40:00"/>
    <x v="0"/>
    <s v="Fine no high winds"/>
    <x v="0"/>
  </r>
  <r>
    <s v="200901BS70271"/>
    <x v="117"/>
    <x v="0"/>
    <x v="5"/>
    <s v="Monday"/>
    <s v="Give way or uncontrolled"/>
    <s v="T or staggered junction"/>
    <x v="1"/>
    <n v="51.480604"/>
    <x v="0"/>
    <s v="Kensington and Chelsea"/>
    <s v="None"/>
    <n v="-0.182865"/>
    <n v="1"/>
    <n v="1"/>
    <s v="Metropolitan Police"/>
    <x v="0"/>
    <x v="1"/>
    <n v="30"/>
    <d v="1899-12-30T18:00:00"/>
    <x v="0"/>
    <s v="Fine no high winds"/>
    <x v="0"/>
  </r>
  <r>
    <s v="200901BS70272"/>
    <x v="118"/>
    <x v="0"/>
    <x v="5"/>
    <s v="Saturday"/>
    <s v="Auto traffic signal"/>
    <s v="Crossroads"/>
    <x v="1"/>
    <n v="51.492747000000001"/>
    <x v="0"/>
    <s v="Kensington and Chelsea"/>
    <s v="None"/>
    <n v="-0.20053299999999999"/>
    <n v="2"/>
    <n v="3"/>
    <s v="Metropolitan Police"/>
    <x v="0"/>
    <x v="2"/>
    <n v="30"/>
    <d v="1899-12-30T17:45:00"/>
    <x v="0"/>
    <s v="Fine no high winds"/>
    <x v="0"/>
  </r>
  <r>
    <s v="200901BS70273"/>
    <x v="119"/>
    <x v="0"/>
    <x v="5"/>
    <s v="Friday"/>
    <s v="Give way or uncontrolled"/>
    <s v="T or staggered junction"/>
    <x v="1"/>
    <n v="51.493077"/>
    <x v="0"/>
    <s v="Kensington and Chelsea"/>
    <s v="None"/>
    <n v="-0.169548"/>
    <n v="1"/>
    <n v="2"/>
    <s v="Metropolitan Police"/>
    <x v="0"/>
    <x v="1"/>
    <n v="30"/>
    <d v="1899-12-30T09:28:00"/>
    <x v="0"/>
    <s v="Fine no high winds"/>
    <x v="0"/>
  </r>
  <r>
    <s v="200901BS70274"/>
    <x v="119"/>
    <x v="0"/>
    <x v="5"/>
    <s v="Friday"/>
    <s v="Give way or uncontrolled"/>
    <s v="T or staggered junction"/>
    <x v="1"/>
    <n v="51.498260999999999"/>
    <x v="0"/>
    <s v="Kensington and Chelsea"/>
    <s v="None"/>
    <n v="-0.19656999999999999"/>
    <n v="1"/>
    <n v="2"/>
    <s v="Metropolitan Police"/>
    <x v="0"/>
    <x v="1"/>
    <n v="30"/>
    <d v="1899-12-30T09:01:00"/>
    <x v="0"/>
    <s v="Fine no high winds"/>
    <x v="0"/>
  </r>
  <r>
    <s v="200901BS70276"/>
    <x v="113"/>
    <x v="0"/>
    <x v="4"/>
    <s v="Friday"/>
    <s v="Give way or uncontrolled"/>
    <s v="T or staggered junction"/>
    <x v="1"/>
    <n v="51.480874"/>
    <x v="0"/>
    <s v="Kensington and Chelsea"/>
    <s v="None"/>
    <n v="-0.177093"/>
    <n v="1"/>
    <n v="2"/>
    <s v="Metropolitan Police"/>
    <x v="0"/>
    <x v="1"/>
    <n v="30"/>
    <d v="1899-12-30T15:10:00"/>
    <x v="0"/>
    <s v="Fine no high winds"/>
    <x v="8"/>
  </r>
  <r>
    <s v="200901BS70277"/>
    <x v="118"/>
    <x v="0"/>
    <x v="5"/>
    <s v="Saturday"/>
    <s v="Give way or uncontrolled"/>
    <s v="T or staggered junction"/>
    <x v="1"/>
    <n v="51.484363000000002"/>
    <x v="0"/>
    <s v="Kensington and Chelsea"/>
    <s v="None"/>
    <n v="-0.158662"/>
    <n v="2"/>
    <n v="2"/>
    <s v="Metropolitan Police"/>
    <x v="0"/>
    <x v="1"/>
    <n v="30"/>
    <d v="1899-12-30T18:10:00"/>
    <x v="0"/>
    <s v="Fine no high winds"/>
    <x v="0"/>
  </r>
  <r>
    <s v="200901BS70278"/>
    <x v="120"/>
    <x v="0"/>
    <x v="5"/>
    <s v="Monday"/>
    <s v="Auto traffic signal"/>
    <s v="Crossroads"/>
    <x v="1"/>
    <n v="51.51417"/>
    <x v="0"/>
    <s v="Kensington and Chelsea"/>
    <s v="None"/>
    <n v="-0.20776"/>
    <n v="3"/>
    <n v="2"/>
    <s v="Metropolitan Police"/>
    <x v="1"/>
    <x v="1"/>
    <n v="30"/>
    <d v="1899-12-30T20:05:00"/>
    <x v="0"/>
    <s v="Fine no high winds"/>
    <x v="0"/>
  </r>
  <r>
    <s v="200901BS70279"/>
    <x v="121"/>
    <x v="0"/>
    <x v="5"/>
    <s v="Tuesday"/>
    <s v="Data missing or out of range"/>
    <s v="Not at junction or within 20 metres"/>
    <x v="1"/>
    <n v="51.490352000000001"/>
    <x v="1"/>
    <s v="Kensington and Chelsea"/>
    <s v="None"/>
    <n v="-0.19097600000000001"/>
    <n v="1"/>
    <n v="1"/>
    <s v="Metropolitan Police"/>
    <x v="1"/>
    <x v="1"/>
    <n v="30"/>
    <d v="1899-12-30T03:19:00"/>
    <x v="0"/>
    <s v="Raining no high winds"/>
    <x v="0"/>
  </r>
  <r>
    <s v="200901BS70280"/>
    <x v="121"/>
    <x v="0"/>
    <x v="5"/>
    <s v="Tuesday"/>
    <s v="Auto traffic signal"/>
    <s v="T or staggered junction"/>
    <x v="0"/>
    <n v="51.491849999999999"/>
    <x v="0"/>
    <s v="Kensington and Chelsea"/>
    <s v="None"/>
    <n v="-0.17161399999999999"/>
    <n v="2"/>
    <n v="1"/>
    <s v="Metropolitan Police"/>
    <x v="1"/>
    <x v="1"/>
    <n v="30"/>
    <d v="1899-12-30T09:40:00"/>
    <x v="0"/>
    <s v="Raining no high winds"/>
    <x v="0"/>
  </r>
  <r>
    <s v="200901BS70281"/>
    <x v="121"/>
    <x v="0"/>
    <x v="5"/>
    <s v="Tuesday"/>
    <s v="Give way or uncontrolled"/>
    <s v="T or staggered junction"/>
    <x v="1"/>
    <n v="51.497923999999998"/>
    <x v="0"/>
    <s v="Kensington and Chelsea"/>
    <s v="None"/>
    <n v="-0.19802400000000001"/>
    <n v="1"/>
    <n v="2"/>
    <s v="Metropolitan Police"/>
    <x v="1"/>
    <x v="1"/>
    <n v="30"/>
    <d v="1899-12-30T08:25:00"/>
    <x v="0"/>
    <s v="Fine no high winds"/>
    <x v="0"/>
  </r>
  <r>
    <s v="200901BS70284"/>
    <x v="122"/>
    <x v="0"/>
    <x v="4"/>
    <s v="Saturday"/>
    <s v="Give way or uncontrolled"/>
    <s v="Private drive or entrance"/>
    <x v="1"/>
    <n v="51.503107"/>
    <x v="0"/>
    <s v="Kensington and Chelsea"/>
    <s v="None"/>
    <n v="-0.207618"/>
    <n v="1"/>
    <n v="2"/>
    <s v="Metropolitan Police"/>
    <x v="0"/>
    <x v="1"/>
    <n v="30"/>
    <d v="1899-12-30T12:30:00"/>
    <x v="0"/>
    <s v="Fine no high winds"/>
    <x v="0"/>
  </r>
  <r>
    <s v="200901BS70285"/>
    <x v="119"/>
    <x v="0"/>
    <x v="5"/>
    <s v="Friday"/>
    <s v="Give way or uncontrolled"/>
    <s v="T or staggered junction"/>
    <x v="1"/>
    <n v="51.488092999999999"/>
    <x v="0"/>
    <s v="Kensington and Chelsea"/>
    <s v="None"/>
    <n v="-0.167154"/>
    <n v="1"/>
    <n v="2"/>
    <s v="Metropolitan Police"/>
    <x v="1"/>
    <x v="1"/>
    <n v="30"/>
    <d v="1899-12-30T12:25:00"/>
    <x v="0"/>
    <s v="Fine no high winds"/>
    <x v="0"/>
  </r>
  <r>
    <s v="200901BS70286"/>
    <x v="73"/>
    <x v="0"/>
    <x v="2"/>
    <s v="Thursday"/>
    <s v="Give way or uncontrolled"/>
    <s v="T or staggered junction"/>
    <x v="1"/>
    <n v="51.506186999999997"/>
    <x v="1"/>
    <s v="Kensington and Chelsea"/>
    <s v="None"/>
    <n v="-0.20908199999999999"/>
    <n v="1"/>
    <n v="2"/>
    <s v="Metropolitan Police"/>
    <x v="0"/>
    <x v="1"/>
    <n v="30"/>
    <d v="1899-12-30T19:15:00"/>
    <x v="0"/>
    <s v="Fine no high winds"/>
    <x v="3"/>
  </r>
  <r>
    <s v="200901BS70288"/>
    <x v="123"/>
    <x v="0"/>
    <x v="5"/>
    <s v="Thursday"/>
    <s v="Give way or uncontrolled"/>
    <s v="Crossroads"/>
    <x v="1"/>
    <n v="51.514398999999997"/>
    <x v="0"/>
    <s v="Kensington and Chelsea"/>
    <s v="None"/>
    <n v="-0.19924800000000001"/>
    <n v="4"/>
    <n v="2"/>
    <s v="Metropolitan Police"/>
    <x v="0"/>
    <x v="1"/>
    <n v="30"/>
    <d v="1899-12-30T09:10:00"/>
    <x v="0"/>
    <s v="Fine no high winds"/>
    <x v="0"/>
  </r>
  <r>
    <s v="200901BS70289"/>
    <x v="123"/>
    <x v="0"/>
    <x v="5"/>
    <s v="Thursday"/>
    <s v="Give way or uncontrolled"/>
    <s v="T or staggered junction"/>
    <x v="1"/>
    <n v="51.503768999999998"/>
    <x v="1"/>
    <s v="Kensington and Chelsea"/>
    <s v="None"/>
    <n v="-0.19217400000000001"/>
    <n v="1"/>
    <n v="2"/>
    <s v="Metropolitan Police"/>
    <x v="0"/>
    <x v="1"/>
    <n v="30"/>
    <d v="1899-12-30T22:10:00"/>
    <x v="0"/>
    <s v="Fine no high winds"/>
    <x v="2"/>
  </r>
  <r>
    <s v="200901BS70290"/>
    <x v="123"/>
    <x v="0"/>
    <x v="5"/>
    <s v="Thursday"/>
    <s v="Give way or uncontrolled"/>
    <s v="Private drive or entrance"/>
    <x v="1"/>
    <n v="51.480232999999998"/>
    <x v="0"/>
    <s v="Kensington and Chelsea"/>
    <s v="None"/>
    <n v="-0.18215999999999999"/>
    <n v="1"/>
    <n v="2"/>
    <s v="Metropolitan Police"/>
    <x v="0"/>
    <x v="1"/>
    <n v="30"/>
    <d v="1899-12-30T19:15:00"/>
    <x v="0"/>
    <s v="Fine no high winds"/>
    <x v="0"/>
  </r>
  <r>
    <s v="200901BS70291"/>
    <x v="123"/>
    <x v="0"/>
    <x v="5"/>
    <s v="Thursday"/>
    <s v="Data missing or out of range"/>
    <s v="Not at junction or within 20 metres"/>
    <x v="1"/>
    <n v="51.484099999999998"/>
    <x v="0"/>
    <s v="Kensington and Chelsea"/>
    <s v="None"/>
    <n v="-0.17638899999999999"/>
    <n v="1"/>
    <n v="1"/>
    <s v="Metropolitan Police"/>
    <x v="0"/>
    <x v="1"/>
    <n v="30"/>
    <d v="1899-12-30T17:01:00"/>
    <x v="0"/>
    <s v="Fine no high winds"/>
    <x v="0"/>
  </r>
  <r>
    <s v="200901BS70292"/>
    <x v="124"/>
    <x v="0"/>
    <x v="5"/>
    <s v="Friday"/>
    <s v="Give way or uncontrolled"/>
    <s v="T or staggered junction"/>
    <x v="1"/>
    <n v="51.502113999999999"/>
    <x v="0"/>
    <s v="Kensington and Chelsea"/>
    <s v="None"/>
    <n v="-0.18978999999999999"/>
    <n v="1"/>
    <n v="2"/>
    <s v="Metropolitan Police"/>
    <x v="0"/>
    <x v="1"/>
    <n v="30"/>
    <d v="1899-12-30T08:00:00"/>
    <x v="0"/>
    <s v="Fine no high winds"/>
    <x v="0"/>
  </r>
  <r>
    <s v="200901BS70293"/>
    <x v="123"/>
    <x v="0"/>
    <x v="5"/>
    <s v="Thursday"/>
    <s v="Give way or uncontrolled"/>
    <s v="T or staggered junction"/>
    <x v="1"/>
    <n v="51.508490000000002"/>
    <x v="0"/>
    <s v="Kensington and Chelsea"/>
    <s v="None"/>
    <n v="-0.20092199999999999"/>
    <n v="1"/>
    <n v="2"/>
    <s v="Metropolitan Police"/>
    <x v="0"/>
    <x v="1"/>
    <n v="30"/>
    <d v="1899-12-30T08:35:00"/>
    <x v="0"/>
    <s v="Fine no high winds"/>
    <x v="0"/>
  </r>
  <r>
    <s v="200901BS70294"/>
    <x v="125"/>
    <x v="0"/>
    <x v="5"/>
    <s v="Wednesday"/>
    <s v="Give way or uncontrolled"/>
    <s v="T or staggered junction"/>
    <x v="1"/>
    <n v="51.492967999999998"/>
    <x v="0"/>
    <s v="Kensington and Chelsea"/>
    <s v="None"/>
    <n v="-0.162637"/>
    <n v="1"/>
    <n v="1"/>
    <s v="Metropolitan Police"/>
    <x v="0"/>
    <x v="1"/>
    <n v="30"/>
    <d v="1899-12-30T09:05:00"/>
    <x v="0"/>
    <s v="Fine no high winds"/>
    <x v="0"/>
  </r>
  <r>
    <s v="200901BS70295"/>
    <x v="124"/>
    <x v="0"/>
    <x v="5"/>
    <s v="Friday"/>
    <s v="Give way or uncontrolled"/>
    <s v="T or staggered junction"/>
    <x v="1"/>
    <n v="51.499989999999997"/>
    <x v="0"/>
    <s v="Kensington and Chelsea"/>
    <s v="None"/>
    <n v="-0.163075"/>
    <n v="1"/>
    <n v="3"/>
    <s v="Metropolitan Police"/>
    <x v="0"/>
    <x v="2"/>
    <n v="30"/>
    <d v="1899-12-30T08:55:00"/>
    <x v="0"/>
    <s v="Fine no high winds"/>
    <x v="0"/>
  </r>
  <r>
    <s v="200901BS70296"/>
    <x v="119"/>
    <x v="0"/>
    <x v="5"/>
    <s v="Friday"/>
    <s v="Data missing or out of range"/>
    <s v="Not at junction or within 20 metres"/>
    <x v="1"/>
    <n v="51.519902000000002"/>
    <x v="0"/>
    <s v="Kensington and Chelsea"/>
    <s v="None"/>
    <n v="-0.212148"/>
    <n v="1"/>
    <n v="2"/>
    <s v="Metropolitan Police"/>
    <x v="0"/>
    <x v="1"/>
    <n v="30"/>
    <d v="1899-12-30T09:25:00"/>
    <x v="0"/>
    <s v="Fine no high winds"/>
    <x v="0"/>
  </r>
  <r>
    <s v="200901BS70297"/>
    <x v="124"/>
    <x v="0"/>
    <x v="5"/>
    <s v="Friday"/>
    <s v="Give way or uncontrolled"/>
    <s v="T or staggered junction"/>
    <x v="1"/>
    <n v="51.508626999999997"/>
    <x v="0"/>
    <s v="Kensington and Chelsea"/>
    <s v="None"/>
    <n v="-0.21575900000000001"/>
    <n v="1"/>
    <n v="2"/>
    <s v="Metropolitan Police"/>
    <x v="0"/>
    <x v="1"/>
    <n v="30"/>
    <d v="1899-12-30T17:28:00"/>
    <x v="0"/>
    <s v="Fine no high winds"/>
    <x v="0"/>
  </r>
  <r>
    <s v="200901BS70298"/>
    <x v="124"/>
    <x v="0"/>
    <x v="5"/>
    <s v="Friday"/>
    <s v="Give way or uncontrolled"/>
    <s v="T or staggered junction"/>
    <x v="1"/>
    <n v="51.506098999999999"/>
    <x v="0"/>
    <s v="Kensington and Chelsea"/>
    <s v="None"/>
    <n v="-0.20923"/>
    <n v="1"/>
    <n v="3"/>
    <s v="Metropolitan Police"/>
    <x v="0"/>
    <x v="1"/>
    <n v="30"/>
    <d v="1899-12-30T19:03:00"/>
    <x v="0"/>
    <s v="Fine no high winds"/>
    <x v="0"/>
  </r>
  <r>
    <s v="200901BS70300"/>
    <x v="115"/>
    <x v="0"/>
    <x v="4"/>
    <s v="Sunday"/>
    <s v="Auto traffic signal"/>
    <s v="Crossroads"/>
    <x v="1"/>
    <n v="51.502577000000002"/>
    <x v="0"/>
    <s v="Kensington and Chelsea"/>
    <s v="None"/>
    <n v="-0.21412300000000001"/>
    <n v="1"/>
    <n v="2"/>
    <s v="Metropolitan Police"/>
    <x v="0"/>
    <x v="1"/>
    <n v="30"/>
    <d v="1899-12-30T10:30:00"/>
    <x v="0"/>
    <s v="Fine no high winds"/>
    <x v="0"/>
  </r>
  <r>
    <s v="200901BS70301"/>
    <x v="120"/>
    <x v="0"/>
    <x v="5"/>
    <s v="Monday"/>
    <s v="Give way or uncontrolled"/>
    <s v="T or staggered junction"/>
    <x v="1"/>
    <n v="51.502158999999999"/>
    <x v="0"/>
    <s v="Kensington and Chelsea"/>
    <s v="None"/>
    <n v="-0.18690599999999999"/>
    <n v="1"/>
    <n v="2"/>
    <s v="Metropolitan Police"/>
    <x v="0"/>
    <x v="1"/>
    <n v="30"/>
    <d v="1899-12-30T14:45:00"/>
    <x v="0"/>
    <s v="Fine no high winds"/>
    <x v="0"/>
  </r>
  <r>
    <s v="200901BS70302"/>
    <x v="121"/>
    <x v="0"/>
    <x v="5"/>
    <s v="Tuesday"/>
    <s v="Give way or uncontrolled"/>
    <s v="T or staggered junction"/>
    <x v="1"/>
    <n v="51.482636999999997"/>
    <x v="0"/>
    <s v="Kensington and Chelsea"/>
    <s v="None"/>
    <n v="-0.186385"/>
    <n v="1"/>
    <n v="2"/>
    <s v="Metropolitan Police"/>
    <x v="1"/>
    <x v="1"/>
    <n v="30"/>
    <d v="1899-12-30T10:56:00"/>
    <x v="0"/>
    <s v="Fine no high winds"/>
    <x v="0"/>
  </r>
  <r>
    <s v="200901BS70303"/>
    <x v="126"/>
    <x v="0"/>
    <x v="5"/>
    <s v="Tuesday"/>
    <s v="Give way or uncontrolled"/>
    <s v="T or staggered junction"/>
    <x v="1"/>
    <n v="51.484273000000002"/>
    <x v="0"/>
    <s v="Kensington and Chelsea"/>
    <s v="None"/>
    <n v="-0.158666"/>
    <n v="1"/>
    <n v="2"/>
    <s v="Metropolitan Police"/>
    <x v="0"/>
    <x v="1"/>
    <n v="30"/>
    <d v="1899-12-30T18:45:00"/>
    <x v="0"/>
    <s v="Fine no high winds"/>
    <x v="0"/>
  </r>
  <r>
    <s v="200901BS70304"/>
    <x v="127"/>
    <x v="0"/>
    <x v="5"/>
    <s v="Monday"/>
    <s v="Give way or uncontrolled"/>
    <s v="T or staggered junction"/>
    <x v="1"/>
    <n v="51.497591999999997"/>
    <x v="0"/>
    <s v="Kensington and Chelsea"/>
    <s v="None"/>
    <n v="-0.15928200000000001"/>
    <n v="1"/>
    <n v="2"/>
    <s v="Metropolitan Police"/>
    <x v="0"/>
    <x v="1"/>
    <n v="30"/>
    <d v="1899-12-30T16:20:00"/>
    <x v="0"/>
    <s v="Fine no high winds"/>
    <x v="0"/>
  </r>
  <r>
    <s v="200901BS70305"/>
    <x v="128"/>
    <x v="0"/>
    <x v="5"/>
    <s v="Sunday"/>
    <s v="Give way or uncontrolled"/>
    <s v="Private drive or entrance"/>
    <x v="1"/>
    <n v="51.496665"/>
    <x v="0"/>
    <s v="Kensington and Chelsea"/>
    <s v="None"/>
    <n v="-0.16897200000000001"/>
    <n v="1"/>
    <n v="2"/>
    <s v="Metropolitan Police"/>
    <x v="0"/>
    <x v="1"/>
    <n v="30"/>
    <d v="1899-12-30T12:35:00"/>
    <x v="0"/>
    <s v="Fine no high winds"/>
    <x v="7"/>
  </r>
  <r>
    <s v="200901BS70306"/>
    <x v="121"/>
    <x v="0"/>
    <x v="5"/>
    <s v="Tuesday"/>
    <s v="Give way or uncontrolled"/>
    <s v="T or staggered junction"/>
    <x v="1"/>
    <n v="51.506185000000002"/>
    <x v="0"/>
    <s v="Kensington and Chelsea"/>
    <s v="None"/>
    <n v="-0.20893800000000001"/>
    <n v="1"/>
    <n v="2"/>
    <s v="Metropolitan Police"/>
    <x v="0"/>
    <x v="1"/>
    <n v="30"/>
    <d v="1899-12-30T16:50:00"/>
    <x v="0"/>
    <s v="Fine no high winds"/>
    <x v="0"/>
  </r>
  <r>
    <s v="200901BS70307"/>
    <x v="124"/>
    <x v="0"/>
    <x v="5"/>
    <s v="Friday"/>
    <s v="Give way or uncontrolled"/>
    <s v="T or staggered junction"/>
    <x v="1"/>
    <n v="51.517021999999997"/>
    <x v="1"/>
    <s v="Kensington and Chelsea"/>
    <s v="None"/>
    <n v="-0.206063"/>
    <n v="1"/>
    <n v="1"/>
    <s v="Metropolitan Police"/>
    <x v="0"/>
    <x v="1"/>
    <n v="30"/>
    <d v="1899-12-30T02:04:00"/>
    <x v="0"/>
    <s v="Fine no high winds"/>
    <x v="0"/>
  </r>
  <r>
    <s v="200901BS70308"/>
    <x v="127"/>
    <x v="0"/>
    <x v="5"/>
    <s v="Monday"/>
    <s v="Auto traffic signal"/>
    <s v="Crossroads"/>
    <x v="0"/>
    <n v="51.491173000000003"/>
    <x v="0"/>
    <s v="Kensington and Chelsea"/>
    <s v="None"/>
    <n v="-0.18013999999999999"/>
    <n v="1"/>
    <n v="2"/>
    <s v="Metropolitan Police"/>
    <x v="0"/>
    <x v="1"/>
    <n v="30"/>
    <d v="1899-12-30T11:00:00"/>
    <x v="0"/>
    <s v="Fine no high winds"/>
    <x v="0"/>
  </r>
  <r>
    <s v="200901BS70309"/>
    <x v="121"/>
    <x v="0"/>
    <x v="5"/>
    <s v="Tuesday"/>
    <s v="Give way or uncontrolled"/>
    <s v="T or staggered junction"/>
    <x v="1"/>
    <n v="51.485633"/>
    <x v="0"/>
    <s v="Kensington and Chelsea"/>
    <s v="None"/>
    <n v="-0.16509299999999999"/>
    <n v="1"/>
    <n v="1"/>
    <s v="Metropolitan Police"/>
    <x v="0"/>
    <x v="1"/>
    <n v="30"/>
    <d v="1899-12-30T12:00:00"/>
    <x v="0"/>
    <s v="Fine no high winds"/>
    <x v="0"/>
  </r>
  <r>
    <s v="200901BS70310"/>
    <x v="127"/>
    <x v="0"/>
    <x v="5"/>
    <s v="Monday"/>
    <s v="Give way or uncontrolled"/>
    <s v="Crossroads"/>
    <x v="1"/>
    <n v="51.512442999999998"/>
    <x v="0"/>
    <s v="Kensington and Chelsea"/>
    <s v="None"/>
    <n v="-0.20653099999999999"/>
    <n v="1"/>
    <n v="1"/>
    <s v="Metropolitan Police"/>
    <x v="1"/>
    <x v="1"/>
    <n v="30"/>
    <d v="1899-12-30T19:30:00"/>
    <x v="0"/>
    <s v="Raining no high winds"/>
    <x v="7"/>
  </r>
  <r>
    <s v="200901BS70311"/>
    <x v="124"/>
    <x v="0"/>
    <x v="5"/>
    <s v="Friday"/>
    <s v="Give way or uncontrolled"/>
    <s v="T or staggered junction"/>
    <x v="1"/>
    <n v="51.501545"/>
    <x v="0"/>
    <s v="Kensington and Chelsea"/>
    <s v="None"/>
    <n v="-0.19961000000000001"/>
    <n v="2"/>
    <n v="2"/>
    <s v="Metropolitan Police"/>
    <x v="0"/>
    <x v="1"/>
    <n v="30"/>
    <d v="1899-12-30T16:15:00"/>
    <x v="0"/>
    <s v="Fine no high winds"/>
    <x v="0"/>
  </r>
  <r>
    <s v="200901BS70312"/>
    <x v="123"/>
    <x v="0"/>
    <x v="5"/>
    <s v="Thursday"/>
    <s v="Give way or uncontrolled"/>
    <s v="T or staggered junction"/>
    <x v="1"/>
    <n v="51.503222999999998"/>
    <x v="0"/>
    <s v="Kensington and Chelsea"/>
    <s v="None"/>
    <n v="-0.19176299999999999"/>
    <n v="1"/>
    <n v="2"/>
    <s v="Metropolitan Police"/>
    <x v="0"/>
    <x v="1"/>
    <n v="30"/>
    <d v="1899-12-30T18:45:00"/>
    <x v="0"/>
    <s v="Fine no high winds"/>
    <x v="0"/>
  </r>
  <r>
    <s v="200901BS70313"/>
    <x v="129"/>
    <x v="0"/>
    <x v="5"/>
    <s v="Wednesday"/>
    <s v="Auto traffic signal"/>
    <s v="Crossroads"/>
    <x v="1"/>
    <n v="51.487020999999999"/>
    <x v="0"/>
    <s v="Kensington and Chelsea"/>
    <s v="None"/>
    <n v="-0.17915300000000001"/>
    <n v="1"/>
    <n v="2"/>
    <s v="Metropolitan Police"/>
    <x v="0"/>
    <x v="1"/>
    <n v="30"/>
    <d v="1899-12-30T15:25:00"/>
    <x v="0"/>
    <s v="Fine no high winds"/>
    <x v="8"/>
  </r>
  <r>
    <s v="200901BS70314"/>
    <x v="130"/>
    <x v="0"/>
    <x v="5"/>
    <s v="Friday"/>
    <s v="Give way or uncontrolled"/>
    <s v="T or staggered junction"/>
    <x v="1"/>
    <n v="51.484282"/>
    <x v="0"/>
    <s v="Kensington and Chelsea"/>
    <s v="None"/>
    <n v="-0.15924199999999999"/>
    <n v="2"/>
    <n v="2"/>
    <s v="Metropolitan Police"/>
    <x v="0"/>
    <x v="1"/>
    <n v="30"/>
    <d v="1899-12-30T13:35:00"/>
    <x v="0"/>
    <s v="Fine no high winds"/>
    <x v="10"/>
  </r>
  <r>
    <s v="200901BS70315"/>
    <x v="126"/>
    <x v="0"/>
    <x v="5"/>
    <s v="Tuesday"/>
    <s v="Give way or uncontrolled"/>
    <s v="T or staggered junction"/>
    <x v="1"/>
    <n v="51.486145"/>
    <x v="0"/>
    <s v="Kensington and Chelsea"/>
    <s v="None"/>
    <n v="-0.18062800000000001"/>
    <n v="1"/>
    <n v="1"/>
    <s v="Metropolitan Police"/>
    <x v="0"/>
    <x v="1"/>
    <n v="30"/>
    <d v="1899-12-30T12:34:00"/>
    <x v="0"/>
    <s v="Fine no high winds"/>
    <x v="0"/>
  </r>
  <r>
    <s v="200901BS70316"/>
    <x v="131"/>
    <x v="0"/>
    <x v="5"/>
    <s v="Thursday"/>
    <s v="Auto traffic signal"/>
    <s v="T or staggered junction"/>
    <x v="0"/>
    <n v="51.502043999999998"/>
    <x v="0"/>
    <s v="Kensington and Chelsea"/>
    <s v="None"/>
    <n v="-0.19109000000000001"/>
    <n v="1"/>
    <n v="2"/>
    <s v="Metropolitan Police"/>
    <x v="0"/>
    <x v="1"/>
    <n v="30"/>
    <d v="1899-12-30T08:01:00"/>
    <x v="0"/>
    <s v="Fine no high winds"/>
    <x v="8"/>
  </r>
  <r>
    <s v="200901BS70317"/>
    <x v="129"/>
    <x v="0"/>
    <x v="5"/>
    <s v="Wednesday"/>
    <s v="Data missing or out of range"/>
    <s v="Not at junction or within 20 metres"/>
    <x v="1"/>
    <n v="51.494517000000002"/>
    <x v="0"/>
    <s v="Kensington and Chelsea"/>
    <s v="None"/>
    <n v="-0.16963400000000001"/>
    <n v="1"/>
    <n v="3"/>
    <s v="Metropolitan Police"/>
    <x v="0"/>
    <x v="1"/>
    <n v="30"/>
    <d v="1899-12-30T18:03:00"/>
    <x v="0"/>
    <s v="Fine no high winds"/>
    <x v="0"/>
  </r>
  <r>
    <s v="200901BS70318"/>
    <x v="130"/>
    <x v="0"/>
    <x v="5"/>
    <s v="Friday"/>
    <s v="Give way or uncontrolled"/>
    <s v="T or staggered junction"/>
    <x v="1"/>
    <n v="51.505848999999998"/>
    <x v="0"/>
    <s v="Kensington and Chelsea"/>
    <s v="None"/>
    <n v="-0.210536"/>
    <n v="2"/>
    <n v="2"/>
    <s v="Metropolitan Police"/>
    <x v="0"/>
    <x v="1"/>
    <n v="30"/>
    <d v="1899-12-30T13:11:00"/>
    <x v="0"/>
    <s v="Fine no high winds"/>
    <x v="0"/>
  </r>
  <r>
    <s v="200901BS70319"/>
    <x v="129"/>
    <x v="0"/>
    <x v="5"/>
    <s v="Wednesday"/>
    <s v="Auto traffic signal"/>
    <s v="T or staggered junction"/>
    <x v="1"/>
    <n v="51.491849999999999"/>
    <x v="0"/>
    <s v="Kensington and Chelsea"/>
    <s v="None"/>
    <n v="-0.17161399999999999"/>
    <n v="1"/>
    <n v="2"/>
    <s v="Metropolitan Police"/>
    <x v="0"/>
    <x v="1"/>
    <n v="30"/>
    <d v="1899-12-30T11:40:00"/>
    <x v="0"/>
    <s v="Fine no high winds"/>
    <x v="0"/>
  </r>
  <r>
    <s v="200901BS70320"/>
    <x v="132"/>
    <x v="0"/>
    <x v="5"/>
    <s v="Saturday"/>
    <s v="Data missing or out of range"/>
    <s v="Not at junction or within 20 metres"/>
    <x v="1"/>
    <n v="51.499685999999997"/>
    <x v="0"/>
    <s v="Kensington and Chelsea"/>
    <s v="None"/>
    <n v="-0.183979"/>
    <n v="1"/>
    <n v="2"/>
    <s v="Metropolitan Police"/>
    <x v="0"/>
    <x v="1"/>
    <n v="30"/>
    <d v="1899-12-30T12:43:00"/>
    <x v="0"/>
    <s v="Fine no high winds"/>
    <x v="0"/>
  </r>
  <r>
    <s v="200901BS70321"/>
    <x v="70"/>
    <x v="0"/>
    <x v="2"/>
    <s v="Thursday"/>
    <s v="Auto traffic signal"/>
    <s v="Crossroads"/>
    <x v="1"/>
    <n v="51.492659000000003"/>
    <x v="0"/>
    <s v="Kensington and Chelsea"/>
    <s v="None"/>
    <n v="-0.200681"/>
    <n v="1"/>
    <n v="2"/>
    <s v="Metropolitan Police"/>
    <x v="0"/>
    <x v="2"/>
    <n v="30"/>
    <d v="1899-12-30T11:30:00"/>
    <x v="0"/>
    <s v="Fine no high winds"/>
    <x v="0"/>
  </r>
  <r>
    <s v="200901BS70324"/>
    <x v="133"/>
    <x v="0"/>
    <x v="6"/>
    <s v="Friday"/>
    <s v="Auto traffic signal"/>
    <s v="Crossroads"/>
    <x v="1"/>
    <n v="51.512946999999997"/>
    <x v="0"/>
    <s v="Kensington and Chelsea"/>
    <s v="None"/>
    <n v="-0.204205"/>
    <n v="1"/>
    <n v="2"/>
    <s v="Metropolitan Police"/>
    <x v="0"/>
    <x v="1"/>
    <n v="30"/>
    <d v="1899-12-30T07:25:00"/>
    <x v="0"/>
    <s v="Fine no high winds"/>
    <x v="0"/>
  </r>
  <r>
    <s v="200901BS70325"/>
    <x v="134"/>
    <x v="0"/>
    <x v="5"/>
    <s v="Tuesday"/>
    <s v="Auto traffic signal"/>
    <s v="Crossroads"/>
    <x v="1"/>
    <n v="51.482075999999999"/>
    <x v="0"/>
    <s v="Kensington and Chelsea"/>
    <s v="None"/>
    <n v="-0.17344499999999999"/>
    <n v="1"/>
    <n v="2"/>
    <s v="Metropolitan Police"/>
    <x v="0"/>
    <x v="1"/>
    <n v="30"/>
    <d v="1899-12-30T13:30:00"/>
    <x v="0"/>
    <s v="Fine no high winds"/>
    <x v="0"/>
  </r>
  <r>
    <s v="200901BS70326"/>
    <x v="135"/>
    <x v="0"/>
    <x v="5"/>
    <s v="Friday"/>
    <s v="Give way or uncontrolled"/>
    <s v="T or staggered junction"/>
    <x v="1"/>
    <n v="51.524560000000001"/>
    <x v="0"/>
    <s v="Kensington and Chelsea"/>
    <s v="None"/>
    <n v="-0.210956"/>
    <n v="1"/>
    <n v="1"/>
    <s v="Metropolitan Police"/>
    <x v="0"/>
    <x v="0"/>
    <n v="30"/>
    <d v="1899-12-30T15:40:00"/>
    <x v="0"/>
    <s v="Fine no high winds"/>
    <x v="0"/>
  </r>
  <r>
    <s v="200901BS70327"/>
    <x v="136"/>
    <x v="0"/>
    <x v="5"/>
    <s v="Sunday"/>
    <s v="Data missing or out of range"/>
    <s v="Not at junction or within 20 metres"/>
    <x v="1"/>
    <n v="51.486015000000002"/>
    <x v="1"/>
    <s v="Kensington and Chelsea"/>
    <s v="None"/>
    <n v="-0.17227899999999999"/>
    <n v="1"/>
    <n v="3"/>
    <s v="Metropolitan Police"/>
    <x v="0"/>
    <x v="1"/>
    <n v="30"/>
    <d v="1899-12-30T22:50:00"/>
    <x v="0"/>
    <s v="Fine no high winds"/>
    <x v="0"/>
  </r>
  <r>
    <s v="200901BS70328"/>
    <x v="137"/>
    <x v="0"/>
    <x v="5"/>
    <s v="Thursday"/>
    <s v="Data missing or out of range"/>
    <s v="Not at junction or within 20 metres"/>
    <x v="1"/>
    <n v="51.525339000000002"/>
    <x v="0"/>
    <s v="Kensington and Chelsea"/>
    <s v="None"/>
    <n v="-0.21481800000000001"/>
    <n v="2"/>
    <n v="1"/>
    <s v="Metropolitan Police"/>
    <x v="0"/>
    <x v="1"/>
    <n v="30"/>
    <d v="1899-12-30T12:48:00"/>
    <x v="0"/>
    <s v="Fine no high winds"/>
    <x v="0"/>
  </r>
  <r>
    <s v="200901BS70329"/>
    <x v="137"/>
    <x v="0"/>
    <x v="5"/>
    <s v="Thursday"/>
    <s v="Data missing or out of range"/>
    <s v="Not at junction or within 20 metres"/>
    <x v="1"/>
    <n v="51.501767999999998"/>
    <x v="0"/>
    <s v="Kensington and Chelsea"/>
    <s v="None"/>
    <n v="-0.18490500000000001"/>
    <n v="1"/>
    <n v="1"/>
    <s v="Metropolitan Police"/>
    <x v="0"/>
    <x v="1"/>
    <n v="30"/>
    <d v="1899-12-30T19:30:00"/>
    <x v="0"/>
    <s v="Fine no high winds"/>
    <x v="0"/>
  </r>
  <r>
    <s v="200901BS70330"/>
    <x v="138"/>
    <x v="0"/>
    <x v="5"/>
    <s v="Saturday"/>
    <s v="Auto traffic signal"/>
    <s v="Crossroads"/>
    <x v="0"/>
    <n v="51.490682999999997"/>
    <x v="0"/>
    <s v="Kensington and Chelsea"/>
    <s v="None"/>
    <n v="-0.18332799999999999"/>
    <n v="1"/>
    <n v="1"/>
    <s v="Metropolitan Police"/>
    <x v="0"/>
    <x v="1"/>
    <n v="30"/>
    <d v="1899-12-30T20:04:00"/>
    <x v="0"/>
    <s v="Fine no high winds"/>
    <x v="0"/>
  </r>
  <r>
    <s v="200901BS70331"/>
    <x v="139"/>
    <x v="0"/>
    <x v="5"/>
    <s v="Sunday"/>
    <s v="Auto traffic signal"/>
    <s v="Roundabout"/>
    <x v="1"/>
    <n v="51.504053999999996"/>
    <x v="0"/>
    <s v="Hammersmith and Fulham"/>
    <s v="None"/>
    <n v="-0.21665799999999999"/>
    <n v="1"/>
    <n v="2"/>
    <s v="Metropolitan Police"/>
    <x v="0"/>
    <x v="3"/>
    <n v="30"/>
    <d v="1899-12-30T19:25:00"/>
    <x v="0"/>
    <s v="Fine no high winds"/>
    <x v="0"/>
  </r>
  <r>
    <s v="200901BS70332"/>
    <x v="140"/>
    <x v="0"/>
    <x v="5"/>
    <s v="Monday"/>
    <s v="Auto traffic signal"/>
    <s v="T or staggered junction"/>
    <x v="1"/>
    <n v="51.494684999999997"/>
    <x v="0"/>
    <s v="Kensington and Chelsea"/>
    <s v="None"/>
    <n v="-0.19210099999999999"/>
    <n v="2"/>
    <n v="1"/>
    <s v="Metropolitan Police"/>
    <x v="0"/>
    <x v="2"/>
    <n v="30"/>
    <d v="1899-12-30T08:30:00"/>
    <x v="0"/>
    <s v="Fine no high winds"/>
    <x v="0"/>
  </r>
  <r>
    <s v="200901BS70333"/>
    <x v="141"/>
    <x v="1"/>
    <x v="5"/>
    <s v="Wednesday"/>
    <s v="Give way or uncontrolled"/>
    <s v="Mini-roundabout"/>
    <x v="1"/>
    <n v="51.493031000000002"/>
    <x v="0"/>
    <s v="Kensington and Chelsea"/>
    <s v="None"/>
    <n v="-0.18395500000000001"/>
    <n v="1"/>
    <n v="2"/>
    <s v="Metropolitan Police"/>
    <x v="0"/>
    <x v="1"/>
    <n v="30"/>
    <d v="1899-12-30T16:35:00"/>
    <x v="0"/>
    <s v="Fine no high winds"/>
    <x v="0"/>
  </r>
  <r>
    <s v="200901BS70334"/>
    <x v="142"/>
    <x v="1"/>
    <x v="5"/>
    <s v="Saturday"/>
    <s v="Auto traffic signal"/>
    <s v="Crossroads"/>
    <x v="1"/>
    <n v="51.515172"/>
    <x v="0"/>
    <s v="Kensington and Chelsea"/>
    <s v="None"/>
    <n v="-0.20858499999999999"/>
    <n v="1"/>
    <n v="2"/>
    <s v="Metropolitan Police"/>
    <x v="0"/>
    <x v="1"/>
    <n v="30"/>
    <d v="1899-12-30T15:32:00"/>
    <x v="0"/>
    <s v="Fine no high winds"/>
    <x v="0"/>
  </r>
  <r>
    <s v="200901BS70335"/>
    <x v="143"/>
    <x v="1"/>
    <x v="5"/>
    <s v="Sunday"/>
    <s v="Give way or uncontrolled"/>
    <s v="Crossroads"/>
    <x v="1"/>
    <n v="51.48771"/>
    <x v="0"/>
    <s v="Kensington and Chelsea"/>
    <s v="None"/>
    <n v="-0.188776"/>
    <n v="1"/>
    <n v="2"/>
    <s v="Metropolitan Police"/>
    <x v="0"/>
    <x v="1"/>
    <n v="30"/>
    <d v="1899-12-30T17:57:00"/>
    <x v="0"/>
    <s v="Fine no high winds"/>
    <x v="0"/>
  </r>
  <r>
    <s v="200901BS70336"/>
    <x v="144"/>
    <x v="1"/>
    <x v="5"/>
    <s v="Monday"/>
    <s v="Give way or uncontrolled"/>
    <s v="T or staggered junction"/>
    <x v="1"/>
    <n v="51.484830000000002"/>
    <x v="0"/>
    <s v="Kensington and Chelsea"/>
    <s v="None"/>
    <n v="-0.182841"/>
    <n v="1"/>
    <n v="2"/>
    <s v="Metropolitan Police"/>
    <x v="0"/>
    <x v="1"/>
    <n v="30"/>
    <d v="1899-12-30T09:20:00"/>
    <x v="0"/>
    <s v="Other"/>
    <x v="0"/>
  </r>
  <r>
    <s v="200901BS70337"/>
    <x v="145"/>
    <x v="1"/>
    <x v="5"/>
    <s v="Tuesday"/>
    <s v="Auto traffic signal"/>
    <s v="More than 4 arms (not roundabout)"/>
    <x v="0"/>
    <n v="51.493966"/>
    <x v="0"/>
    <s v="Kensington and Chelsea"/>
    <s v="None"/>
    <n v="-0.17469799999999999"/>
    <n v="1"/>
    <n v="2"/>
    <s v="Metropolitan Police"/>
    <x v="0"/>
    <x v="1"/>
    <n v="30"/>
    <d v="1899-12-30T18:30:00"/>
    <x v="0"/>
    <s v="Fine no high winds"/>
    <x v="0"/>
  </r>
  <r>
    <s v="200901BS70338"/>
    <x v="146"/>
    <x v="1"/>
    <x v="5"/>
    <s v="Tuesday"/>
    <s v="Give way or uncontrolled"/>
    <s v="T or staggered junction"/>
    <x v="1"/>
    <n v="51.494593000000002"/>
    <x v="0"/>
    <s v="Kensington and Chelsea"/>
    <s v="None"/>
    <n v="-0.168767"/>
    <n v="1"/>
    <n v="2"/>
    <s v="Metropolitan Police"/>
    <x v="0"/>
    <x v="1"/>
    <n v="30"/>
    <d v="1899-12-30T12:00:00"/>
    <x v="0"/>
    <s v="Fine no high winds"/>
    <x v="0"/>
  </r>
  <r>
    <s v="200901BS70339"/>
    <x v="146"/>
    <x v="1"/>
    <x v="5"/>
    <s v="Tuesday"/>
    <s v="Give way or uncontrolled"/>
    <s v="T or staggered junction"/>
    <x v="1"/>
    <n v="51.495811000000003"/>
    <x v="0"/>
    <s v="Kensington and Chelsea"/>
    <s v="None"/>
    <n v="-0.17188700000000001"/>
    <n v="1"/>
    <n v="2"/>
    <s v="Metropolitan Police"/>
    <x v="0"/>
    <x v="1"/>
    <n v="30"/>
    <d v="1899-12-30T11:37:00"/>
    <x v="0"/>
    <s v="Fine no high winds"/>
    <x v="0"/>
  </r>
  <r>
    <s v="200901BS70340"/>
    <x v="147"/>
    <x v="1"/>
    <x v="5"/>
    <s v="Thursday"/>
    <s v="Auto traffic signal"/>
    <s v="Crossroads"/>
    <x v="1"/>
    <n v="51.493760999999999"/>
    <x v="0"/>
    <s v="Kensington and Chelsea"/>
    <s v="None"/>
    <n v="-0.17888399999999999"/>
    <n v="1"/>
    <n v="2"/>
    <s v="Metropolitan Police"/>
    <x v="0"/>
    <x v="2"/>
    <n v="30"/>
    <d v="1899-12-30T16:50:00"/>
    <x v="0"/>
    <s v="Fine no high winds"/>
    <x v="0"/>
  </r>
  <r>
    <s v="200901BS70341"/>
    <x v="145"/>
    <x v="1"/>
    <x v="5"/>
    <s v="Tuesday"/>
    <s v="Give way or uncontrolled"/>
    <s v="T or staggered junction"/>
    <x v="1"/>
    <n v="51.494087"/>
    <x v="0"/>
    <s v="Kensington and Chelsea"/>
    <s v="None"/>
    <n v="-0.182473"/>
    <n v="1"/>
    <n v="1"/>
    <s v="Metropolitan Police"/>
    <x v="0"/>
    <x v="1"/>
    <n v="30"/>
    <d v="1899-12-30T16:08:00"/>
    <x v="0"/>
    <s v="Fine no high winds"/>
    <x v="2"/>
  </r>
  <r>
    <s v="200901BS70342"/>
    <x v="148"/>
    <x v="1"/>
    <x v="5"/>
    <s v="Monday"/>
    <s v="Auto traffic signal"/>
    <s v="T or staggered junction"/>
    <x v="1"/>
    <n v="51.527782999999999"/>
    <x v="1"/>
    <s v="Westminster"/>
    <s v="None"/>
    <n v="-0.21587600000000001"/>
    <n v="1"/>
    <n v="2"/>
    <s v="Metropolitan Police"/>
    <x v="1"/>
    <x v="1"/>
    <n v="30"/>
    <d v="1899-12-30T22:55:00"/>
    <x v="0"/>
    <s v="Raining no high winds"/>
    <x v="0"/>
  </r>
  <r>
    <s v="200901BS70343"/>
    <x v="149"/>
    <x v="1"/>
    <x v="7"/>
    <s v="Thursday"/>
    <s v="Auto traffic signal"/>
    <s v="Crossroads"/>
    <x v="1"/>
    <n v="51.482073999999997"/>
    <x v="1"/>
    <s v="Kensington and Chelsea"/>
    <s v="None"/>
    <n v="-0.17330100000000001"/>
    <n v="1"/>
    <n v="2"/>
    <s v="Metropolitan Police"/>
    <x v="0"/>
    <x v="1"/>
    <n v="30"/>
    <d v="1899-12-30T21:45:00"/>
    <x v="0"/>
    <s v="Fine no high winds"/>
    <x v="0"/>
  </r>
  <r>
    <s v="200901BS70344"/>
    <x v="150"/>
    <x v="1"/>
    <x v="7"/>
    <s v="Friday"/>
    <s v="Auto traffic signal"/>
    <s v="Crossroads"/>
    <x v="1"/>
    <n v="51.483420000000002"/>
    <x v="0"/>
    <s v="Kensington and Chelsea"/>
    <s v="None"/>
    <n v="-0.16734199999999999"/>
    <n v="1"/>
    <n v="2"/>
    <s v="Metropolitan Police"/>
    <x v="0"/>
    <x v="1"/>
    <n v="30"/>
    <d v="1899-12-30T07:37:00"/>
    <x v="0"/>
    <s v="Fine no high winds"/>
    <x v="0"/>
  </r>
  <r>
    <s v="200901BS70345"/>
    <x v="151"/>
    <x v="1"/>
    <x v="7"/>
    <s v="Sunday"/>
    <s v="Data missing or out of range"/>
    <s v="Not at junction or within 20 metres"/>
    <x v="0"/>
    <n v="51.501766000000003"/>
    <x v="0"/>
    <s v="Kensington and Chelsea"/>
    <s v="None"/>
    <n v="-0.18476100000000001"/>
    <n v="1"/>
    <n v="2"/>
    <s v="Metropolitan Police"/>
    <x v="0"/>
    <x v="1"/>
    <n v="30"/>
    <d v="1899-12-30T14:11:00"/>
    <x v="0"/>
    <s v="Fine no high winds"/>
    <x v="0"/>
  </r>
  <r>
    <s v="200901BS70346"/>
    <x v="152"/>
    <x v="1"/>
    <x v="7"/>
    <s v="Saturday"/>
    <s v="Auto traffic signal"/>
    <s v="Crossroads"/>
    <x v="1"/>
    <n v="51.489441999999997"/>
    <x v="0"/>
    <s v="Kensington and Chelsea"/>
    <s v="None"/>
    <n v="-0.19029199999999999"/>
    <n v="2"/>
    <n v="2"/>
    <s v="Metropolitan Police"/>
    <x v="0"/>
    <x v="1"/>
    <n v="30"/>
    <d v="1899-12-30T19:10:00"/>
    <x v="0"/>
    <s v="Fine no high winds"/>
    <x v="5"/>
  </r>
  <r>
    <s v="200901BS70347"/>
    <x v="150"/>
    <x v="1"/>
    <x v="7"/>
    <s v="Friday"/>
    <s v="Give way or uncontrolled"/>
    <s v="Crossroads"/>
    <x v="1"/>
    <n v="51.490516999999997"/>
    <x v="0"/>
    <s v="Kensington and Chelsea"/>
    <s v="None"/>
    <n v="-0.17843700000000001"/>
    <n v="1"/>
    <n v="2"/>
    <s v="Metropolitan Police"/>
    <x v="0"/>
    <x v="1"/>
    <n v="30"/>
    <d v="1899-12-30T20:00:00"/>
    <x v="0"/>
    <s v="Fine no high winds"/>
    <x v="0"/>
  </r>
  <r>
    <s v="200901BS70348"/>
    <x v="150"/>
    <x v="1"/>
    <x v="7"/>
    <s v="Friday"/>
    <s v="Auto traffic signal"/>
    <s v="Crossroads"/>
    <x v="1"/>
    <n v="51.484361"/>
    <x v="0"/>
    <s v="Kensington and Chelsea"/>
    <s v="None"/>
    <n v="-0.17580200000000001"/>
    <n v="1"/>
    <n v="2"/>
    <s v="Metropolitan Police"/>
    <x v="0"/>
    <x v="1"/>
    <n v="30"/>
    <d v="1899-12-30T08:42:00"/>
    <x v="0"/>
    <s v="Fine no high winds"/>
    <x v="0"/>
  </r>
  <r>
    <s v="200901BS70349"/>
    <x v="150"/>
    <x v="1"/>
    <x v="7"/>
    <s v="Friday"/>
    <s v="Give way or uncontrolled"/>
    <s v="T or staggered junction"/>
    <x v="1"/>
    <n v="51.487656999999999"/>
    <x v="0"/>
    <s v="Kensington and Chelsea"/>
    <s v="None"/>
    <n v="-0.16803599999999999"/>
    <n v="1"/>
    <n v="2"/>
    <s v="Metropolitan Police"/>
    <x v="0"/>
    <x v="1"/>
    <n v="30"/>
    <d v="1899-12-30T18:45:00"/>
    <x v="0"/>
    <s v="Fine no high winds"/>
    <x v="0"/>
  </r>
  <r>
    <s v="200901BS70350"/>
    <x v="149"/>
    <x v="1"/>
    <x v="7"/>
    <s v="Thursday"/>
    <s v="Data missing or out of range"/>
    <s v="Not at junction or within 20 metres"/>
    <x v="0"/>
    <n v="51.507623000000002"/>
    <x v="1"/>
    <s v="Kensington and Chelsea"/>
    <s v="None"/>
    <n v="-0.21479000000000001"/>
    <n v="1"/>
    <n v="1"/>
    <s v="Metropolitan Police"/>
    <x v="0"/>
    <x v="1"/>
    <n v="30"/>
    <d v="1899-12-30T23:00:00"/>
    <x v="0"/>
    <s v="Fine no high winds"/>
    <x v="0"/>
  </r>
  <r>
    <s v="200901BS70351"/>
    <x v="153"/>
    <x v="1"/>
    <x v="7"/>
    <s v="Wednesday"/>
    <s v="Give way or uncontrolled"/>
    <s v="Crossroads"/>
    <x v="1"/>
    <n v="51.51417"/>
    <x v="1"/>
    <s v="Kensington and Chelsea"/>
    <s v="None"/>
    <n v="-0.20776"/>
    <n v="1"/>
    <n v="2"/>
    <s v="Metropolitan Police"/>
    <x v="0"/>
    <x v="1"/>
    <n v="30"/>
    <d v="1899-12-30T20:40:00"/>
    <x v="0"/>
    <s v="Fine no high winds"/>
    <x v="0"/>
  </r>
  <r>
    <s v="200901BS70352"/>
    <x v="142"/>
    <x v="1"/>
    <x v="5"/>
    <s v="Saturday"/>
    <s v="Auto traffic signal"/>
    <s v="T or staggered junction"/>
    <x v="1"/>
    <n v="51.493606999999997"/>
    <x v="0"/>
    <s v="Kensington and Chelsea"/>
    <s v="None"/>
    <n v="-0.16894999999999999"/>
    <n v="1"/>
    <n v="2"/>
    <s v="Metropolitan Police"/>
    <x v="0"/>
    <x v="1"/>
    <n v="30"/>
    <d v="1899-12-30T09:30:00"/>
    <x v="0"/>
    <s v="Fine no high winds"/>
    <x v="0"/>
  </r>
  <r>
    <s v="200901BS70353"/>
    <x v="152"/>
    <x v="1"/>
    <x v="7"/>
    <s v="Saturday"/>
    <s v="Give way or uncontrolled"/>
    <s v="Crossroads"/>
    <x v="0"/>
    <n v="51.487636999999999"/>
    <x v="0"/>
    <s v="Kensington and Chelsea"/>
    <s v="None"/>
    <n v="-0.17826400000000001"/>
    <n v="1"/>
    <n v="2"/>
    <s v="Metropolitan Police"/>
    <x v="0"/>
    <x v="1"/>
    <n v="30"/>
    <d v="1899-12-30T16:30:00"/>
    <x v="0"/>
    <s v="Fine no high winds"/>
    <x v="3"/>
  </r>
  <r>
    <s v="200901BS70354"/>
    <x v="141"/>
    <x v="1"/>
    <x v="5"/>
    <s v="Wednesday"/>
    <s v="Auto traffic signal"/>
    <s v="Crossroads"/>
    <x v="1"/>
    <n v="51.489534999999997"/>
    <x v="0"/>
    <s v="Kensington and Chelsea"/>
    <s v="None"/>
    <n v="-0.155861"/>
    <n v="1"/>
    <n v="2"/>
    <s v="Metropolitan Police"/>
    <x v="0"/>
    <x v="1"/>
    <n v="30"/>
    <d v="1899-12-30T08:45:00"/>
    <x v="0"/>
    <s v="Fine no high winds"/>
    <x v="0"/>
  </r>
  <r>
    <s v="200901BS70355"/>
    <x v="151"/>
    <x v="1"/>
    <x v="7"/>
    <s v="Sunday"/>
    <s v="Give way or uncontrolled"/>
    <s v="T or staggered junction"/>
    <x v="1"/>
    <n v="51.495361000000003"/>
    <x v="0"/>
    <s v="Kensington and Chelsea"/>
    <s v="None"/>
    <n v="-0.17766799999999999"/>
    <n v="1"/>
    <n v="2"/>
    <s v="Metropolitan Police"/>
    <x v="0"/>
    <x v="1"/>
    <n v="30"/>
    <d v="1899-12-30T13:30:00"/>
    <x v="0"/>
    <s v="Fine no high winds"/>
    <x v="0"/>
  </r>
  <r>
    <s v="200901BS70356"/>
    <x v="141"/>
    <x v="1"/>
    <x v="5"/>
    <s v="Wednesday"/>
    <s v="Auto traffic signal"/>
    <s v="T or staggered junction"/>
    <x v="1"/>
    <n v="51.494756000000002"/>
    <x v="0"/>
    <s v="Kensington and Chelsea"/>
    <s v="None"/>
    <n v="-0.18503900000000001"/>
    <n v="1"/>
    <n v="2"/>
    <s v="Metropolitan Police"/>
    <x v="0"/>
    <x v="1"/>
    <n v="30"/>
    <d v="1899-12-30T15:40:00"/>
    <x v="0"/>
    <s v="Fine no high winds"/>
    <x v="0"/>
  </r>
  <r>
    <s v="200901BS70357"/>
    <x v="147"/>
    <x v="1"/>
    <x v="5"/>
    <s v="Thursday"/>
    <s v="Give way or uncontrolled"/>
    <s v="Crossroads"/>
    <x v="1"/>
    <n v="51.485581000000003"/>
    <x v="0"/>
    <s v="Kensington and Chelsea"/>
    <s v="None"/>
    <n v="-0.17330499999999999"/>
    <n v="1"/>
    <n v="1"/>
    <s v="Metropolitan Police"/>
    <x v="0"/>
    <x v="1"/>
    <n v="30"/>
    <d v="1899-12-30T09:00:00"/>
    <x v="0"/>
    <s v="Fine no high winds"/>
    <x v="7"/>
  </r>
  <r>
    <s v="200901BS70358"/>
    <x v="142"/>
    <x v="1"/>
    <x v="5"/>
    <s v="Saturday"/>
    <s v="Auto traffic signal"/>
    <s v="T or staggered junction"/>
    <x v="1"/>
    <n v="51.507205999999996"/>
    <x v="0"/>
    <s v="Kensington and Chelsea"/>
    <s v="None"/>
    <n v="-0.205151"/>
    <n v="1"/>
    <n v="2"/>
    <s v="Metropolitan Police"/>
    <x v="1"/>
    <x v="1"/>
    <n v="30"/>
    <d v="1899-12-30T19:05:00"/>
    <x v="0"/>
    <s v="Raining no high winds"/>
    <x v="0"/>
  </r>
  <r>
    <s v="200901BS70359"/>
    <x v="154"/>
    <x v="1"/>
    <x v="7"/>
    <s v="Tuesday"/>
    <s v="Give way or uncontrolled"/>
    <s v="Roundabout"/>
    <x v="1"/>
    <n v="51.520004999999998"/>
    <x v="0"/>
    <s v="Kensington and Chelsea"/>
    <s v="None"/>
    <n v="-0.224828"/>
    <n v="1"/>
    <n v="2"/>
    <s v="Metropolitan Police"/>
    <x v="0"/>
    <x v="3"/>
    <n v="30"/>
    <d v="1899-12-30T12:00:00"/>
    <x v="0"/>
    <s v="Fine no high winds"/>
    <x v="0"/>
  </r>
  <r>
    <s v="200901BS70360"/>
    <x v="155"/>
    <x v="1"/>
    <x v="7"/>
    <s v="Friday"/>
    <s v="Give way or uncontrolled"/>
    <s v="T or staggered junction"/>
    <x v="1"/>
    <n v="51.511620999999998"/>
    <x v="0"/>
    <s v="Kensington and Chelsea"/>
    <s v="None"/>
    <n v="-0.194025"/>
    <n v="1"/>
    <n v="2"/>
    <s v="Metropolitan Police"/>
    <x v="0"/>
    <x v="1"/>
    <n v="30"/>
    <d v="1899-12-30T08:34:00"/>
    <x v="0"/>
    <s v="Fine no high winds"/>
    <x v="0"/>
  </r>
  <r>
    <s v="200901BS70361"/>
    <x v="155"/>
    <x v="1"/>
    <x v="7"/>
    <s v="Friday"/>
    <s v="Give way or uncontrolled"/>
    <s v="T or staggered junction"/>
    <x v="1"/>
    <n v="51.521272000000003"/>
    <x v="0"/>
    <s v="Kensington and Chelsea"/>
    <s v="None"/>
    <n v="-0.213535"/>
    <n v="1"/>
    <n v="2"/>
    <s v="Metropolitan Police"/>
    <x v="0"/>
    <x v="1"/>
    <n v="30"/>
    <d v="1899-12-30T17:00:00"/>
    <x v="0"/>
    <s v="Fine no high winds"/>
    <x v="0"/>
  </r>
  <r>
    <s v="200901BS70362"/>
    <x v="156"/>
    <x v="1"/>
    <x v="7"/>
    <s v="Wednesday"/>
    <s v="Give way or uncontrolled"/>
    <s v="T or staggered junction"/>
    <x v="1"/>
    <n v="51.512346000000001"/>
    <x v="0"/>
    <s v="Kensington and Chelsea"/>
    <s v="None"/>
    <n v="-0.21792"/>
    <n v="1"/>
    <n v="3"/>
    <s v="Metropolitan Police"/>
    <x v="0"/>
    <x v="1"/>
    <n v="30"/>
    <d v="1899-12-30T13:18:00"/>
    <x v="0"/>
    <s v="Fine no high winds"/>
    <x v="0"/>
  </r>
  <r>
    <s v="200901BS70364"/>
    <x v="157"/>
    <x v="1"/>
    <x v="7"/>
    <s v="Monday"/>
    <s v="Give way or uncontrolled"/>
    <s v="T or staggered junction"/>
    <x v="1"/>
    <n v="51.494756000000002"/>
    <x v="0"/>
    <s v="Kensington and Chelsea"/>
    <s v="None"/>
    <n v="-0.18503900000000001"/>
    <n v="1"/>
    <n v="2"/>
    <s v="Metropolitan Police"/>
    <x v="1"/>
    <x v="1"/>
    <n v="30"/>
    <d v="1899-12-30T15:20:00"/>
    <x v="0"/>
    <s v="Raining no high winds"/>
    <x v="0"/>
  </r>
  <r>
    <s v="200901BS70365"/>
    <x v="155"/>
    <x v="1"/>
    <x v="7"/>
    <s v="Friday"/>
    <s v="Auto traffic signal"/>
    <s v="Crossroads"/>
    <x v="1"/>
    <n v="51.502577000000002"/>
    <x v="0"/>
    <s v="Kensington and Chelsea"/>
    <s v="None"/>
    <n v="-0.21412300000000001"/>
    <n v="1"/>
    <n v="2"/>
    <s v="Metropolitan Police"/>
    <x v="0"/>
    <x v="1"/>
    <n v="30"/>
    <d v="1899-12-30T15:36:00"/>
    <x v="0"/>
    <s v="Fine no high winds"/>
    <x v="0"/>
  </r>
  <r>
    <s v="200901BS70366"/>
    <x v="156"/>
    <x v="1"/>
    <x v="7"/>
    <s v="Wednesday"/>
    <s v="Data missing or out of range"/>
    <s v="Not at junction or within 20 metres"/>
    <x v="1"/>
    <n v="51.496471"/>
    <x v="0"/>
    <s v="Kensington and Chelsea"/>
    <s v="None"/>
    <n v="-0.173878"/>
    <n v="1"/>
    <n v="2"/>
    <s v="Metropolitan Police"/>
    <x v="1"/>
    <x v="1"/>
    <n v="30"/>
    <d v="1899-12-30T16:23:00"/>
    <x v="0"/>
    <s v="Raining no high winds"/>
    <x v="0"/>
  </r>
  <r>
    <s v="200901BS70367"/>
    <x v="158"/>
    <x v="1"/>
    <x v="7"/>
    <s v="Saturday"/>
    <s v="Auto traffic signal"/>
    <s v="Crossroads"/>
    <x v="1"/>
    <n v="51.492649999999998"/>
    <x v="0"/>
    <s v="Kensington and Chelsea"/>
    <s v="None"/>
    <n v="-0.20010500000000001"/>
    <n v="1"/>
    <n v="2"/>
    <s v="Metropolitan Police"/>
    <x v="0"/>
    <x v="2"/>
    <n v="30"/>
    <d v="1899-12-30T11:50:00"/>
    <x v="0"/>
    <s v="Fine no high winds"/>
    <x v="2"/>
  </r>
  <r>
    <s v="200901BS70368"/>
    <x v="156"/>
    <x v="1"/>
    <x v="7"/>
    <s v="Wednesday"/>
    <s v="Data missing or out of range"/>
    <s v="Not at junction or within 20 metres"/>
    <x v="1"/>
    <n v="51.486451000000002"/>
    <x v="0"/>
    <s v="Kensington and Chelsea"/>
    <s v="None"/>
    <n v="-0.17139699999999999"/>
    <n v="1"/>
    <n v="1"/>
    <s v="Metropolitan Police"/>
    <x v="0"/>
    <x v="1"/>
    <n v="30"/>
    <d v="1899-12-30T10:00:00"/>
    <x v="0"/>
    <s v="Fine no high winds"/>
    <x v="0"/>
  </r>
  <r>
    <s v="200901BS70369"/>
    <x v="152"/>
    <x v="1"/>
    <x v="7"/>
    <s v="Saturday"/>
    <s v="Give way or uncontrolled"/>
    <s v="Crossroads"/>
    <x v="1"/>
    <n v="51.488492999999998"/>
    <x v="0"/>
    <s v="Kensington and Chelsea"/>
    <s v="None"/>
    <n v="-0.181255"/>
    <n v="1"/>
    <n v="2"/>
    <s v="Metropolitan Police"/>
    <x v="0"/>
    <x v="1"/>
    <n v="30"/>
    <d v="1899-12-30T08:51:00"/>
    <x v="0"/>
    <s v="Fine no high winds"/>
    <x v="0"/>
  </r>
  <r>
    <s v="200901BS70371"/>
    <x v="159"/>
    <x v="1"/>
    <x v="7"/>
    <s v="Thursday"/>
    <s v="Data missing or out of range"/>
    <s v="Not at junction or within 20 metres"/>
    <x v="1"/>
    <n v="51.499200999999999"/>
    <x v="0"/>
    <s v="Kensington and Chelsea"/>
    <s v="None"/>
    <n v="-0.16440399999999999"/>
    <n v="2"/>
    <n v="4"/>
    <s v="Metropolitan Police"/>
    <x v="0"/>
    <x v="1"/>
    <n v="30"/>
    <d v="1899-12-30T08:10:00"/>
    <x v="0"/>
    <s v="Other"/>
    <x v="0"/>
  </r>
  <r>
    <s v="200901BS70372"/>
    <x v="155"/>
    <x v="1"/>
    <x v="7"/>
    <s v="Friday"/>
    <s v="Data missing or out of range"/>
    <s v="Not at junction or within 20 metres"/>
    <x v="1"/>
    <n v="51.503495000000001"/>
    <x v="0"/>
    <s v="Kensington and Chelsea"/>
    <s v="None"/>
    <n v="-0.21538399999999999"/>
    <n v="1"/>
    <n v="2"/>
    <s v="Metropolitan Police"/>
    <x v="0"/>
    <x v="1"/>
    <n v="30"/>
    <d v="1899-12-30T10:09:00"/>
    <x v="0"/>
    <s v="Fine no high winds"/>
    <x v="0"/>
  </r>
  <r>
    <s v="200901BS70373"/>
    <x v="160"/>
    <x v="1"/>
    <x v="7"/>
    <s v="Tuesday"/>
    <s v="Data missing or out of range"/>
    <s v="Not at junction or within 20 metres"/>
    <x v="1"/>
    <n v="51.491898999999997"/>
    <x v="0"/>
    <s v="Kensington and Chelsea"/>
    <s v="None"/>
    <n v="-0.157494"/>
    <n v="1"/>
    <n v="1"/>
    <s v="Metropolitan Police"/>
    <x v="0"/>
    <x v="1"/>
    <n v="30"/>
    <d v="1899-12-30T15:40:00"/>
    <x v="0"/>
    <s v="Fine no high winds"/>
    <x v="0"/>
  </r>
  <r>
    <s v="200901BS70374"/>
    <x v="160"/>
    <x v="1"/>
    <x v="7"/>
    <s v="Tuesday"/>
    <s v="Give way or uncontrolled"/>
    <s v="T or staggered junction"/>
    <x v="1"/>
    <n v="51.482582000000001"/>
    <x v="0"/>
    <s v="Kensington and Chelsea"/>
    <s v="None"/>
    <n v="-0.171264"/>
    <n v="1"/>
    <n v="2"/>
    <s v="Metropolitan Police"/>
    <x v="0"/>
    <x v="1"/>
    <n v="30"/>
    <d v="1899-12-30T18:30:00"/>
    <x v="0"/>
    <s v="Fine no high winds"/>
    <x v="10"/>
  </r>
  <r>
    <s v="200901BS70375"/>
    <x v="157"/>
    <x v="1"/>
    <x v="7"/>
    <s v="Monday"/>
    <s v="Give way or uncontrolled"/>
    <s v="T or staggered junction"/>
    <x v="1"/>
    <n v="51.500476999999997"/>
    <x v="0"/>
    <s v="Kensington and Chelsea"/>
    <s v="None"/>
    <n v="-0.194465"/>
    <n v="1"/>
    <n v="2"/>
    <s v="Metropolitan Police"/>
    <x v="0"/>
    <x v="0"/>
    <n v="30"/>
    <d v="1899-12-30T15:15:00"/>
    <x v="0"/>
    <s v="Fine no high winds"/>
    <x v="2"/>
  </r>
  <r>
    <s v="200901BS70376"/>
    <x v="161"/>
    <x v="1"/>
    <x v="7"/>
    <s v="Monday"/>
    <s v="Give way or uncontrolled"/>
    <s v="T or staggered junction"/>
    <x v="1"/>
    <n v="51.499454999999998"/>
    <x v="0"/>
    <s v="Kensington and Chelsea"/>
    <s v="None"/>
    <n v="-0.209922"/>
    <n v="1"/>
    <n v="2"/>
    <s v="Metropolitan Police"/>
    <x v="0"/>
    <x v="1"/>
    <n v="30"/>
    <d v="1899-12-30T15:30:00"/>
    <x v="0"/>
    <s v="Fine no high winds"/>
    <x v="0"/>
  </r>
  <r>
    <s v="200901BS70377"/>
    <x v="162"/>
    <x v="1"/>
    <x v="4"/>
    <s v="Sunday"/>
    <s v="Give way or uncontrolled"/>
    <s v="Crossroads"/>
    <x v="0"/>
    <n v="51.515079999999998"/>
    <x v="0"/>
    <s v="Kensington and Chelsea"/>
    <s v="None"/>
    <n v="-0.20844499999999999"/>
    <n v="1"/>
    <n v="2"/>
    <s v="Metropolitan Police"/>
    <x v="0"/>
    <x v="1"/>
    <n v="30"/>
    <d v="1899-12-30T14:15:00"/>
    <x v="0"/>
    <s v="Fine no high winds"/>
    <x v="0"/>
  </r>
  <r>
    <s v="200901BS70378"/>
    <x v="160"/>
    <x v="1"/>
    <x v="7"/>
    <s v="Tuesday"/>
    <s v="Give way or uncontrolled"/>
    <s v="T or staggered junction"/>
    <x v="1"/>
    <n v="51.499634999999998"/>
    <x v="0"/>
    <s v="Kensington and Chelsea"/>
    <s v="None"/>
    <n v="-0.163378"/>
    <n v="1"/>
    <n v="2"/>
    <s v="Metropolitan Police"/>
    <x v="0"/>
    <x v="2"/>
    <n v="30"/>
    <d v="1899-12-30T09:12:00"/>
    <x v="0"/>
    <s v="Fine no high winds"/>
    <x v="0"/>
  </r>
  <r>
    <s v="200901BS70379"/>
    <x v="146"/>
    <x v="1"/>
    <x v="5"/>
    <s v="Tuesday"/>
    <s v="Give way or uncontrolled"/>
    <s v="T or staggered junction"/>
    <x v="1"/>
    <n v="51.492713999999999"/>
    <x v="0"/>
    <s v="Kensington and Chelsea"/>
    <s v="None"/>
    <n v="-0.15789300000000001"/>
    <n v="1"/>
    <n v="1"/>
    <s v="Metropolitan Police"/>
    <x v="0"/>
    <x v="1"/>
    <n v="30"/>
    <d v="1899-12-30T10:20:00"/>
    <x v="0"/>
    <s v="Fine no high winds"/>
    <x v="0"/>
  </r>
  <r>
    <s v="200901BS70380"/>
    <x v="150"/>
    <x v="1"/>
    <x v="7"/>
    <s v="Friday"/>
    <s v="Give way or uncontrolled"/>
    <s v="T or staggered junction"/>
    <x v="1"/>
    <n v="51.501910000000002"/>
    <x v="0"/>
    <s v="Westminster"/>
    <s v="None"/>
    <n v="-0.15939600000000001"/>
    <n v="1"/>
    <n v="2"/>
    <s v="Metropolitan Police"/>
    <x v="1"/>
    <x v="1"/>
    <n v="30"/>
    <d v="1899-12-30T05:15:00"/>
    <x v="0"/>
    <s v="Other"/>
    <x v="6"/>
  </r>
  <r>
    <s v="200901BS70381"/>
    <x v="163"/>
    <x v="1"/>
    <x v="7"/>
    <s v="Thursday"/>
    <s v="Give way or uncontrolled"/>
    <s v="T or staggered junction"/>
    <x v="0"/>
    <n v="51.486621999999997"/>
    <x v="0"/>
    <s v="Kensington and Chelsea"/>
    <s v="None"/>
    <n v="-0.17081399999999999"/>
    <n v="1"/>
    <n v="2"/>
    <s v="Metropolitan Police"/>
    <x v="0"/>
    <x v="1"/>
    <n v="30"/>
    <d v="1899-12-30T09:00:00"/>
    <x v="0"/>
    <s v="Fine no high winds"/>
    <x v="0"/>
  </r>
  <r>
    <s v="200901BS70382"/>
    <x v="164"/>
    <x v="1"/>
    <x v="7"/>
    <s v="Wednesday"/>
    <s v="Data missing or out of range"/>
    <s v="Not at junction or within 20 metres"/>
    <x v="1"/>
    <n v="51.496862"/>
    <x v="1"/>
    <s v="Kensington and Chelsea"/>
    <s v="None"/>
    <n v="-0.204981"/>
    <n v="1"/>
    <n v="2"/>
    <s v="Metropolitan Police"/>
    <x v="0"/>
    <x v="1"/>
    <n v="30"/>
    <d v="1899-12-30T23:00:00"/>
    <x v="0"/>
    <s v="Fine no high winds"/>
    <x v="0"/>
  </r>
  <r>
    <s v="200901BS70383"/>
    <x v="164"/>
    <x v="1"/>
    <x v="7"/>
    <s v="Wednesday"/>
    <s v="Give way or uncontrolled"/>
    <s v="T or staggered junction"/>
    <x v="1"/>
    <n v="51.487744999999997"/>
    <x v="0"/>
    <s v="Kensington and Chelsea"/>
    <s v="None"/>
    <n v="-0.16788900000000001"/>
    <n v="1"/>
    <n v="2"/>
    <s v="Metropolitan Police"/>
    <x v="0"/>
    <x v="1"/>
    <n v="30"/>
    <d v="1899-12-30T16:35:00"/>
    <x v="0"/>
    <s v="Fine no high winds"/>
    <x v="0"/>
  </r>
  <r>
    <s v="200901BS70385"/>
    <x v="158"/>
    <x v="1"/>
    <x v="7"/>
    <s v="Saturday"/>
    <s v="Give way or uncontrolled"/>
    <s v="Mini-roundabout"/>
    <x v="1"/>
    <n v="51.523977000000002"/>
    <x v="1"/>
    <s v="Kensington and Chelsea"/>
    <s v="None"/>
    <n v="-0.214006"/>
    <n v="1"/>
    <n v="2"/>
    <s v="Metropolitan Police"/>
    <x v="0"/>
    <x v="3"/>
    <n v="30"/>
    <d v="1899-12-30T01:25:00"/>
    <x v="0"/>
    <s v="Fine no high winds"/>
    <x v="0"/>
  </r>
  <r>
    <s v="200901BS70387"/>
    <x v="165"/>
    <x v="1"/>
    <x v="7"/>
    <s v="Monday"/>
    <s v="Auto traffic signal"/>
    <s v="T or staggered junction"/>
    <x v="1"/>
    <n v="51.500736000000003"/>
    <x v="0"/>
    <s v="Kensington and Chelsea"/>
    <s v="None"/>
    <n v="-0.19373499999999999"/>
    <n v="1"/>
    <n v="1"/>
    <s v="Metropolitan Police"/>
    <x v="0"/>
    <x v="1"/>
    <n v="30"/>
    <d v="1899-12-30T16:12:00"/>
    <x v="0"/>
    <s v="Fine no high winds"/>
    <x v="0"/>
  </r>
  <r>
    <s v="200901BS70388"/>
    <x v="159"/>
    <x v="1"/>
    <x v="7"/>
    <s v="Thursday"/>
    <s v="Give way or uncontrolled"/>
    <s v="Crossroads"/>
    <x v="1"/>
    <n v="51.494520999999999"/>
    <x v="0"/>
    <s v="Kensington and Chelsea"/>
    <s v="None"/>
    <n v="-0.15839700000000001"/>
    <n v="1"/>
    <n v="2"/>
    <s v="Metropolitan Police"/>
    <x v="0"/>
    <x v="1"/>
    <n v="30"/>
    <d v="1899-12-30T17:10:00"/>
    <x v="0"/>
    <s v="Fine no high winds"/>
    <x v="0"/>
  </r>
  <r>
    <s v="200901BS70389"/>
    <x v="166"/>
    <x v="1"/>
    <x v="7"/>
    <s v="Saturday"/>
    <s v="Give way or uncontrolled"/>
    <s v="T or staggered junction"/>
    <x v="1"/>
    <n v="51.506188999999999"/>
    <x v="0"/>
    <s v="Kensington and Chelsea"/>
    <s v="None"/>
    <n v="-0.209226"/>
    <n v="2"/>
    <n v="2"/>
    <s v="Metropolitan Police"/>
    <x v="0"/>
    <x v="1"/>
    <n v="30"/>
    <d v="1899-12-30T18:15:00"/>
    <x v="0"/>
    <s v="Fine no high winds"/>
    <x v="0"/>
  </r>
  <r>
    <s v="200901BS70390"/>
    <x v="165"/>
    <x v="1"/>
    <x v="7"/>
    <s v="Monday"/>
    <s v="Give way or uncontrolled"/>
    <s v="T or staggered junction"/>
    <x v="1"/>
    <n v="51.492804"/>
    <x v="1"/>
    <s v="Kensington and Chelsea"/>
    <s v="None"/>
    <n v="-0.15789"/>
    <n v="1"/>
    <n v="2"/>
    <s v="Metropolitan Police"/>
    <x v="0"/>
    <x v="1"/>
    <n v="30"/>
    <d v="1899-12-30T20:05:00"/>
    <x v="0"/>
    <s v="Fine no high winds"/>
    <x v="0"/>
  </r>
  <r>
    <s v="200901BS70392"/>
    <x v="165"/>
    <x v="1"/>
    <x v="7"/>
    <s v="Monday"/>
    <s v="Give way or uncontrolled"/>
    <s v="T or staggered junction"/>
    <x v="1"/>
    <n v="51.493163000000003"/>
    <x v="0"/>
    <s v="Kensington and Chelsea"/>
    <s v="None"/>
    <n v="-0.18668699999999999"/>
    <n v="1"/>
    <n v="2"/>
    <s v="Metropolitan Police"/>
    <x v="0"/>
    <x v="1"/>
    <n v="30"/>
    <d v="1899-12-30T08:45:00"/>
    <x v="0"/>
    <s v="Fine no high winds"/>
    <x v="0"/>
  </r>
  <r>
    <s v="200901BS70394"/>
    <x v="167"/>
    <x v="1"/>
    <x v="7"/>
    <s v="Sunday"/>
    <s v="Give way or uncontrolled"/>
    <s v="Crossroads"/>
    <x v="1"/>
    <n v="51.486026000000003"/>
    <x v="0"/>
    <s v="Kensington and Chelsea"/>
    <s v="None"/>
    <n v="-0.16147600000000001"/>
    <n v="1"/>
    <n v="2"/>
    <s v="Metropolitan Police"/>
    <x v="0"/>
    <x v="1"/>
    <n v="30"/>
    <d v="1899-12-30T11:58:00"/>
    <x v="0"/>
    <s v="Fine no high winds"/>
    <x v="0"/>
  </r>
  <r>
    <s v="200901BS70395"/>
    <x v="149"/>
    <x v="1"/>
    <x v="7"/>
    <s v="Thursday"/>
    <s v="Auto traffic signal"/>
    <s v="Crossroads"/>
    <x v="1"/>
    <n v="51.495196999999997"/>
    <x v="0"/>
    <s v="Kensington and Chelsea"/>
    <s v="None"/>
    <n v="-0.17868300000000001"/>
    <n v="1"/>
    <n v="1"/>
    <s v="Metropolitan Police"/>
    <x v="0"/>
    <x v="1"/>
    <n v="30"/>
    <d v="1899-12-30T15:30:00"/>
    <x v="0"/>
    <s v="Fine no high winds"/>
    <x v="2"/>
  </r>
  <r>
    <s v="200901BS70396"/>
    <x v="163"/>
    <x v="1"/>
    <x v="7"/>
    <s v="Thursday"/>
    <s v="Auto traffic signal"/>
    <s v="Crossroads"/>
    <x v="1"/>
    <n v="51.484361"/>
    <x v="0"/>
    <s v="Kensington and Chelsea"/>
    <s v="None"/>
    <n v="-0.17580200000000001"/>
    <n v="2"/>
    <n v="2"/>
    <s v="Metropolitan Police"/>
    <x v="0"/>
    <x v="1"/>
    <n v="30"/>
    <d v="1899-12-30T18:25:00"/>
    <x v="0"/>
    <s v="Fine no high winds"/>
    <x v="0"/>
  </r>
  <r>
    <s v="200901BS70397"/>
    <x v="165"/>
    <x v="1"/>
    <x v="7"/>
    <s v="Monday"/>
    <s v="Give way or uncontrolled"/>
    <s v="T or staggered junction"/>
    <x v="1"/>
    <n v="51.517420000000001"/>
    <x v="0"/>
    <s v="Kensington and Chelsea"/>
    <s v="None"/>
    <n v="-0.202732"/>
    <n v="1"/>
    <n v="1"/>
    <s v="Metropolitan Police"/>
    <x v="0"/>
    <x v="1"/>
    <n v="30"/>
    <d v="1899-12-30T07:38:00"/>
    <x v="0"/>
    <s v="Fine no high winds"/>
    <x v="2"/>
  </r>
  <r>
    <s v="200901BS70398"/>
    <x v="168"/>
    <x v="1"/>
    <x v="7"/>
    <s v="Thursday"/>
    <s v="Data missing or out of range"/>
    <s v="Not at junction or within 20 metres"/>
    <x v="1"/>
    <n v="51.494540999999998"/>
    <x v="0"/>
    <s v="Kensington and Chelsea"/>
    <s v="None"/>
    <n v="-0.18274299999999999"/>
    <n v="1"/>
    <n v="1"/>
    <s v="Metropolitan Police"/>
    <x v="0"/>
    <x v="1"/>
    <n v="30"/>
    <d v="1899-12-30T17:08:00"/>
    <x v="0"/>
    <s v="Fine no high winds"/>
    <x v="0"/>
  </r>
  <r>
    <s v="200901BS70401"/>
    <x v="168"/>
    <x v="1"/>
    <x v="7"/>
    <s v="Thursday"/>
    <s v="Data missing or out of range"/>
    <s v="Not at junction or within 20 metres"/>
    <x v="1"/>
    <n v="51.486339000000001"/>
    <x v="0"/>
    <s v="Kensington and Chelsea"/>
    <s v="None"/>
    <n v="-0.18739"/>
    <n v="1"/>
    <n v="2"/>
    <s v="Metropolitan Police"/>
    <x v="1"/>
    <x v="1"/>
    <n v="30"/>
    <d v="1899-12-30T18:00:00"/>
    <x v="0"/>
    <s v="Fine no high winds"/>
    <x v="3"/>
  </r>
  <r>
    <s v="200901BS70402"/>
    <x v="161"/>
    <x v="1"/>
    <x v="7"/>
    <s v="Monday"/>
    <s v="Data missing or out of range"/>
    <s v="Not at junction or within 20 metres"/>
    <x v="1"/>
    <n v="51.517370999999997"/>
    <x v="1"/>
    <s v="Kensington and Chelsea"/>
    <s v="None"/>
    <n v="-0.21123800000000001"/>
    <n v="2"/>
    <n v="2"/>
    <s v="Metropolitan Police"/>
    <x v="0"/>
    <x v="2"/>
    <n v="50"/>
    <d v="1899-12-30T19:30:00"/>
    <x v="0"/>
    <s v="Fine no high winds"/>
    <x v="0"/>
  </r>
  <r>
    <s v="200901BS70403"/>
    <x v="169"/>
    <x v="1"/>
    <x v="7"/>
    <s v="Wednesday"/>
    <s v="Give way or uncontrolled"/>
    <s v="T or staggered junction"/>
    <x v="1"/>
    <n v="51.494281000000001"/>
    <x v="0"/>
    <s v="Kensington and Chelsea"/>
    <s v="None"/>
    <n v="-0.177567"/>
    <n v="1"/>
    <n v="2"/>
    <s v="Metropolitan Police"/>
    <x v="0"/>
    <x v="1"/>
    <n v="30"/>
    <d v="1899-12-30T18:08:00"/>
    <x v="0"/>
    <s v="Fine no high winds"/>
    <x v="7"/>
  </r>
  <r>
    <s v="200901BS70404"/>
    <x v="169"/>
    <x v="1"/>
    <x v="7"/>
    <s v="Wednesday"/>
    <s v="Give way or uncontrolled"/>
    <s v="T or staggered junction"/>
    <x v="1"/>
    <n v="51.478416000000003"/>
    <x v="0"/>
    <s v="Kensington and Chelsea"/>
    <s v="None"/>
    <n v="-0.18093600000000001"/>
    <n v="1"/>
    <n v="3"/>
    <s v="Metropolitan Police"/>
    <x v="0"/>
    <x v="1"/>
    <n v="30"/>
    <d v="1899-12-30T17:50:00"/>
    <x v="0"/>
    <s v="Fine no high winds"/>
    <x v="0"/>
  </r>
  <r>
    <s v="200901BS70406"/>
    <x v="170"/>
    <x v="1"/>
    <x v="7"/>
    <s v="Tuesday"/>
    <s v="Give way or uncontrolled"/>
    <s v="Roundabout"/>
    <x v="1"/>
    <n v="51.517795999999997"/>
    <x v="0"/>
    <s v="Kensington and Chelsea"/>
    <s v="None"/>
    <n v="-0.21554499999999999"/>
    <n v="1"/>
    <n v="2"/>
    <s v="Metropolitan Police"/>
    <x v="1"/>
    <x v="3"/>
    <n v="30"/>
    <d v="1899-12-30T16:20:00"/>
    <x v="0"/>
    <s v="Raining no high winds"/>
    <x v="6"/>
  </r>
  <r>
    <s v="200901BS70407"/>
    <x v="168"/>
    <x v="1"/>
    <x v="7"/>
    <s v="Thursday"/>
    <s v="Give way or uncontrolled"/>
    <s v="T or staggered junction"/>
    <x v="1"/>
    <n v="51.496085999999998"/>
    <x v="0"/>
    <s v="Kensington and Chelsea"/>
    <s v="None"/>
    <n v="-0.207173"/>
    <n v="1"/>
    <n v="2"/>
    <s v="Metropolitan Police"/>
    <x v="0"/>
    <x v="1"/>
    <n v="30"/>
    <d v="1899-12-30T20:40:00"/>
    <x v="0"/>
    <s v="Fine no high winds"/>
    <x v="0"/>
  </r>
  <r>
    <s v="200901BS70408"/>
    <x v="151"/>
    <x v="1"/>
    <x v="7"/>
    <s v="Sunday"/>
    <s v="Give way or uncontrolled"/>
    <s v="T or staggered junction"/>
    <x v="1"/>
    <n v="51.509628999999997"/>
    <x v="0"/>
    <s v="Kensington and Chelsea"/>
    <s v="None"/>
    <n v="-0.19309499999999999"/>
    <n v="1"/>
    <n v="1"/>
    <s v="Metropolitan Police"/>
    <x v="0"/>
    <x v="1"/>
    <n v="30"/>
    <d v="1899-12-30T19:20:00"/>
    <x v="0"/>
    <s v="Fine no high winds"/>
    <x v="2"/>
  </r>
  <r>
    <s v="200901BS70409"/>
    <x v="171"/>
    <x v="1"/>
    <x v="7"/>
    <s v="Sunday"/>
    <s v="Give way or uncontrolled"/>
    <s v="Crossroads"/>
    <x v="0"/>
    <n v="51.514398999999997"/>
    <x v="1"/>
    <s v="Kensington and Chelsea"/>
    <s v="None"/>
    <n v="-0.19924800000000001"/>
    <n v="1"/>
    <n v="2"/>
    <s v="Metropolitan Police"/>
    <x v="1"/>
    <x v="1"/>
    <n v="30"/>
    <d v="1899-12-30T20:51:00"/>
    <x v="0"/>
    <s v="Raining no high winds"/>
    <x v="0"/>
  </r>
  <r>
    <s v="200901BS70410"/>
    <x v="172"/>
    <x v="1"/>
    <x v="7"/>
    <s v="Saturday"/>
    <s v="Auto traffic signal"/>
    <s v="Crossroads"/>
    <x v="1"/>
    <n v="51.493428999999999"/>
    <x v="0"/>
    <s v="Kensington and Chelsea"/>
    <s v="None"/>
    <n v="-0.169101"/>
    <n v="1"/>
    <n v="2"/>
    <s v="Metropolitan Police"/>
    <x v="0"/>
    <x v="1"/>
    <n v="30"/>
    <d v="1899-12-30T17:25:00"/>
    <x v="0"/>
    <s v="Fine no high winds"/>
    <x v="2"/>
  </r>
  <r>
    <s v="200901BS70412"/>
    <x v="173"/>
    <x v="1"/>
    <x v="7"/>
    <s v="Tuesday"/>
    <s v="Give way or uncontrolled"/>
    <s v="T or staggered junction"/>
    <x v="1"/>
    <n v="51.488959999999999"/>
    <x v="0"/>
    <s v="Kensington and Chelsea"/>
    <s v="None"/>
    <n v="-0.165103"/>
    <n v="1"/>
    <n v="2"/>
    <s v="Metropolitan Police"/>
    <x v="0"/>
    <x v="1"/>
    <n v="30"/>
    <d v="1899-12-30T09:45:00"/>
    <x v="0"/>
    <s v="Fine no high winds"/>
    <x v="0"/>
  </r>
  <r>
    <s v="200901BS70413"/>
    <x v="170"/>
    <x v="1"/>
    <x v="7"/>
    <s v="Tuesday"/>
    <s v="Give way or uncontrolled"/>
    <s v="T or staggered junction"/>
    <x v="1"/>
    <n v="51.480240000000002"/>
    <x v="0"/>
    <s v="Kensington and Chelsea"/>
    <s v="None"/>
    <n v="-0.182591"/>
    <n v="1"/>
    <n v="1"/>
    <s v="Metropolitan Police"/>
    <x v="0"/>
    <x v="1"/>
    <n v="30"/>
    <d v="1899-12-30T07:12:00"/>
    <x v="0"/>
    <s v="Fine no high winds"/>
    <x v="2"/>
  </r>
  <r>
    <s v="200901BS70414"/>
    <x v="171"/>
    <x v="1"/>
    <x v="7"/>
    <s v="Sunday"/>
    <s v="Auto traffic signal"/>
    <s v="Crossroads"/>
    <x v="1"/>
    <n v="51.495657999999999"/>
    <x v="1"/>
    <s v="Kensington and Chelsea"/>
    <s v="None"/>
    <n v="-0.173622"/>
    <n v="1"/>
    <n v="2"/>
    <s v="Metropolitan Police"/>
    <x v="0"/>
    <x v="1"/>
    <n v="30"/>
    <d v="1899-12-30T03:40:00"/>
    <x v="0"/>
    <s v="Fine no high winds"/>
    <x v="8"/>
  </r>
  <r>
    <s v="200901BS70415"/>
    <x v="173"/>
    <x v="1"/>
    <x v="7"/>
    <s v="Tuesday"/>
    <s v="Give way or uncontrolled"/>
    <s v="T or staggered junction"/>
    <x v="1"/>
    <n v="51.480176999999998"/>
    <x v="0"/>
    <s v="Kensington and Chelsea"/>
    <s v="None"/>
    <n v="-0.178561"/>
    <n v="1"/>
    <n v="1"/>
    <s v="Metropolitan Police"/>
    <x v="0"/>
    <x v="1"/>
    <n v="30"/>
    <d v="1899-12-30T09:14:00"/>
    <x v="0"/>
    <s v="Fine no high winds"/>
    <x v="8"/>
  </r>
  <r>
    <s v="200901BS70416"/>
    <x v="173"/>
    <x v="1"/>
    <x v="7"/>
    <s v="Tuesday"/>
    <s v="Give way or uncontrolled"/>
    <s v="T or staggered junction"/>
    <x v="1"/>
    <n v="51.482416000000001"/>
    <x v="0"/>
    <s v="Kensington and Chelsea"/>
    <s v="None"/>
    <n v="-0.17213500000000001"/>
    <n v="1"/>
    <n v="2"/>
    <s v="Metropolitan Police"/>
    <x v="0"/>
    <x v="1"/>
    <n v="30"/>
    <d v="1899-12-30T08:03:00"/>
    <x v="0"/>
    <s v="Fine no high winds"/>
    <x v="0"/>
  </r>
  <r>
    <s v="200901BS70417"/>
    <x v="174"/>
    <x v="1"/>
    <x v="5"/>
    <s v="Friday"/>
    <s v="Give way or uncontrolled"/>
    <s v="Roundabout"/>
    <x v="1"/>
    <n v="51.517795999999997"/>
    <x v="0"/>
    <s v="Kensington and Chelsea"/>
    <s v="None"/>
    <n v="-0.21554499999999999"/>
    <n v="1"/>
    <n v="2"/>
    <s v="Metropolitan Police"/>
    <x v="0"/>
    <x v="3"/>
    <n v="30"/>
    <d v="1899-12-30T18:54:00"/>
    <x v="0"/>
    <s v="Fine no high winds"/>
    <x v="0"/>
  </r>
  <r>
    <s v="200901BS70418"/>
    <x v="173"/>
    <x v="1"/>
    <x v="7"/>
    <s v="Tuesday"/>
    <s v="Give way or uncontrolled"/>
    <s v="Crossroads"/>
    <x v="0"/>
    <n v="51.498460999999999"/>
    <x v="0"/>
    <s v="Kensington and Chelsea"/>
    <s v="None"/>
    <n v="-0.15737400000000001"/>
    <n v="1"/>
    <n v="2"/>
    <s v="Metropolitan Police"/>
    <x v="0"/>
    <x v="1"/>
    <n v="30"/>
    <d v="1899-12-30T08:20:00"/>
    <x v="0"/>
    <s v="Fine no high winds"/>
    <x v="0"/>
  </r>
  <r>
    <s v="200901BS70420"/>
    <x v="175"/>
    <x v="1"/>
    <x v="7"/>
    <s v="Wednesday"/>
    <s v="Give way or uncontrolled"/>
    <s v="T or staggered junction"/>
    <x v="1"/>
    <n v="51.499442999999999"/>
    <x v="0"/>
    <s v="Kensington and Chelsea"/>
    <s v="None"/>
    <n v="-0.19738800000000001"/>
    <n v="1"/>
    <n v="2"/>
    <s v="Metropolitan Police"/>
    <x v="1"/>
    <x v="1"/>
    <n v="30"/>
    <d v="1899-12-30T16:16:00"/>
    <x v="0"/>
    <s v="Fine no high winds"/>
    <x v="0"/>
  </r>
  <r>
    <s v="200901BS70422"/>
    <x v="176"/>
    <x v="1"/>
    <x v="6"/>
    <s v="Sunday"/>
    <s v="Auto traffic signal"/>
    <s v="Crossroads"/>
    <x v="1"/>
    <n v="51.490715000000002"/>
    <x v="0"/>
    <s v="Kensington and Chelsea"/>
    <s v="None"/>
    <n v="-0.19125"/>
    <n v="1"/>
    <n v="2"/>
    <s v="Metropolitan Police"/>
    <x v="0"/>
    <x v="1"/>
    <n v="30"/>
    <d v="1899-12-30T10:00:00"/>
    <x v="0"/>
    <s v="Fine no high winds"/>
    <x v="0"/>
  </r>
  <r>
    <s v="200901BS70423"/>
    <x v="175"/>
    <x v="1"/>
    <x v="7"/>
    <s v="Wednesday"/>
    <s v="Auto traffic signal"/>
    <s v="T or staggered junction"/>
    <x v="1"/>
    <n v="51.483952000000002"/>
    <x v="0"/>
    <s v="Kensington and Chelsea"/>
    <s v="None"/>
    <n v="-0.184172"/>
    <n v="1"/>
    <n v="2"/>
    <s v="Metropolitan Police"/>
    <x v="0"/>
    <x v="1"/>
    <n v="30"/>
    <d v="1899-12-30T13:10:00"/>
    <x v="0"/>
    <s v="Fine no high winds"/>
    <x v="0"/>
  </r>
  <r>
    <s v="200901BS70424"/>
    <x v="177"/>
    <x v="1"/>
    <x v="7"/>
    <s v="Monday"/>
    <s v="Auto traffic signal"/>
    <s v="Crossroads"/>
    <x v="1"/>
    <n v="51.495207999999998"/>
    <x v="1"/>
    <s v="Kensington and Chelsea"/>
    <s v="None"/>
    <n v="-0.17940300000000001"/>
    <n v="1"/>
    <n v="1"/>
    <s v="Metropolitan Police"/>
    <x v="0"/>
    <x v="2"/>
    <n v="30"/>
    <d v="1899-12-30T22:00:00"/>
    <x v="0"/>
    <s v="Fine no high winds"/>
    <x v="0"/>
  </r>
  <r>
    <s v="200901BS70425"/>
    <x v="175"/>
    <x v="1"/>
    <x v="7"/>
    <s v="Wednesday"/>
    <s v="Give way or uncontrolled"/>
    <s v="T or staggered junction"/>
    <x v="1"/>
    <n v="51.499023999999999"/>
    <x v="0"/>
    <s v="Kensington and Chelsea"/>
    <s v="None"/>
    <n v="-0.16455500000000001"/>
    <n v="1"/>
    <n v="2"/>
    <s v="Metropolitan Police"/>
    <x v="1"/>
    <x v="1"/>
    <n v="30"/>
    <d v="1899-12-30T07:52:00"/>
    <x v="0"/>
    <s v="Raining no high winds"/>
    <x v="3"/>
  </r>
  <r>
    <s v="200901BS70426"/>
    <x v="160"/>
    <x v="1"/>
    <x v="7"/>
    <s v="Tuesday"/>
    <s v="Give way or uncontrolled"/>
    <s v="T or staggered junction"/>
    <x v="1"/>
    <n v="51.499020999999999"/>
    <x v="0"/>
    <s v="Kensington and Chelsea"/>
    <s v="None"/>
    <n v="-0.164411"/>
    <n v="1"/>
    <n v="1"/>
    <s v="Metropolitan Police"/>
    <x v="0"/>
    <x v="1"/>
    <n v="30"/>
    <d v="1899-12-30T13:50:00"/>
    <x v="0"/>
    <s v="Fine no high winds"/>
    <x v="0"/>
  </r>
  <r>
    <s v="200901BS70427"/>
    <x v="175"/>
    <x v="1"/>
    <x v="7"/>
    <s v="Wednesday"/>
    <s v="Data missing or out of range"/>
    <s v="Not at junction or within 20 metres"/>
    <x v="1"/>
    <n v="51.502116000000001"/>
    <x v="0"/>
    <s v="Kensington and Chelsea"/>
    <s v="None"/>
    <n v="-0.18993399999999999"/>
    <n v="1"/>
    <n v="2"/>
    <s v="Metropolitan Police"/>
    <x v="0"/>
    <x v="1"/>
    <n v="30"/>
    <d v="1899-12-30T18:00:00"/>
    <x v="0"/>
    <s v="Fine no high winds"/>
    <x v="8"/>
  </r>
  <r>
    <s v="200901BS70428"/>
    <x v="178"/>
    <x v="1"/>
    <x v="6"/>
    <s v="Saturday"/>
    <s v="Give way or uncontrolled"/>
    <s v="T or staggered junction"/>
    <x v="1"/>
    <n v="51.502158999999999"/>
    <x v="0"/>
    <s v="Kensington and Chelsea"/>
    <s v="None"/>
    <n v="-0.18690599999999999"/>
    <n v="1"/>
    <n v="2"/>
    <s v="Metropolitan Police"/>
    <x v="0"/>
    <x v="1"/>
    <n v="30"/>
    <d v="1899-12-30T10:20:00"/>
    <x v="0"/>
    <s v="Fine no high winds"/>
    <x v="0"/>
  </r>
  <r>
    <s v="200901BS70429"/>
    <x v="175"/>
    <x v="1"/>
    <x v="7"/>
    <s v="Wednesday"/>
    <s v="Give way or uncontrolled"/>
    <s v="T or staggered junction"/>
    <x v="1"/>
    <n v="51.493133999999998"/>
    <x v="0"/>
    <s v="Kensington and Chelsea"/>
    <s v="None"/>
    <n v="-0.156004"/>
    <n v="1"/>
    <n v="2"/>
    <s v="Metropolitan Police"/>
    <x v="0"/>
    <x v="1"/>
    <n v="30"/>
    <d v="1899-12-30T12:35:00"/>
    <x v="0"/>
    <s v="Fine no high winds"/>
    <x v="0"/>
  </r>
  <r>
    <s v="200901BS70431"/>
    <x v="179"/>
    <x v="1"/>
    <x v="6"/>
    <s v="Tuesday"/>
    <s v="Auto traffic signal"/>
    <s v="Crossroads"/>
    <x v="1"/>
    <n v="51.492747000000001"/>
    <x v="0"/>
    <s v="Kensington and Chelsea"/>
    <s v="None"/>
    <n v="-0.20053299999999999"/>
    <n v="1"/>
    <n v="3"/>
    <s v="Metropolitan Police"/>
    <x v="0"/>
    <x v="2"/>
    <n v="30"/>
    <d v="1899-12-30T14:55:00"/>
    <x v="0"/>
    <s v="Fine no high winds"/>
    <x v="0"/>
  </r>
  <r>
    <s v="200901BS70432"/>
    <x v="180"/>
    <x v="1"/>
    <x v="6"/>
    <s v="Wednesday"/>
    <s v="Auto traffic signal"/>
    <s v="T or staggered junction"/>
    <x v="1"/>
    <n v="51.493431000000001"/>
    <x v="0"/>
    <s v="Kensington and Chelsea"/>
    <s v="None"/>
    <n v="-0.16924500000000001"/>
    <n v="1"/>
    <n v="2"/>
    <s v="Metropolitan Police"/>
    <x v="0"/>
    <x v="1"/>
    <n v="30"/>
    <d v="1899-12-30T07:25:00"/>
    <x v="0"/>
    <s v="Fine no high winds"/>
    <x v="0"/>
  </r>
  <r>
    <s v="200901BS70433"/>
    <x v="179"/>
    <x v="1"/>
    <x v="6"/>
    <s v="Tuesday"/>
    <s v="Give way or uncontrolled"/>
    <s v="T or staggered junction"/>
    <x v="1"/>
    <n v="51.494177000000001"/>
    <x v="0"/>
    <s v="Kensington and Chelsea"/>
    <s v="None"/>
    <n v="-0.18246899999999999"/>
    <n v="1"/>
    <n v="1"/>
    <s v="Metropolitan Police"/>
    <x v="0"/>
    <x v="1"/>
    <n v="30"/>
    <d v="1899-12-30T19:12:00"/>
    <x v="0"/>
    <s v="Fine no high winds"/>
    <x v="6"/>
  </r>
  <r>
    <s v="200901BS70434"/>
    <x v="180"/>
    <x v="1"/>
    <x v="6"/>
    <s v="Wednesday"/>
    <s v="Give way or uncontrolled"/>
    <s v="T or staggered junction"/>
    <x v="0"/>
    <n v="51.481485999999997"/>
    <x v="0"/>
    <s v="Kensington and Chelsea"/>
    <s v="None"/>
    <n v="-0.187583"/>
    <n v="2"/>
    <n v="1"/>
    <s v="Metropolitan Police"/>
    <x v="0"/>
    <x v="1"/>
    <n v="30"/>
    <d v="1899-12-30T08:30:00"/>
    <x v="0"/>
    <s v="Fine no high winds"/>
    <x v="0"/>
  </r>
  <r>
    <s v="200901BS70436"/>
    <x v="181"/>
    <x v="1"/>
    <x v="6"/>
    <s v="Friday"/>
    <s v="Give way or uncontrolled"/>
    <s v="T or staggered junction"/>
    <x v="1"/>
    <n v="51.492829"/>
    <x v="0"/>
    <s v="Kensington and Chelsea"/>
    <s v="None"/>
    <n v="-0.17676"/>
    <n v="1"/>
    <n v="1"/>
    <s v="Metropolitan Police"/>
    <x v="0"/>
    <x v="1"/>
    <n v="30"/>
    <d v="1899-12-30T15:15:00"/>
    <x v="0"/>
    <s v="Fine no high winds"/>
    <x v="0"/>
  </r>
  <r>
    <s v="200901BS70438"/>
    <x v="182"/>
    <x v="1"/>
    <x v="6"/>
    <s v="Thursday"/>
    <s v="Data missing or out of range"/>
    <s v="Not at junction or within 20 metres"/>
    <x v="1"/>
    <n v="51.503587000000003"/>
    <x v="1"/>
    <s v="Kensington and Chelsea"/>
    <s v="None"/>
    <n v="-0.21552399999999999"/>
    <n v="1"/>
    <n v="2"/>
    <s v="Metropolitan Police"/>
    <x v="1"/>
    <x v="1"/>
    <n v="30"/>
    <d v="1899-12-30T20:20:00"/>
    <x v="0"/>
    <s v="Raining no high winds"/>
    <x v="2"/>
  </r>
  <r>
    <s v="200901BS70439"/>
    <x v="183"/>
    <x v="1"/>
    <x v="6"/>
    <s v="Sunday"/>
    <s v="Give way or uncontrolled"/>
    <s v="T or staggered junction"/>
    <x v="0"/>
    <n v="51.498170000000002"/>
    <x v="0"/>
    <s v="Kensington and Chelsea"/>
    <s v="None"/>
    <n v="-0.16170799999999999"/>
    <n v="1"/>
    <n v="1"/>
    <s v="Metropolitan Police"/>
    <x v="0"/>
    <x v="1"/>
    <n v="30"/>
    <d v="1899-12-30T16:00:00"/>
    <x v="0"/>
    <s v="Fine no high winds"/>
    <x v="0"/>
  </r>
  <r>
    <s v="200901BS70440"/>
    <x v="184"/>
    <x v="1"/>
    <x v="6"/>
    <s v="Saturday"/>
    <s v="Give way or uncontrolled"/>
    <s v="T or staggered junction"/>
    <x v="1"/>
    <n v="51.480114"/>
    <x v="1"/>
    <s v="Kensington and Chelsea"/>
    <s v="None"/>
    <n v="-0.186053"/>
    <n v="1"/>
    <n v="2"/>
    <s v="Metropolitan Police"/>
    <x v="0"/>
    <x v="1"/>
    <n v="30"/>
    <d v="1899-12-30T00:15:00"/>
    <x v="0"/>
    <s v="Fine no high winds"/>
    <x v="2"/>
  </r>
  <r>
    <s v="200901BS70441"/>
    <x v="185"/>
    <x v="1"/>
    <x v="7"/>
    <s v="Friday"/>
    <s v="Give way or uncontrolled"/>
    <s v="T or staggered junction"/>
    <x v="1"/>
    <n v="51.490622999999999"/>
    <x v="0"/>
    <s v="Kensington and Chelsea"/>
    <s v="None"/>
    <n v="-0.173679"/>
    <n v="1"/>
    <n v="1"/>
    <s v="Metropolitan Police"/>
    <x v="0"/>
    <x v="1"/>
    <n v="30"/>
    <d v="1899-12-30T13:35:00"/>
    <x v="0"/>
    <s v="Fine no high winds"/>
    <x v="3"/>
  </r>
  <r>
    <s v="200901BS70442"/>
    <x v="186"/>
    <x v="1"/>
    <x v="6"/>
    <s v="Monday"/>
    <s v="Give way or uncontrolled"/>
    <s v="T or staggered junction"/>
    <x v="1"/>
    <n v="51.516171"/>
    <x v="0"/>
    <s v="Kensington and Chelsea"/>
    <s v="None"/>
    <n v="-0.20926700000000001"/>
    <n v="1"/>
    <n v="2"/>
    <s v="Metropolitan Police"/>
    <x v="0"/>
    <x v="1"/>
    <n v="30"/>
    <d v="1899-12-30T09:30:00"/>
    <x v="0"/>
    <s v="Fine no high winds"/>
    <x v="0"/>
  </r>
  <r>
    <s v="200901BS70443"/>
    <x v="185"/>
    <x v="1"/>
    <x v="7"/>
    <s v="Friday"/>
    <s v="Auto traffic signal"/>
    <s v="T or staggered junction"/>
    <x v="1"/>
    <n v="51.483074999999999"/>
    <x v="1"/>
    <s v="Kensington and Chelsea"/>
    <s v="None"/>
    <n v="-0.18564700000000001"/>
    <n v="1"/>
    <n v="2"/>
    <s v="Metropolitan Police"/>
    <x v="0"/>
    <x v="1"/>
    <n v="30"/>
    <d v="1899-12-30T23:20:00"/>
    <x v="0"/>
    <s v="Fine no high winds"/>
    <x v="3"/>
  </r>
  <r>
    <s v="200901BS70444"/>
    <x v="182"/>
    <x v="1"/>
    <x v="6"/>
    <s v="Thursday"/>
    <s v="Auto traffic signal"/>
    <s v="T or staggered junction"/>
    <x v="1"/>
    <n v="51.492170000000002"/>
    <x v="0"/>
    <s v="Kensington and Chelsea"/>
    <s v="None"/>
    <n v="-0.15762699999999999"/>
    <n v="2"/>
    <n v="1"/>
    <s v="Metropolitan Police"/>
    <x v="0"/>
    <x v="1"/>
    <n v="30"/>
    <d v="1899-12-30T09:06:00"/>
    <x v="0"/>
    <s v="Fine no high winds"/>
    <x v="0"/>
  </r>
  <r>
    <s v="200901BS70445"/>
    <x v="173"/>
    <x v="1"/>
    <x v="7"/>
    <s v="Tuesday"/>
    <s v="Give way or uncontrolled"/>
    <s v="T or staggered junction"/>
    <x v="1"/>
    <n v="51.521979999999999"/>
    <x v="0"/>
    <s v="Kensington and Chelsea"/>
    <s v="None"/>
    <n v="-0.212787"/>
    <n v="1"/>
    <n v="2"/>
    <s v="Metropolitan Police"/>
    <x v="0"/>
    <x v="1"/>
    <n v="30"/>
    <d v="1899-12-30T12:46:00"/>
    <x v="0"/>
    <s v="Fine no high winds"/>
    <x v="0"/>
  </r>
  <r>
    <s v="200901BS70446"/>
    <x v="185"/>
    <x v="1"/>
    <x v="7"/>
    <s v="Friday"/>
    <s v="Auto traffic signal"/>
    <s v="Crossroads"/>
    <x v="0"/>
    <n v="51.494469000000002"/>
    <x v="0"/>
    <s v="Kensington and Chelsea"/>
    <s v="None"/>
    <n v="-0.19556699999999999"/>
    <n v="1"/>
    <n v="1"/>
    <s v="Metropolitan Police"/>
    <x v="0"/>
    <x v="2"/>
    <n v="30"/>
    <d v="1899-12-30T07:38:00"/>
    <x v="0"/>
    <s v="Fine no high winds"/>
    <x v="8"/>
  </r>
  <r>
    <s v="200901BS70447"/>
    <x v="187"/>
    <x v="1"/>
    <x v="6"/>
    <s v="Wednesday"/>
    <s v="Auto traffic signal"/>
    <s v="Crossroads"/>
    <x v="0"/>
    <n v="51.493428999999999"/>
    <x v="0"/>
    <s v="Kensington and Chelsea"/>
    <s v="None"/>
    <n v="-0.169101"/>
    <n v="1"/>
    <n v="2"/>
    <s v="Metropolitan Police"/>
    <x v="0"/>
    <x v="1"/>
    <n v="30"/>
    <d v="1899-12-30T14:20:00"/>
    <x v="0"/>
    <s v="Fine no high winds"/>
    <x v="0"/>
  </r>
  <r>
    <s v="200901BS70448"/>
    <x v="183"/>
    <x v="1"/>
    <x v="6"/>
    <s v="Sunday"/>
    <s v="Give way or uncontrolled"/>
    <s v="T or staggered junction"/>
    <x v="0"/>
    <n v="51.492519000000001"/>
    <x v="1"/>
    <s v="Kensington and Chelsea"/>
    <s v="None"/>
    <n v="-0.156893"/>
    <n v="1"/>
    <n v="1"/>
    <s v="Metropolitan Police"/>
    <x v="0"/>
    <x v="0"/>
    <n v="30"/>
    <d v="1899-12-30T03:30:00"/>
    <x v="0"/>
    <s v="Fine no high winds"/>
    <x v="0"/>
  </r>
  <r>
    <s v="200901BS70450"/>
    <x v="188"/>
    <x v="1"/>
    <x v="6"/>
    <s v="Thursday"/>
    <s v="Data missing or out of range"/>
    <s v="Not at junction or within 20 metres"/>
    <x v="1"/>
    <n v="51.494853999999997"/>
    <x v="0"/>
    <s v="Kensington and Chelsea"/>
    <s v="None"/>
    <n v="-0.203043"/>
    <n v="2"/>
    <n v="4"/>
    <s v="Metropolitan Police"/>
    <x v="0"/>
    <x v="0"/>
    <n v="30"/>
    <d v="1899-12-30T12:31:00"/>
    <x v="0"/>
    <s v="Fine no high winds"/>
    <x v="0"/>
  </r>
  <r>
    <s v="200901BS70451"/>
    <x v="189"/>
    <x v="1"/>
    <x v="6"/>
    <s v="Sunday"/>
    <s v="Give way or uncontrolled"/>
    <s v="Crossroads"/>
    <x v="1"/>
    <n v="51.488672999999999"/>
    <x v="0"/>
    <s v="Kensington and Chelsea"/>
    <s v="None"/>
    <n v="-0.16972400000000001"/>
    <n v="1"/>
    <n v="2"/>
    <s v="Metropolitan Police"/>
    <x v="0"/>
    <x v="1"/>
    <n v="30"/>
    <d v="1899-12-30T17:13:00"/>
    <x v="0"/>
    <s v="Fine no high winds"/>
    <x v="2"/>
  </r>
  <r>
    <s v="200901BS70452"/>
    <x v="181"/>
    <x v="1"/>
    <x v="6"/>
    <s v="Friday"/>
    <s v="Auto traffic signal"/>
    <s v="Crossroads"/>
    <x v="1"/>
    <n v="51.516807"/>
    <x v="1"/>
    <s v="Kensington and Chelsea"/>
    <s v="None"/>
    <n v="-0.209674"/>
    <n v="1"/>
    <n v="1"/>
    <s v="Metropolitan Police"/>
    <x v="0"/>
    <x v="1"/>
    <n v="30"/>
    <d v="1899-12-30T22:22:00"/>
    <x v="0"/>
    <s v="Fine no high winds"/>
    <x v="2"/>
  </r>
  <r>
    <s v="200901BS70454"/>
    <x v="190"/>
    <x v="1"/>
    <x v="6"/>
    <s v="Tuesday"/>
    <s v="Give way or uncontrolled"/>
    <s v="T or staggered junction"/>
    <x v="1"/>
    <n v="51.496896"/>
    <x v="0"/>
    <s v="Kensington and Chelsea"/>
    <s v="None"/>
    <n v="-0.16075"/>
    <n v="2"/>
    <n v="2"/>
    <s v="Metropolitan Police"/>
    <x v="0"/>
    <x v="1"/>
    <n v="30"/>
    <d v="1899-12-30T10:05:00"/>
    <x v="0"/>
    <s v="Fine no high winds"/>
    <x v="8"/>
  </r>
  <r>
    <s v="200901BS70455"/>
    <x v="190"/>
    <x v="1"/>
    <x v="6"/>
    <s v="Tuesday"/>
    <s v="Data missing or out of range"/>
    <s v="Not at junction or within 20 metres"/>
    <x v="1"/>
    <n v="51.495049000000002"/>
    <x v="0"/>
    <s v="Kensington and Chelsea"/>
    <s v="None"/>
    <n v="-0.17494299999999999"/>
    <n v="1"/>
    <n v="1"/>
    <s v="Metropolitan Police"/>
    <x v="0"/>
    <x v="1"/>
    <n v="30"/>
    <d v="1899-12-30T10:00:00"/>
    <x v="0"/>
    <s v="Fine no high winds"/>
    <x v="0"/>
  </r>
  <r>
    <s v="200901BS70457"/>
    <x v="187"/>
    <x v="1"/>
    <x v="6"/>
    <s v="Wednesday"/>
    <s v="Give way or uncontrolled"/>
    <s v="T or staggered junction"/>
    <x v="1"/>
    <n v="51.480786000000002"/>
    <x v="0"/>
    <s v="Kensington and Chelsea"/>
    <s v="None"/>
    <n v="-0.17724100000000001"/>
    <n v="1"/>
    <n v="3"/>
    <s v="Metropolitan Police"/>
    <x v="0"/>
    <x v="1"/>
    <n v="30"/>
    <d v="1899-12-30T06:00:00"/>
    <x v="0"/>
    <s v="Fine no high winds"/>
    <x v="0"/>
  </r>
  <r>
    <s v="200901BS70458"/>
    <x v="188"/>
    <x v="1"/>
    <x v="6"/>
    <s v="Thursday"/>
    <s v="Give way or uncontrolled"/>
    <s v="T or staggered junction"/>
    <x v="1"/>
    <n v="51.484479999999998"/>
    <x v="0"/>
    <s v="Kensington and Chelsea"/>
    <s v="None"/>
    <n v="-0.18343100000000001"/>
    <n v="1"/>
    <n v="2"/>
    <s v="Metropolitan Police"/>
    <x v="0"/>
    <x v="1"/>
    <n v="30"/>
    <d v="1899-12-30T18:00:00"/>
    <x v="1"/>
    <s v="Fine no high winds"/>
    <x v="10"/>
  </r>
  <r>
    <s v="200901BS70459"/>
    <x v="187"/>
    <x v="1"/>
    <x v="6"/>
    <s v="Wednesday"/>
    <s v="Data missing or out of range"/>
    <s v="Not at junction or within 20 metres"/>
    <x v="1"/>
    <n v="51.483139000000001"/>
    <x v="0"/>
    <s v="Kensington and Chelsea"/>
    <s v="None"/>
    <n v="-0.17815500000000001"/>
    <n v="2"/>
    <n v="3"/>
    <s v="Metropolitan Police"/>
    <x v="0"/>
    <x v="1"/>
    <n v="30"/>
    <d v="1899-12-30T17:45:00"/>
    <x v="1"/>
    <s v="Fine no high winds"/>
    <x v="0"/>
  </r>
  <r>
    <s v="200901BS70460"/>
    <x v="191"/>
    <x v="1"/>
    <x v="6"/>
    <s v="Monday"/>
    <s v="Give way or uncontrolled"/>
    <s v="T or staggered junction"/>
    <x v="1"/>
    <n v="51.482660000000003"/>
    <x v="0"/>
    <s v="Kensington and Chelsea"/>
    <s v="None"/>
    <n v="-0.170541"/>
    <n v="1"/>
    <n v="2"/>
    <s v="Metropolitan Police"/>
    <x v="0"/>
    <x v="1"/>
    <n v="30"/>
    <d v="1899-12-30T18:10:00"/>
    <x v="1"/>
    <s v="Fine no high winds"/>
    <x v="4"/>
  </r>
  <r>
    <s v="200901BS70461"/>
    <x v="190"/>
    <x v="1"/>
    <x v="6"/>
    <s v="Tuesday"/>
    <s v="Give way or uncontrolled"/>
    <s v="Crossroads"/>
    <x v="1"/>
    <n v="51.518470999999998"/>
    <x v="0"/>
    <s v="Kensington and Chelsea"/>
    <s v="None"/>
    <n v="-0.21854599999999999"/>
    <n v="1"/>
    <n v="1"/>
    <s v="Metropolitan Police"/>
    <x v="0"/>
    <x v="1"/>
    <n v="30"/>
    <d v="1899-12-30T09:06:00"/>
    <x v="1"/>
    <s v="Fine no high winds"/>
    <x v="0"/>
  </r>
  <r>
    <s v="200901BS70462"/>
    <x v="192"/>
    <x v="1"/>
    <x v="6"/>
    <s v="Friday"/>
    <s v="Give way or uncontrolled"/>
    <s v="T or staggered junction"/>
    <x v="1"/>
    <n v="51.50806"/>
    <x v="0"/>
    <s v="Kensington and Chelsea"/>
    <s v="None"/>
    <n v="-0.202236"/>
    <n v="1"/>
    <n v="2"/>
    <s v="Metropolitan Police"/>
    <x v="0"/>
    <x v="1"/>
    <n v="30"/>
    <d v="1899-12-30T16:50:00"/>
    <x v="1"/>
    <s v="Fine no high winds"/>
    <x v="0"/>
  </r>
  <r>
    <s v="200901BS70464"/>
    <x v="193"/>
    <x v="1"/>
    <x v="6"/>
    <s v="Thursday"/>
    <s v="Data missing or out of range"/>
    <s v="Not at junction or within 20 metres"/>
    <x v="1"/>
    <n v="51.491920999999998"/>
    <x v="0"/>
    <s v="Kensington and Chelsea"/>
    <s v="None"/>
    <n v="-0.15893399999999999"/>
    <n v="1"/>
    <n v="2"/>
    <s v="Metropolitan Police"/>
    <x v="0"/>
    <x v="1"/>
    <n v="30"/>
    <d v="1899-12-30T06:38:00"/>
    <x v="1"/>
    <s v="Fine no high winds"/>
    <x v="0"/>
  </r>
  <r>
    <s v="200901BS70465"/>
    <x v="194"/>
    <x v="1"/>
    <x v="6"/>
    <s v="Friday"/>
    <s v="Auto traffic signal"/>
    <s v="Crossroads"/>
    <x v="1"/>
    <n v="51.492654999999999"/>
    <x v="1"/>
    <s v="Kensington and Chelsea"/>
    <s v="None"/>
    <n v="-0.20039299999999999"/>
    <n v="4"/>
    <n v="2"/>
    <s v="Metropolitan Police"/>
    <x v="0"/>
    <x v="2"/>
    <n v="30"/>
    <d v="1899-12-30T00:20:00"/>
    <x v="1"/>
    <s v="Fine no high winds"/>
    <x v="0"/>
  </r>
  <r>
    <s v="200901BS70466"/>
    <x v="192"/>
    <x v="1"/>
    <x v="6"/>
    <s v="Friday"/>
    <s v="Data missing or out of range"/>
    <s v="Not at junction or within 20 metres"/>
    <x v="1"/>
    <n v="51.502951000000003"/>
    <x v="0"/>
    <s v="Kensington and Chelsea"/>
    <s v="None"/>
    <n v="-0.19162999999999999"/>
    <n v="1"/>
    <n v="1"/>
    <s v="Metropolitan Police"/>
    <x v="0"/>
    <x v="1"/>
    <n v="30"/>
    <d v="1899-12-30T13:27:00"/>
    <x v="1"/>
    <s v="Fine no high winds"/>
    <x v="0"/>
  </r>
  <r>
    <s v="200901BS70467"/>
    <x v="189"/>
    <x v="1"/>
    <x v="6"/>
    <s v="Sunday"/>
    <s v="Give way or uncontrolled"/>
    <s v="Crossroads"/>
    <x v="1"/>
    <n v="51.521999999999998"/>
    <x v="0"/>
    <s v="Kensington and Chelsea"/>
    <s v="None"/>
    <n v="-0.208173"/>
    <n v="1"/>
    <n v="2"/>
    <s v="Metropolitan Police"/>
    <x v="0"/>
    <x v="1"/>
    <n v="30"/>
    <d v="1899-12-30T18:30:00"/>
    <x v="1"/>
    <s v="Fine no high winds"/>
    <x v="3"/>
  </r>
  <r>
    <s v="200901BS70468"/>
    <x v="193"/>
    <x v="1"/>
    <x v="6"/>
    <s v="Thursday"/>
    <s v="Give way or uncontrolled"/>
    <s v="T or staggered junction"/>
    <x v="1"/>
    <n v="51.508127000000002"/>
    <x v="1"/>
    <s v="Kensington and Chelsea"/>
    <s v="None"/>
    <n v="-0.194884"/>
    <n v="1"/>
    <n v="1"/>
    <s v="Metropolitan Police"/>
    <x v="0"/>
    <x v="0"/>
    <n v="30"/>
    <d v="1899-12-30T19:35:00"/>
    <x v="1"/>
    <s v="Fine no high winds"/>
    <x v="0"/>
  </r>
  <r>
    <s v="200901BS70469"/>
    <x v="170"/>
    <x v="1"/>
    <x v="7"/>
    <s v="Tuesday"/>
    <s v="Authorised person"/>
    <s v="Crossroads"/>
    <x v="1"/>
    <n v="51.483252999999998"/>
    <x v="0"/>
    <s v="Kensington and Chelsea"/>
    <s v="None"/>
    <n v="-0.18549599999999999"/>
    <n v="1"/>
    <n v="2"/>
    <s v="Metropolitan Police"/>
    <x v="0"/>
    <x v="1"/>
    <n v="30"/>
    <d v="1899-12-30T10:25:00"/>
    <x v="1"/>
    <s v="Fine no high winds"/>
    <x v="0"/>
  </r>
  <r>
    <s v="200901BS70470"/>
    <x v="195"/>
    <x v="1"/>
    <x v="6"/>
    <s v="Saturday"/>
    <s v="Auto traffic signal"/>
    <s v="T or staggered junction"/>
    <x v="1"/>
    <n v="51.480286999999997"/>
    <x v="0"/>
    <s v="Kensington and Chelsea"/>
    <s v="None"/>
    <n v="-0.185614"/>
    <n v="1"/>
    <n v="2"/>
    <s v="Metropolitan Police"/>
    <x v="0"/>
    <x v="1"/>
    <n v="30"/>
    <d v="1899-12-30T13:00:00"/>
    <x v="1"/>
    <s v="Fine no high winds"/>
    <x v="0"/>
  </r>
  <r>
    <s v="200901BS70471"/>
    <x v="192"/>
    <x v="1"/>
    <x v="6"/>
    <s v="Friday"/>
    <s v="Data missing or out of range"/>
    <s v="Not at junction or within 20 metres"/>
    <x v="1"/>
    <n v="51.517457999999998"/>
    <x v="0"/>
    <s v="Kensington and Chelsea"/>
    <s v="None"/>
    <n v="-0.217"/>
    <n v="1"/>
    <n v="2"/>
    <s v="Metropolitan Police"/>
    <x v="0"/>
    <x v="1"/>
    <n v="30"/>
    <d v="1899-12-30T08:05:00"/>
    <x v="1"/>
    <s v="Fine no high winds"/>
    <x v="0"/>
  </r>
  <r>
    <s v="200901BS70474"/>
    <x v="196"/>
    <x v="1"/>
    <x v="6"/>
    <s v="Monday"/>
    <s v="Give way or uncontrolled"/>
    <s v="T or staggered junction"/>
    <x v="1"/>
    <n v="51.492899000000001"/>
    <x v="0"/>
    <s v="Kensington and Chelsea"/>
    <s v="None"/>
    <n v="-0.16969899999999999"/>
    <n v="1"/>
    <n v="2"/>
    <s v="Metropolitan Police"/>
    <x v="0"/>
    <x v="1"/>
    <n v="30"/>
    <d v="1899-12-30T14:26:00"/>
    <x v="1"/>
    <s v="Fine no high winds"/>
    <x v="0"/>
  </r>
  <r>
    <s v="200901BS70475"/>
    <x v="197"/>
    <x v="1"/>
    <x v="6"/>
    <s v="Sunday"/>
    <s v="Auto traffic signal"/>
    <s v="T or staggered junction"/>
    <x v="1"/>
    <n v="51.507804"/>
    <x v="0"/>
    <s v="Kensington and Chelsea"/>
    <s v="None"/>
    <n v="-0.20311000000000001"/>
    <n v="1"/>
    <n v="2"/>
    <s v="Metropolitan Police"/>
    <x v="0"/>
    <x v="1"/>
    <n v="30"/>
    <d v="1899-12-30T16:50:00"/>
    <x v="1"/>
    <s v="Fine no high winds"/>
    <x v="0"/>
  </r>
  <r>
    <s v="200901BS70477"/>
    <x v="191"/>
    <x v="1"/>
    <x v="6"/>
    <s v="Monday"/>
    <s v="Auto traffic signal"/>
    <s v="Crossroads"/>
    <x v="1"/>
    <n v="51.495030999999997"/>
    <x v="0"/>
    <s v="Kensington and Chelsea"/>
    <s v="None"/>
    <n v="-0.173791"/>
    <n v="1"/>
    <n v="1"/>
    <s v="Metropolitan Police"/>
    <x v="0"/>
    <x v="1"/>
    <n v="30"/>
    <d v="1899-12-30T07:55:00"/>
    <x v="1"/>
    <s v="Fine no high winds"/>
    <x v="0"/>
  </r>
  <r>
    <s v="200901BS70478"/>
    <x v="141"/>
    <x v="1"/>
    <x v="5"/>
    <s v="Wednesday"/>
    <s v="Data missing or out of range"/>
    <s v="Not at junction or within 20 metres"/>
    <x v="1"/>
    <n v="51.503185999999999"/>
    <x v="0"/>
    <s v="Kensington and Chelsea"/>
    <s v="None"/>
    <n v="-0.21280199999999999"/>
    <n v="1"/>
    <n v="2"/>
    <s v="Metropolitan Police"/>
    <x v="0"/>
    <x v="0"/>
    <n v="30"/>
    <d v="1899-12-30T15:00:00"/>
    <x v="1"/>
    <s v="Fine no high winds"/>
    <x v="0"/>
  </r>
  <r>
    <s v="200901BS70479"/>
    <x v="194"/>
    <x v="1"/>
    <x v="6"/>
    <s v="Friday"/>
    <s v="Auto traffic signal"/>
    <s v="Crossroads"/>
    <x v="0"/>
    <n v="51.515900000000002"/>
    <x v="0"/>
    <s v="Kensington and Chelsea"/>
    <s v="None"/>
    <n v="-0.20913300000000001"/>
    <n v="1"/>
    <n v="2"/>
    <s v="Metropolitan Police"/>
    <x v="0"/>
    <x v="1"/>
    <n v="30"/>
    <d v="1899-12-30T14:07:00"/>
    <x v="1"/>
    <s v="Fine no high winds"/>
    <x v="0"/>
  </r>
  <r>
    <s v="200901BS70480"/>
    <x v="198"/>
    <x v="1"/>
    <x v="6"/>
    <s v="Thursday"/>
    <s v="Auto traffic signal"/>
    <s v="T or staggered junction"/>
    <x v="1"/>
    <n v="51.494681999999997"/>
    <x v="0"/>
    <s v="Kensington and Chelsea"/>
    <s v="None"/>
    <n v="-0.18605099999999999"/>
    <n v="1"/>
    <n v="1"/>
    <s v="Metropolitan Police"/>
    <x v="0"/>
    <x v="1"/>
    <n v="30"/>
    <d v="1899-12-30T13:35:00"/>
    <x v="1"/>
    <s v="Fine no high winds"/>
    <x v="3"/>
  </r>
  <r>
    <s v="200901BS70481"/>
    <x v="199"/>
    <x v="1"/>
    <x v="6"/>
    <s v="Monday"/>
    <s v="Auto traffic signal"/>
    <s v="Crossroads"/>
    <x v="0"/>
    <n v="51.497467"/>
    <x v="1"/>
    <s v="Kensington and Chelsea"/>
    <s v="None"/>
    <n v="-0.203373"/>
    <n v="2"/>
    <n v="2"/>
    <s v="Metropolitan Police"/>
    <x v="0"/>
    <x v="1"/>
    <n v="30"/>
    <d v="1899-12-30T03:40:00"/>
    <x v="1"/>
    <s v="Fine no high winds"/>
    <x v="0"/>
  </r>
  <r>
    <s v="200901BS70482"/>
    <x v="200"/>
    <x v="1"/>
    <x v="6"/>
    <s v="Friday"/>
    <s v="Give way or uncontrolled"/>
    <s v="Mini-roundabout"/>
    <x v="1"/>
    <n v="51.493667000000002"/>
    <x v="0"/>
    <s v="Kensington and Chelsea"/>
    <s v="None"/>
    <n v="-0.184362"/>
    <n v="1"/>
    <n v="2"/>
    <s v="Metropolitan Police"/>
    <x v="0"/>
    <x v="3"/>
    <n v="30"/>
    <d v="1899-12-30T12:37:00"/>
    <x v="1"/>
    <s v="Fine no high winds"/>
    <x v="0"/>
  </r>
  <r>
    <s v="200901BS70483"/>
    <x v="199"/>
    <x v="1"/>
    <x v="6"/>
    <s v="Monday"/>
    <s v="Data missing or out of range"/>
    <s v="Not at junction or within 20 metres"/>
    <x v="1"/>
    <n v="51.512976000000002"/>
    <x v="1"/>
    <s v="Kensington and Chelsea"/>
    <s v="None"/>
    <n v="-0.21789500000000001"/>
    <n v="1"/>
    <n v="1"/>
    <s v="Metropolitan Police"/>
    <x v="0"/>
    <x v="1"/>
    <n v="30"/>
    <d v="1899-12-30T22:00:00"/>
    <x v="1"/>
    <s v="Fine no high winds"/>
    <x v="0"/>
  </r>
  <r>
    <s v="200901BS70484"/>
    <x v="200"/>
    <x v="1"/>
    <x v="6"/>
    <s v="Friday"/>
    <s v="Give way or uncontrolled"/>
    <s v="Crossroads"/>
    <x v="0"/>
    <n v="51.492072"/>
    <x v="0"/>
    <s v="Kensington and Chelsea"/>
    <s v="None"/>
    <n v="-0.16857900000000001"/>
    <n v="2"/>
    <n v="1"/>
    <s v="Metropolitan Police"/>
    <x v="0"/>
    <x v="1"/>
    <n v="30"/>
    <d v="1899-12-30T14:45:00"/>
    <x v="1"/>
    <s v="Fine no high winds"/>
    <x v="0"/>
  </r>
  <r>
    <s v="200901BS70485"/>
    <x v="198"/>
    <x v="1"/>
    <x v="6"/>
    <s v="Thursday"/>
    <s v="Give way or uncontrolled"/>
    <s v="T or staggered junction"/>
    <x v="1"/>
    <n v="51.490437"/>
    <x v="0"/>
    <s v="Kensington and Chelsea"/>
    <s v="None"/>
    <n v="-0.167493"/>
    <n v="1"/>
    <n v="1"/>
    <s v="Metropolitan Police"/>
    <x v="0"/>
    <x v="1"/>
    <n v="30"/>
    <d v="1899-12-30T17:19:00"/>
    <x v="1"/>
    <s v="Fine no high winds"/>
    <x v="0"/>
  </r>
  <r>
    <s v="200901BS70486"/>
    <x v="199"/>
    <x v="1"/>
    <x v="6"/>
    <s v="Monday"/>
    <s v="Auto traffic signal"/>
    <s v="Crossroads"/>
    <x v="1"/>
    <n v="51.483252999999998"/>
    <x v="0"/>
    <s v="Kensington and Chelsea"/>
    <s v="None"/>
    <n v="-0.18549599999999999"/>
    <n v="1"/>
    <n v="2"/>
    <s v="Metropolitan Police"/>
    <x v="0"/>
    <x v="0"/>
    <n v="30"/>
    <d v="1899-12-30T16:40:00"/>
    <x v="1"/>
    <s v="Fine no high winds"/>
    <x v="0"/>
  </r>
  <r>
    <s v="200901BS70488"/>
    <x v="201"/>
    <x v="1"/>
    <x v="8"/>
    <s v="Friday"/>
    <s v="Auto traffic signal"/>
    <s v="Crossroads"/>
    <x v="1"/>
    <n v="51.497135999999998"/>
    <x v="0"/>
    <s v="Kensington and Chelsea"/>
    <s v="Other object on road"/>
    <n v="-0.15886800000000001"/>
    <n v="1"/>
    <n v="1"/>
    <s v="Metropolitan Police"/>
    <x v="0"/>
    <x v="1"/>
    <n v="30"/>
    <d v="1899-12-30T15:55:00"/>
    <x v="1"/>
    <s v="Fine no high winds"/>
    <x v="0"/>
  </r>
  <r>
    <s v="200901BS70489"/>
    <x v="201"/>
    <x v="1"/>
    <x v="8"/>
    <s v="Friday"/>
    <s v="Give way or uncontrolled"/>
    <s v="Mini-roundabout"/>
    <x v="1"/>
    <n v="51.492941000000002"/>
    <x v="0"/>
    <s v="Kensington and Chelsea"/>
    <s v="None"/>
    <n v="-0.18395900000000001"/>
    <n v="1"/>
    <n v="2"/>
    <s v="Metropolitan Police"/>
    <x v="0"/>
    <x v="3"/>
    <n v="30"/>
    <d v="1899-12-30T16:40:00"/>
    <x v="1"/>
    <s v="Fine no high winds"/>
    <x v="0"/>
  </r>
  <r>
    <s v="200901BS70490"/>
    <x v="202"/>
    <x v="1"/>
    <x v="8"/>
    <s v="Wednesday"/>
    <s v="Give way or uncontrolled"/>
    <s v="T or staggered junction"/>
    <x v="1"/>
    <n v="51.526077000000001"/>
    <x v="0"/>
    <s v="Kensington and Chelsea"/>
    <s v="None"/>
    <n v="-0.210176"/>
    <n v="1"/>
    <n v="2"/>
    <s v="Metropolitan Police"/>
    <x v="1"/>
    <x v="1"/>
    <n v="30"/>
    <d v="1899-12-30T13:35:00"/>
    <x v="1"/>
    <s v="Raining no high winds"/>
    <x v="0"/>
  </r>
  <r>
    <s v="200901BS70491"/>
    <x v="203"/>
    <x v="1"/>
    <x v="8"/>
    <s v="Thursday"/>
    <s v="Give way or uncontrolled"/>
    <s v="T or staggered junction"/>
    <x v="1"/>
    <n v="51.480460000000001"/>
    <x v="0"/>
    <s v="Kensington and Chelsea"/>
    <s v="None"/>
    <n v="-0.18517500000000001"/>
    <n v="1"/>
    <n v="2"/>
    <s v="Metropolitan Police"/>
    <x v="0"/>
    <x v="1"/>
    <n v="30"/>
    <d v="1899-12-30T18:30:00"/>
    <x v="1"/>
    <s v="Fine no high winds"/>
    <x v="0"/>
  </r>
  <r>
    <s v="200901BS70492"/>
    <x v="201"/>
    <x v="1"/>
    <x v="8"/>
    <s v="Friday"/>
    <s v="Auto traffic signal"/>
    <s v="T or staggered junction"/>
    <x v="1"/>
    <n v="51.492044999999997"/>
    <x v="0"/>
    <s v="Kensington and Chelsea"/>
    <s v="None"/>
    <n v="-0.17837600000000001"/>
    <n v="1"/>
    <n v="1"/>
    <s v="Metropolitan Police"/>
    <x v="0"/>
    <x v="1"/>
    <n v="30"/>
    <d v="1899-12-30T09:05:00"/>
    <x v="1"/>
    <s v="Fine no high winds"/>
    <x v="0"/>
  </r>
  <r>
    <s v="200901BS70493"/>
    <x v="202"/>
    <x v="1"/>
    <x v="8"/>
    <s v="Wednesday"/>
    <s v="Give way or uncontrolled"/>
    <s v="T or staggered junction"/>
    <x v="1"/>
    <n v="51.489213999999997"/>
    <x v="0"/>
    <s v="Kensington and Chelsea"/>
    <s v="None"/>
    <n v="-0.16408400000000001"/>
    <n v="1"/>
    <n v="2"/>
    <s v="Metropolitan Police"/>
    <x v="1"/>
    <x v="1"/>
    <n v="30"/>
    <d v="1899-12-30T18:00:00"/>
    <x v="1"/>
    <s v="Raining no high winds"/>
    <x v="0"/>
  </r>
  <r>
    <s v="200901BS70495"/>
    <x v="204"/>
    <x v="1"/>
    <x v="8"/>
    <s v="Sunday"/>
    <s v="Give way or uncontrolled"/>
    <s v="T or staggered junction"/>
    <x v="1"/>
    <n v="51.496263999999996"/>
    <x v="0"/>
    <s v="Kensington and Chelsea"/>
    <s v="None"/>
    <n v="-0.195352"/>
    <n v="1"/>
    <n v="2"/>
    <s v="Metropolitan Police"/>
    <x v="0"/>
    <x v="1"/>
    <n v="30"/>
    <d v="1899-12-30T15:49:00"/>
    <x v="1"/>
    <s v="Fine no high winds"/>
    <x v="0"/>
  </r>
  <r>
    <s v="200901BS70496"/>
    <x v="205"/>
    <x v="1"/>
    <x v="8"/>
    <s v="Tuesday"/>
    <s v="Give way or uncontrolled"/>
    <s v="T or staggered junction"/>
    <x v="1"/>
    <n v="51.491723999999998"/>
    <x v="0"/>
    <s v="Kensington and Chelsea"/>
    <s v="None"/>
    <n v="-0.19250600000000001"/>
    <n v="1"/>
    <n v="1"/>
    <s v="Metropolitan Police"/>
    <x v="0"/>
    <x v="0"/>
    <n v="30"/>
    <d v="1899-12-30T12:02:00"/>
    <x v="1"/>
    <s v="Fine no high winds"/>
    <x v="0"/>
  </r>
  <r>
    <s v="200901BS70498"/>
    <x v="204"/>
    <x v="1"/>
    <x v="8"/>
    <s v="Sunday"/>
    <s v="Give way or uncontrolled"/>
    <s v="Crossroads"/>
    <x v="1"/>
    <n v="51.522176999999999"/>
    <x v="1"/>
    <s v="Kensington and Chelsea"/>
    <s v="None"/>
    <n v="-0.20802200000000001"/>
    <n v="1"/>
    <n v="1"/>
    <s v="Metropolitan Police"/>
    <x v="0"/>
    <x v="1"/>
    <n v="30"/>
    <d v="1899-12-30T00:10:00"/>
    <x v="1"/>
    <s v="Fine no high winds"/>
    <x v="3"/>
  </r>
  <r>
    <s v="200901BS70499"/>
    <x v="203"/>
    <x v="1"/>
    <x v="8"/>
    <s v="Thursday"/>
    <s v="Data missing or out of range"/>
    <s v="Not at junction or within 20 metres"/>
    <x v="1"/>
    <n v="51.485419999999998"/>
    <x v="0"/>
    <s v="Kensington and Chelsea"/>
    <s v="None"/>
    <n v="-0.151562"/>
    <n v="1"/>
    <n v="2"/>
    <s v="Metropolitan Police"/>
    <x v="0"/>
    <x v="1"/>
    <n v="30"/>
    <d v="1899-12-30T17:50:00"/>
    <x v="1"/>
    <s v="Fine no high winds"/>
    <x v="0"/>
  </r>
  <r>
    <s v="200901BS70500"/>
    <x v="205"/>
    <x v="1"/>
    <x v="8"/>
    <s v="Tuesday"/>
    <s v="Give way or uncontrolled"/>
    <s v="T or staggered junction"/>
    <x v="1"/>
    <n v="51.482546999999997"/>
    <x v="0"/>
    <s v="Kensington and Chelsea"/>
    <s v="None"/>
    <n v="-0.186388"/>
    <n v="1"/>
    <n v="3"/>
    <s v="Metropolitan Police"/>
    <x v="0"/>
    <x v="1"/>
    <n v="30"/>
    <d v="1899-12-30T17:30:00"/>
    <x v="1"/>
    <s v="Fine no high winds"/>
    <x v="0"/>
  </r>
  <r>
    <s v="200901BS70501"/>
    <x v="206"/>
    <x v="1"/>
    <x v="8"/>
    <s v="Wednesday"/>
    <s v="Data missing or out of range"/>
    <s v="Not at junction or within 20 metres"/>
    <x v="1"/>
    <n v="51.509130999999996"/>
    <x v="0"/>
    <s v="Kensington and Chelsea"/>
    <s v="None"/>
    <n v="-0.195853"/>
    <n v="1"/>
    <n v="2"/>
    <s v="Metropolitan Police"/>
    <x v="0"/>
    <x v="2"/>
    <n v="30"/>
    <d v="1899-12-30T12:30:00"/>
    <x v="1"/>
    <s v="Fine no high winds"/>
    <x v="0"/>
  </r>
  <r>
    <s v="200901BS70503"/>
    <x v="207"/>
    <x v="1"/>
    <x v="8"/>
    <s v="Monday"/>
    <s v="Data missing or out of range"/>
    <s v="Not at junction or within 20 metres"/>
    <x v="1"/>
    <n v="51.497594999999997"/>
    <x v="0"/>
    <s v="Kensington and Chelsea"/>
    <s v="None"/>
    <n v="-0.165188"/>
    <n v="1"/>
    <n v="2"/>
    <s v="Metropolitan Police"/>
    <x v="0"/>
    <x v="1"/>
    <n v="30"/>
    <d v="1899-12-30T06:35:00"/>
    <x v="1"/>
    <s v="Fine no high winds"/>
    <x v="0"/>
  </r>
  <r>
    <s v="200901BS70504"/>
    <x v="207"/>
    <x v="1"/>
    <x v="8"/>
    <s v="Monday"/>
    <s v="Data missing or out of range"/>
    <s v="Not at junction or within 20 metres"/>
    <x v="1"/>
    <n v="51.500993999999999"/>
    <x v="0"/>
    <s v="Kensington and Chelsea"/>
    <s v="None"/>
    <n v="-0.19300400000000001"/>
    <n v="1"/>
    <n v="2"/>
    <s v="Metropolitan Police"/>
    <x v="0"/>
    <x v="1"/>
    <n v="30"/>
    <d v="1899-12-30T11:59:00"/>
    <x v="1"/>
    <s v="Fine no high winds"/>
    <x v="0"/>
  </r>
  <r>
    <s v="200901BS70505"/>
    <x v="208"/>
    <x v="1"/>
    <x v="8"/>
    <s v="Saturday"/>
    <s v="Give way or uncontrolled"/>
    <s v="T or staggered junction"/>
    <x v="0"/>
    <n v="51.512433999999999"/>
    <x v="0"/>
    <s v="Kensington and Chelsea"/>
    <s v="None"/>
    <n v="-0.21777199999999999"/>
    <n v="1"/>
    <n v="1"/>
    <s v="Metropolitan Police"/>
    <x v="0"/>
    <x v="1"/>
    <n v="30"/>
    <d v="1899-12-30T10:40:00"/>
    <x v="1"/>
    <s v="Fine no high winds"/>
    <x v="0"/>
  </r>
  <r>
    <s v="200901BS70506"/>
    <x v="206"/>
    <x v="1"/>
    <x v="8"/>
    <s v="Wednesday"/>
    <s v="Data missing or out of range"/>
    <s v="Not at junction or within 20 metres"/>
    <x v="1"/>
    <n v="51.488318"/>
    <x v="0"/>
    <s v="Kensington and Chelsea"/>
    <s v="None"/>
    <n v="-0.193217"/>
    <n v="2"/>
    <n v="1"/>
    <s v="Metropolitan Police"/>
    <x v="0"/>
    <x v="1"/>
    <n v="30"/>
    <d v="1899-12-30T15:41:00"/>
    <x v="1"/>
    <s v="Fine no high winds"/>
    <x v="7"/>
  </r>
  <r>
    <s v="200901BS70507"/>
    <x v="209"/>
    <x v="1"/>
    <x v="8"/>
    <s v="Tuesday"/>
    <s v="Give way or uncontrolled"/>
    <s v="T or staggered junction"/>
    <x v="1"/>
    <n v="51.501513000000003"/>
    <x v="0"/>
    <s v="Kensington and Chelsea"/>
    <s v="None"/>
    <n v="-0.191687"/>
    <n v="1"/>
    <n v="2"/>
    <s v="Metropolitan Police"/>
    <x v="0"/>
    <x v="1"/>
    <n v="30"/>
    <d v="1899-12-30T12:40:00"/>
    <x v="1"/>
    <s v="Fine no high winds"/>
    <x v="0"/>
  </r>
  <r>
    <s v="200901BS70508"/>
    <x v="207"/>
    <x v="1"/>
    <x v="8"/>
    <s v="Monday"/>
    <s v="Data missing or out of range"/>
    <s v="Not at junction or within 20 metres"/>
    <x v="1"/>
    <n v="51.487763000000001"/>
    <x v="0"/>
    <s v="Kensington and Chelsea"/>
    <s v="None"/>
    <n v="-0.16904"/>
    <n v="1"/>
    <n v="1"/>
    <s v="Metropolitan Police"/>
    <x v="0"/>
    <x v="1"/>
    <n v="30"/>
    <d v="1899-12-30T15:15:00"/>
    <x v="1"/>
    <s v="Fine no high winds"/>
    <x v="0"/>
  </r>
  <r>
    <s v="200901BS70509"/>
    <x v="207"/>
    <x v="1"/>
    <x v="8"/>
    <s v="Monday"/>
    <s v="Data missing or out of range"/>
    <s v="Not at junction or within 20 metres"/>
    <x v="1"/>
    <n v="51.524082999999997"/>
    <x v="0"/>
    <s v="Kensington and Chelsea"/>
    <s v="None"/>
    <n v="-0.21501100000000001"/>
    <n v="1"/>
    <n v="1"/>
    <s v="Metropolitan Police"/>
    <x v="0"/>
    <x v="1"/>
    <n v="30"/>
    <d v="1899-12-30T12:30:00"/>
    <x v="1"/>
    <s v="Fine no high winds"/>
    <x v="0"/>
  </r>
  <r>
    <s v="200901BS70511"/>
    <x v="210"/>
    <x v="1"/>
    <x v="8"/>
    <s v="Thursday"/>
    <s v="Auto traffic signal"/>
    <s v="T or staggered junction"/>
    <x v="1"/>
    <n v="51.498060000000002"/>
    <x v="0"/>
    <s v="Kensington and Chelsea"/>
    <s v="None"/>
    <n v="-0.16617799999999999"/>
    <n v="1"/>
    <n v="1"/>
    <s v="Metropolitan Police"/>
    <x v="0"/>
    <x v="1"/>
    <n v="30"/>
    <d v="1899-12-30T13:20:00"/>
    <x v="1"/>
    <s v="Fine no high winds"/>
    <x v="0"/>
  </r>
  <r>
    <s v="200901BS70512"/>
    <x v="211"/>
    <x v="1"/>
    <x v="8"/>
    <s v="Saturday"/>
    <s v="Give way or uncontrolled"/>
    <s v="T or staggered junction"/>
    <x v="1"/>
    <n v="51.485824999999998"/>
    <x v="0"/>
    <s v="Kensington and Chelsea"/>
    <s v="None"/>
    <n v="-0.188995"/>
    <n v="1"/>
    <n v="2"/>
    <s v="Metropolitan Police"/>
    <x v="0"/>
    <x v="0"/>
    <n v="30"/>
    <d v="1899-12-30T17:30:00"/>
    <x v="1"/>
    <s v="Fine no high winds"/>
    <x v="0"/>
  </r>
  <r>
    <s v="200901BS70513"/>
    <x v="211"/>
    <x v="1"/>
    <x v="8"/>
    <s v="Saturday"/>
    <s v="Give way or uncontrolled"/>
    <s v="T or staggered junction"/>
    <x v="1"/>
    <n v="51.521033000000003"/>
    <x v="1"/>
    <s v="Kensington and Chelsea"/>
    <s v="None"/>
    <n v="-0.20965300000000001"/>
    <n v="1"/>
    <n v="1"/>
    <s v="Metropolitan Police"/>
    <x v="0"/>
    <x v="1"/>
    <n v="30"/>
    <d v="1899-12-30T20:25:00"/>
    <x v="1"/>
    <s v="Fine no high winds"/>
    <x v="2"/>
  </r>
  <r>
    <s v="200901BS70514"/>
    <x v="211"/>
    <x v="1"/>
    <x v="8"/>
    <s v="Saturday"/>
    <s v="Auto traffic signal"/>
    <s v="Crossroads"/>
    <x v="1"/>
    <n v="51.495657999999999"/>
    <x v="1"/>
    <s v="Kensington and Chelsea"/>
    <s v="None"/>
    <n v="-0.173622"/>
    <n v="2"/>
    <n v="2"/>
    <s v="Metropolitan Police"/>
    <x v="0"/>
    <x v="2"/>
    <n v="30"/>
    <d v="1899-12-30T01:15:00"/>
    <x v="1"/>
    <s v="Fine no high winds"/>
    <x v="0"/>
  </r>
  <r>
    <s v="200901BS70515"/>
    <x v="212"/>
    <x v="1"/>
    <x v="8"/>
    <s v="Thursday"/>
    <s v="Give way or uncontrolled"/>
    <s v="T or staggered junction"/>
    <x v="1"/>
    <n v="51.506096999999997"/>
    <x v="0"/>
    <s v="Kensington and Chelsea"/>
    <s v="None"/>
    <n v="-0.20908599999999999"/>
    <n v="1"/>
    <n v="2"/>
    <s v="Metropolitan Police"/>
    <x v="0"/>
    <x v="1"/>
    <n v="30"/>
    <d v="1899-12-30T16:50:00"/>
    <x v="1"/>
    <s v="Fine no high winds"/>
    <x v="2"/>
  </r>
  <r>
    <s v="200901BS70517"/>
    <x v="210"/>
    <x v="1"/>
    <x v="8"/>
    <s v="Thursday"/>
    <s v="Auto traffic signal"/>
    <s v="More than 4 arms (not roundabout)"/>
    <x v="1"/>
    <n v="51.492657000000001"/>
    <x v="0"/>
    <s v="Kensington and Chelsea"/>
    <s v="None"/>
    <n v="-0.20053699999999999"/>
    <n v="1"/>
    <n v="2"/>
    <s v="Metropolitan Police"/>
    <x v="0"/>
    <x v="0"/>
    <n v="30"/>
    <d v="1899-12-30T06:40:00"/>
    <x v="1"/>
    <s v="Fine no high winds"/>
    <x v="0"/>
  </r>
  <r>
    <s v="200901BS70518"/>
    <x v="205"/>
    <x v="1"/>
    <x v="8"/>
    <s v="Tuesday"/>
    <s v="Auto traffic signal"/>
    <s v="Crossroads"/>
    <x v="1"/>
    <n v="51.481988999999999"/>
    <x v="0"/>
    <s v="Kensington and Chelsea"/>
    <s v="None"/>
    <n v="-0.173592"/>
    <n v="1"/>
    <n v="2"/>
    <s v="Metropolitan Police"/>
    <x v="0"/>
    <x v="1"/>
    <n v="30"/>
    <d v="1899-12-30T08:45:00"/>
    <x v="1"/>
    <s v="Fine no high winds"/>
    <x v="2"/>
  </r>
  <r>
    <s v="200901BS70519"/>
    <x v="213"/>
    <x v="1"/>
    <x v="8"/>
    <s v="Tuesday"/>
    <s v="Give way or uncontrolled"/>
    <s v="T or staggered junction"/>
    <x v="1"/>
    <n v="51.517926000000003"/>
    <x v="0"/>
    <s v="Westminster"/>
    <s v="None"/>
    <n v="-0.20055000000000001"/>
    <n v="1"/>
    <n v="2"/>
    <s v="Metropolitan Police"/>
    <x v="0"/>
    <x v="1"/>
    <n v="30"/>
    <d v="1899-12-30T16:59:00"/>
    <x v="1"/>
    <s v="Fine no high winds"/>
    <x v="0"/>
  </r>
  <r>
    <s v="200901BS70520"/>
    <x v="214"/>
    <x v="1"/>
    <x v="8"/>
    <s v="Monday"/>
    <s v="Give way or uncontrolled"/>
    <s v="T or staggered junction"/>
    <x v="1"/>
    <n v="51.498587999999998"/>
    <x v="0"/>
    <s v="Kensington and Chelsea"/>
    <s v="None"/>
    <n v="-0.20030300000000001"/>
    <n v="1"/>
    <n v="2"/>
    <s v="Metropolitan Police"/>
    <x v="0"/>
    <x v="1"/>
    <n v="30"/>
    <d v="1899-12-30T16:02:00"/>
    <x v="1"/>
    <s v="Fine no high winds"/>
    <x v="0"/>
  </r>
  <r>
    <s v="200901BS70521"/>
    <x v="213"/>
    <x v="1"/>
    <x v="8"/>
    <s v="Tuesday"/>
    <s v="Give way or uncontrolled"/>
    <s v="Crossroads"/>
    <x v="1"/>
    <n v="51.501365"/>
    <x v="0"/>
    <s v="Kensington and Chelsea"/>
    <s v="None"/>
    <n v="-0.19370999999999999"/>
    <n v="1"/>
    <n v="1"/>
    <s v="Metropolitan Police"/>
    <x v="0"/>
    <x v="2"/>
    <n v="30"/>
    <d v="1899-12-30T16:49:00"/>
    <x v="1"/>
    <s v="Fine no high winds"/>
    <x v="0"/>
  </r>
  <r>
    <s v="200901BS70522"/>
    <x v="215"/>
    <x v="1"/>
    <x v="8"/>
    <s v="Tuesday"/>
    <s v="Auto traffic signal"/>
    <s v="Crossroads"/>
    <x v="0"/>
    <n v="51.516658"/>
    <x v="0"/>
    <s v="Kensington and Chelsea"/>
    <s v="None"/>
    <n v="-0.205789"/>
    <n v="2"/>
    <n v="1"/>
    <s v="Metropolitan Police"/>
    <x v="1"/>
    <x v="1"/>
    <n v="30"/>
    <d v="1899-12-30T17:05:00"/>
    <x v="1"/>
    <s v="Raining no high winds"/>
    <x v="2"/>
  </r>
  <r>
    <s v="200901BS70524"/>
    <x v="213"/>
    <x v="1"/>
    <x v="8"/>
    <s v="Tuesday"/>
    <s v="Give way or uncontrolled"/>
    <s v="T or staggered junction"/>
    <x v="1"/>
    <n v="51.505257"/>
    <x v="0"/>
    <s v="Kensington and Chelsea"/>
    <s v="None"/>
    <n v="-0.213009"/>
    <n v="1"/>
    <n v="2"/>
    <s v="Metropolitan Police"/>
    <x v="0"/>
    <x v="1"/>
    <n v="30"/>
    <d v="1899-12-30T18:45:00"/>
    <x v="1"/>
    <s v="Fine no high winds"/>
    <x v="0"/>
  </r>
  <r>
    <s v="200901BS70525"/>
    <x v="213"/>
    <x v="1"/>
    <x v="8"/>
    <s v="Tuesday"/>
    <s v="Data missing or out of range"/>
    <s v="Not at junction or within 20 metres"/>
    <x v="1"/>
    <n v="51.485410000000002"/>
    <x v="0"/>
    <s v="Kensington and Chelsea"/>
    <s v="None"/>
    <n v="-0.17388799999999999"/>
    <n v="1"/>
    <n v="2"/>
    <s v="Metropolitan Police"/>
    <x v="0"/>
    <x v="1"/>
    <n v="30"/>
    <d v="1899-12-30T13:50:00"/>
    <x v="1"/>
    <s v="Fine no high winds"/>
    <x v="0"/>
  </r>
  <r>
    <s v="200901BS70526"/>
    <x v="216"/>
    <x v="1"/>
    <x v="8"/>
    <s v="Wednesday"/>
    <s v="Give way or uncontrolled"/>
    <s v="T or staggered junction"/>
    <x v="1"/>
    <n v="51.498742999999997"/>
    <x v="0"/>
    <s v="Kensington and Chelsea"/>
    <s v="None"/>
    <n v="-0.21038200000000001"/>
    <n v="1"/>
    <n v="2"/>
    <s v="Metropolitan Police"/>
    <x v="0"/>
    <x v="1"/>
    <n v="30"/>
    <d v="1899-12-30T18:00:00"/>
    <x v="1"/>
    <s v="Fine no high winds"/>
    <x v="8"/>
  </r>
  <r>
    <s v="200901BS70529"/>
    <x v="217"/>
    <x v="1"/>
    <x v="8"/>
    <s v="Friday"/>
    <s v="Give way or uncontrolled"/>
    <s v="T or staggered junction"/>
    <x v="1"/>
    <n v="51.523521000000002"/>
    <x v="0"/>
    <s v="Kensington and Chelsea"/>
    <s v="None"/>
    <n v="-0.213591"/>
    <n v="1"/>
    <n v="2"/>
    <s v="Metropolitan Police"/>
    <x v="0"/>
    <x v="1"/>
    <n v="30"/>
    <d v="1899-12-30T14:27:00"/>
    <x v="1"/>
    <s v="Fine no high winds"/>
    <x v="0"/>
  </r>
  <r>
    <s v="200901BS70532"/>
    <x v="218"/>
    <x v="1"/>
    <x v="8"/>
    <s v="Sunday"/>
    <s v="Data missing or out of range"/>
    <s v="Not at junction or within 20 metres"/>
    <x v="1"/>
    <n v="51.511353"/>
    <x v="1"/>
    <s v="Kensington and Chelsea"/>
    <s v="None"/>
    <n v="-0.20585300000000001"/>
    <n v="1"/>
    <n v="2"/>
    <s v="Metropolitan Police"/>
    <x v="0"/>
    <x v="1"/>
    <n v="30"/>
    <d v="1899-12-30T23:30:00"/>
    <x v="1"/>
    <s v="Fine no high winds"/>
    <x v="0"/>
  </r>
  <r>
    <s v="200901BS70533"/>
    <x v="217"/>
    <x v="1"/>
    <x v="8"/>
    <s v="Friday"/>
    <s v="Give way or uncontrolled"/>
    <s v="T or staggered junction"/>
    <x v="1"/>
    <n v="51.495804"/>
    <x v="0"/>
    <s v="Kensington and Chelsea"/>
    <s v="None"/>
    <n v="-0.171455"/>
    <n v="1"/>
    <n v="1"/>
    <s v="Metropolitan Police"/>
    <x v="0"/>
    <x v="1"/>
    <n v="30"/>
    <d v="1899-12-30T16:20:00"/>
    <x v="1"/>
    <s v="Fine no high winds"/>
    <x v="0"/>
  </r>
  <r>
    <s v="200901BS70534"/>
    <x v="214"/>
    <x v="1"/>
    <x v="8"/>
    <s v="Monday"/>
    <s v="Give way or uncontrolled"/>
    <s v="Crossroads"/>
    <x v="1"/>
    <n v="51.519505000000002"/>
    <x v="0"/>
    <s v="Kensington and Chelsea"/>
    <s v="None"/>
    <n v="-0.22153200000000001"/>
    <n v="1"/>
    <n v="2"/>
    <s v="Metropolitan Police"/>
    <x v="0"/>
    <x v="1"/>
    <n v="30"/>
    <d v="1899-12-30T14:45:00"/>
    <x v="1"/>
    <s v="Fine no high winds"/>
    <x v="1"/>
  </r>
  <r>
    <s v="200901BS70535"/>
    <x v="219"/>
    <x v="1"/>
    <x v="8"/>
    <s v="Wednesday"/>
    <s v="Give way or uncontrolled"/>
    <s v="T or staggered junction"/>
    <x v="0"/>
    <n v="51.497714000000002"/>
    <x v="0"/>
    <s v="Kensington and Chelsea"/>
    <s v="None"/>
    <n v="-0.16705700000000001"/>
    <n v="1"/>
    <n v="2"/>
    <s v="Metropolitan Police"/>
    <x v="0"/>
    <x v="1"/>
    <n v="30"/>
    <d v="1899-12-30T15:20:00"/>
    <x v="1"/>
    <s v="Fine no high winds"/>
    <x v="0"/>
  </r>
  <r>
    <s v="200901BS70536"/>
    <x v="219"/>
    <x v="1"/>
    <x v="8"/>
    <s v="Wednesday"/>
    <s v="Data missing or out of range"/>
    <s v="Not at junction or within 20 metres"/>
    <x v="1"/>
    <n v="51.501826999999999"/>
    <x v="1"/>
    <s v="Westminster"/>
    <s v="None"/>
    <n v="-0.159831"/>
    <n v="1"/>
    <n v="1"/>
    <s v="Metropolitan Police"/>
    <x v="1"/>
    <x v="1"/>
    <n v="30"/>
    <d v="1899-12-30T19:55:00"/>
    <x v="1"/>
    <s v="Raining no high winds"/>
    <x v="0"/>
  </r>
  <r>
    <s v="200901BS70537"/>
    <x v="219"/>
    <x v="1"/>
    <x v="8"/>
    <s v="Wednesday"/>
    <s v="Data missing or out of range"/>
    <s v="Not at junction or within 20 metres"/>
    <x v="1"/>
    <n v="51.479734999999998"/>
    <x v="1"/>
    <s v="Kensington and Chelsea"/>
    <s v="None"/>
    <n v="-0.179011"/>
    <n v="1"/>
    <n v="2"/>
    <s v="Metropolitan Police"/>
    <x v="1"/>
    <x v="1"/>
    <n v="30"/>
    <d v="1899-12-30T21:05:00"/>
    <x v="1"/>
    <s v="Fine no high winds"/>
    <x v="0"/>
  </r>
  <r>
    <s v="200901BS70538"/>
    <x v="216"/>
    <x v="1"/>
    <x v="8"/>
    <s v="Wednesday"/>
    <s v="Give way or uncontrolled"/>
    <s v="Crossroads"/>
    <x v="1"/>
    <n v="51.492856000000003"/>
    <x v="0"/>
    <s v="Kensington and Chelsea"/>
    <s v="None"/>
    <n v="-0.19591900000000001"/>
    <n v="1"/>
    <n v="2"/>
    <s v="Metropolitan Police"/>
    <x v="0"/>
    <x v="1"/>
    <n v="30"/>
    <d v="1899-12-30T17:25:00"/>
    <x v="1"/>
    <s v="Fine no high winds"/>
    <x v="8"/>
  </r>
  <r>
    <s v="200901BS70539"/>
    <x v="220"/>
    <x v="1"/>
    <x v="8"/>
    <s v="Monday"/>
    <s v="Auto traffic signal"/>
    <s v="T or staggered junction"/>
    <x v="1"/>
    <n v="51.501863"/>
    <x v="0"/>
    <s v="Kensington and Chelsea"/>
    <s v="None"/>
    <n v="-0.18518899999999999"/>
    <n v="1"/>
    <n v="2"/>
    <s v="Metropolitan Police"/>
    <x v="0"/>
    <x v="1"/>
    <n v="30"/>
    <d v="1899-12-30T08:05:00"/>
    <x v="1"/>
    <s v="Fine no high winds"/>
    <x v="0"/>
  </r>
  <r>
    <s v="200901BS70540"/>
    <x v="217"/>
    <x v="1"/>
    <x v="8"/>
    <s v="Friday"/>
    <s v="Give way or uncontrolled"/>
    <s v="T or staggered junction"/>
    <x v="1"/>
    <n v="51.482990000000001"/>
    <x v="0"/>
    <s v="Kensington and Chelsea"/>
    <s v="None"/>
    <n v="-0.18593899999999999"/>
    <n v="1"/>
    <n v="2"/>
    <s v="Metropolitan Police"/>
    <x v="0"/>
    <x v="1"/>
    <n v="30"/>
    <d v="1899-12-30T16:40:00"/>
    <x v="1"/>
    <s v="Fine no high winds"/>
    <x v="0"/>
  </r>
  <r>
    <s v="200901BS70541"/>
    <x v="219"/>
    <x v="1"/>
    <x v="8"/>
    <s v="Wednesday"/>
    <s v="Give way or uncontrolled"/>
    <s v="Crossroads"/>
    <x v="1"/>
    <n v="51.488424999999999"/>
    <x v="1"/>
    <s v="Kensington and Chelsea"/>
    <s v="None"/>
    <n v="-0.17693600000000001"/>
    <n v="1"/>
    <n v="2"/>
    <s v="Metropolitan Police"/>
    <x v="1"/>
    <x v="1"/>
    <n v="30"/>
    <d v="1899-12-30T20:59:00"/>
    <x v="1"/>
    <s v="Raining no high winds"/>
    <x v="0"/>
  </r>
  <r>
    <s v="200901BS70542"/>
    <x v="215"/>
    <x v="1"/>
    <x v="8"/>
    <s v="Tuesday"/>
    <s v="Data missing or out of range"/>
    <s v="Not at junction or within 20 metres"/>
    <x v="1"/>
    <n v="51.501398000000002"/>
    <x v="1"/>
    <s v="Kensington and Chelsea"/>
    <s v="None"/>
    <n v="-0.16114500000000001"/>
    <n v="1"/>
    <n v="1"/>
    <s v="Metropolitan Police"/>
    <x v="0"/>
    <x v="1"/>
    <n v="30"/>
    <d v="1899-12-30T19:05:00"/>
    <x v="1"/>
    <s v="Fine no high winds"/>
    <x v="3"/>
  </r>
  <r>
    <s v="200901BS70543"/>
    <x v="221"/>
    <x v="1"/>
    <x v="8"/>
    <s v="Saturday"/>
    <s v="Give way or uncontrolled"/>
    <s v="T or staggered junction"/>
    <x v="1"/>
    <n v="51.519106999999998"/>
    <x v="0"/>
    <s v="Kensington and Chelsea"/>
    <s v="None"/>
    <n v="-0.21895300000000001"/>
    <n v="1"/>
    <n v="2"/>
    <s v="Metropolitan Police"/>
    <x v="0"/>
    <x v="1"/>
    <n v="30"/>
    <d v="1899-12-30T18:08:00"/>
    <x v="1"/>
    <s v="Fine no high winds"/>
    <x v="3"/>
  </r>
  <r>
    <s v="200901BS70544"/>
    <x v="217"/>
    <x v="1"/>
    <x v="8"/>
    <s v="Friday"/>
    <s v="Auto traffic signal"/>
    <s v="Crossroads"/>
    <x v="1"/>
    <n v="51.495201999999999"/>
    <x v="0"/>
    <s v="Kensington and Chelsea"/>
    <s v="None"/>
    <n v="-0.17897099999999999"/>
    <n v="1"/>
    <n v="2"/>
    <s v="Metropolitan Police"/>
    <x v="0"/>
    <x v="2"/>
    <n v="30"/>
    <d v="1899-12-30T08:50:00"/>
    <x v="1"/>
    <s v="Fine no high winds"/>
    <x v="0"/>
  </r>
  <r>
    <s v="200901BS70545"/>
    <x v="207"/>
    <x v="1"/>
    <x v="8"/>
    <s v="Monday"/>
    <s v="Give way or uncontrolled"/>
    <s v="T or staggered junction"/>
    <x v="1"/>
    <n v="51.505848999999998"/>
    <x v="0"/>
    <s v="Kensington and Chelsea"/>
    <s v="None"/>
    <n v="-0.210536"/>
    <n v="1"/>
    <n v="2"/>
    <s v="Metropolitan Police"/>
    <x v="0"/>
    <x v="1"/>
    <n v="30"/>
    <d v="1899-12-30T10:00:00"/>
    <x v="1"/>
    <s v="Fine no high winds"/>
    <x v="0"/>
  </r>
  <r>
    <s v="200901BS70547"/>
    <x v="220"/>
    <x v="1"/>
    <x v="8"/>
    <s v="Monday"/>
    <s v="Give way or uncontrolled"/>
    <s v="Crossroads"/>
    <x v="1"/>
    <n v="51.522176999999999"/>
    <x v="0"/>
    <s v="Kensington and Chelsea"/>
    <s v="None"/>
    <n v="-0.20802200000000001"/>
    <n v="1"/>
    <n v="2"/>
    <s v="Metropolitan Police"/>
    <x v="0"/>
    <x v="1"/>
    <n v="30"/>
    <d v="1899-12-30T12:00:00"/>
    <x v="1"/>
    <s v="Fine no high winds"/>
    <x v="2"/>
  </r>
  <r>
    <s v="200901BS70548"/>
    <x v="222"/>
    <x v="1"/>
    <x v="5"/>
    <s v="Wednesday"/>
    <s v="Data missing or out of range"/>
    <s v="Not at junction or within 20 metres"/>
    <x v="0"/>
    <n v="51.494633"/>
    <x v="0"/>
    <s v="Kensington and Chelsea"/>
    <s v="None"/>
    <n v="-0.194552"/>
    <n v="1"/>
    <n v="2"/>
    <s v="Metropolitan Police"/>
    <x v="0"/>
    <x v="1"/>
    <n v="30"/>
    <d v="1899-12-30T09:30:00"/>
    <x v="1"/>
    <s v="Fine no high winds"/>
    <x v="9"/>
  </r>
  <r>
    <s v="200901BS70550"/>
    <x v="223"/>
    <x v="1"/>
    <x v="8"/>
    <s v="Wednesday"/>
    <s v="Give way or uncontrolled"/>
    <s v="Roundabout"/>
    <x v="0"/>
    <n v="51.515101999999999"/>
    <x v="1"/>
    <s v="Hammersmith and Fulham"/>
    <s v="None"/>
    <n v="-0.22170400000000001"/>
    <n v="3"/>
    <n v="2"/>
    <s v="Metropolitan Police"/>
    <x v="0"/>
    <x v="3"/>
    <n v="40"/>
    <d v="1899-12-30T19:25:00"/>
    <x v="1"/>
    <s v="Fine no high winds"/>
    <x v="0"/>
  </r>
  <r>
    <s v="200901BS70551"/>
    <x v="224"/>
    <x v="1"/>
    <x v="9"/>
    <s v="Friday"/>
    <s v="Data missing or out of range"/>
    <s v="Not at junction or within 20 metres"/>
    <x v="1"/>
    <n v="51.515886999999999"/>
    <x v="1"/>
    <s v="Kensington and Chelsea"/>
    <s v="None"/>
    <n v="-0.21417900000000001"/>
    <n v="1"/>
    <n v="2"/>
    <s v="Metropolitan Police"/>
    <x v="0"/>
    <x v="1"/>
    <n v="30"/>
    <d v="1899-12-30T21:15:00"/>
    <x v="1"/>
    <s v="Fine no high winds"/>
    <x v="0"/>
  </r>
  <r>
    <s v="200901BS70552"/>
    <x v="224"/>
    <x v="1"/>
    <x v="9"/>
    <s v="Friday"/>
    <s v="Give way or uncontrolled"/>
    <s v="T or staggered junction"/>
    <x v="1"/>
    <n v="51.494069000000003"/>
    <x v="0"/>
    <s v="Kensington and Chelsea"/>
    <s v="None"/>
    <n v="-0.158271"/>
    <n v="1"/>
    <n v="2"/>
    <s v="Metropolitan Police"/>
    <x v="0"/>
    <x v="1"/>
    <n v="30"/>
    <d v="1899-12-30T18:10:00"/>
    <x v="1"/>
    <s v="Fine no high winds"/>
    <x v="0"/>
  </r>
  <r>
    <s v="200901BS70553"/>
    <x v="223"/>
    <x v="1"/>
    <x v="8"/>
    <s v="Wednesday"/>
    <s v="Give way or uncontrolled"/>
    <s v="T or staggered junction"/>
    <x v="1"/>
    <n v="51.496577000000002"/>
    <x v="1"/>
    <s v="Kensington and Chelsea"/>
    <s v="None"/>
    <n v="-0.19231400000000001"/>
    <n v="1"/>
    <n v="2"/>
    <s v="Metropolitan Police"/>
    <x v="0"/>
    <x v="1"/>
    <n v="30"/>
    <d v="1899-12-30T18:50:00"/>
    <x v="1"/>
    <s v="Fine no high winds"/>
    <x v="0"/>
  </r>
  <r>
    <s v="200901BS70554"/>
    <x v="225"/>
    <x v="1"/>
    <x v="9"/>
    <s v="Thursday"/>
    <s v="Give way or uncontrolled"/>
    <s v="T or staggered junction"/>
    <x v="1"/>
    <n v="51.490997999999998"/>
    <x v="1"/>
    <s v="Kensington and Chelsea"/>
    <s v="None"/>
    <n v="-0.16314899999999999"/>
    <n v="1"/>
    <n v="2"/>
    <s v="Metropolitan Police"/>
    <x v="0"/>
    <x v="1"/>
    <n v="30"/>
    <d v="1899-12-30T00:30:00"/>
    <x v="1"/>
    <s v="Fine no high winds"/>
    <x v="0"/>
  </r>
  <r>
    <s v="200901BS70555"/>
    <x v="223"/>
    <x v="1"/>
    <x v="8"/>
    <s v="Wednesday"/>
    <s v="Data missing or out of range"/>
    <s v="Not at junction or within 20 metres"/>
    <x v="1"/>
    <n v="51.488785"/>
    <x v="0"/>
    <s v="Kensington and Chelsea"/>
    <s v="None"/>
    <n v="-0.16539799999999999"/>
    <n v="1"/>
    <n v="1"/>
    <s v="Metropolitan Police"/>
    <x v="0"/>
    <x v="1"/>
    <n v="30"/>
    <d v="1899-12-30T16:40:00"/>
    <x v="1"/>
    <s v="Fine no high winds"/>
    <x v="0"/>
  </r>
  <r>
    <s v="200901BS70556"/>
    <x v="224"/>
    <x v="1"/>
    <x v="9"/>
    <s v="Friday"/>
    <s v="Give way or uncontrolled"/>
    <s v="T or staggered junction"/>
    <x v="1"/>
    <n v="51.493434999999998"/>
    <x v="1"/>
    <s v="Kensington and Chelsea"/>
    <s v="None"/>
    <n v="-0.15800800000000001"/>
    <n v="1"/>
    <n v="1"/>
    <s v="Metropolitan Police"/>
    <x v="0"/>
    <x v="1"/>
    <n v="30"/>
    <d v="1899-12-30T02:47:00"/>
    <x v="1"/>
    <s v="Fine no high winds"/>
    <x v="0"/>
  </r>
  <r>
    <s v="200901BS70557"/>
    <x v="226"/>
    <x v="1"/>
    <x v="9"/>
    <s v="Saturday"/>
    <s v="Give way or uncontrolled"/>
    <s v="Crossroads"/>
    <x v="1"/>
    <n v="51.515954999999998"/>
    <x v="0"/>
    <s v="Kensington and Chelsea"/>
    <s v="None"/>
    <n v="-0.21273500000000001"/>
    <n v="1"/>
    <n v="2"/>
    <s v="Metropolitan Police"/>
    <x v="0"/>
    <x v="1"/>
    <n v="30"/>
    <d v="1899-12-30T17:22:00"/>
    <x v="1"/>
    <s v="Fine + high winds"/>
    <x v="0"/>
  </r>
  <r>
    <s v="200901BS70558"/>
    <x v="224"/>
    <x v="1"/>
    <x v="9"/>
    <s v="Friday"/>
    <s v="Give way or uncontrolled"/>
    <s v="T or staggered junction"/>
    <x v="1"/>
    <n v="51.492209000000003"/>
    <x v="1"/>
    <s v="Kensington and Chelsea"/>
    <s v="None"/>
    <n v="-0.16583700000000001"/>
    <n v="1"/>
    <n v="2"/>
    <s v="Metropolitan Police"/>
    <x v="0"/>
    <x v="1"/>
    <n v="30"/>
    <d v="1899-12-30T21:14:00"/>
    <x v="1"/>
    <s v="Fine no high winds"/>
    <x v="0"/>
  </r>
  <r>
    <s v="200901BS70559"/>
    <x v="220"/>
    <x v="1"/>
    <x v="8"/>
    <s v="Monday"/>
    <s v="Give way or uncontrolled"/>
    <s v="T or staggered junction"/>
    <x v="0"/>
    <n v="51.493918999999998"/>
    <x v="0"/>
    <s v="Kensington and Chelsea"/>
    <s v="None"/>
    <n v="-0.17743700000000001"/>
    <n v="1"/>
    <n v="2"/>
    <s v="Metropolitan Police"/>
    <x v="0"/>
    <x v="1"/>
    <n v="30"/>
    <d v="1899-12-30T08:40:00"/>
    <x v="1"/>
    <s v="Fine no high winds"/>
    <x v="5"/>
  </r>
  <r>
    <s v="200901BS70560"/>
    <x v="213"/>
    <x v="1"/>
    <x v="8"/>
    <s v="Tuesday"/>
    <s v="Give way or uncontrolled"/>
    <s v="T or staggered junction"/>
    <x v="1"/>
    <n v="51.480460000000001"/>
    <x v="0"/>
    <s v="Kensington and Chelsea"/>
    <s v="None"/>
    <n v="-0.18517500000000001"/>
    <n v="1"/>
    <n v="2"/>
    <s v="Metropolitan Police"/>
    <x v="0"/>
    <x v="1"/>
    <n v="30"/>
    <d v="1899-12-30T16:00:00"/>
    <x v="1"/>
    <s v="Fine no high winds"/>
    <x v="2"/>
  </r>
  <r>
    <s v="200901BS70561"/>
    <x v="213"/>
    <x v="1"/>
    <x v="8"/>
    <s v="Tuesday"/>
    <s v="Data missing or out of range"/>
    <s v="Not at junction or within 20 metres"/>
    <x v="0"/>
    <n v="51.514245000000003"/>
    <x v="0"/>
    <s v="Kensington and Chelsea"/>
    <s v="None"/>
    <n v="-0.21265700000000001"/>
    <n v="1"/>
    <n v="1"/>
    <s v="Metropolitan Police"/>
    <x v="0"/>
    <x v="1"/>
    <n v="30"/>
    <d v="1899-12-30T11:10:00"/>
    <x v="1"/>
    <s v="Fine no high winds"/>
    <x v="0"/>
  </r>
  <r>
    <s v="200901BS70562"/>
    <x v="227"/>
    <x v="1"/>
    <x v="9"/>
    <s v="Tuesday"/>
    <s v="Auto traffic signal"/>
    <s v="T or staggered junction"/>
    <x v="1"/>
    <n v="51.495660000000001"/>
    <x v="0"/>
    <s v="Kensington and Chelsea"/>
    <s v="Other object on road"/>
    <n v="-0.173766"/>
    <n v="1"/>
    <n v="2"/>
    <s v="Metropolitan Police"/>
    <x v="0"/>
    <x v="1"/>
    <n v="30"/>
    <d v="1899-12-30T17:36:00"/>
    <x v="1"/>
    <s v="Fine no high winds"/>
    <x v="7"/>
  </r>
  <r>
    <s v="200901BS70563"/>
    <x v="227"/>
    <x v="1"/>
    <x v="9"/>
    <s v="Tuesday"/>
    <s v="Give way or uncontrolled"/>
    <s v="T or staggered junction"/>
    <x v="0"/>
    <n v="51.515849000000003"/>
    <x v="0"/>
    <s v="Kensington and Chelsea"/>
    <s v="None"/>
    <n v="-0.217639"/>
    <n v="1"/>
    <n v="1"/>
    <s v="Metropolitan Police"/>
    <x v="0"/>
    <x v="1"/>
    <n v="30"/>
    <d v="1899-12-30T16:45:00"/>
    <x v="1"/>
    <s v="Fine no high winds"/>
    <x v="0"/>
  </r>
  <r>
    <s v="200901BS70564"/>
    <x v="228"/>
    <x v="1"/>
    <x v="8"/>
    <s v="Tuesday"/>
    <s v="Give way or uncontrolled"/>
    <s v="T or staggered junction"/>
    <x v="1"/>
    <n v="51.522078"/>
    <x v="0"/>
    <s v="Westminster"/>
    <s v="None"/>
    <n v="-0.201539"/>
    <n v="1"/>
    <n v="2"/>
    <s v="Metropolitan Police"/>
    <x v="0"/>
    <x v="1"/>
    <n v="30"/>
    <d v="1899-12-30T10:20:00"/>
    <x v="1"/>
    <s v="Fine no high winds"/>
    <x v="0"/>
  </r>
  <r>
    <s v="200901BS70565"/>
    <x v="229"/>
    <x v="1"/>
    <x v="9"/>
    <s v="Monday"/>
    <s v="Auto traffic signal"/>
    <s v="T or staggered junction"/>
    <x v="1"/>
    <n v="51.493335000000002"/>
    <x v="1"/>
    <s v="Kensington and Chelsea"/>
    <s v="None"/>
    <n v="-0.16881699999999999"/>
    <n v="1"/>
    <n v="1"/>
    <s v="Metropolitan Police"/>
    <x v="0"/>
    <x v="1"/>
    <n v="30"/>
    <d v="1899-12-30T00:16:00"/>
    <x v="1"/>
    <s v="Fine no high winds"/>
    <x v="0"/>
  </r>
  <r>
    <s v="200901BS70566"/>
    <x v="230"/>
    <x v="1"/>
    <x v="9"/>
    <s v="Friday"/>
    <s v="Data missing or out of range"/>
    <s v="Not at junction or within 20 metres"/>
    <x v="1"/>
    <n v="51.506866000000002"/>
    <x v="0"/>
    <s v="Kensington and Chelsea"/>
    <s v="None"/>
    <n v="-0.20646200000000001"/>
    <n v="1"/>
    <n v="1"/>
    <s v="Metropolitan Police"/>
    <x v="0"/>
    <x v="1"/>
    <n v="30"/>
    <d v="1899-12-30T12:23:00"/>
    <x v="1"/>
    <s v="Fine no high winds"/>
    <x v="0"/>
  </r>
  <r>
    <s v="200901BS70567"/>
    <x v="230"/>
    <x v="1"/>
    <x v="9"/>
    <s v="Friday"/>
    <s v="Give way or uncontrolled"/>
    <s v="T or staggered junction"/>
    <x v="1"/>
    <n v="51.492930000000001"/>
    <x v="0"/>
    <s v="Kensington and Chelsea"/>
    <s v="None"/>
    <n v="-0.16595199999999999"/>
    <n v="1"/>
    <n v="1"/>
    <s v="Metropolitan Police"/>
    <x v="1"/>
    <x v="1"/>
    <n v="30"/>
    <d v="1899-12-30T17:00:00"/>
    <x v="1"/>
    <s v="Raining no high winds"/>
    <x v="0"/>
  </r>
  <r>
    <s v="200901BS70568"/>
    <x v="225"/>
    <x v="1"/>
    <x v="9"/>
    <s v="Thursday"/>
    <s v="Auto traffic signal"/>
    <s v="Crossroads"/>
    <x v="1"/>
    <n v="51.509374000000001"/>
    <x v="0"/>
    <s v="Kensington and Chelsea"/>
    <s v="None"/>
    <n v="-0.19411400000000001"/>
    <n v="1"/>
    <n v="2"/>
    <s v="Metropolitan Police"/>
    <x v="0"/>
    <x v="1"/>
    <n v="30"/>
    <d v="1899-12-30T12:00:00"/>
    <x v="1"/>
    <s v="Fine no high winds"/>
    <x v="0"/>
  </r>
  <r>
    <s v="200901BS70569"/>
    <x v="218"/>
    <x v="1"/>
    <x v="8"/>
    <s v="Sunday"/>
    <s v="Give way or uncontrolled"/>
    <s v="T or staggered junction"/>
    <x v="0"/>
    <n v="51.484195"/>
    <x v="0"/>
    <s v="Kensington and Chelsea"/>
    <s v="None"/>
    <n v="-0.159389"/>
    <n v="1"/>
    <n v="2"/>
    <s v="Metropolitan Police"/>
    <x v="0"/>
    <x v="1"/>
    <n v="30"/>
    <d v="1899-12-30T07:15:00"/>
    <x v="1"/>
    <s v="Fine no high winds"/>
    <x v="2"/>
  </r>
  <r>
    <s v="200901BS70570"/>
    <x v="231"/>
    <x v="1"/>
    <x v="9"/>
    <s v="Saturday"/>
    <s v="Data missing or out of range"/>
    <s v="Not at junction or within 20 metres"/>
    <x v="1"/>
    <n v="51.485177999999998"/>
    <x v="0"/>
    <s v="Kensington and Chelsea"/>
    <s v="None"/>
    <n v="-0.18786800000000001"/>
    <n v="1"/>
    <n v="2"/>
    <s v="Metropolitan Police"/>
    <x v="0"/>
    <x v="1"/>
    <n v="30"/>
    <d v="1899-12-30T14:20:00"/>
    <x v="1"/>
    <s v="Fine no high winds"/>
    <x v="0"/>
  </r>
  <r>
    <s v="200901BS70571"/>
    <x v="232"/>
    <x v="1"/>
    <x v="9"/>
    <s v="Sunday"/>
    <s v="Give way or uncontrolled"/>
    <s v="T or staggered junction"/>
    <x v="1"/>
    <n v="51.491050000000001"/>
    <x v="0"/>
    <s v="Kensington and Chelsea"/>
    <s v="None"/>
    <n v="-0.16069800000000001"/>
    <n v="1"/>
    <n v="1"/>
    <s v="Metropolitan Police"/>
    <x v="0"/>
    <x v="1"/>
    <n v="30"/>
    <d v="1899-12-30T10:50:00"/>
    <x v="1"/>
    <s v="Fine no high winds"/>
    <x v="0"/>
  </r>
  <r>
    <s v="200901BS70572"/>
    <x v="225"/>
    <x v="1"/>
    <x v="9"/>
    <s v="Thursday"/>
    <s v="Data missing or out of range"/>
    <s v="Not at junction or within 20 metres"/>
    <x v="1"/>
    <n v="51.518023999999997"/>
    <x v="0"/>
    <s v="Kensington and Chelsea"/>
    <s v="None"/>
    <n v="-0.20688799999999999"/>
    <n v="1"/>
    <n v="1"/>
    <s v="Metropolitan Police"/>
    <x v="0"/>
    <x v="1"/>
    <n v="30"/>
    <d v="1899-12-30T15:50:00"/>
    <x v="1"/>
    <s v="Fine no high winds"/>
    <x v="0"/>
  </r>
  <r>
    <s v="200901BS70573"/>
    <x v="229"/>
    <x v="1"/>
    <x v="9"/>
    <s v="Monday"/>
    <s v="Give way or uncontrolled"/>
    <s v="T or staggered junction"/>
    <x v="1"/>
    <n v="51.506096999999997"/>
    <x v="0"/>
    <s v="Kensington and Chelsea"/>
    <s v="None"/>
    <n v="-0.20908599999999999"/>
    <n v="1"/>
    <n v="2"/>
    <s v="Metropolitan Police"/>
    <x v="0"/>
    <x v="1"/>
    <n v="30"/>
    <d v="1899-12-30T10:50:00"/>
    <x v="1"/>
    <s v="Fine no high winds"/>
    <x v="3"/>
  </r>
  <r>
    <s v="200901BS70574"/>
    <x v="230"/>
    <x v="1"/>
    <x v="9"/>
    <s v="Friday"/>
    <s v="Data missing or out of range"/>
    <s v="Not at junction or within 20 metres"/>
    <x v="1"/>
    <n v="51.495355000000004"/>
    <x v="0"/>
    <s v="Kensington and Chelsea"/>
    <s v="None"/>
    <n v="-0.177236"/>
    <n v="1"/>
    <n v="2"/>
    <s v="Metropolitan Police"/>
    <x v="0"/>
    <x v="1"/>
    <n v="30"/>
    <d v="1899-12-30T09:35:00"/>
    <x v="1"/>
    <s v="Fine no high winds"/>
    <x v="0"/>
  </r>
  <r>
    <s v="200901BS70576"/>
    <x v="232"/>
    <x v="1"/>
    <x v="9"/>
    <s v="Sunday"/>
    <s v="Auto traffic signal"/>
    <s v="Crossroads"/>
    <x v="1"/>
    <n v="51.495657999999999"/>
    <x v="0"/>
    <s v="Kensington and Chelsea"/>
    <s v="None"/>
    <n v="-0.173622"/>
    <n v="2"/>
    <n v="2"/>
    <s v="Metropolitan Police"/>
    <x v="0"/>
    <x v="2"/>
    <n v="30"/>
    <d v="1899-12-30T14:50:00"/>
    <x v="1"/>
    <s v="Fine no high winds"/>
    <x v="0"/>
  </r>
  <r>
    <s v="200901BS70577"/>
    <x v="229"/>
    <x v="1"/>
    <x v="9"/>
    <s v="Monday"/>
    <s v="Data missing or out of range"/>
    <s v="Not at junction or within 20 metres"/>
    <x v="1"/>
    <n v="51.481907999999997"/>
    <x v="1"/>
    <s v="Kensington and Chelsea"/>
    <s v="None"/>
    <n v="-0.17417199999999999"/>
    <n v="1"/>
    <n v="2"/>
    <s v="Metropolitan Police"/>
    <x v="0"/>
    <x v="1"/>
    <n v="30"/>
    <d v="1899-12-30T19:00:00"/>
    <x v="1"/>
    <s v="Fine no high winds"/>
    <x v="0"/>
  </r>
  <r>
    <s v="200901BS70578"/>
    <x v="233"/>
    <x v="1"/>
    <x v="9"/>
    <s v="Thursday"/>
    <s v="Give way or uncontrolled"/>
    <s v="T or staggered junction"/>
    <x v="1"/>
    <n v="51.49868"/>
    <x v="0"/>
    <s v="Kensington and Chelsea"/>
    <s v="None"/>
    <n v="-0.165577"/>
    <n v="1"/>
    <n v="2"/>
    <s v="Metropolitan Police"/>
    <x v="0"/>
    <x v="1"/>
    <n v="30"/>
    <d v="1899-12-30T08:45:00"/>
    <x v="1"/>
    <s v="Fine no high winds"/>
    <x v="0"/>
  </r>
  <r>
    <s v="200901BS70579"/>
    <x v="229"/>
    <x v="1"/>
    <x v="9"/>
    <s v="Monday"/>
    <s v="Data missing or out of range"/>
    <s v="Not at junction or within 20 metres"/>
    <x v="1"/>
    <n v="51.494695999999998"/>
    <x v="0"/>
    <s v="Kensington and Chelsea"/>
    <s v="None"/>
    <n v="-0.19282099999999999"/>
    <n v="1"/>
    <n v="2"/>
    <s v="Metropolitan Police"/>
    <x v="0"/>
    <x v="1"/>
    <n v="30"/>
    <d v="1899-12-30T16:40:00"/>
    <x v="1"/>
    <s v="Fine no high winds"/>
    <x v="0"/>
  </r>
  <r>
    <s v="200901BS70580"/>
    <x v="234"/>
    <x v="1"/>
    <x v="9"/>
    <s v="Tuesday"/>
    <s v="Give way or uncontrolled"/>
    <s v="T or staggered junction"/>
    <x v="1"/>
    <n v="51.498826000000001"/>
    <x v="1"/>
    <s v="Kensington and Chelsea"/>
    <s v="None"/>
    <n v="-0.19237000000000001"/>
    <n v="1"/>
    <n v="2"/>
    <s v="Metropolitan Police"/>
    <x v="0"/>
    <x v="1"/>
    <n v="30"/>
    <d v="1899-12-30T20:59:00"/>
    <x v="1"/>
    <s v="Fine no high winds"/>
    <x v="0"/>
  </r>
  <r>
    <s v="200901BS70581"/>
    <x v="230"/>
    <x v="1"/>
    <x v="9"/>
    <s v="Friday"/>
    <s v="Give way or uncontrolled"/>
    <s v="T or staggered junction"/>
    <x v="1"/>
    <n v="51.499023999999999"/>
    <x v="0"/>
    <s v="Kensington and Chelsea"/>
    <s v="None"/>
    <n v="-0.16455500000000001"/>
    <n v="1"/>
    <n v="2"/>
    <s v="Metropolitan Police"/>
    <x v="0"/>
    <x v="1"/>
    <n v="30"/>
    <d v="1899-12-30T14:50:00"/>
    <x v="1"/>
    <s v="Fine no high winds"/>
    <x v="0"/>
  </r>
  <r>
    <s v="200901BS70583"/>
    <x v="218"/>
    <x v="1"/>
    <x v="8"/>
    <s v="Sunday"/>
    <s v="Data missing or out of range"/>
    <s v="Not at junction or within 20 metres"/>
    <x v="1"/>
    <n v="51.497371999999999"/>
    <x v="0"/>
    <s v="Kensington and Chelsea"/>
    <s v="None"/>
    <n v="-0.156697"/>
    <n v="1"/>
    <n v="2"/>
    <s v="Metropolitan Police"/>
    <x v="0"/>
    <x v="1"/>
    <n v="30"/>
    <d v="1899-12-30T13:20:00"/>
    <x v="1"/>
    <s v="Fine no high winds"/>
    <x v="7"/>
  </r>
  <r>
    <s v="200901BS70584"/>
    <x v="234"/>
    <x v="1"/>
    <x v="9"/>
    <s v="Tuesday"/>
    <s v="Auto traffic signal"/>
    <s v="T or staggered junction"/>
    <x v="1"/>
    <n v="51.498060000000002"/>
    <x v="0"/>
    <s v="Kensington and Chelsea"/>
    <s v="None"/>
    <n v="-0.16617799999999999"/>
    <n v="1"/>
    <n v="1"/>
    <s v="Metropolitan Police"/>
    <x v="0"/>
    <x v="1"/>
    <n v="30"/>
    <d v="1899-12-30T14:30:00"/>
    <x v="1"/>
    <s v="Fine no high winds"/>
    <x v="0"/>
  </r>
  <r>
    <s v="200901BS70585"/>
    <x v="234"/>
    <x v="1"/>
    <x v="9"/>
    <s v="Tuesday"/>
    <s v="Auto traffic signal"/>
    <s v="Crossroads"/>
    <x v="1"/>
    <n v="51.481574999999999"/>
    <x v="0"/>
    <s v="Kensington and Chelsea"/>
    <s v="None"/>
    <n v="-0.181674"/>
    <n v="1"/>
    <n v="1"/>
    <s v="Metropolitan Police"/>
    <x v="0"/>
    <x v="1"/>
    <n v="30"/>
    <d v="1899-12-30T13:45:00"/>
    <x v="1"/>
    <s v="Fine no high winds"/>
    <x v="0"/>
  </r>
  <r>
    <s v="200901BS70586"/>
    <x v="229"/>
    <x v="1"/>
    <x v="9"/>
    <s v="Monday"/>
    <s v="Give way or uncontrolled"/>
    <s v="T or staggered junction"/>
    <x v="1"/>
    <n v="51.486212999999999"/>
    <x v="1"/>
    <s v="Kensington and Chelsea"/>
    <s v="None"/>
    <n v="-0.17342299999999999"/>
    <n v="1"/>
    <n v="2"/>
    <s v="Metropolitan Police"/>
    <x v="0"/>
    <x v="1"/>
    <n v="30"/>
    <d v="1899-12-30T21:00:00"/>
    <x v="1"/>
    <s v="Fine no high winds"/>
    <x v="0"/>
  </r>
  <r>
    <s v="200901BS70588"/>
    <x v="235"/>
    <x v="1"/>
    <x v="9"/>
    <s v="Thursday"/>
    <s v="Give way or uncontrolled"/>
    <s v="T or staggered junction"/>
    <x v="1"/>
    <n v="51.495500999999997"/>
    <x v="0"/>
    <s v="Kensington and Chelsea"/>
    <s v="None"/>
    <n v="-0.175069"/>
    <n v="1"/>
    <n v="1"/>
    <s v="Metropolitan Police"/>
    <x v="0"/>
    <x v="1"/>
    <n v="30"/>
    <d v="1899-12-30T12:09:00"/>
    <x v="1"/>
    <s v="Fine no high winds"/>
    <x v="0"/>
  </r>
  <r>
    <s v="200901BS70589"/>
    <x v="236"/>
    <x v="1"/>
    <x v="9"/>
    <s v="Sunday"/>
    <s v="Give way or uncontrolled"/>
    <s v="T or staggered junction"/>
    <x v="1"/>
    <n v="51.490991000000001"/>
    <x v="0"/>
    <s v="Kensington and Chelsea"/>
    <s v="None"/>
    <n v="-0.197433"/>
    <n v="1"/>
    <n v="2"/>
    <s v="Metropolitan Police"/>
    <x v="0"/>
    <x v="0"/>
    <n v="30"/>
    <d v="1899-12-30T13:23:00"/>
    <x v="1"/>
    <s v="Fine no high winds"/>
    <x v="0"/>
  </r>
  <r>
    <s v="200901BS70590"/>
    <x v="237"/>
    <x v="1"/>
    <x v="9"/>
    <s v="Saturday"/>
    <s v="Data missing or out of range"/>
    <s v="Not at junction or within 20 metres"/>
    <x v="1"/>
    <n v="51.498584000000001"/>
    <x v="1"/>
    <s v="Kensington and Chelsea"/>
    <s v="None"/>
    <n v="-0.200015"/>
    <n v="1"/>
    <n v="2"/>
    <s v="Metropolitan Police"/>
    <x v="0"/>
    <x v="2"/>
    <n v="30"/>
    <d v="1899-12-30T22:10:00"/>
    <x v="1"/>
    <s v="Fine no high winds"/>
    <x v="3"/>
  </r>
  <r>
    <s v="200901BS70593"/>
    <x v="238"/>
    <x v="1"/>
    <x v="9"/>
    <s v="Monday"/>
    <s v="Give way or uncontrolled"/>
    <s v="Roundabout"/>
    <x v="0"/>
    <n v="51.523977000000002"/>
    <x v="1"/>
    <s v="Kensington and Chelsea"/>
    <s v="None"/>
    <n v="-0.214006"/>
    <n v="1"/>
    <n v="2"/>
    <s v="Metropolitan Police"/>
    <x v="0"/>
    <x v="3"/>
    <n v="30"/>
    <d v="1899-12-30T20:01:00"/>
    <x v="1"/>
    <s v="Fine no high winds"/>
    <x v="0"/>
  </r>
  <r>
    <s v="200901BS70594"/>
    <x v="230"/>
    <x v="1"/>
    <x v="9"/>
    <s v="Friday"/>
    <s v="Auto traffic signal"/>
    <s v="T or staggered junction"/>
    <x v="1"/>
    <n v="51.494681999999997"/>
    <x v="0"/>
    <s v="Kensington and Chelsea"/>
    <s v="None"/>
    <n v="-0.18605099999999999"/>
    <n v="1"/>
    <n v="3"/>
    <s v="Metropolitan Police"/>
    <x v="0"/>
    <x v="1"/>
    <n v="30"/>
    <d v="1899-12-30T16:20:00"/>
    <x v="1"/>
    <s v="Fine no high winds"/>
    <x v="0"/>
  </r>
  <r>
    <s v="200901BS70595"/>
    <x v="238"/>
    <x v="1"/>
    <x v="9"/>
    <s v="Monday"/>
    <s v="Give way or uncontrolled"/>
    <s v="T or staggered junction"/>
    <x v="1"/>
    <n v="51.492589000000002"/>
    <x v="1"/>
    <s v="Kensington and Chelsea"/>
    <s v="None"/>
    <n v="-0.178643"/>
    <n v="1"/>
    <n v="3"/>
    <s v="Metropolitan Police"/>
    <x v="0"/>
    <x v="2"/>
    <n v="30"/>
    <d v="1899-12-30T18:40:00"/>
    <x v="1"/>
    <s v="Fine no high winds"/>
    <x v="0"/>
  </r>
  <r>
    <s v="200901BS70596"/>
    <x v="199"/>
    <x v="1"/>
    <x v="6"/>
    <s v="Monday"/>
    <s v="Data missing or out of range"/>
    <s v="Not at junction or within 20 metres"/>
    <x v="0"/>
    <n v="51.524000999999998"/>
    <x v="0"/>
    <s v="Kensington and Chelsea"/>
    <s v="None"/>
    <n v="-0.215591"/>
    <n v="1"/>
    <n v="1"/>
    <s v="Metropolitan Police"/>
    <x v="0"/>
    <x v="1"/>
    <n v="30"/>
    <d v="1899-12-30T10:00:00"/>
    <x v="1"/>
    <s v="Fine no high winds"/>
    <x v="0"/>
  </r>
  <r>
    <s v="200901BS70597"/>
    <x v="239"/>
    <x v="1"/>
    <x v="9"/>
    <s v="Tuesday"/>
    <s v="Give way or uncontrolled"/>
    <s v="Roundabout"/>
    <x v="1"/>
    <n v="51.518348000000003"/>
    <x v="1"/>
    <s v="Kensington and Chelsea"/>
    <s v="None"/>
    <n v="-0.216388"/>
    <n v="2"/>
    <n v="2"/>
    <s v="Metropolitan Police"/>
    <x v="0"/>
    <x v="3"/>
    <n v="30"/>
    <d v="1899-12-30T00:04:00"/>
    <x v="1"/>
    <s v="Fine no high winds"/>
    <x v="8"/>
  </r>
  <r>
    <s v="200901BS70598"/>
    <x v="239"/>
    <x v="1"/>
    <x v="9"/>
    <s v="Tuesday"/>
    <s v="Data missing or out of range"/>
    <s v="Not at junction or within 20 metres"/>
    <x v="1"/>
    <n v="51.493003999999999"/>
    <x v="1"/>
    <s v="Kensington and Chelsea"/>
    <s v="None"/>
    <n v="-0.17646500000000001"/>
    <n v="1"/>
    <n v="2"/>
    <s v="Metropolitan Police"/>
    <x v="0"/>
    <x v="1"/>
    <n v="30"/>
    <d v="1899-12-30T19:27:00"/>
    <x v="1"/>
    <s v="Fine no high winds"/>
    <x v="8"/>
  </r>
  <r>
    <s v="200901BS70599"/>
    <x v="234"/>
    <x v="1"/>
    <x v="9"/>
    <s v="Tuesday"/>
    <s v="Data missing or out of range"/>
    <s v="Not at junction or within 20 metres"/>
    <x v="1"/>
    <n v="51.521374999999999"/>
    <x v="0"/>
    <s v="Kensington and Chelsea"/>
    <s v="None"/>
    <n v="-0.20257600000000001"/>
    <n v="1"/>
    <n v="2"/>
    <s v="Metropolitan Police"/>
    <x v="0"/>
    <x v="2"/>
    <n v="40"/>
    <d v="1899-12-30T15:00:00"/>
    <x v="1"/>
    <s v="Fine no high winds"/>
    <x v="2"/>
  </r>
  <r>
    <s v="200901BS70600"/>
    <x v="217"/>
    <x v="1"/>
    <x v="8"/>
    <s v="Friday"/>
    <s v="Data missing or out of range"/>
    <s v="Not at junction or within 20 metres"/>
    <x v="1"/>
    <n v="51.495300999999998"/>
    <x v="0"/>
    <s v="Kensington and Chelsea"/>
    <s v="None"/>
    <n v="-0.19121199999999999"/>
    <n v="1"/>
    <n v="1"/>
    <s v="Metropolitan Police"/>
    <x v="0"/>
    <x v="0"/>
    <n v="30"/>
    <d v="1899-12-30T15:45:00"/>
    <x v="1"/>
    <s v="Fine no high winds"/>
    <x v="0"/>
  </r>
  <r>
    <s v="200901BS70601"/>
    <x v="240"/>
    <x v="1"/>
    <x v="9"/>
    <s v="Thursday"/>
    <s v="Auto traffic signal"/>
    <s v="T or staggered junction"/>
    <x v="1"/>
    <n v="51.499989999999997"/>
    <x v="1"/>
    <s v="Westminster"/>
    <s v="None"/>
    <n v="-0.17460200000000001"/>
    <n v="1"/>
    <n v="2"/>
    <s v="Metropolitan Police"/>
    <x v="0"/>
    <x v="2"/>
    <n v="30"/>
    <d v="1899-12-30T21:05:00"/>
    <x v="1"/>
    <s v="Other"/>
    <x v="0"/>
  </r>
  <r>
    <s v="200901BS70602"/>
    <x v="241"/>
    <x v="1"/>
    <x v="9"/>
    <s v="Friday"/>
    <s v="Give way or uncontrolled"/>
    <s v="T or staggered junction"/>
    <x v="1"/>
    <n v="51.522888000000002"/>
    <x v="1"/>
    <s v="Kensington and Chelsea"/>
    <s v="None"/>
    <n v="-0.21332799999999999"/>
    <n v="1"/>
    <n v="2"/>
    <s v="Metropolitan Police"/>
    <x v="0"/>
    <x v="1"/>
    <n v="30"/>
    <d v="1899-12-30T21:00:00"/>
    <x v="1"/>
    <s v="Fine no high winds"/>
    <x v="10"/>
  </r>
  <r>
    <s v="200901BS70603"/>
    <x v="242"/>
    <x v="1"/>
    <x v="9"/>
    <s v="Saturday"/>
    <s v="Auto traffic signal"/>
    <s v="Crossroads"/>
    <x v="1"/>
    <n v="51.483071000000002"/>
    <x v="0"/>
    <s v="Kensington and Chelsea"/>
    <s v="None"/>
    <n v="-0.185359"/>
    <n v="3"/>
    <n v="4"/>
    <s v="Metropolitan Police"/>
    <x v="0"/>
    <x v="0"/>
    <n v="30"/>
    <d v="1899-12-30T14:15:00"/>
    <x v="1"/>
    <s v="Fine no high winds"/>
    <x v="0"/>
  </r>
  <r>
    <s v="200901BS70604"/>
    <x v="243"/>
    <x v="1"/>
    <x v="9"/>
    <s v="Friday"/>
    <s v="Give way or uncontrolled"/>
    <s v="T or staggered junction"/>
    <x v="1"/>
    <n v="51.491"/>
    <x v="0"/>
    <s v="Kensington and Chelsea"/>
    <s v="None"/>
    <n v="-0.16329199999999999"/>
    <n v="1"/>
    <n v="2"/>
    <s v="Metropolitan Police"/>
    <x v="0"/>
    <x v="1"/>
    <n v="30"/>
    <d v="1899-12-30T11:50:00"/>
    <x v="1"/>
    <s v="Fine no high winds"/>
    <x v="0"/>
  </r>
  <r>
    <s v="200901BS70605"/>
    <x v="241"/>
    <x v="1"/>
    <x v="9"/>
    <s v="Friday"/>
    <s v="Give way or uncontrolled"/>
    <s v="T or staggered junction"/>
    <x v="1"/>
    <n v="51.491050000000001"/>
    <x v="0"/>
    <s v="Kensington and Chelsea"/>
    <s v="None"/>
    <n v="-0.16069800000000001"/>
    <n v="1"/>
    <n v="1"/>
    <s v="Metropolitan Police"/>
    <x v="0"/>
    <x v="1"/>
    <n v="30"/>
    <d v="1899-12-30T09:10:00"/>
    <x v="1"/>
    <s v="Fine no high winds"/>
    <x v="0"/>
  </r>
  <r>
    <s v="200901BS70606"/>
    <x v="244"/>
    <x v="1"/>
    <x v="9"/>
    <s v="Wednesday"/>
    <s v="Auto traffic signal"/>
    <s v="Crossroads"/>
    <x v="1"/>
    <n v="51.495657999999999"/>
    <x v="1"/>
    <s v="Kensington and Chelsea"/>
    <s v="None"/>
    <n v="-0.173622"/>
    <n v="1"/>
    <n v="2"/>
    <s v="Metropolitan Police"/>
    <x v="0"/>
    <x v="2"/>
    <n v="30"/>
    <d v="1899-12-30T20:30:00"/>
    <x v="1"/>
    <s v="Fine no high winds"/>
    <x v="0"/>
  </r>
  <r>
    <s v="200901BS70607"/>
    <x v="243"/>
    <x v="1"/>
    <x v="9"/>
    <s v="Friday"/>
    <s v="Give way or uncontrolled"/>
    <s v="Private drive or entrance"/>
    <x v="1"/>
    <n v="51.487369000000001"/>
    <x v="0"/>
    <s v="Kensington and Chelsea"/>
    <s v="None"/>
    <n v="-0.19584799999999999"/>
    <n v="1"/>
    <n v="2"/>
    <s v="Metropolitan Police"/>
    <x v="0"/>
    <x v="1"/>
    <n v="30"/>
    <d v="1899-12-30T08:25:00"/>
    <x v="1"/>
    <s v="Fine no high winds"/>
    <x v="4"/>
  </r>
  <r>
    <s v="200901BS70608"/>
    <x v="232"/>
    <x v="1"/>
    <x v="9"/>
    <s v="Sunday"/>
    <s v="Auto traffic signal"/>
    <s v="T or staggered junction"/>
    <x v="0"/>
    <n v="51.507804"/>
    <x v="0"/>
    <s v="Kensington and Chelsea"/>
    <s v="None"/>
    <n v="-0.20311000000000001"/>
    <n v="1"/>
    <n v="2"/>
    <s v="Metropolitan Police"/>
    <x v="0"/>
    <x v="2"/>
    <n v="30"/>
    <d v="1899-12-30T16:30:00"/>
    <x v="1"/>
    <s v="Fine no high winds"/>
    <x v="0"/>
  </r>
  <r>
    <s v="200901BS70609"/>
    <x v="234"/>
    <x v="1"/>
    <x v="9"/>
    <s v="Tuesday"/>
    <s v="Data missing or out of range"/>
    <s v="Not at junction or within 20 metres"/>
    <x v="1"/>
    <n v="51.493108999999997"/>
    <x v="0"/>
    <s v="Kensington and Chelsea"/>
    <s v="None"/>
    <n v="-0.18323200000000001"/>
    <n v="1"/>
    <n v="2"/>
    <s v="Metropolitan Police"/>
    <x v="0"/>
    <x v="1"/>
    <n v="30"/>
    <d v="1899-12-30T13:00:00"/>
    <x v="1"/>
    <s v="Fine no high winds"/>
    <x v="0"/>
  </r>
  <r>
    <s v="200901BS70610"/>
    <x v="234"/>
    <x v="1"/>
    <x v="9"/>
    <s v="Tuesday"/>
    <s v="Auto traffic signal"/>
    <s v="Crossroads"/>
    <x v="1"/>
    <n v="51.496515000000002"/>
    <x v="0"/>
    <s v="Kensington and Chelsea"/>
    <s v="None"/>
    <n v="-0.20585899999999999"/>
    <n v="1"/>
    <n v="2"/>
    <s v="Metropolitan Police"/>
    <x v="0"/>
    <x v="1"/>
    <n v="30"/>
    <d v="1899-12-30T08:45:00"/>
    <x v="1"/>
    <s v="Fine no high winds"/>
    <x v="0"/>
  </r>
  <r>
    <s v="200901BS70611"/>
    <x v="174"/>
    <x v="1"/>
    <x v="5"/>
    <s v="Friday"/>
    <s v="Data missing or out of range"/>
    <s v="Not at junction or within 20 metres"/>
    <x v="1"/>
    <n v="51.522278"/>
    <x v="0"/>
    <s v="Kensington and Chelsea"/>
    <s v="None"/>
    <n v="-0.20282900000000001"/>
    <n v="1"/>
    <n v="9"/>
    <s v="Metropolitan Police"/>
    <x v="0"/>
    <x v="1"/>
    <n v="30"/>
    <d v="1899-12-30T13:40:00"/>
    <x v="1"/>
    <s v="Fine no high winds"/>
    <x v="3"/>
  </r>
  <r>
    <s v="200901BS70613"/>
    <x v="244"/>
    <x v="1"/>
    <x v="9"/>
    <s v="Wednesday"/>
    <s v="Give way or uncontrolled"/>
    <s v="T or staggered junction"/>
    <x v="0"/>
    <n v="51.489313000000003"/>
    <x v="0"/>
    <s v="Kensington and Chelsea"/>
    <s v="None"/>
    <n v="-0.18194199999999999"/>
    <n v="1"/>
    <n v="2"/>
    <s v="Metropolitan Police"/>
    <x v="0"/>
    <x v="1"/>
    <n v="30"/>
    <d v="1899-12-30T08:55:00"/>
    <x v="1"/>
    <s v="Fine no high winds"/>
    <x v="0"/>
  </r>
  <r>
    <s v="200901BS70614"/>
    <x v="245"/>
    <x v="1"/>
    <x v="9"/>
    <s v="Monday"/>
    <s v="Data missing or out of range"/>
    <s v="Not at junction or within 20 metres"/>
    <x v="1"/>
    <n v="51.489857999999998"/>
    <x v="1"/>
    <s v="Kensington and Chelsea"/>
    <s v="None"/>
    <n v="-0.188115"/>
    <n v="1"/>
    <n v="2"/>
    <s v="Metropolitan Police"/>
    <x v="0"/>
    <x v="1"/>
    <n v="30"/>
    <d v="1899-12-30T20:35:00"/>
    <x v="1"/>
    <s v="Fine no high winds"/>
    <x v="0"/>
  </r>
  <r>
    <s v="200901BS70615"/>
    <x v="246"/>
    <x v="1"/>
    <x v="9"/>
    <s v="Wednesday"/>
    <s v="Give way or uncontrolled"/>
    <s v="T or staggered junction"/>
    <x v="1"/>
    <n v="51.488957999999997"/>
    <x v="0"/>
    <s v="Kensington and Chelsea"/>
    <s v="None"/>
    <n v="-0.16495899999999999"/>
    <n v="1"/>
    <n v="2"/>
    <s v="Metropolitan Police"/>
    <x v="0"/>
    <x v="1"/>
    <n v="30"/>
    <d v="1899-12-30T15:43:00"/>
    <x v="1"/>
    <s v="Fine no high winds"/>
    <x v="0"/>
  </r>
  <r>
    <s v="200901BS70616"/>
    <x v="247"/>
    <x v="1"/>
    <x v="9"/>
    <s v="Friday"/>
    <s v="Give way or uncontrolled"/>
    <s v="More than 4 arms (not roundabout)"/>
    <x v="1"/>
    <n v="51.494593000000002"/>
    <x v="0"/>
    <s v="Kensington and Chelsea"/>
    <s v="None"/>
    <n v="-0.168767"/>
    <n v="2"/>
    <n v="2"/>
    <s v="Metropolitan Police"/>
    <x v="0"/>
    <x v="1"/>
    <n v="30"/>
    <d v="1899-12-30T13:40:00"/>
    <x v="1"/>
    <s v="Fine no high winds"/>
    <x v="0"/>
  </r>
  <r>
    <s v="200901BS70617"/>
    <x v="247"/>
    <x v="1"/>
    <x v="9"/>
    <s v="Friday"/>
    <s v="Give way or uncontrolled"/>
    <s v="T or staggered junction"/>
    <x v="1"/>
    <n v="51.497106000000002"/>
    <x v="0"/>
    <s v="Kensington and Chelsea"/>
    <s v="None"/>
    <n v="-0.19747999999999999"/>
    <n v="1"/>
    <n v="2"/>
    <s v="Metropolitan Police"/>
    <x v="0"/>
    <x v="0"/>
    <n v="30"/>
    <d v="1899-12-30T08:00:00"/>
    <x v="1"/>
    <s v="Fine no high winds"/>
    <x v="0"/>
  </r>
  <r>
    <s v="200901BS70618"/>
    <x v="248"/>
    <x v="1"/>
    <x v="10"/>
    <s v="Sunday"/>
    <s v="Auto traffic signal"/>
    <s v="T or staggered junction"/>
    <x v="1"/>
    <n v="51.499011000000003"/>
    <x v="0"/>
    <s v="Kensington and Chelsea"/>
    <s v="None"/>
    <n v="-0.19855800000000001"/>
    <n v="2"/>
    <n v="2"/>
    <s v="Metropolitan Police"/>
    <x v="0"/>
    <x v="1"/>
    <n v="30"/>
    <d v="1899-12-30T15:21:00"/>
    <x v="1"/>
    <s v="Fine + high winds"/>
    <x v="0"/>
  </r>
  <r>
    <s v="200901BS70619"/>
    <x v="246"/>
    <x v="1"/>
    <x v="9"/>
    <s v="Wednesday"/>
    <s v="Give way or uncontrolled"/>
    <s v="T or staggered junction"/>
    <x v="1"/>
    <n v="51.506185000000002"/>
    <x v="1"/>
    <s v="Kensington and Chelsea"/>
    <s v="None"/>
    <n v="-0.20893800000000001"/>
    <n v="1"/>
    <n v="3"/>
    <s v="Metropolitan Police"/>
    <x v="0"/>
    <x v="1"/>
    <n v="30"/>
    <d v="1899-12-30T20:00:00"/>
    <x v="1"/>
    <s v="Fine no high winds"/>
    <x v="0"/>
  </r>
  <r>
    <s v="200901BS70620"/>
    <x v="246"/>
    <x v="1"/>
    <x v="9"/>
    <s v="Wednesday"/>
    <s v="Give way or uncontrolled"/>
    <s v="T or staggered junction"/>
    <x v="0"/>
    <n v="51.488849999999999"/>
    <x v="1"/>
    <s v="Kensington and Chelsea"/>
    <s v="None"/>
    <n v="-0.17533499999999999"/>
    <n v="1"/>
    <n v="2"/>
    <s v="Metropolitan Police"/>
    <x v="0"/>
    <x v="1"/>
    <n v="30"/>
    <d v="1899-12-30T19:00:00"/>
    <x v="1"/>
    <s v="Fine no high winds"/>
    <x v="0"/>
  </r>
  <r>
    <s v="200901BS70621"/>
    <x v="244"/>
    <x v="1"/>
    <x v="9"/>
    <s v="Wednesday"/>
    <s v="Data missing or out of range"/>
    <s v="Not at junction or within 20 metres"/>
    <x v="1"/>
    <n v="51.503126999999999"/>
    <x v="0"/>
    <s v="Kensington and Chelsea"/>
    <s v="None"/>
    <n v="-0.21482200000000001"/>
    <n v="2"/>
    <n v="1"/>
    <s v="Metropolitan Police"/>
    <x v="0"/>
    <x v="1"/>
    <n v="30"/>
    <d v="1899-12-30T08:20:00"/>
    <x v="1"/>
    <s v="Fine no high winds"/>
    <x v="8"/>
  </r>
  <r>
    <s v="200901BS70622"/>
    <x v="246"/>
    <x v="1"/>
    <x v="9"/>
    <s v="Wednesday"/>
    <s v="Give way or uncontrolled"/>
    <s v="T or staggered junction"/>
    <x v="1"/>
    <n v="51.499355000000001"/>
    <x v="0"/>
    <s v="Kensington and Chelsea"/>
    <s v="None"/>
    <n v="-0.19753499999999999"/>
    <n v="1"/>
    <n v="2"/>
    <s v="Metropolitan Police"/>
    <x v="0"/>
    <x v="1"/>
    <n v="30"/>
    <d v="1899-12-30T13:44:00"/>
    <x v="1"/>
    <s v="Fine no high winds"/>
    <x v="0"/>
  </r>
  <r>
    <s v="200901BS70623"/>
    <x v="239"/>
    <x v="1"/>
    <x v="9"/>
    <s v="Tuesday"/>
    <s v="Data missing or out of range"/>
    <s v="Not at junction or within 20 metres"/>
    <x v="1"/>
    <n v="51.514609"/>
    <x v="0"/>
    <s v="Kensington and Chelsea"/>
    <s v="None"/>
    <n v="-0.19534799999999999"/>
    <n v="1"/>
    <n v="2"/>
    <s v="Metropolitan Police"/>
    <x v="0"/>
    <x v="1"/>
    <n v="30"/>
    <d v="1899-12-30T17:15:00"/>
    <x v="1"/>
    <s v="Fine no high winds"/>
    <x v="0"/>
  </r>
  <r>
    <s v="200901BS70624"/>
    <x v="249"/>
    <x v="1"/>
    <x v="9"/>
    <s v="Thursday"/>
    <s v="Give way or uncontrolled"/>
    <s v="T or staggered junction"/>
    <x v="1"/>
    <n v="51.522162000000002"/>
    <x v="0"/>
    <s v="Kensington and Chelsea"/>
    <s v="None"/>
    <n v="-0.212924"/>
    <n v="1"/>
    <n v="2"/>
    <s v="Metropolitan Police"/>
    <x v="0"/>
    <x v="1"/>
    <n v="30"/>
    <d v="1899-12-30T14:55:00"/>
    <x v="1"/>
    <s v="Fine no high winds"/>
    <x v="3"/>
  </r>
  <r>
    <s v="200901BS70625"/>
    <x v="248"/>
    <x v="1"/>
    <x v="10"/>
    <s v="Sunday"/>
    <s v="Give way or uncontrolled"/>
    <s v="Roundabout"/>
    <x v="1"/>
    <n v="51.497242"/>
    <x v="1"/>
    <s v="Kensington and Chelsea"/>
    <s v="None"/>
    <n v="-0.19459299999999999"/>
    <n v="1"/>
    <n v="2"/>
    <s v="Metropolitan Police"/>
    <x v="0"/>
    <x v="3"/>
    <n v="30"/>
    <d v="1899-12-30T18:55:00"/>
    <x v="1"/>
    <s v="Fine no high winds"/>
    <x v="8"/>
  </r>
  <r>
    <s v="200901BS70626"/>
    <x v="242"/>
    <x v="1"/>
    <x v="9"/>
    <s v="Saturday"/>
    <s v="Give way or uncontrolled"/>
    <s v="Crossroads"/>
    <x v="1"/>
    <n v="51.515838000000002"/>
    <x v="1"/>
    <s v="Kensington and Chelsea"/>
    <s v="None"/>
    <n v="-0.2051"/>
    <n v="1"/>
    <n v="1"/>
    <s v="Metropolitan Police"/>
    <x v="1"/>
    <x v="0"/>
    <n v="30"/>
    <d v="1899-12-30T15:50:00"/>
    <x v="1"/>
    <s v="Raining no high winds"/>
    <x v="2"/>
  </r>
  <r>
    <s v="200901BS70627"/>
    <x v="248"/>
    <x v="1"/>
    <x v="10"/>
    <s v="Sunday"/>
    <s v="Data missing or out of range"/>
    <s v="Not at junction or within 20 metres"/>
    <x v="1"/>
    <n v="51.488897999999999"/>
    <x v="0"/>
    <s v="Kensington and Chelsea"/>
    <s v="None"/>
    <n v="-0.190025"/>
    <n v="1"/>
    <n v="1"/>
    <s v="Metropolitan Police"/>
    <x v="1"/>
    <x v="0"/>
    <n v="30"/>
    <d v="1899-12-30T08:30:00"/>
    <x v="1"/>
    <s v="Raining no high winds"/>
    <x v="3"/>
  </r>
  <r>
    <s v="200901BS70628"/>
    <x v="250"/>
    <x v="1"/>
    <x v="10"/>
    <s v="Tuesday"/>
    <s v="Give way or uncontrolled"/>
    <s v="T or staggered junction"/>
    <x v="2"/>
    <n v="51.482636999999997"/>
    <x v="0"/>
    <s v="Kensington and Chelsea"/>
    <s v="None"/>
    <n v="-0.186385"/>
    <n v="1"/>
    <n v="2"/>
    <s v="Metropolitan Police"/>
    <x v="1"/>
    <x v="1"/>
    <n v="30"/>
    <d v="1899-12-30T07:58:00"/>
    <x v="1"/>
    <s v="Raining no high winds"/>
    <x v="3"/>
  </r>
  <r>
    <s v="200901BS70629"/>
    <x v="241"/>
    <x v="1"/>
    <x v="9"/>
    <s v="Friday"/>
    <s v="Give way or uncontrolled"/>
    <s v="T or staggered junction"/>
    <x v="2"/>
    <n v="51.511035999999997"/>
    <x v="0"/>
    <s v="Kensington and Chelsea"/>
    <s v="None"/>
    <n v="-0.19692999999999999"/>
    <n v="1"/>
    <n v="1"/>
    <s v="Metropolitan Police"/>
    <x v="0"/>
    <x v="1"/>
    <n v="30"/>
    <d v="1899-12-30T11:20:00"/>
    <x v="1"/>
    <s v="Fine no high winds"/>
    <x v="3"/>
  </r>
  <r>
    <s v="200901BS70630"/>
    <x v="251"/>
    <x v="1"/>
    <x v="10"/>
    <s v="Wednesday"/>
    <s v="Give way or uncontrolled"/>
    <s v="Crossroads"/>
    <x v="2"/>
    <n v="51.494520999999999"/>
    <x v="0"/>
    <s v="Kensington and Chelsea"/>
    <s v="None"/>
    <n v="-0.15839700000000001"/>
    <n v="1"/>
    <n v="2"/>
    <s v="Metropolitan Police"/>
    <x v="0"/>
    <x v="1"/>
    <n v="30"/>
    <d v="1899-12-30T08:25:00"/>
    <x v="1"/>
    <s v="Fine no high winds"/>
    <x v="0"/>
  </r>
  <r>
    <s v="200901BS70631"/>
    <x v="252"/>
    <x v="1"/>
    <x v="10"/>
    <s v="Monday"/>
    <s v="Give way or uncontrolled"/>
    <s v="T or staggered junction"/>
    <x v="2"/>
    <n v="51.503587000000003"/>
    <x v="1"/>
    <s v="Kensington and Chelsea"/>
    <s v="None"/>
    <n v="-0.19203700000000001"/>
    <n v="1"/>
    <n v="1"/>
    <s v="Metropolitan Police"/>
    <x v="0"/>
    <x v="1"/>
    <n v="30"/>
    <d v="1899-12-30T20:53:00"/>
    <x v="1"/>
    <s v="Fine no high winds"/>
    <x v="0"/>
  </r>
  <r>
    <s v="200901BS70633"/>
    <x v="253"/>
    <x v="1"/>
    <x v="10"/>
    <s v="Saturday"/>
    <s v="Give way or uncontrolled"/>
    <s v="T or staggered junction"/>
    <x v="2"/>
    <n v="51.526246"/>
    <x v="0"/>
    <s v="Kensington and Chelsea"/>
    <s v="None"/>
    <n v="-0.21535899999999999"/>
    <n v="1"/>
    <n v="2"/>
    <s v="Metropolitan Police"/>
    <x v="0"/>
    <x v="1"/>
    <n v="30"/>
    <d v="1899-12-30T11:34:00"/>
    <x v="1"/>
    <s v="Fine no high winds"/>
    <x v="2"/>
  </r>
  <r>
    <s v="200901BS70634"/>
    <x v="254"/>
    <x v="1"/>
    <x v="9"/>
    <s v="Saturday"/>
    <s v="Give way or uncontrolled"/>
    <s v="T or staggered junction"/>
    <x v="2"/>
    <n v="51.510992999999999"/>
    <x v="1"/>
    <s v="Kensington and Chelsea"/>
    <s v="None"/>
    <n v="-0.199958"/>
    <n v="1"/>
    <n v="1"/>
    <s v="Metropolitan Police"/>
    <x v="0"/>
    <x v="1"/>
    <n v="30"/>
    <d v="1899-12-30T20:45:00"/>
    <x v="1"/>
    <s v="Fine no high winds"/>
    <x v="0"/>
  </r>
  <r>
    <s v="200901BS70635"/>
    <x v="246"/>
    <x v="1"/>
    <x v="9"/>
    <s v="Wednesday"/>
    <s v="Auto traffic signal"/>
    <s v="Roundabout"/>
    <x v="2"/>
    <n v="51.514915000000002"/>
    <x v="1"/>
    <s v="Hammersmith and Fulham"/>
    <s v="None"/>
    <n v="-0.221279"/>
    <n v="1"/>
    <n v="3"/>
    <s v="Metropolitan Police"/>
    <x v="0"/>
    <x v="2"/>
    <n v="50"/>
    <d v="1899-12-30T17:25:00"/>
    <x v="1"/>
    <s v="Fine no high winds"/>
    <x v="0"/>
  </r>
  <r>
    <s v="200901BS70636"/>
    <x v="255"/>
    <x v="1"/>
    <x v="10"/>
    <s v="Thursday"/>
    <s v="Give way or uncontrolled"/>
    <s v="Crossroads"/>
    <x v="2"/>
    <n v="51.483420000000002"/>
    <x v="1"/>
    <s v="Kensington and Chelsea"/>
    <s v="None"/>
    <n v="-0.16734199999999999"/>
    <n v="1"/>
    <n v="1"/>
    <s v="Metropolitan Police"/>
    <x v="0"/>
    <x v="1"/>
    <n v="30"/>
    <d v="1899-12-30T22:10:00"/>
    <x v="1"/>
    <s v="Fine no high winds"/>
    <x v="0"/>
  </r>
  <r>
    <s v="200901BS70637"/>
    <x v="254"/>
    <x v="1"/>
    <x v="9"/>
    <s v="Saturday"/>
    <s v="Give way or uncontrolled"/>
    <s v="T or staggered junction"/>
    <x v="2"/>
    <n v="51.480544999999999"/>
    <x v="1"/>
    <s v="Kensington and Chelsea"/>
    <s v="None"/>
    <n v="-0.18488299999999999"/>
    <n v="1"/>
    <n v="2"/>
    <s v="Metropolitan Police"/>
    <x v="0"/>
    <x v="1"/>
    <n v="30"/>
    <d v="1899-12-30T04:50:00"/>
    <x v="1"/>
    <s v="Fine no high winds"/>
    <x v="0"/>
  </r>
  <r>
    <s v="200901BS70638"/>
    <x v="241"/>
    <x v="1"/>
    <x v="9"/>
    <s v="Friday"/>
    <s v="Data missing or out of range"/>
    <s v="Not at junction or within 20 metres"/>
    <x v="2"/>
    <n v="51.497315999999998"/>
    <x v="1"/>
    <s v="Kensington and Chelsea"/>
    <s v="None"/>
    <n v="-0.16462299999999999"/>
    <n v="1"/>
    <n v="1"/>
    <s v="Metropolitan Police"/>
    <x v="0"/>
    <x v="1"/>
    <n v="30"/>
    <d v="1899-12-30T00:05:00"/>
    <x v="1"/>
    <s v="Fine no high winds"/>
    <x v="0"/>
  </r>
  <r>
    <s v="200901BS70639"/>
    <x v="254"/>
    <x v="1"/>
    <x v="9"/>
    <s v="Saturday"/>
    <s v="Auto traffic signal"/>
    <s v="T or staggered junction"/>
    <x v="2"/>
    <n v="51.494720000000001"/>
    <x v="1"/>
    <s v="Kensington and Chelsea"/>
    <s v="None"/>
    <n v="-0.18273600000000001"/>
    <n v="1"/>
    <n v="2"/>
    <s v="Metropolitan Police"/>
    <x v="0"/>
    <x v="1"/>
    <n v="30"/>
    <d v="1899-12-30T19:40:00"/>
    <x v="1"/>
    <s v="Fine no high winds"/>
    <x v="0"/>
  </r>
  <r>
    <s v="200901BS70640"/>
    <x v="256"/>
    <x v="1"/>
    <x v="10"/>
    <s v="Friday"/>
    <s v="Auto traffic signal"/>
    <s v="T or staggered junction"/>
    <x v="2"/>
    <n v="51.508884000000002"/>
    <x v="0"/>
    <s v="Kensington and Chelsea"/>
    <s v="None"/>
    <n v="-0.19730300000000001"/>
    <n v="1"/>
    <n v="1"/>
    <s v="Metropolitan Police"/>
    <x v="0"/>
    <x v="2"/>
    <n v="30"/>
    <d v="1899-12-30T12:20:00"/>
    <x v="1"/>
    <s v="Fine no high winds"/>
    <x v="0"/>
  </r>
  <r>
    <s v="200901BS70641"/>
    <x v="256"/>
    <x v="1"/>
    <x v="10"/>
    <s v="Friday"/>
    <s v="Give way or uncontrolled"/>
    <s v="T or staggered junction"/>
    <x v="2"/>
    <n v="51.492277000000001"/>
    <x v="1"/>
    <s v="Kensington and Chelsea"/>
    <s v="None"/>
    <n v="-0.19334899999999999"/>
    <n v="1"/>
    <n v="1"/>
    <s v="Metropolitan Police"/>
    <x v="0"/>
    <x v="0"/>
    <n v="30"/>
    <d v="1899-12-30T06:33:00"/>
    <x v="1"/>
    <s v="Fine no high winds"/>
    <x v="5"/>
  </r>
  <r>
    <s v="200901BS70642"/>
    <x v="255"/>
    <x v="1"/>
    <x v="10"/>
    <s v="Thursday"/>
    <s v="Auto traffic signal"/>
    <s v="Crossroads"/>
    <x v="2"/>
    <n v="51.495117"/>
    <x v="1"/>
    <s v="Kensington and Chelsea"/>
    <s v="None"/>
    <n v="-0.17349999999999999"/>
    <n v="1"/>
    <n v="2"/>
    <s v="Metropolitan Police"/>
    <x v="0"/>
    <x v="1"/>
    <n v="30"/>
    <d v="1899-12-30T17:49:00"/>
    <x v="1"/>
    <s v="Fine no high winds"/>
    <x v="0"/>
  </r>
  <r>
    <s v="200901BS70643"/>
    <x v="246"/>
    <x v="1"/>
    <x v="9"/>
    <s v="Wednesday"/>
    <s v="Give way or uncontrolled"/>
    <s v="T or staggered junction"/>
    <x v="2"/>
    <n v="51.497911000000002"/>
    <x v="0"/>
    <s v="Kensington and Chelsea"/>
    <s v="None"/>
    <n v="-0.179727"/>
    <n v="1"/>
    <n v="2"/>
    <s v="Metropolitan Police"/>
    <x v="0"/>
    <x v="1"/>
    <n v="30"/>
    <d v="1899-12-30T07:10:00"/>
    <x v="1"/>
    <s v="Fine no high winds"/>
    <x v="0"/>
  </r>
  <r>
    <s v="200901BS70644"/>
    <x v="256"/>
    <x v="1"/>
    <x v="10"/>
    <s v="Friday"/>
    <s v="Data missing or out of range"/>
    <s v="Not at junction or within 20 metres"/>
    <x v="2"/>
    <n v="51.481993000000003"/>
    <x v="1"/>
    <s v="Kensington and Chelsea"/>
    <s v="None"/>
    <n v="-0.17388000000000001"/>
    <n v="1"/>
    <n v="2"/>
    <s v="Metropolitan Police"/>
    <x v="1"/>
    <x v="1"/>
    <n v="30"/>
    <d v="1899-12-30T16:47:00"/>
    <x v="1"/>
    <s v="Raining no high winds"/>
    <x v="0"/>
  </r>
  <r>
    <s v="200901BS70645"/>
    <x v="254"/>
    <x v="1"/>
    <x v="9"/>
    <s v="Saturday"/>
    <s v="Give way or uncontrolled"/>
    <s v="Crossroads"/>
    <x v="2"/>
    <n v="51.517477999999997"/>
    <x v="0"/>
    <s v="Kensington and Chelsea"/>
    <s v="None"/>
    <n v="-0.20647699999999999"/>
    <n v="1"/>
    <n v="1"/>
    <s v="Metropolitan Police"/>
    <x v="0"/>
    <x v="0"/>
    <n v="30"/>
    <d v="1899-12-30T15:20:00"/>
    <x v="1"/>
    <s v="Fine no high winds"/>
    <x v="0"/>
  </r>
  <r>
    <s v="200901BS70646"/>
    <x v="242"/>
    <x v="1"/>
    <x v="9"/>
    <s v="Saturday"/>
    <s v="Give way or uncontrolled"/>
    <s v="T or staggered junction"/>
    <x v="2"/>
    <n v="51.502378999999998"/>
    <x v="0"/>
    <s v="Kensington and Chelsea"/>
    <s v="None"/>
    <n v="-0.20707"/>
    <n v="1"/>
    <n v="1"/>
    <s v="Metropolitan Police"/>
    <x v="0"/>
    <x v="1"/>
    <n v="30"/>
    <d v="1899-12-30T16:30:00"/>
    <x v="1"/>
    <s v="Fine no high winds"/>
    <x v="0"/>
  </r>
  <r>
    <s v="200901BS70647"/>
    <x v="256"/>
    <x v="1"/>
    <x v="10"/>
    <s v="Friday"/>
    <s v="Give way or uncontrolled"/>
    <s v="T or staggered junction"/>
    <x v="2"/>
    <n v="51.501860000000001"/>
    <x v="1"/>
    <s v="Kensington and Chelsea"/>
    <s v="None"/>
    <n v="-0.18504499999999999"/>
    <n v="1"/>
    <n v="2"/>
    <s v="Metropolitan Police"/>
    <x v="1"/>
    <x v="1"/>
    <n v="30"/>
    <d v="1899-12-30T18:24:00"/>
    <x v="1"/>
    <s v="Raining no high winds"/>
    <x v="0"/>
  </r>
  <r>
    <s v="200901BS70648"/>
    <x v="257"/>
    <x v="1"/>
    <x v="10"/>
    <s v="Tuesday"/>
    <s v="Auto traffic signal"/>
    <s v="Crossroads"/>
    <x v="2"/>
    <n v="51.492838999999996"/>
    <x v="0"/>
    <s v="Kensington and Chelsea"/>
    <s v="None"/>
    <n v="-0.20067399999999999"/>
    <n v="1"/>
    <n v="1"/>
    <s v="Metropolitan Police"/>
    <x v="0"/>
    <x v="0"/>
    <n v="30"/>
    <d v="1899-12-30T13:02:00"/>
    <x v="1"/>
    <s v="Fine no high wind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3:B19" firstHeaderRow="1" firstDataRow="1" firstDataCol="1"/>
  <pivotFields count="23">
    <pivotField showAll="0"/>
    <pivotField numFmtId="14" showAll="0">
      <items count="259">
        <item x="0"/>
        <item x="5"/>
        <item x="2"/>
        <item x="1"/>
        <item x="3"/>
        <item x="6"/>
        <item x="4"/>
        <item x="10"/>
        <item x="7"/>
        <item x="9"/>
        <item x="23"/>
        <item x="8"/>
        <item x="11"/>
        <item x="36"/>
        <item x="14"/>
        <item x="22"/>
        <item x="16"/>
        <item x="17"/>
        <item x="25"/>
        <item x="12"/>
        <item x="13"/>
        <item x="15"/>
        <item x="21"/>
        <item x="20"/>
        <item x="27"/>
        <item x="18"/>
        <item x="19"/>
        <item x="57"/>
        <item x="37"/>
        <item x="24"/>
        <item x="26"/>
        <item x="51"/>
        <item x="28"/>
        <item x="30"/>
        <item x="33"/>
        <item x="29"/>
        <item x="44"/>
        <item x="31"/>
        <item x="34"/>
        <item x="32"/>
        <item x="39"/>
        <item x="38"/>
        <item x="55"/>
        <item x="48"/>
        <item x="40"/>
        <item x="35"/>
        <item x="50"/>
        <item x="52"/>
        <item x="47"/>
        <item x="42"/>
        <item x="41"/>
        <item x="43"/>
        <item x="45"/>
        <item x="46"/>
        <item x="53"/>
        <item x="49"/>
        <item x="54"/>
        <item x="64"/>
        <item x="73"/>
        <item x="56"/>
        <item x="58"/>
        <item x="71"/>
        <item x="60"/>
        <item x="59"/>
        <item x="61"/>
        <item x="70"/>
        <item x="62"/>
        <item x="63"/>
        <item x="72"/>
        <item x="65"/>
        <item x="67"/>
        <item x="66"/>
        <item x="68"/>
        <item x="69"/>
        <item x="74"/>
        <item x="75"/>
        <item x="77"/>
        <item x="76"/>
        <item x="79"/>
        <item x="78"/>
        <item x="83"/>
        <item x="80"/>
        <item x="81"/>
        <item x="82"/>
        <item x="86"/>
        <item x="87"/>
        <item x="84"/>
        <item x="85"/>
        <item x="88"/>
        <item x="89"/>
        <item x="90"/>
        <item x="92"/>
        <item x="98"/>
        <item x="91"/>
        <item x="102"/>
        <item x="101"/>
        <item x="95"/>
        <item x="96"/>
        <item x="93"/>
        <item x="94"/>
        <item x="97"/>
        <item x="99"/>
        <item x="106"/>
        <item x="108"/>
        <item x="100"/>
        <item x="103"/>
        <item x="109"/>
        <item x="104"/>
        <item x="112"/>
        <item x="105"/>
        <item x="107"/>
        <item x="110"/>
        <item x="113"/>
        <item x="122"/>
        <item x="115"/>
        <item x="117"/>
        <item x="116"/>
        <item x="114"/>
        <item x="119"/>
        <item x="118"/>
        <item x="120"/>
        <item x="121"/>
        <item x="125"/>
        <item x="123"/>
        <item x="124"/>
        <item x="128"/>
        <item x="127"/>
        <item x="126"/>
        <item x="129"/>
        <item x="131"/>
        <item x="130"/>
        <item x="132"/>
        <item x="139"/>
        <item x="134"/>
        <item x="137"/>
        <item x="135"/>
        <item x="138"/>
        <item x="136"/>
        <item x="140"/>
        <item x="111"/>
        <item x="133"/>
        <item x="162"/>
        <item x="174"/>
        <item x="222"/>
        <item x="148"/>
        <item x="143"/>
        <item x="145"/>
        <item x="141"/>
        <item x="147"/>
        <item x="142"/>
        <item x="144"/>
        <item x="146"/>
        <item x="153"/>
        <item x="149"/>
        <item x="150"/>
        <item x="152"/>
        <item x="151"/>
        <item x="157"/>
        <item x="154"/>
        <item x="156"/>
        <item x="159"/>
        <item x="155"/>
        <item x="158"/>
        <item x="161"/>
        <item x="160"/>
        <item x="164"/>
        <item x="163"/>
        <item x="166"/>
        <item x="167"/>
        <item x="165"/>
        <item x="170"/>
        <item x="169"/>
        <item x="168"/>
        <item x="172"/>
        <item x="171"/>
        <item x="177"/>
        <item x="173"/>
        <item x="175"/>
        <item x="185"/>
        <item x="178"/>
        <item x="176"/>
        <item x="179"/>
        <item x="180"/>
        <item x="182"/>
        <item x="181"/>
        <item x="184"/>
        <item x="183"/>
        <item x="186"/>
        <item x="187"/>
        <item x="188"/>
        <item x="194"/>
        <item x="195"/>
        <item x="189"/>
        <item x="191"/>
        <item x="190"/>
        <item x="193"/>
        <item x="192"/>
        <item x="197"/>
        <item x="196"/>
        <item x="198"/>
        <item x="200"/>
        <item x="199"/>
        <item x="209"/>
        <item x="202"/>
        <item x="203"/>
        <item x="201"/>
        <item x="204"/>
        <item x="205"/>
        <item x="206"/>
        <item x="212"/>
        <item x="208"/>
        <item x="207"/>
        <item x="215"/>
        <item x="216"/>
        <item x="210"/>
        <item x="211"/>
        <item x="214"/>
        <item x="213"/>
        <item x="219"/>
        <item x="217"/>
        <item x="221"/>
        <item x="218"/>
        <item x="220"/>
        <item x="228"/>
        <item x="223"/>
        <item x="225"/>
        <item x="224"/>
        <item x="226"/>
        <item x="232"/>
        <item x="227"/>
        <item x="233"/>
        <item x="230"/>
        <item x="231"/>
        <item x="229"/>
        <item x="234"/>
        <item x="235"/>
        <item x="243"/>
        <item x="237"/>
        <item x="236"/>
        <item x="238"/>
        <item x="239"/>
        <item x="244"/>
        <item x="240"/>
        <item x="241"/>
        <item x="242"/>
        <item x="245"/>
        <item x="246"/>
        <item x="249"/>
        <item x="247"/>
        <item x="254"/>
        <item x="248"/>
        <item x="252"/>
        <item x="250"/>
        <item x="251"/>
        <item x="255"/>
        <item x="256"/>
        <item x="253"/>
        <item x="25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20" showAll="0"/>
    <pivotField showAll="0">
      <items count="3">
        <item x="1"/>
        <item x="0"/>
        <item t="default"/>
      </items>
    </pivotField>
    <pivotField showAll="0"/>
    <pivotField axis="axisRow" showAll="0">
      <items count="17">
        <item h="1" x="7"/>
        <item h="1" x="0"/>
        <item h="1" x="8"/>
        <item h="1" x="4"/>
        <item h="1" x="5"/>
        <item h="1" x="6"/>
        <item h="1" x="10"/>
        <item h="1" x="2"/>
        <item h="1" x="9"/>
        <item h="1" x="1"/>
        <item h="1" x="3"/>
        <item f="1" x="13"/>
        <item f="1" x="12"/>
        <item f="1" x="14"/>
        <item f="1" x="15"/>
        <item f="1" x="11"/>
        <item t="default"/>
      </items>
    </pivotField>
  </pivotFields>
  <rowFields count="1">
    <field x="22"/>
  </rowFields>
  <rowItems count="6">
    <i>
      <x v="11"/>
    </i>
    <i>
      <x v="12"/>
    </i>
    <i>
      <x v="13"/>
    </i>
    <i>
      <x v="14"/>
    </i>
    <i>
      <x v="15"/>
    </i>
    <i t="grand">
      <x/>
    </i>
  </rowItems>
  <colItems count="1">
    <i/>
  </colItems>
  <dataFields count="1">
    <dataField name="Sum of Number_of_Casualt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6" firstHeaderRow="1" firstDataRow="1" firstDataCol="1"/>
  <pivotFields count="23">
    <pivotField showAll="0"/>
    <pivotField numFmtId="14" showAll="0">
      <items count="259">
        <item x="0"/>
        <item x="5"/>
        <item x="2"/>
        <item x="1"/>
        <item x="3"/>
        <item x="6"/>
        <item x="4"/>
        <item x="10"/>
        <item x="7"/>
        <item x="9"/>
        <item x="23"/>
        <item x="8"/>
        <item x="11"/>
        <item x="36"/>
        <item x="14"/>
        <item x="22"/>
        <item x="16"/>
        <item x="17"/>
        <item x="25"/>
        <item x="12"/>
        <item x="13"/>
        <item x="15"/>
        <item x="21"/>
        <item x="20"/>
        <item x="27"/>
        <item x="18"/>
        <item x="19"/>
        <item x="57"/>
        <item x="37"/>
        <item x="24"/>
        <item x="26"/>
        <item x="51"/>
        <item x="28"/>
        <item x="30"/>
        <item x="33"/>
        <item x="29"/>
        <item x="44"/>
        <item x="31"/>
        <item x="34"/>
        <item x="32"/>
        <item x="39"/>
        <item x="38"/>
        <item x="55"/>
        <item x="48"/>
        <item x="40"/>
        <item x="35"/>
        <item x="50"/>
        <item x="52"/>
        <item x="47"/>
        <item x="42"/>
        <item x="41"/>
        <item x="43"/>
        <item x="45"/>
        <item x="46"/>
        <item x="53"/>
        <item x="49"/>
        <item x="54"/>
        <item x="64"/>
        <item x="73"/>
        <item x="56"/>
        <item x="58"/>
        <item x="71"/>
        <item x="60"/>
        <item x="59"/>
        <item x="61"/>
        <item x="70"/>
        <item x="62"/>
        <item x="63"/>
        <item x="72"/>
        <item x="65"/>
        <item x="67"/>
        <item x="66"/>
        <item x="68"/>
        <item x="69"/>
        <item x="74"/>
        <item x="75"/>
        <item x="77"/>
        <item x="76"/>
        <item x="79"/>
        <item x="78"/>
        <item x="83"/>
        <item x="80"/>
        <item x="81"/>
        <item x="82"/>
        <item x="86"/>
        <item x="87"/>
        <item x="84"/>
        <item x="85"/>
        <item x="88"/>
        <item x="89"/>
        <item x="90"/>
        <item x="92"/>
        <item x="98"/>
        <item x="91"/>
        <item x="102"/>
        <item x="101"/>
        <item x="95"/>
        <item x="96"/>
        <item x="93"/>
        <item x="94"/>
        <item x="97"/>
        <item x="99"/>
        <item x="106"/>
        <item x="108"/>
        <item x="100"/>
        <item x="103"/>
        <item x="109"/>
        <item x="104"/>
        <item x="112"/>
        <item x="105"/>
        <item x="107"/>
        <item x="110"/>
        <item x="113"/>
        <item x="122"/>
        <item x="115"/>
        <item x="117"/>
        <item x="116"/>
        <item x="114"/>
        <item x="119"/>
        <item x="118"/>
        <item x="120"/>
        <item x="121"/>
        <item x="125"/>
        <item x="123"/>
        <item x="124"/>
        <item x="128"/>
        <item x="127"/>
        <item x="126"/>
        <item x="129"/>
        <item x="131"/>
        <item x="130"/>
        <item x="132"/>
        <item x="139"/>
        <item x="134"/>
        <item x="137"/>
        <item x="135"/>
        <item x="138"/>
        <item x="136"/>
        <item x="140"/>
        <item x="111"/>
        <item x="133"/>
        <item x="162"/>
        <item x="174"/>
        <item x="222"/>
        <item x="148"/>
        <item x="143"/>
        <item x="145"/>
        <item x="141"/>
        <item x="147"/>
        <item x="142"/>
        <item x="144"/>
        <item x="146"/>
        <item x="153"/>
        <item x="149"/>
        <item x="150"/>
        <item x="152"/>
        <item x="151"/>
        <item x="157"/>
        <item x="154"/>
        <item x="156"/>
        <item x="159"/>
        <item x="155"/>
        <item x="158"/>
        <item x="161"/>
        <item x="160"/>
        <item x="164"/>
        <item x="163"/>
        <item x="166"/>
        <item x="167"/>
        <item x="165"/>
        <item x="170"/>
        <item x="169"/>
        <item x="168"/>
        <item x="172"/>
        <item x="171"/>
        <item x="177"/>
        <item x="173"/>
        <item x="175"/>
        <item x="185"/>
        <item x="178"/>
        <item x="176"/>
        <item x="179"/>
        <item x="180"/>
        <item x="182"/>
        <item x="181"/>
        <item x="184"/>
        <item x="183"/>
        <item x="186"/>
        <item x="187"/>
        <item x="188"/>
        <item x="194"/>
        <item x="195"/>
        <item x="189"/>
        <item x="191"/>
        <item x="190"/>
        <item x="193"/>
        <item x="192"/>
        <item x="197"/>
        <item x="196"/>
        <item x="198"/>
        <item x="200"/>
        <item x="199"/>
        <item x="209"/>
        <item x="202"/>
        <item x="203"/>
        <item x="201"/>
        <item x="204"/>
        <item x="205"/>
        <item x="206"/>
        <item x="212"/>
        <item x="208"/>
        <item x="207"/>
        <item x="215"/>
        <item x="216"/>
        <item x="210"/>
        <item x="211"/>
        <item x="214"/>
        <item x="213"/>
        <item x="219"/>
        <item x="217"/>
        <item x="221"/>
        <item x="218"/>
        <item x="220"/>
        <item x="228"/>
        <item x="223"/>
        <item x="225"/>
        <item x="224"/>
        <item x="226"/>
        <item x="232"/>
        <item x="227"/>
        <item x="233"/>
        <item x="230"/>
        <item x="231"/>
        <item x="229"/>
        <item x="234"/>
        <item x="235"/>
        <item x="243"/>
        <item x="237"/>
        <item x="236"/>
        <item x="238"/>
        <item x="239"/>
        <item x="244"/>
        <item x="240"/>
        <item x="241"/>
        <item x="242"/>
        <item x="245"/>
        <item x="246"/>
        <item x="249"/>
        <item x="247"/>
        <item x="254"/>
        <item x="248"/>
        <item x="252"/>
        <item x="250"/>
        <item x="251"/>
        <item x="255"/>
        <item x="256"/>
        <item x="253"/>
        <item x="25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20" showAll="0"/>
    <pivotField axis="axisRow" showAll="0">
      <items count="3">
        <item x="1"/>
        <item x="0"/>
        <item t="default"/>
      </items>
    </pivotField>
    <pivotField showAll="0"/>
    <pivotField showAll="0">
      <items count="17">
        <item f="1" x="12"/>
        <item f="1" x="15"/>
        <item x="7"/>
        <item x="0"/>
        <item f="1" x="13"/>
        <item x="8"/>
        <item x="4"/>
        <item x="5"/>
        <item x="6"/>
        <item x="10"/>
        <item x="2"/>
        <item x="9"/>
        <item f="1" x="11"/>
        <item x="1"/>
        <item f="1" x="14"/>
        <item x="3"/>
        <item t="default"/>
      </items>
    </pivotField>
  </pivotFields>
  <rowFields count="1">
    <field x="20"/>
  </rowFields>
  <rowItems count="3">
    <i>
      <x/>
    </i>
    <i>
      <x v="1"/>
    </i>
    <i t="grand">
      <x/>
    </i>
  </rowItems>
  <colItems count="1">
    <i/>
  </colItems>
  <dataFields count="1">
    <dataField name="Sum of Number_of_Casualties" fld="13" baseField="0" baseItem="0"/>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0" count="1" selected="0">
            <x v="0"/>
          </reference>
        </references>
      </pivotArea>
    </chartFormat>
    <chartFormat chart="5" format="6">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7:B11" firstHeaderRow="1" firstDataRow="1" firstDataCol="1"/>
  <pivotFields count="23">
    <pivotField showAll="0"/>
    <pivotField numFmtId="14" showAll="0">
      <items count="259">
        <item x="0"/>
        <item x="5"/>
        <item x="2"/>
        <item x="1"/>
        <item x="3"/>
        <item x="6"/>
        <item x="4"/>
        <item x="10"/>
        <item x="7"/>
        <item x="9"/>
        <item x="23"/>
        <item x="8"/>
        <item x="11"/>
        <item x="36"/>
        <item x="14"/>
        <item x="22"/>
        <item x="16"/>
        <item x="17"/>
        <item x="25"/>
        <item x="12"/>
        <item x="13"/>
        <item x="15"/>
        <item x="21"/>
        <item x="20"/>
        <item x="27"/>
        <item x="18"/>
        <item x="19"/>
        <item x="57"/>
        <item x="37"/>
        <item x="24"/>
        <item x="26"/>
        <item x="51"/>
        <item x="28"/>
        <item x="30"/>
        <item x="33"/>
        <item x="29"/>
        <item x="44"/>
        <item x="31"/>
        <item x="34"/>
        <item x="32"/>
        <item x="39"/>
        <item x="38"/>
        <item x="55"/>
        <item x="48"/>
        <item x="40"/>
        <item x="35"/>
        <item x="50"/>
        <item x="52"/>
        <item x="47"/>
        <item x="42"/>
        <item x="41"/>
        <item x="43"/>
        <item x="45"/>
        <item x="46"/>
        <item x="53"/>
        <item x="49"/>
        <item x="54"/>
        <item x="64"/>
        <item x="73"/>
        <item x="56"/>
        <item x="58"/>
        <item x="71"/>
        <item x="60"/>
        <item x="59"/>
        <item x="61"/>
        <item x="70"/>
        <item x="62"/>
        <item x="63"/>
        <item x="72"/>
        <item x="65"/>
        <item x="67"/>
        <item x="66"/>
        <item x="68"/>
        <item x="69"/>
        <item x="74"/>
        <item x="75"/>
        <item x="77"/>
        <item x="76"/>
        <item x="79"/>
        <item x="78"/>
        <item x="83"/>
        <item x="80"/>
        <item x="81"/>
        <item x="82"/>
        <item x="86"/>
        <item x="87"/>
        <item x="84"/>
        <item x="85"/>
        <item x="88"/>
        <item x="89"/>
        <item x="90"/>
        <item x="92"/>
        <item x="98"/>
        <item x="91"/>
        <item x="102"/>
        <item x="101"/>
        <item x="95"/>
        <item x="96"/>
        <item x="93"/>
        <item x="94"/>
        <item x="97"/>
        <item x="99"/>
        <item x="106"/>
        <item x="108"/>
        <item x="100"/>
        <item x="103"/>
        <item x="109"/>
        <item x="104"/>
        <item x="112"/>
        <item x="105"/>
        <item x="107"/>
        <item x="110"/>
        <item x="113"/>
        <item x="122"/>
        <item x="115"/>
        <item x="117"/>
        <item x="116"/>
        <item x="114"/>
        <item x="119"/>
        <item x="118"/>
        <item x="120"/>
        <item x="121"/>
        <item x="125"/>
        <item x="123"/>
        <item x="124"/>
        <item x="128"/>
        <item x="127"/>
        <item x="126"/>
        <item x="129"/>
        <item x="131"/>
        <item x="130"/>
        <item x="132"/>
        <item x="139"/>
        <item x="134"/>
        <item x="137"/>
        <item x="135"/>
        <item x="138"/>
        <item x="136"/>
        <item x="140"/>
        <item x="111"/>
        <item x="133"/>
        <item x="162"/>
        <item x="174"/>
        <item x="222"/>
        <item x="148"/>
        <item x="143"/>
        <item x="145"/>
        <item x="141"/>
        <item x="147"/>
        <item x="142"/>
        <item x="144"/>
        <item x="146"/>
        <item x="153"/>
        <item x="149"/>
        <item x="150"/>
        <item x="152"/>
        <item x="151"/>
        <item x="157"/>
        <item x="154"/>
        <item x="156"/>
        <item x="159"/>
        <item x="155"/>
        <item x="158"/>
        <item x="161"/>
        <item x="160"/>
        <item x="164"/>
        <item x="163"/>
        <item x="166"/>
        <item x="167"/>
        <item x="165"/>
        <item x="170"/>
        <item x="169"/>
        <item x="168"/>
        <item x="172"/>
        <item x="171"/>
        <item x="177"/>
        <item x="173"/>
        <item x="175"/>
        <item x="185"/>
        <item x="178"/>
        <item x="176"/>
        <item x="179"/>
        <item x="180"/>
        <item x="182"/>
        <item x="181"/>
        <item x="184"/>
        <item x="183"/>
        <item x="186"/>
        <item x="187"/>
        <item x="188"/>
        <item x="194"/>
        <item x="195"/>
        <item x="189"/>
        <item x="191"/>
        <item x="190"/>
        <item x="193"/>
        <item x="192"/>
        <item x="197"/>
        <item x="196"/>
        <item x="198"/>
        <item x="200"/>
        <item x="199"/>
        <item x="209"/>
        <item x="202"/>
        <item x="203"/>
        <item x="201"/>
        <item x="204"/>
        <item x="205"/>
        <item x="206"/>
        <item x="212"/>
        <item x="208"/>
        <item x="207"/>
        <item x="215"/>
        <item x="216"/>
        <item x="210"/>
        <item x="211"/>
        <item x="214"/>
        <item x="213"/>
        <item x="219"/>
        <item x="217"/>
        <item x="221"/>
        <item x="218"/>
        <item x="220"/>
        <item x="228"/>
        <item x="223"/>
        <item x="225"/>
        <item x="224"/>
        <item x="226"/>
        <item x="232"/>
        <item x="227"/>
        <item x="233"/>
        <item x="230"/>
        <item x="231"/>
        <item x="229"/>
        <item x="234"/>
        <item x="235"/>
        <item x="243"/>
        <item x="237"/>
        <item x="236"/>
        <item x="238"/>
        <item x="239"/>
        <item x="244"/>
        <item x="240"/>
        <item x="241"/>
        <item x="242"/>
        <item x="245"/>
        <item x="246"/>
        <item x="249"/>
        <item x="247"/>
        <item x="254"/>
        <item x="248"/>
        <item x="252"/>
        <item x="250"/>
        <item x="251"/>
        <item x="255"/>
        <item x="256"/>
        <item x="253"/>
        <item x="257"/>
        <item t="default"/>
      </items>
    </pivotField>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20" showAll="0"/>
    <pivotField showAll="0">
      <items count="3">
        <item x="1"/>
        <item x="0"/>
        <item t="default"/>
      </items>
    </pivotField>
    <pivotField showAll="0"/>
    <pivotField showAll="0">
      <items count="17">
        <item x="7"/>
        <item x="0"/>
        <item x="8"/>
        <item x="4"/>
        <item x="5"/>
        <item x="6"/>
        <item x="10"/>
        <item x="2"/>
        <item x="9"/>
        <item x="1"/>
        <item x="3"/>
        <item f="1" x="13"/>
        <item f="1" x="12"/>
        <item f="1" x="14"/>
        <item f="1" x="15"/>
        <item f="1" x="11"/>
        <item t="default"/>
      </items>
    </pivotField>
  </pivotFields>
  <rowFields count="1">
    <field x="7"/>
  </rowFields>
  <rowItems count="4">
    <i>
      <x/>
    </i>
    <i>
      <x v="1"/>
    </i>
    <i>
      <x v="2"/>
    </i>
    <i t="grand">
      <x/>
    </i>
  </rowItems>
  <colItems count="1">
    <i/>
  </colItems>
  <dataFields count="1">
    <dataField name="Sum of Number_of_Casualt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A4" firstHeaderRow="1" firstDataRow="1" firstDataCol="0"/>
  <pivotFields count="23">
    <pivotField showAll="0"/>
    <pivotField numFmtId="14" showAll="0">
      <items count="259">
        <item x="0"/>
        <item x="5"/>
        <item x="2"/>
        <item x="1"/>
        <item x="3"/>
        <item x="6"/>
        <item x="4"/>
        <item x="10"/>
        <item x="7"/>
        <item x="9"/>
        <item x="23"/>
        <item x="8"/>
        <item x="11"/>
        <item x="36"/>
        <item x="14"/>
        <item x="22"/>
        <item x="16"/>
        <item x="17"/>
        <item x="25"/>
        <item x="12"/>
        <item x="13"/>
        <item x="15"/>
        <item x="21"/>
        <item x="20"/>
        <item x="27"/>
        <item x="18"/>
        <item x="19"/>
        <item x="57"/>
        <item x="37"/>
        <item x="24"/>
        <item x="26"/>
        <item x="51"/>
        <item x="28"/>
        <item x="30"/>
        <item x="33"/>
        <item x="29"/>
        <item x="44"/>
        <item x="31"/>
        <item x="34"/>
        <item x="32"/>
        <item x="39"/>
        <item x="38"/>
        <item x="55"/>
        <item x="48"/>
        <item x="40"/>
        <item x="35"/>
        <item x="50"/>
        <item x="52"/>
        <item x="47"/>
        <item x="42"/>
        <item x="41"/>
        <item x="43"/>
        <item x="45"/>
        <item x="46"/>
        <item x="53"/>
        <item x="49"/>
        <item x="54"/>
        <item x="64"/>
        <item x="73"/>
        <item x="56"/>
        <item x="58"/>
        <item x="71"/>
        <item x="60"/>
        <item x="59"/>
        <item x="61"/>
        <item x="70"/>
        <item x="62"/>
        <item x="63"/>
        <item x="72"/>
        <item x="65"/>
        <item x="67"/>
        <item x="66"/>
        <item x="68"/>
        <item x="69"/>
        <item x="74"/>
        <item x="75"/>
        <item x="77"/>
        <item x="76"/>
        <item x="79"/>
        <item x="78"/>
        <item x="83"/>
        <item x="80"/>
        <item x="81"/>
        <item x="82"/>
        <item x="86"/>
        <item x="87"/>
        <item x="84"/>
        <item x="85"/>
        <item x="88"/>
        <item x="89"/>
        <item x="90"/>
        <item x="92"/>
        <item x="98"/>
        <item x="91"/>
        <item x="102"/>
        <item x="101"/>
        <item x="95"/>
        <item x="96"/>
        <item x="93"/>
        <item x="94"/>
        <item x="97"/>
        <item x="99"/>
        <item x="106"/>
        <item x="108"/>
        <item x="100"/>
        <item x="103"/>
        <item x="109"/>
        <item x="104"/>
        <item x="112"/>
        <item x="105"/>
        <item x="107"/>
        <item x="110"/>
        <item x="113"/>
        <item x="122"/>
        <item x="115"/>
        <item x="117"/>
        <item x="116"/>
        <item x="114"/>
        <item x="119"/>
        <item x="118"/>
        <item x="120"/>
        <item x="121"/>
        <item x="125"/>
        <item x="123"/>
        <item x="124"/>
        <item x="128"/>
        <item x="127"/>
        <item x="126"/>
        <item x="129"/>
        <item x="131"/>
        <item x="130"/>
        <item x="132"/>
        <item x="139"/>
        <item x="134"/>
        <item x="137"/>
        <item x="135"/>
        <item x="138"/>
        <item x="136"/>
        <item x="140"/>
        <item x="111"/>
        <item x="133"/>
        <item x="162"/>
        <item x="174"/>
        <item x="222"/>
        <item x="148"/>
        <item x="143"/>
        <item x="145"/>
        <item x="141"/>
        <item x="147"/>
        <item x="142"/>
        <item x="144"/>
        <item x="146"/>
        <item x="153"/>
        <item x="149"/>
        <item x="150"/>
        <item x="152"/>
        <item x="151"/>
        <item x="157"/>
        <item x="154"/>
        <item x="156"/>
        <item x="159"/>
        <item x="155"/>
        <item x="158"/>
        <item x="161"/>
        <item x="160"/>
        <item x="164"/>
        <item x="163"/>
        <item x="166"/>
        <item x="167"/>
        <item x="165"/>
        <item x="170"/>
        <item x="169"/>
        <item x="168"/>
        <item x="172"/>
        <item x="171"/>
        <item x="177"/>
        <item x="173"/>
        <item x="175"/>
        <item x="185"/>
        <item x="178"/>
        <item x="176"/>
        <item x="179"/>
        <item x="180"/>
        <item x="182"/>
        <item x="181"/>
        <item x="184"/>
        <item x="183"/>
        <item x="186"/>
        <item x="187"/>
        <item x="188"/>
        <item x="194"/>
        <item x="195"/>
        <item x="189"/>
        <item x="191"/>
        <item x="190"/>
        <item x="193"/>
        <item x="192"/>
        <item x="197"/>
        <item x="196"/>
        <item x="198"/>
        <item x="200"/>
        <item x="199"/>
        <item x="209"/>
        <item x="202"/>
        <item x="203"/>
        <item x="201"/>
        <item x="204"/>
        <item x="205"/>
        <item x="206"/>
        <item x="212"/>
        <item x="208"/>
        <item x="207"/>
        <item x="215"/>
        <item x="216"/>
        <item x="210"/>
        <item x="211"/>
        <item x="214"/>
        <item x="213"/>
        <item x="219"/>
        <item x="217"/>
        <item x="221"/>
        <item x="218"/>
        <item x="220"/>
        <item x="228"/>
        <item x="223"/>
        <item x="225"/>
        <item x="224"/>
        <item x="226"/>
        <item x="232"/>
        <item x="227"/>
        <item x="233"/>
        <item x="230"/>
        <item x="231"/>
        <item x="229"/>
        <item x="234"/>
        <item x="235"/>
        <item x="243"/>
        <item x="237"/>
        <item x="236"/>
        <item x="238"/>
        <item x="239"/>
        <item x="244"/>
        <item x="240"/>
        <item x="241"/>
        <item x="242"/>
        <item x="245"/>
        <item x="246"/>
        <item x="249"/>
        <item x="247"/>
        <item x="254"/>
        <item x="248"/>
        <item x="252"/>
        <item x="250"/>
        <item x="251"/>
        <item x="255"/>
        <item x="256"/>
        <item x="253"/>
        <item x="25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20" showAll="0"/>
    <pivotField showAll="0">
      <items count="3">
        <item x="1"/>
        <item x="0"/>
        <item t="default"/>
      </items>
    </pivotField>
    <pivotField showAll="0"/>
    <pivotField showAll="0">
      <items count="17">
        <item x="7"/>
        <item x="0"/>
        <item x="8"/>
        <item x="4"/>
        <item x="5"/>
        <item x="6"/>
        <item x="10"/>
        <item x="2"/>
        <item x="9"/>
        <item x="1"/>
        <item x="3"/>
        <item f="1" x="13"/>
        <item f="1" x="12"/>
        <item f="1" x="14"/>
        <item f="1" x="15"/>
        <item f="1" x="11"/>
        <item t="default"/>
      </items>
    </pivotField>
  </pivotFields>
  <rowItems count="1">
    <i/>
  </rowItems>
  <colItems count="1">
    <i/>
  </colItems>
  <dataFields count="1">
    <dataField name="Sum of Number_of_Casualt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11" firstHeaderRow="1" firstDataRow="1" firstDataCol="1" rowPageCount="1" colPageCount="1"/>
  <pivotFields count="23">
    <pivotField showAll="0"/>
    <pivotField numFmtId="14" showAll="0">
      <items count="259">
        <item x="0"/>
        <item x="5"/>
        <item x="2"/>
        <item x="1"/>
        <item x="3"/>
        <item x="6"/>
        <item x="4"/>
        <item x="10"/>
        <item x="7"/>
        <item x="9"/>
        <item x="23"/>
        <item x="8"/>
        <item x="11"/>
        <item x="36"/>
        <item x="14"/>
        <item x="22"/>
        <item x="16"/>
        <item x="17"/>
        <item x="25"/>
        <item x="12"/>
        <item x="13"/>
        <item x="15"/>
        <item x="21"/>
        <item x="20"/>
        <item x="27"/>
        <item x="18"/>
        <item x="19"/>
        <item x="57"/>
        <item x="37"/>
        <item x="24"/>
        <item x="26"/>
        <item x="51"/>
        <item x="28"/>
        <item x="30"/>
        <item x="33"/>
        <item x="29"/>
        <item x="44"/>
        <item x="31"/>
        <item x="34"/>
        <item x="32"/>
        <item x="39"/>
        <item x="38"/>
        <item x="55"/>
        <item x="48"/>
        <item x="40"/>
        <item x="35"/>
        <item x="50"/>
        <item x="52"/>
        <item x="47"/>
        <item x="42"/>
        <item x="41"/>
        <item x="43"/>
        <item x="45"/>
        <item x="46"/>
        <item x="53"/>
        <item x="49"/>
        <item x="54"/>
        <item x="64"/>
        <item x="73"/>
        <item x="56"/>
        <item x="58"/>
        <item x="71"/>
        <item x="60"/>
        <item x="59"/>
        <item x="61"/>
        <item x="70"/>
        <item x="62"/>
        <item x="63"/>
        <item x="72"/>
        <item x="65"/>
        <item x="67"/>
        <item x="66"/>
        <item x="68"/>
        <item x="69"/>
        <item x="74"/>
        <item x="75"/>
        <item x="77"/>
        <item x="76"/>
        <item x="79"/>
        <item x="78"/>
        <item x="83"/>
        <item x="80"/>
        <item x="81"/>
        <item x="82"/>
        <item x="86"/>
        <item x="87"/>
        <item x="84"/>
        <item x="85"/>
        <item x="88"/>
        <item x="89"/>
        <item x="90"/>
        <item x="92"/>
        <item x="98"/>
        <item x="91"/>
        <item x="102"/>
        <item x="101"/>
        <item x="95"/>
        <item x="96"/>
        <item x="93"/>
        <item x="94"/>
        <item x="97"/>
        <item x="99"/>
        <item x="106"/>
        <item x="108"/>
        <item x="100"/>
        <item x="103"/>
        <item x="109"/>
        <item x="104"/>
        <item x="112"/>
        <item x="105"/>
        <item x="107"/>
        <item x="110"/>
        <item x="113"/>
        <item x="122"/>
        <item x="115"/>
        <item x="117"/>
        <item x="116"/>
        <item x="114"/>
        <item x="119"/>
        <item x="118"/>
        <item x="120"/>
        <item x="121"/>
        <item x="125"/>
        <item x="123"/>
        <item x="124"/>
        <item x="128"/>
        <item x="127"/>
        <item x="126"/>
        <item x="129"/>
        <item x="131"/>
        <item x="130"/>
        <item x="132"/>
        <item x="139"/>
        <item x="134"/>
        <item x="137"/>
        <item x="135"/>
        <item x="138"/>
        <item x="136"/>
        <item x="140"/>
        <item x="111"/>
        <item x="133"/>
        <item x="162"/>
        <item x="174"/>
        <item x="222"/>
        <item x="148"/>
        <item x="143"/>
        <item x="145"/>
        <item x="141"/>
        <item x="147"/>
        <item x="142"/>
        <item x="144"/>
        <item x="146"/>
        <item x="153"/>
        <item x="149"/>
        <item x="150"/>
        <item x="152"/>
        <item x="151"/>
        <item x="157"/>
        <item x="154"/>
        <item x="156"/>
        <item x="159"/>
        <item x="155"/>
        <item x="158"/>
        <item x="161"/>
        <item x="160"/>
        <item x="164"/>
        <item x="163"/>
        <item x="166"/>
        <item x="167"/>
        <item x="165"/>
        <item x="170"/>
        <item x="169"/>
        <item x="168"/>
        <item x="172"/>
        <item x="171"/>
        <item x="177"/>
        <item x="173"/>
        <item x="175"/>
        <item x="185"/>
        <item x="178"/>
        <item x="176"/>
        <item x="179"/>
        <item x="180"/>
        <item x="182"/>
        <item x="181"/>
        <item x="184"/>
        <item x="183"/>
        <item x="186"/>
        <item x="187"/>
        <item x="188"/>
        <item x="194"/>
        <item x="195"/>
        <item x="189"/>
        <item x="191"/>
        <item x="190"/>
        <item x="193"/>
        <item x="192"/>
        <item x="197"/>
        <item x="196"/>
        <item x="198"/>
        <item x="200"/>
        <item x="199"/>
        <item x="209"/>
        <item x="202"/>
        <item x="203"/>
        <item x="201"/>
        <item x="204"/>
        <item x="205"/>
        <item x="206"/>
        <item x="212"/>
        <item x="208"/>
        <item x="207"/>
        <item x="215"/>
        <item x="216"/>
        <item x="210"/>
        <item x="211"/>
        <item x="214"/>
        <item x="213"/>
        <item x="219"/>
        <item x="217"/>
        <item x="221"/>
        <item x="218"/>
        <item x="220"/>
        <item x="228"/>
        <item x="223"/>
        <item x="225"/>
        <item x="224"/>
        <item x="226"/>
        <item x="232"/>
        <item x="227"/>
        <item x="233"/>
        <item x="230"/>
        <item x="231"/>
        <item x="229"/>
        <item x="234"/>
        <item x="235"/>
        <item x="243"/>
        <item x="237"/>
        <item x="236"/>
        <item x="238"/>
        <item x="239"/>
        <item x="244"/>
        <item x="240"/>
        <item x="241"/>
        <item x="242"/>
        <item x="245"/>
        <item x="246"/>
        <item x="249"/>
        <item x="247"/>
        <item x="254"/>
        <item x="248"/>
        <item x="252"/>
        <item x="250"/>
        <item x="251"/>
        <item x="255"/>
        <item x="256"/>
        <item x="253"/>
        <item x="257"/>
        <item t="default"/>
      </items>
    </pivotField>
    <pivotField axis="axisPage" showAll="0">
      <items count="3">
        <item x="0"/>
        <item x="1"/>
        <item t="default"/>
      </items>
    </pivotField>
    <pivotField axis="axisRow" showAll="0">
      <items count="12">
        <item x="0"/>
        <item x="1"/>
        <item x="2"/>
        <item x="3"/>
        <item x="4"/>
        <item x="5"/>
        <item x="7"/>
        <item x="6"/>
        <item x="8"/>
        <item x="9"/>
        <item x="1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20" showAll="0"/>
    <pivotField showAll="0">
      <items count="3">
        <item x="1"/>
        <item x="0"/>
        <item t="default"/>
      </items>
    </pivotField>
    <pivotField showAll="0"/>
    <pivotField showAll="0">
      <items count="17">
        <item f="1" x="12"/>
        <item f="1" x="15"/>
        <item x="7"/>
        <item x="0"/>
        <item f="1" x="13"/>
        <item x="8"/>
        <item x="4"/>
        <item x="5"/>
        <item x="6"/>
        <item x="10"/>
        <item x="2"/>
        <item x="9"/>
        <item f="1" x="11"/>
        <item x="1"/>
        <item f="1" x="14"/>
        <item x="3"/>
        <item t="default"/>
      </items>
    </pivotField>
  </pivotFields>
  <rowFields count="1">
    <field x="3"/>
  </rowFields>
  <rowItems count="8">
    <i>
      <x/>
    </i>
    <i>
      <x v="1"/>
    </i>
    <i>
      <x v="2"/>
    </i>
    <i>
      <x v="3"/>
    </i>
    <i>
      <x v="4"/>
    </i>
    <i>
      <x v="5"/>
    </i>
    <i>
      <x v="7"/>
    </i>
    <i t="grand">
      <x/>
    </i>
  </rowItems>
  <colItems count="1">
    <i/>
  </colItems>
  <pageFields count="1">
    <pageField fld="2" item="0" hier="-1"/>
  </pageFields>
  <dataFields count="1">
    <dataField name="Sum of Number_of_Casualt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D3:E11" firstHeaderRow="1" firstDataRow="1" firstDataCol="1" rowPageCount="1" colPageCount="1"/>
  <pivotFields count="23">
    <pivotField showAll="0"/>
    <pivotField numFmtId="14" showAll="0">
      <items count="259">
        <item x="0"/>
        <item x="5"/>
        <item x="2"/>
        <item x="1"/>
        <item x="3"/>
        <item x="6"/>
        <item x="4"/>
        <item x="10"/>
        <item x="7"/>
        <item x="9"/>
        <item x="23"/>
        <item x="8"/>
        <item x="11"/>
        <item x="36"/>
        <item x="14"/>
        <item x="22"/>
        <item x="16"/>
        <item x="17"/>
        <item x="25"/>
        <item x="12"/>
        <item x="13"/>
        <item x="15"/>
        <item x="21"/>
        <item x="20"/>
        <item x="27"/>
        <item x="18"/>
        <item x="19"/>
        <item x="57"/>
        <item x="37"/>
        <item x="24"/>
        <item x="26"/>
        <item x="51"/>
        <item x="28"/>
        <item x="30"/>
        <item x="33"/>
        <item x="29"/>
        <item x="44"/>
        <item x="31"/>
        <item x="34"/>
        <item x="32"/>
        <item x="39"/>
        <item x="38"/>
        <item x="55"/>
        <item x="48"/>
        <item x="40"/>
        <item x="35"/>
        <item x="50"/>
        <item x="52"/>
        <item x="47"/>
        <item x="42"/>
        <item x="41"/>
        <item x="43"/>
        <item x="45"/>
        <item x="46"/>
        <item x="53"/>
        <item x="49"/>
        <item x="54"/>
        <item x="64"/>
        <item x="73"/>
        <item x="56"/>
        <item x="58"/>
        <item x="71"/>
        <item x="60"/>
        <item x="59"/>
        <item x="61"/>
        <item x="70"/>
        <item x="62"/>
        <item x="63"/>
        <item x="72"/>
        <item x="65"/>
        <item x="67"/>
        <item x="66"/>
        <item x="68"/>
        <item x="69"/>
        <item x="74"/>
        <item x="75"/>
        <item x="77"/>
        <item x="76"/>
        <item x="79"/>
        <item x="78"/>
        <item x="83"/>
        <item x="80"/>
        <item x="81"/>
        <item x="82"/>
        <item x="86"/>
        <item x="87"/>
        <item x="84"/>
        <item x="85"/>
        <item x="88"/>
        <item x="89"/>
        <item x="90"/>
        <item x="92"/>
        <item x="98"/>
        <item x="91"/>
        <item x="102"/>
        <item x="101"/>
        <item x="95"/>
        <item x="96"/>
        <item x="93"/>
        <item x="94"/>
        <item x="97"/>
        <item x="99"/>
        <item x="106"/>
        <item x="108"/>
        <item x="100"/>
        <item x="103"/>
        <item x="109"/>
        <item x="104"/>
        <item x="112"/>
        <item x="105"/>
        <item x="107"/>
        <item x="110"/>
        <item x="113"/>
        <item x="122"/>
        <item x="115"/>
        <item x="117"/>
        <item x="116"/>
        <item x="114"/>
        <item x="119"/>
        <item x="118"/>
        <item x="120"/>
        <item x="121"/>
        <item x="125"/>
        <item x="123"/>
        <item x="124"/>
        <item x="128"/>
        <item x="127"/>
        <item x="126"/>
        <item x="129"/>
        <item x="131"/>
        <item x="130"/>
        <item x="132"/>
        <item x="139"/>
        <item x="134"/>
        <item x="137"/>
        <item x="135"/>
        <item x="138"/>
        <item x="136"/>
        <item x="140"/>
        <item x="111"/>
        <item x="133"/>
        <item x="162"/>
        <item x="174"/>
        <item x="222"/>
        <item x="148"/>
        <item x="143"/>
        <item x="145"/>
        <item x="141"/>
        <item x="147"/>
        <item x="142"/>
        <item x="144"/>
        <item x="146"/>
        <item x="153"/>
        <item x="149"/>
        <item x="150"/>
        <item x="152"/>
        <item x="151"/>
        <item x="157"/>
        <item x="154"/>
        <item x="156"/>
        <item x="159"/>
        <item x="155"/>
        <item x="158"/>
        <item x="161"/>
        <item x="160"/>
        <item x="164"/>
        <item x="163"/>
        <item x="166"/>
        <item x="167"/>
        <item x="165"/>
        <item x="170"/>
        <item x="169"/>
        <item x="168"/>
        <item x="172"/>
        <item x="171"/>
        <item x="177"/>
        <item x="173"/>
        <item x="175"/>
        <item x="185"/>
        <item x="178"/>
        <item x="176"/>
        <item x="179"/>
        <item x="180"/>
        <item x="182"/>
        <item x="181"/>
        <item x="184"/>
        <item x="183"/>
        <item x="186"/>
        <item x="187"/>
        <item x="188"/>
        <item x="194"/>
        <item x="195"/>
        <item x="189"/>
        <item x="191"/>
        <item x="190"/>
        <item x="193"/>
        <item x="192"/>
        <item x="197"/>
        <item x="196"/>
        <item x="198"/>
        <item x="200"/>
        <item x="199"/>
        <item x="209"/>
        <item x="202"/>
        <item x="203"/>
        <item x="201"/>
        <item x="204"/>
        <item x="205"/>
        <item x="206"/>
        <item x="212"/>
        <item x="208"/>
        <item x="207"/>
        <item x="215"/>
        <item x="216"/>
        <item x="210"/>
        <item x="211"/>
        <item x="214"/>
        <item x="213"/>
        <item x="219"/>
        <item x="217"/>
        <item x="221"/>
        <item x="218"/>
        <item x="220"/>
        <item x="228"/>
        <item x="223"/>
        <item x="225"/>
        <item x="224"/>
        <item x="226"/>
        <item x="232"/>
        <item x="227"/>
        <item x="233"/>
        <item x="230"/>
        <item x="231"/>
        <item x="229"/>
        <item x="234"/>
        <item x="235"/>
        <item x="243"/>
        <item x="237"/>
        <item x="236"/>
        <item x="238"/>
        <item x="239"/>
        <item x="244"/>
        <item x="240"/>
        <item x="241"/>
        <item x="242"/>
        <item x="245"/>
        <item x="246"/>
        <item x="249"/>
        <item x="247"/>
        <item x="254"/>
        <item x="248"/>
        <item x="252"/>
        <item x="250"/>
        <item x="251"/>
        <item x="255"/>
        <item x="256"/>
        <item x="253"/>
        <item x="257"/>
        <item t="default"/>
      </items>
    </pivotField>
    <pivotField axis="axisPage" showAll="0">
      <items count="3">
        <item x="0"/>
        <item x="1"/>
        <item t="default"/>
      </items>
    </pivotField>
    <pivotField axis="axisRow" showAll="0">
      <items count="12">
        <item x="0"/>
        <item x="1"/>
        <item x="2"/>
        <item x="3"/>
        <item x="4"/>
        <item x="5"/>
        <item x="7"/>
        <item x="6"/>
        <item x="8"/>
        <item x="9"/>
        <item x="1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20" showAll="0"/>
    <pivotField showAll="0">
      <items count="3">
        <item x="1"/>
        <item x="0"/>
        <item t="default"/>
      </items>
    </pivotField>
    <pivotField showAll="0"/>
    <pivotField showAll="0">
      <items count="17">
        <item f="1" x="12"/>
        <item f="1" x="15"/>
        <item x="7"/>
        <item x="0"/>
        <item f="1" x="13"/>
        <item x="8"/>
        <item x="4"/>
        <item x="5"/>
        <item x="6"/>
        <item x="10"/>
        <item x="2"/>
        <item x="9"/>
        <item f="1" x="11"/>
        <item x="1"/>
        <item f="1" x="14"/>
        <item x="3"/>
        <item t="default"/>
      </items>
    </pivotField>
  </pivotFields>
  <rowFields count="1">
    <field x="3"/>
  </rowFields>
  <rowItems count="8">
    <i>
      <x v="4"/>
    </i>
    <i>
      <x v="5"/>
    </i>
    <i>
      <x v="6"/>
    </i>
    <i>
      <x v="7"/>
    </i>
    <i>
      <x v="8"/>
    </i>
    <i>
      <x v="9"/>
    </i>
    <i>
      <x v="10"/>
    </i>
    <i t="grand">
      <x/>
    </i>
  </rowItems>
  <colItems count="1">
    <i/>
  </colItems>
  <pageFields count="1">
    <pageField fld="2" item="1" hier="-1"/>
  </pageFields>
  <dataFields count="1">
    <dataField name="Sum of Number_of_Casualt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B26:C29" firstHeaderRow="1" firstDataRow="1" firstDataCol="1"/>
  <pivotFields count="23">
    <pivotField showAll="0"/>
    <pivotField numFmtId="14" showAll="0">
      <items count="259">
        <item x="0"/>
        <item x="5"/>
        <item x="2"/>
        <item x="1"/>
        <item x="3"/>
        <item x="6"/>
        <item x="4"/>
        <item x="10"/>
        <item x="7"/>
        <item x="9"/>
        <item x="23"/>
        <item x="8"/>
        <item x="11"/>
        <item x="36"/>
        <item x="14"/>
        <item x="22"/>
        <item x="16"/>
        <item x="17"/>
        <item x="25"/>
        <item x="12"/>
        <item x="13"/>
        <item x="15"/>
        <item x="21"/>
        <item x="20"/>
        <item x="27"/>
        <item x="18"/>
        <item x="19"/>
        <item x="57"/>
        <item x="37"/>
        <item x="24"/>
        <item x="26"/>
        <item x="51"/>
        <item x="28"/>
        <item x="30"/>
        <item x="33"/>
        <item x="29"/>
        <item x="44"/>
        <item x="31"/>
        <item x="34"/>
        <item x="32"/>
        <item x="39"/>
        <item x="38"/>
        <item x="55"/>
        <item x="48"/>
        <item x="40"/>
        <item x="35"/>
        <item x="50"/>
        <item x="52"/>
        <item x="47"/>
        <item x="42"/>
        <item x="41"/>
        <item x="43"/>
        <item x="45"/>
        <item x="46"/>
        <item x="53"/>
        <item x="49"/>
        <item x="54"/>
        <item x="64"/>
        <item x="73"/>
        <item x="56"/>
        <item x="58"/>
        <item x="71"/>
        <item x="60"/>
        <item x="59"/>
        <item x="61"/>
        <item x="70"/>
        <item x="62"/>
        <item x="63"/>
        <item x="72"/>
        <item x="65"/>
        <item x="67"/>
        <item x="66"/>
        <item x="68"/>
        <item x="69"/>
        <item x="74"/>
        <item x="75"/>
        <item x="77"/>
        <item x="76"/>
        <item x="79"/>
        <item x="78"/>
        <item x="83"/>
        <item x="80"/>
        <item x="81"/>
        <item x="82"/>
        <item x="86"/>
        <item x="87"/>
        <item x="84"/>
        <item x="85"/>
        <item x="88"/>
        <item x="89"/>
        <item x="90"/>
        <item x="92"/>
        <item x="98"/>
        <item x="91"/>
        <item x="102"/>
        <item x="101"/>
        <item x="95"/>
        <item x="96"/>
        <item x="93"/>
        <item x="94"/>
        <item x="97"/>
        <item x="99"/>
        <item x="106"/>
        <item x="108"/>
        <item x="100"/>
        <item x="103"/>
        <item x="109"/>
        <item x="104"/>
        <item x="112"/>
        <item x="105"/>
        <item x="107"/>
        <item x="110"/>
        <item x="113"/>
        <item x="122"/>
        <item x="115"/>
        <item x="117"/>
        <item x="116"/>
        <item x="114"/>
        <item x="119"/>
        <item x="118"/>
        <item x="120"/>
        <item x="121"/>
        <item x="125"/>
        <item x="123"/>
        <item x="124"/>
        <item x="128"/>
        <item x="127"/>
        <item x="126"/>
        <item x="129"/>
        <item x="131"/>
        <item x="130"/>
        <item x="132"/>
        <item x="139"/>
        <item x="134"/>
        <item x="137"/>
        <item x="135"/>
        <item x="138"/>
        <item x="136"/>
        <item x="140"/>
        <item x="111"/>
        <item x="133"/>
        <item x="162"/>
        <item x="174"/>
        <item x="222"/>
        <item x="148"/>
        <item x="143"/>
        <item x="145"/>
        <item x="141"/>
        <item x="147"/>
        <item x="142"/>
        <item x="144"/>
        <item x="146"/>
        <item x="153"/>
        <item x="149"/>
        <item x="150"/>
        <item x="152"/>
        <item x="151"/>
        <item x="157"/>
        <item x="154"/>
        <item x="156"/>
        <item x="159"/>
        <item x="155"/>
        <item x="158"/>
        <item x="161"/>
        <item x="160"/>
        <item x="164"/>
        <item x="163"/>
        <item x="166"/>
        <item x="167"/>
        <item x="165"/>
        <item x="170"/>
        <item x="169"/>
        <item x="168"/>
        <item x="172"/>
        <item x="171"/>
        <item x="177"/>
        <item x="173"/>
        <item x="175"/>
        <item x="185"/>
        <item x="178"/>
        <item x="176"/>
        <item x="179"/>
        <item x="180"/>
        <item x="182"/>
        <item x="181"/>
        <item x="184"/>
        <item x="183"/>
        <item x="186"/>
        <item x="187"/>
        <item x="188"/>
        <item x="194"/>
        <item x="195"/>
        <item x="189"/>
        <item x="191"/>
        <item x="190"/>
        <item x="193"/>
        <item x="192"/>
        <item x="197"/>
        <item x="196"/>
        <item x="198"/>
        <item x="200"/>
        <item x="199"/>
        <item x="209"/>
        <item x="202"/>
        <item x="203"/>
        <item x="201"/>
        <item x="204"/>
        <item x="205"/>
        <item x="206"/>
        <item x="212"/>
        <item x="208"/>
        <item x="207"/>
        <item x="215"/>
        <item x="216"/>
        <item x="210"/>
        <item x="211"/>
        <item x="214"/>
        <item x="213"/>
        <item x="219"/>
        <item x="217"/>
        <item x="221"/>
        <item x="218"/>
        <item x="220"/>
        <item x="228"/>
        <item x="223"/>
        <item x="225"/>
        <item x="224"/>
        <item x="226"/>
        <item x="232"/>
        <item x="227"/>
        <item x="233"/>
        <item x="230"/>
        <item x="231"/>
        <item x="229"/>
        <item x="234"/>
        <item x="235"/>
        <item x="243"/>
        <item x="237"/>
        <item x="236"/>
        <item x="238"/>
        <item x="239"/>
        <item x="244"/>
        <item x="240"/>
        <item x="241"/>
        <item x="242"/>
        <item x="245"/>
        <item x="246"/>
        <item x="249"/>
        <item x="247"/>
        <item x="254"/>
        <item x="248"/>
        <item x="252"/>
        <item x="250"/>
        <item x="251"/>
        <item x="255"/>
        <item x="256"/>
        <item x="253"/>
        <item x="25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numFmtId="20" showAll="0"/>
    <pivotField axis="axisRow" showAll="0">
      <items count="3">
        <item x="0"/>
        <item x="1"/>
        <item t="default"/>
      </items>
    </pivotField>
    <pivotField showAll="0"/>
    <pivotField showAll="0">
      <items count="17">
        <item f="1" x="12"/>
        <item f="1" x="15"/>
        <item x="7"/>
        <item x="0"/>
        <item f="1" x="13"/>
        <item x="8"/>
        <item x="4"/>
        <item x="5"/>
        <item x="6"/>
        <item x="10"/>
        <item x="2"/>
        <item x="9"/>
        <item f="1" x="11"/>
        <item x="1"/>
        <item f="1" x="14"/>
        <item x="3"/>
        <item t="default"/>
      </items>
    </pivotField>
  </pivotFields>
  <rowFields count="1">
    <field x="20"/>
  </rowFields>
  <rowItems count="3">
    <i>
      <x/>
    </i>
    <i>
      <x v="1"/>
    </i>
    <i t="grand">
      <x/>
    </i>
  </rowItems>
  <colItems count="1">
    <i/>
  </colItems>
  <dataFields count="1">
    <dataField name="Sum of Number_of_Casualties" fld="13"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showHeaders="0" outline="1" outlineData="1" multipleFieldFilters="0" chartFormat="10">
  <location ref="E18:F23" firstHeaderRow="1" firstDataRow="1" firstDataCol="1"/>
  <pivotFields count="23">
    <pivotField showAll="0"/>
    <pivotField numFmtId="14" showAll="0">
      <items count="259">
        <item x="0"/>
        <item x="5"/>
        <item x="2"/>
        <item x="1"/>
        <item x="3"/>
        <item x="6"/>
        <item x="4"/>
        <item x="10"/>
        <item x="7"/>
        <item x="9"/>
        <item x="23"/>
        <item x="8"/>
        <item x="11"/>
        <item x="36"/>
        <item x="14"/>
        <item x="22"/>
        <item x="16"/>
        <item x="17"/>
        <item x="25"/>
        <item x="12"/>
        <item x="13"/>
        <item x="15"/>
        <item x="21"/>
        <item x="20"/>
        <item x="27"/>
        <item x="18"/>
        <item x="19"/>
        <item x="57"/>
        <item x="37"/>
        <item x="24"/>
        <item x="26"/>
        <item x="51"/>
        <item x="28"/>
        <item x="30"/>
        <item x="33"/>
        <item x="29"/>
        <item x="44"/>
        <item x="31"/>
        <item x="34"/>
        <item x="32"/>
        <item x="39"/>
        <item x="38"/>
        <item x="55"/>
        <item x="48"/>
        <item x="40"/>
        <item x="35"/>
        <item x="50"/>
        <item x="52"/>
        <item x="47"/>
        <item x="42"/>
        <item x="41"/>
        <item x="43"/>
        <item x="45"/>
        <item x="46"/>
        <item x="53"/>
        <item x="49"/>
        <item x="54"/>
        <item x="64"/>
        <item x="73"/>
        <item x="56"/>
        <item x="58"/>
        <item x="71"/>
        <item x="60"/>
        <item x="59"/>
        <item x="61"/>
        <item x="70"/>
        <item x="62"/>
        <item x="63"/>
        <item x="72"/>
        <item x="65"/>
        <item x="67"/>
        <item x="66"/>
        <item x="68"/>
        <item x="69"/>
        <item x="74"/>
        <item x="75"/>
        <item x="77"/>
        <item x="76"/>
        <item x="79"/>
        <item x="78"/>
        <item x="83"/>
        <item x="80"/>
        <item x="81"/>
        <item x="82"/>
        <item x="86"/>
        <item x="87"/>
        <item x="84"/>
        <item x="85"/>
        <item x="88"/>
        <item x="89"/>
        <item x="90"/>
        <item x="92"/>
        <item x="98"/>
        <item x="91"/>
        <item x="102"/>
        <item x="101"/>
        <item x="95"/>
        <item x="96"/>
        <item x="93"/>
        <item x="94"/>
        <item x="97"/>
        <item x="99"/>
        <item x="106"/>
        <item x="108"/>
        <item x="100"/>
        <item x="103"/>
        <item x="109"/>
        <item x="104"/>
        <item x="112"/>
        <item x="105"/>
        <item x="107"/>
        <item x="110"/>
        <item x="113"/>
        <item x="122"/>
        <item x="115"/>
        <item x="117"/>
        <item x="116"/>
        <item x="114"/>
        <item x="119"/>
        <item x="118"/>
        <item x="120"/>
        <item x="121"/>
        <item x="125"/>
        <item x="123"/>
        <item x="124"/>
        <item x="128"/>
        <item x="127"/>
        <item x="126"/>
        <item x="129"/>
        <item x="131"/>
        <item x="130"/>
        <item x="132"/>
        <item x="139"/>
        <item x="134"/>
        <item x="137"/>
        <item x="135"/>
        <item x="138"/>
        <item x="136"/>
        <item x="140"/>
        <item x="111"/>
        <item x="133"/>
        <item x="162"/>
        <item x="174"/>
        <item x="222"/>
        <item x="148"/>
        <item x="143"/>
        <item x="145"/>
        <item x="141"/>
        <item x="147"/>
        <item x="142"/>
        <item x="144"/>
        <item x="146"/>
        <item x="153"/>
        <item x="149"/>
        <item x="150"/>
        <item x="152"/>
        <item x="151"/>
        <item x="157"/>
        <item x="154"/>
        <item x="156"/>
        <item x="159"/>
        <item x="155"/>
        <item x="158"/>
        <item x="161"/>
        <item x="160"/>
        <item x="164"/>
        <item x="163"/>
        <item x="166"/>
        <item x="167"/>
        <item x="165"/>
        <item x="170"/>
        <item x="169"/>
        <item x="168"/>
        <item x="172"/>
        <item x="171"/>
        <item x="177"/>
        <item x="173"/>
        <item x="175"/>
        <item x="185"/>
        <item x="178"/>
        <item x="176"/>
        <item x="179"/>
        <item x="180"/>
        <item x="182"/>
        <item x="181"/>
        <item x="184"/>
        <item x="183"/>
        <item x="186"/>
        <item x="187"/>
        <item x="188"/>
        <item x="194"/>
        <item x="195"/>
        <item x="189"/>
        <item x="191"/>
        <item x="190"/>
        <item x="193"/>
        <item x="192"/>
        <item x="197"/>
        <item x="196"/>
        <item x="198"/>
        <item x="200"/>
        <item x="199"/>
        <item x="209"/>
        <item x="202"/>
        <item x="203"/>
        <item x="201"/>
        <item x="204"/>
        <item x="205"/>
        <item x="206"/>
        <item x="212"/>
        <item x="208"/>
        <item x="207"/>
        <item x="215"/>
        <item x="216"/>
        <item x="210"/>
        <item x="211"/>
        <item x="214"/>
        <item x="213"/>
        <item x="219"/>
        <item x="217"/>
        <item x="221"/>
        <item x="218"/>
        <item x="220"/>
        <item x="228"/>
        <item x="223"/>
        <item x="225"/>
        <item x="224"/>
        <item x="226"/>
        <item x="232"/>
        <item x="227"/>
        <item x="233"/>
        <item x="230"/>
        <item x="231"/>
        <item x="229"/>
        <item x="234"/>
        <item x="235"/>
        <item x="243"/>
        <item x="237"/>
        <item x="236"/>
        <item x="238"/>
        <item x="239"/>
        <item x="244"/>
        <item x="240"/>
        <item x="241"/>
        <item x="242"/>
        <item x="245"/>
        <item x="246"/>
        <item x="249"/>
        <item x="247"/>
        <item x="254"/>
        <item x="248"/>
        <item x="252"/>
        <item x="250"/>
        <item x="251"/>
        <item x="255"/>
        <item x="256"/>
        <item x="253"/>
        <item x="25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5">
        <item x="0"/>
        <item x="2"/>
        <item x="3"/>
        <item x="1"/>
        <item t="default"/>
      </items>
    </pivotField>
    <pivotField showAll="0" sortType="ascending">
      <autoSortScope>
        <pivotArea dataOnly="0" outline="0" fieldPosition="0">
          <references count="1">
            <reference field="4294967294" count="1" selected="0">
              <x v="0"/>
            </reference>
          </references>
        </pivotArea>
      </autoSortScope>
    </pivotField>
    <pivotField showAll="0"/>
    <pivotField numFmtId="20" showAll="0"/>
    <pivotField showAll="0">
      <items count="3">
        <item x="1"/>
        <item x="0"/>
        <item t="default"/>
      </items>
    </pivotField>
    <pivotField showAll="0"/>
    <pivotField showAll="0">
      <items count="17">
        <item f="1" x="12"/>
        <item f="1" x="15"/>
        <item x="7"/>
        <item x="0"/>
        <item f="1" x="13"/>
        <item x="8"/>
        <item x="4"/>
        <item x="5"/>
        <item x="6"/>
        <item x="10"/>
        <item x="2"/>
        <item x="9"/>
        <item f="1" x="11"/>
        <item x="1"/>
        <item f="1" x="14"/>
        <item x="3"/>
        <item t="default"/>
      </items>
    </pivotField>
  </pivotFields>
  <rowFields count="1">
    <field x="16"/>
  </rowFields>
  <rowItems count="5">
    <i>
      <x/>
    </i>
    <i>
      <x v="1"/>
    </i>
    <i>
      <x v="2"/>
    </i>
    <i>
      <x v="3"/>
    </i>
    <i t="grand">
      <x/>
    </i>
  </rowItems>
  <colItems count="1">
    <i/>
  </colItems>
  <dataFields count="1">
    <dataField name="Sum of Number_of_Casualties" fld="13"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
  <location ref="B18:C23" firstHeaderRow="1" firstDataRow="1" firstDataCol="1"/>
  <pivotFields count="23">
    <pivotField showAll="0"/>
    <pivotField numFmtId="14" showAll="0">
      <items count="259">
        <item x="0"/>
        <item x="5"/>
        <item x="2"/>
        <item x="1"/>
        <item x="3"/>
        <item x="6"/>
        <item x="4"/>
        <item x="10"/>
        <item x="7"/>
        <item x="9"/>
        <item x="23"/>
        <item x="8"/>
        <item x="11"/>
        <item x="36"/>
        <item x="14"/>
        <item x="22"/>
        <item x="16"/>
        <item x="17"/>
        <item x="25"/>
        <item x="12"/>
        <item x="13"/>
        <item x="15"/>
        <item x="21"/>
        <item x="20"/>
        <item x="27"/>
        <item x="18"/>
        <item x="19"/>
        <item x="57"/>
        <item x="37"/>
        <item x="24"/>
        <item x="26"/>
        <item x="51"/>
        <item x="28"/>
        <item x="30"/>
        <item x="33"/>
        <item x="29"/>
        <item x="44"/>
        <item x="31"/>
        <item x="34"/>
        <item x="32"/>
        <item x="39"/>
        <item x="38"/>
        <item x="55"/>
        <item x="48"/>
        <item x="40"/>
        <item x="35"/>
        <item x="50"/>
        <item x="52"/>
        <item x="47"/>
        <item x="42"/>
        <item x="41"/>
        <item x="43"/>
        <item x="45"/>
        <item x="46"/>
        <item x="53"/>
        <item x="49"/>
        <item x="54"/>
        <item x="64"/>
        <item x="73"/>
        <item x="56"/>
        <item x="58"/>
        <item x="71"/>
        <item x="60"/>
        <item x="59"/>
        <item x="61"/>
        <item x="70"/>
        <item x="62"/>
        <item x="63"/>
        <item x="72"/>
        <item x="65"/>
        <item x="67"/>
        <item x="66"/>
        <item x="68"/>
        <item x="69"/>
        <item x="74"/>
        <item x="75"/>
        <item x="77"/>
        <item x="76"/>
        <item x="79"/>
        <item x="78"/>
        <item x="83"/>
        <item x="80"/>
        <item x="81"/>
        <item x="82"/>
        <item x="86"/>
        <item x="87"/>
        <item x="84"/>
        <item x="85"/>
        <item x="88"/>
        <item x="89"/>
        <item x="90"/>
        <item x="92"/>
        <item x="98"/>
        <item x="91"/>
        <item x="102"/>
        <item x="101"/>
        <item x="95"/>
        <item x="96"/>
        <item x="93"/>
        <item x="94"/>
        <item x="97"/>
        <item x="99"/>
        <item x="106"/>
        <item x="108"/>
        <item x="100"/>
        <item x="103"/>
        <item x="109"/>
        <item x="104"/>
        <item x="112"/>
        <item x="105"/>
        <item x="107"/>
        <item x="110"/>
        <item x="113"/>
        <item x="122"/>
        <item x="115"/>
        <item x="117"/>
        <item x="116"/>
        <item x="114"/>
        <item x="119"/>
        <item x="118"/>
        <item x="120"/>
        <item x="121"/>
        <item x="125"/>
        <item x="123"/>
        <item x="124"/>
        <item x="128"/>
        <item x="127"/>
        <item x="126"/>
        <item x="129"/>
        <item x="131"/>
        <item x="130"/>
        <item x="132"/>
        <item x="139"/>
        <item x="134"/>
        <item x="137"/>
        <item x="135"/>
        <item x="138"/>
        <item x="136"/>
        <item x="140"/>
        <item x="111"/>
        <item x="133"/>
        <item x="162"/>
        <item x="174"/>
        <item x="222"/>
        <item x="148"/>
        <item x="143"/>
        <item x="145"/>
        <item x="141"/>
        <item x="147"/>
        <item x="142"/>
        <item x="144"/>
        <item x="146"/>
        <item x="153"/>
        <item x="149"/>
        <item x="150"/>
        <item x="152"/>
        <item x="151"/>
        <item x="157"/>
        <item x="154"/>
        <item x="156"/>
        <item x="159"/>
        <item x="155"/>
        <item x="158"/>
        <item x="161"/>
        <item x="160"/>
        <item x="164"/>
        <item x="163"/>
        <item x="166"/>
        <item x="167"/>
        <item x="165"/>
        <item x="170"/>
        <item x="169"/>
        <item x="168"/>
        <item x="172"/>
        <item x="171"/>
        <item x="177"/>
        <item x="173"/>
        <item x="175"/>
        <item x="185"/>
        <item x="178"/>
        <item x="176"/>
        <item x="179"/>
        <item x="180"/>
        <item x="182"/>
        <item x="181"/>
        <item x="184"/>
        <item x="183"/>
        <item x="186"/>
        <item x="187"/>
        <item x="188"/>
        <item x="194"/>
        <item x="195"/>
        <item x="189"/>
        <item x="191"/>
        <item x="190"/>
        <item x="193"/>
        <item x="192"/>
        <item x="197"/>
        <item x="196"/>
        <item x="198"/>
        <item x="200"/>
        <item x="199"/>
        <item x="209"/>
        <item x="202"/>
        <item x="203"/>
        <item x="201"/>
        <item x="204"/>
        <item x="205"/>
        <item x="206"/>
        <item x="212"/>
        <item x="208"/>
        <item x="207"/>
        <item x="215"/>
        <item x="216"/>
        <item x="210"/>
        <item x="211"/>
        <item x="214"/>
        <item x="213"/>
        <item x="219"/>
        <item x="217"/>
        <item x="221"/>
        <item x="218"/>
        <item x="220"/>
        <item x="228"/>
        <item x="223"/>
        <item x="225"/>
        <item x="224"/>
        <item x="226"/>
        <item x="232"/>
        <item x="227"/>
        <item x="233"/>
        <item x="230"/>
        <item x="231"/>
        <item x="229"/>
        <item x="234"/>
        <item x="235"/>
        <item x="243"/>
        <item x="237"/>
        <item x="236"/>
        <item x="238"/>
        <item x="239"/>
        <item x="244"/>
        <item x="240"/>
        <item x="241"/>
        <item x="242"/>
        <item x="245"/>
        <item x="246"/>
        <item x="249"/>
        <item x="247"/>
        <item x="254"/>
        <item x="248"/>
        <item x="252"/>
        <item x="250"/>
        <item x="251"/>
        <item x="255"/>
        <item x="256"/>
        <item x="253"/>
        <item x="25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sortType="a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numFmtId="20" showAll="0"/>
    <pivotField showAll="0">
      <items count="3">
        <item x="1"/>
        <item x="0"/>
        <item t="default"/>
      </items>
    </pivotField>
    <pivotField showAll="0"/>
    <pivotField showAll="0">
      <items count="17">
        <item f="1" x="12"/>
        <item f="1" x="15"/>
        <item x="7"/>
        <item x="0"/>
        <item f="1" x="13"/>
        <item x="8"/>
        <item x="4"/>
        <item x="5"/>
        <item x="6"/>
        <item x="10"/>
        <item x="2"/>
        <item x="9"/>
        <item f="1" x="11"/>
        <item x="1"/>
        <item f="1" x="14"/>
        <item x="3"/>
        <item t="default"/>
      </items>
    </pivotField>
  </pivotFields>
  <rowFields count="1">
    <field x="17"/>
  </rowFields>
  <rowItems count="5">
    <i>
      <x v="2"/>
    </i>
    <i>
      <x v="1"/>
    </i>
    <i>
      <x/>
    </i>
    <i>
      <x v="3"/>
    </i>
    <i t="grand">
      <x/>
    </i>
  </rowItems>
  <colItems count="1">
    <i/>
  </colItems>
  <dataFields count="1">
    <dataField name="Sum of Number_of_Casualties" fld="13"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D3:E6" firstHeaderRow="1" firstDataRow="1" firstDataCol="1"/>
  <pivotFields count="23">
    <pivotField showAll="0"/>
    <pivotField numFmtId="14" showAll="0">
      <items count="259">
        <item x="0"/>
        <item x="5"/>
        <item x="2"/>
        <item x="1"/>
        <item x="3"/>
        <item x="6"/>
        <item x="4"/>
        <item x="10"/>
        <item x="7"/>
        <item x="9"/>
        <item x="23"/>
        <item x="8"/>
        <item x="11"/>
        <item x="36"/>
        <item x="14"/>
        <item x="22"/>
        <item x="16"/>
        <item x="17"/>
        <item x="25"/>
        <item x="12"/>
        <item x="13"/>
        <item x="15"/>
        <item x="21"/>
        <item x="20"/>
        <item x="27"/>
        <item x="18"/>
        <item x="19"/>
        <item x="57"/>
        <item x="37"/>
        <item x="24"/>
        <item x="26"/>
        <item x="51"/>
        <item x="28"/>
        <item x="30"/>
        <item x="33"/>
        <item x="29"/>
        <item x="44"/>
        <item x="31"/>
        <item x="34"/>
        <item x="32"/>
        <item x="39"/>
        <item x="38"/>
        <item x="55"/>
        <item x="48"/>
        <item x="40"/>
        <item x="35"/>
        <item x="50"/>
        <item x="52"/>
        <item x="47"/>
        <item x="42"/>
        <item x="41"/>
        <item x="43"/>
        <item x="45"/>
        <item x="46"/>
        <item x="53"/>
        <item x="49"/>
        <item x="54"/>
        <item x="64"/>
        <item x="73"/>
        <item x="56"/>
        <item x="58"/>
        <item x="71"/>
        <item x="60"/>
        <item x="59"/>
        <item x="61"/>
        <item x="70"/>
        <item x="62"/>
        <item x="63"/>
        <item x="72"/>
        <item x="65"/>
        <item x="67"/>
        <item x="66"/>
        <item x="68"/>
        <item x="69"/>
        <item x="74"/>
        <item x="75"/>
        <item x="77"/>
        <item x="76"/>
        <item x="79"/>
        <item x="78"/>
        <item x="83"/>
        <item x="80"/>
        <item x="81"/>
        <item x="82"/>
        <item x="86"/>
        <item x="87"/>
        <item x="84"/>
        <item x="85"/>
        <item x="88"/>
        <item x="89"/>
        <item x="90"/>
        <item x="92"/>
        <item x="98"/>
        <item x="91"/>
        <item x="102"/>
        <item x="101"/>
        <item x="95"/>
        <item x="96"/>
        <item x="93"/>
        <item x="94"/>
        <item x="97"/>
        <item x="99"/>
        <item x="106"/>
        <item x="108"/>
        <item x="100"/>
        <item x="103"/>
        <item x="109"/>
        <item x="104"/>
        <item x="112"/>
        <item x="105"/>
        <item x="107"/>
        <item x="110"/>
        <item x="113"/>
        <item x="122"/>
        <item x="115"/>
        <item x="117"/>
        <item x="116"/>
        <item x="114"/>
        <item x="119"/>
        <item x="118"/>
        <item x="120"/>
        <item x="121"/>
        <item x="125"/>
        <item x="123"/>
        <item x="124"/>
        <item x="128"/>
        <item x="127"/>
        <item x="126"/>
        <item x="129"/>
        <item x="131"/>
        <item x="130"/>
        <item x="132"/>
        <item x="139"/>
        <item x="134"/>
        <item x="137"/>
        <item x="135"/>
        <item x="138"/>
        <item x="136"/>
        <item x="140"/>
        <item x="111"/>
        <item x="133"/>
        <item x="162"/>
        <item x="174"/>
        <item x="222"/>
        <item x="148"/>
        <item x="143"/>
        <item x="145"/>
        <item x="141"/>
        <item x="147"/>
        <item x="142"/>
        <item x="144"/>
        <item x="146"/>
        <item x="153"/>
        <item x="149"/>
        <item x="150"/>
        <item x="152"/>
        <item x="151"/>
        <item x="157"/>
        <item x="154"/>
        <item x="156"/>
        <item x="159"/>
        <item x="155"/>
        <item x="158"/>
        <item x="161"/>
        <item x="160"/>
        <item x="164"/>
        <item x="163"/>
        <item x="166"/>
        <item x="167"/>
        <item x="165"/>
        <item x="170"/>
        <item x="169"/>
        <item x="168"/>
        <item x="172"/>
        <item x="171"/>
        <item x="177"/>
        <item x="173"/>
        <item x="175"/>
        <item x="185"/>
        <item x="178"/>
        <item x="176"/>
        <item x="179"/>
        <item x="180"/>
        <item x="182"/>
        <item x="181"/>
        <item x="184"/>
        <item x="183"/>
        <item x="186"/>
        <item x="187"/>
        <item x="188"/>
        <item x="194"/>
        <item x="195"/>
        <item x="189"/>
        <item x="191"/>
        <item x="190"/>
        <item x="193"/>
        <item x="192"/>
        <item x="197"/>
        <item x="196"/>
        <item x="198"/>
        <item x="200"/>
        <item x="199"/>
        <item x="209"/>
        <item x="202"/>
        <item x="203"/>
        <item x="201"/>
        <item x="204"/>
        <item x="205"/>
        <item x="206"/>
        <item x="212"/>
        <item x="208"/>
        <item x="207"/>
        <item x="215"/>
        <item x="216"/>
        <item x="210"/>
        <item x="211"/>
        <item x="214"/>
        <item x="213"/>
        <item x="219"/>
        <item x="217"/>
        <item x="221"/>
        <item x="218"/>
        <item x="220"/>
        <item x="228"/>
        <item x="223"/>
        <item x="225"/>
        <item x="224"/>
        <item x="226"/>
        <item x="232"/>
        <item x="227"/>
        <item x="233"/>
        <item x="230"/>
        <item x="231"/>
        <item x="229"/>
        <item x="234"/>
        <item x="235"/>
        <item x="243"/>
        <item x="237"/>
        <item x="236"/>
        <item x="238"/>
        <item x="239"/>
        <item x="244"/>
        <item x="240"/>
        <item x="241"/>
        <item x="242"/>
        <item x="245"/>
        <item x="246"/>
        <item x="249"/>
        <item x="247"/>
        <item x="254"/>
        <item x="248"/>
        <item x="252"/>
        <item x="250"/>
        <item x="251"/>
        <item x="255"/>
        <item x="256"/>
        <item x="253"/>
        <item x="257"/>
        <item t="default"/>
      </items>
    </pivotField>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dataField="1" showAll="0"/>
    <pivotField showAll="0"/>
    <pivotField showAll="0"/>
    <pivotField showAll="0"/>
    <pivotField showAll="0"/>
    <pivotField showAll="0"/>
    <pivotField numFmtId="20" showAll="0"/>
    <pivotField showAll="0">
      <items count="3">
        <item x="1"/>
        <item x="0"/>
        <item t="default"/>
      </items>
    </pivotField>
    <pivotField showAll="0"/>
    <pivotField showAll="0">
      <items count="17">
        <item f="1" x="12"/>
        <item f="1" x="15"/>
        <item x="7"/>
        <item x="0"/>
        <item f="1" x="13"/>
        <item x="8"/>
        <item x="4"/>
        <item x="5"/>
        <item x="6"/>
        <item x="10"/>
        <item x="2"/>
        <item x="9"/>
        <item f="1" x="11"/>
        <item x="1"/>
        <item f="1" x="14"/>
        <item x="3"/>
        <item t="default"/>
      </items>
    </pivotField>
  </pivotFields>
  <rowFields count="1">
    <field x="9"/>
  </rowFields>
  <rowItems count="3">
    <i>
      <x/>
    </i>
    <i>
      <x v="1"/>
    </i>
    <i t="grand">
      <x/>
    </i>
  </rowItems>
  <colItems count="1">
    <i/>
  </colItems>
  <dataFields count="1">
    <dataField name="Sum of Number_of_Casualties" fld="13" baseField="0" baseItem="0"/>
  </dataFields>
  <chartFormats count="5">
    <chartFormat chart="3"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9" count="1" selected="0">
            <x v="0"/>
          </reference>
        </references>
      </pivotArea>
    </chartFormat>
    <chartFormat chart="10"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rban_or_Rural_Area" sourceName="Urban_or_Rural_Area">
  <pivotTables>
    <pivotTable tabId="5" name="PivotTable3"/>
    <pivotTable tabId="5" name="PivotTable1"/>
    <pivotTable tabId="5" name="PivotTable2"/>
    <pivotTable tabId="12" name="PivotTable1"/>
    <pivotTable tabId="12" name="PivotTable2"/>
    <pivotTable tabId="12" name="PivotTable4"/>
    <pivotTable tabId="12" name="PivotTable7"/>
    <pivotTable tabId="12" name="PivotTable9"/>
    <pivotTable tabId="15" name="PivotTable2"/>
    <pivotTable tabId="15"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rban_or_Rural_Area" cache="Slicer_Urban_or_Rural_Area" caption="Urban_or_Rural_Area"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Accident_Date" sourceName="Accident Date">
  <pivotTables>
    <pivotTable tabId="5" name="PivotTable3"/>
    <pivotTable tabId="5" name="PivotTable1"/>
    <pivotTable tabId="5" name="PivotTable2"/>
    <pivotTable tabId="12" name="PivotTable1"/>
    <pivotTable tabId="12" name="PivotTable2"/>
    <pivotTable tabId="12" name="PivotTable4"/>
    <pivotTable tabId="12" name="PivotTable7"/>
    <pivotTable tabId="12" name="PivotTable9"/>
    <pivotTable tabId="15" name="PivotTable2"/>
    <pivotTable tabId="15" name="PivotTable3"/>
  </pivotTables>
  <state minimalRefreshVersion="6" lastRefreshVersion="6" pivotCacheId="1"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Accident Date" cache="NativeTimeline_Accident_Date" caption="Accident Date" level="0" selectionLevel="0" scrollPosition="2021-01-01T00:00:00" style="TimeSlicerStyleDark2"/>
</timeline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7"/>
  <sheetViews>
    <sheetView topLeftCell="K380" workbookViewId="0">
      <selection activeCell="M383" sqref="M383"/>
    </sheetView>
  </sheetViews>
  <sheetFormatPr defaultRowHeight="15" x14ac:dyDescent="0.25"/>
  <cols>
    <col min="1" max="1" width="16.140625" bestFit="1" customWidth="1"/>
    <col min="2" max="2" width="14.85546875" bestFit="1" customWidth="1"/>
    <col min="3" max="3" width="14.7109375" bestFit="1" customWidth="1"/>
    <col min="4" max="4" width="28" bestFit="1" customWidth="1"/>
    <col min="5" max="5" width="34.42578125" bestFit="1" customWidth="1"/>
    <col min="6" max="6" width="19" bestFit="1" customWidth="1"/>
    <col min="7" max="7" width="11.28515625" bestFit="1" customWidth="1"/>
    <col min="8" max="8" width="19.28515625" bestFit="1" customWidth="1"/>
    <col min="9" max="9" width="26.85546875" bestFit="1" customWidth="1"/>
    <col min="10" max="10" width="37.7109375" bestFit="1" customWidth="1"/>
    <col min="11" max="11" width="10.85546875" bestFit="1" customWidth="1"/>
    <col min="12" max="12" width="23.28515625" bestFit="1" customWidth="1"/>
    <col min="13" max="13" width="21.5703125" bestFit="1" customWidth="1"/>
    <col min="14" max="14" width="19.42578125" bestFit="1" customWidth="1"/>
    <col min="15" max="15" width="26.5703125" bestFit="1" customWidth="1"/>
    <col min="16" max="16" width="18.7109375" bestFit="1" customWidth="1"/>
    <col min="17" max="17" width="12.5703125" bestFit="1" customWidth="1"/>
    <col min="18" max="18" width="6.140625" bestFit="1" customWidth="1"/>
    <col min="19" max="19" width="22.7109375" bestFit="1" customWidth="1"/>
    <col min="20" max="20" width="22.5703125" bestFit="1" customWidth="1"/>
    <col min="21" max="21" width="38.140625" bestFit="1" customWidth="1"/>
  </cols>
  <sheetData>
    <row r="1" spans="1:21" ht="15.75" x14ac:dyDescent="0.25">
      <c r="A1" s="2" t="s">
        <v>0</v>
      </c>
      <c r="B1" s="2" t="s">
        <v>1</v>
      </c>
      <c r="C1" s="2" t="s">
        <v>2</v>
      </c>
      <c r="D1" s="2" t="s">
        <v>3</v>
      </c>
      <c r="E1" s="2" t="s">
        <v>4</v>
      </c>
      <c r="F1" s="2" t="s">
        <v>5</v>
      </c>
      <c r="G1" s="2" t="s">
        <v>6</v>
      </c>
      <c r="H1" s="2" t="s">
        <v>7</v>
      </c>
      <c r="I1" s="2" t="s">
        <v>8</v>
      </c>
      <c r="J1" s="2" t="s">
        <v>9</v>
      </c>
      <c r="K1" s="2" t="s">
        <v>465</v>
      </c>
      <c r="L1" s="2" t="s">
        <v>466</v>
      </c>
      <c r="M1" s="2" t="s">
        <v>467</v>
      </c>
      <c r="N1" s="2" t="s">
        <v>468</v>
      </c>
      <c r="O1" s="2" t="s">
        <v>469</v>
      </c>
      <c r="P1" s="2" t="s">
        <v>470</v>
      </c>
      <c r="Q1" s="2" t="s">
        <v>471</v>
      </c>
      <c r="R1" s="2" t="s">
        <v>472</v>
      </c>
      <c r="S1" s="2" t="s">
        <v>473</v>
      </c>
      <c r="T1" s="2" t="s">
        <v>474</v>
      </c>
      <c r="U1" s="2" t="s">
        <v>475</v>
      </c>
    </row>
    <row r="2" spans="1:21" ht="15.75" x14ac:dyDescent="0.25">
      <c r="A2" s="3" t="s">
        <v>10</v>
      </c>
      <c r="B2" s="4">
        <v>44197</v>
      </c>
      <c r="C2" s="3" t="s">
        <v>11</v>
      </c>
      <c r="D2" s="3" t="s">
        <v>12</v>
      </c>
      <c r="E2" s="3" t="s">
        <v>13</v>
      </c>
      <c r="F2" s="3" t="s">
        <v>14</v>
      </c>
      <c r="G2" s="3">
        <v>51.512273</v>
      </c>
      <c r="H2" s="3" t="s">
        <v>15</v>
      </c>
      <c r="I2" s="3" t="s">
        <v>16</v>
      </c>
      <c r="J2" s="3" t="s">
        <v>17</v>
      </c>
      <c r="K2" s="3">
        <v>-0.201349</v>
      </c>
      <c r="L2" s="3">
        <v>1</v>
      </c>
      <c r="M2" s="3">
        <v>2</v>
      </c>
      <c r="N2" s="3" t="s">
        <v>476</v>
      </c>
      <c r="O2" s="3" t="s">
        <v>477</v>
      </c>
      <c r="P2" s="3" t="s">
        <v>478</v>
      </c>
      <c r="Q2" s="3">
        <v>30</v>
      </c>
      <c r="R2" s="5">
        <v>0.63263888888888886</v>
      </c>
      <c r="S2" s="3" t="s">
        <v>479</v>
      </c>
      <c r="T2" s="3" t="s">
        <v>480</v>
      </c>
      <c r="U2" s="3" t="s">
        <v>481</v>
      </c>
    </row>
    <row r="3" spans="1:21" ht="15.75" x14ac:dyDescent="0.25">
      <c r="A3" s="6" t="s">
        <v>18</v>
      </c>
      <c r="B3" s="7">
        <v>44201</v>
      </c>
      <c r="C3" s="6" t="s">
        <v>19</v>
      </c>
      <c r="D3" s="6" t="s">
        <v>12</v>
      </c>
      <c r="E3" s="6" t="s">
        <v>20</v>
      </c>
      <c r="F3" s="6" t="s">
        <v>14</v>
      </c>
      <c r="G3" s="6">
        <v>51.514398999999997</v>
      </c>
      <c r="H3" s="6" t="s">
        <v>15</v>
      </c>
      <c r="I3" s="6" t="s">
        <v>16</v>
      </c>
      <c r="J3" s="6" t="s">
        <v>17</v>
      </c>
      <c r="K3" s="6">
        <v>-0.19924800000000001</v>
      </c>
      <c r="L3" s="6">
        <v>11</v>
      </c>
      <c r="M3" s="6">
        <v>2</v>
      </c>
      <c r="N3" s="6" t="s">
        <v>476</v>
      </c>
      <c r="O3" s="6" t="s">
        <v>482</v>
      </c>
      <c r="P3" s="6" t="s">
        <v>483</v>
      </c>
      <c r="Q3" s="6">
        <v>30</v>
      </c>
      <c r="R3" s="8">
        <v>0.45763888888888887</v>
      </c>
      <c r="S3" s="6" t="s">
        <v>479</v>
      </c>
      <c r="T3" s="6" t="s">
        <v>480</v>
      </c>
      <c r="U3" s="6" t="s">
        <v>484</v>
      </c>
    </row>
    <row r="4" spans="1:21" ht="15.75" x14ac:dyDescent="0.25">
      <c r="A4" s="3" t="s">
        <v>21</v>
      </c>
      <c r="B4" s="4">
        <v>44200</v>
      </c>
      <c r="C4" s="3" t="s">
        <v>22</v>
      </c>
      <c r="D4" s="3" t="s">
        <v>12</v>
      </c>
      <c r="E4" s="3" t="s">
        <v>13</v>
      </c>
      <c r="F4" s="3" t="s">
        <v>23</v>
      </c>
      <c r="G4" s="3">
        <v>51.486668000000002</v>
      </c>
      <c r="H4" s="3" t="s">
        <v>15</v>
      </c>
      <c r="I4" s="3" t="s">
        <v>16</v>
      </c>
      <c r="J4" s="3" t="s">
        <v>17</v>
      </c>
      <c r="K4" s="3">
        <v>-0.17959900000000001</v>
      </c>
      <c r="L4" s="3">
        <v>1</v>
      </c>
      <c r="M4" s="3">
        <v>2</v>
      </c>
      <c r="N4" s="3" t="s">
        <v>476</v>
      </c>
      <c r="O4" s="3" t="s">
        <v>477</v>
      </c>
      <c r="P4" s="3" t="s">
        <v>483</v>
      </c>
      <c r="Q4" s="3">
        <v>30</v>
      </c>
      <c r="R4" s="5">
        <v>0.59652777777777777</v>
      </c>
      <c r="S4" s="3" t="s">
        <v>479</v>
      </c>
      <c r="T4" s="3" t="s">
        <v>480</v>
      </c>
      <c r="U4" s="3" t="s">
        <v>484</v>
      </c>
    </row>
    <row r="5" spans="1:21" ht="15.75" x14ac:dyDescent="0.25">
      <c r="A5" s="6" t="s">
        <v>24</v>
      </c>
      <c r="B5" s="7">
        <v>44201</v>
      </c>
      <c r="C5" s="6" t="s">
        <v>19</v>
      </c>
      <c r="D5" s="6" t="s">
        <v>25</v>
      </c>
      <c r="E5" s="6" t="s">
        <v>13</v>
      </c>
      <c r="F5" s="6" t="s">
        <v>14</v>
      </c>
      <c r="G5" s="6">
        <v>51.507804</v>
      </c>
      <c r="H5" s="6" t="s">
        <v>15</v>
      </c>
      <c r="I5" s="6" t="s">
        <v>16</v>
      </c>
      <c r="J5" s="6" t="s">
        <v>17</v>
      </c>
      <c r="K5" s="6">
        <v>-0.20311000000000001</v>
      </c>
      <c r="L5" s="6">
        <v>1</v>
      </c>
      <c r="M5" s="6">
        <v>2</v>
      </c>
      <c r="N5" s="6" t="s">
        <v>476</v>
      </c>
      <c r="O5" s="6" t="s">
        <v>485</v>
      </c>
      <c r="P5" s="6" t="s">
        <v>483</v>
      </c>
      <c r="Q5" s="6">
        <v>30</v>
      </c>
      <c r="R5" s="8">
        <v>0.34027777777777773</v>
      </c>
      <c r="S5" s="6" t="s">
        <v>479</v>
      </c>
      <c r="T5" s="6" t="s">
        <v>486</v>
      </c>
      <c r="U5" s="6" t="s">
        <v>487</v>
      </c>
    </row>
    <row r="6" spans="1:21" ht="15.75" x14ac:dyDescent="0.25">
      <c r="A6" s="3" t="s">
        <v>26</v>
      </c>
      <c r="B6" s="4">
        <v>44202</v>
      </c>
      <c r="C6" s="3" t="s">
        <v>27</v>
      </c>
      <c r="D6" s="3" t="s">
        <v>25</v>
      </c>
      <c r="E6" s="3" t="s">
        <v>20</v>
      </c>
      <c r="F6" s="3" t="s">
        <v>14</v>
      </c>
      <c r="G6" s="3">
        <v>51.482075999999999</v>
      </c>
      <c r="H6" s="3" t="s">
        <v>28</v>
      </c>
      <c r="I6" s="3" t="s">
        <v>16</v>
      </c>
      <c r="J6" s="3" t="s">
        <v>17</v>
      </c>
      <c r="K6" s="3">
        <v>-0.17344499999999999</v>
      </c>
      <c r="L6" s="3">
        <v>1</v>
      </c>
      <c r="M6" s="3">
        <v>2</v>
      </c>
      <c r="N6" s="3" t="s">
        <v>476</v>
      </c>
      <c r="O6" s="3" t="s">
        <v>477</v>
      </c>
      <c r="P6" s="3" t="s">
        <v>483</v>
      </c>
      <c r="Q6" s="3">
        <v>30</v>
      </c>
      <c r="R6" s="5">
        <v>0.72569444444444453</v>
      </c>
      <c r="S6" s="3" t="s">
        <v>479</v>
      </c>
      <c r="T6" s="3" t="s">
        <v>480</v>
      </c>
      <c r="U6" s="3" t="s">
        <v>481</v>
      </c>
    </row>
    <row r="7" spans="1:21" ht="15.75" x14ac:dyDescent="0.25">
      <c r="A7" s="6" t="s">
        <v>29</v>
      </c>
      <c r="B7" s="7">
        <v>44197</v>
      </c>
      <c r="C7" s="6" t="s">
        <v>11</v>
      </c>
      <c r="D7" s="6" t="s">
        <v>12</v>
      </c>
      <c r="E7" s="6" t="s">
        <v>13</v>
      </c>
      <c r="F7" s="6" t="s">
        <v>23</v>
      </c>
      <c r="G7" s="6">
        <v>51.493414999999999</v>
      </c>
      <c r="H7" s="6" t="s">
        <v>15</v>
      </c>
      <c r="I7" s="6" t="s">
        <v>16</v>
      </c>
      <c r="J7" s="6" t="s">
        <v>17</v>
      </c>
      <c r="K7" s="6">
        <v>-0.185525</v>
      </c>
      <c r="L7" s="6">
        <v>3</v>
      </c>
      <c r="M7" s="6">
        <v>2</v>
      </c>
      <c r="N7" s="6" t="s">
        <v>476</v>
      </c>
      <c r="O7" s="6" t="s">
        <v>477</v>
      </c>
      <c r="P7" s="6" t="s">
        <v>483</v>
      </c>
      <c r="Q7" s="6">
        <v>30</v>
      </c>
      <c r="R7" s="8">
        <v>0.4916666666666667</v>
      </c>
      <c r="S7" s="6" t="s">
        <v>479</v>
      </c>
      <c r="T7" s="6" t="s">
        <v>480</v>
      </c>
      <c r="U7" s="6" t="s">
        <v>481</v>
      </c>
    </row>
    <row r="8" spans="1:21" ht="15.75" x14ac:dyDescent="0.25">
      <c r="A8" s="3" t="s">
        <v>30</v>
      </c>
      <c r="B8" s="4">
        <v>44204</v>
      </c>
      <c r="C8" s="3" t="s">
        <v>11</v>
      </c>
      <c r="D8" s="3" t="s">
        <v>12</v>
      </c>
      <c r="E8" s="3" t="s">
        <v>13</v>
      </c>
      <c r="F8" s="3" t="s">
        <v>14</v>
      </c>
      <c r="G8" s="3">
        <v>51.480176999999998</v>
      </c>
      <c r="H8" s="3" t="s">
        <v>15</v>
      </c>
      <c r="I8" s="3" t="s">
        <v>16</v>
      </c>
      <c r="J8" s="3" t="s">
        <v>17</v>
      </c>
      <c r="K8" s="3">
        <v>-0.178561</v>
      </c>
      <c r="L8" s="3">
        <v>1</v>
      </c>
      <c r="M8" s="3">
        <v>2</v>
      </c>
      <c r="N8" s="3" t="s">
        <v>476</v>
      </c>
      <c r="O8" s="3" t="s">
        <v>477</v>
      </c>
      <c r="P8" s="3" t="s">
        <v>483</v>
      </c>
      <c r="Q8" s="3">
        <v>30</v>
      </c>
      <c r="R8" s="5">
        <v>0.58194444444444449</v>
      </c>
      <c r="S8" s="3" t="s">
        <v>479</v>
      </c>
      <c r="T8" s="3" t="s">
        <v>480</v>
      </c>
      <c r="U8" s="3" t="s">
        <v>487</v>
      </c>
    </row>
    <row r="9" spans="1:21" ht="15.75" x14ac:dyDescent="0.25">
      <c r="A9" s="6" t="s">
        <v>31</v>
      </c>
      <c r="B9" s="7">
        <v>44198</v>
      </c>
      <c r="C9" s="6" t="s">
        <v>32</v>
      </c>
      <c r="D9" s="6" t="s">
        <v>25</v>
      </c>
      <c r="E9" s="6" t="s">
        <v>20</v>
      </c>
      <c r="F9" s="6" t="s">
        <v>23</v>
      </c>
      <c r="G9" s="6">
        <v>51.491956999999999</v>
      </c>
      <c r="H9" s="6" t="s">
        <v>15</v>
      </c>
      <c r="I9" s="6" t="s">
        <v>16</v>
      </c>
      <c r="J9" s="6" t="s">
        <v>17</v>
      </c>
      <c r="K9" s="6">
        <v>-0.17852399999999999</v>
      </c>
      <c r="L9" s="6">
        <v>1</v>
      </c>
      <c r="M9" s="6">
        <v>1</v>
      </c>
      <c r="N9" s="6" t="s">
        <v>476</v>
      </c>
      <c r="O9" s="6" t="s">
        <v>477</v>
      </c>
      <c r="P9" s="6" t="s">
        <v>488</v>
      </c>
      <c r="Q9" s="6">
        <v>30</v>
      </c>
      <c r="R9" s="8">
        <v>0.5541666666666667</v>
      </c>
      <c r="S9" s="6" t="s">
        <v>479</v>
      </c>
      <c r="T9" s="6" t="s">
        <v>480</v>
      </c>
      <c r="U9" s="6" t="s">
        <v>481</v>
      </c>
    </row>
    <row r="10" spans="1:21" ht="15.75" x14ac:dyDescent="0.25">
      <c r="A10" s="3" t="s">
        <v>33</v>
      </c>
      <c r="B10" s="4">
        <v>44203</v>
      </c>
      <c r="C10" s="3" t="s">
        <v>34</v>
      </c>
      <c r="D10" s="3" t="s">
        <v>12</v>
      </c>
      <c r="E10" s="3" t="s">
        <v>13</v>
      </c>
      <c r="F10" s="3" t="s">
        <v>23</v>
      </c>
      <c r="G10" s="3">
        <v>51.496459999999999</v>
      </c>
      <c r="H10" s="3" t="s">
        <v>15</v>
      </c>
      <c r="I10" s="3" t="s">
        <v>16</v>
      </c>
      <c r="J10" s="3" t="s">
        <v>17</v>
      </c>
      <c r="K10" s="3">
        <v>-0.16739499999999999</v>
      </c>
      <c r="L10" s="3">
        <v>2</v>
      </c>
      <c r="M10" s="3">
        <v>1</v>
      </c>
      <c r="N10" s="3" t="s">
        <v>476</v>
      </c>
      <c r="O10" s="3" t="s">
        <v>477</v>
      </c>
      <c r="P10" s="3" t="s">
        <v>483</v>
      </c>
      <c r="Q10" s="3">
        <v>30</v>
      </c>
      <c r="R10" s="5">
        <v>0.51041666666666663</v>
      </c>
      <c r="S10" s="3" t="s">
        <v>479</v>
      </c>
      <c r="T10" s="3" t="s">
        <v>480</v>
      </c>
      <c r="U10" s="3" t="s">
        <v>489</v>
      </c>
    </row>
    <row r="11" spans="1:21" ht="15.75" x14ac:dyDescent="0.25">
      <c r="A11" s="6" t="s">
        <v>35</v>
      </c>
      <c r="B11" s="7">
        <v>44206</v>
      </c>
      <c r="C11" s="6" t="s">
        <v>36</v>
      </c>
      <c r="D11" s="6" t="s">
        <v>25</v>
      </c>
      <c r="E11" s="6" t="s">
        <v>20</v>
      </c>
      <c r="F11" s="6" t="s">
        <v>23</v>
      </c>
      <c r="G11" s="6">
        <v>51.48115</v>
      </c>
      <c r="H11" s="6" t="s">
        <v>15</v>
      </c>
      <c r="I11" s="6" t="s">
        <v>16</v>
      </c>
      <c r="J11" s="6" t="s">
        <v>17</v>
      </c>
      <c r="K11" s="6">
        <v>-0.18327499999999999</v>
      </c>
      <c r="L11" s="6">
        <v>1</v>
      </c>
      <c r="M11" s="6">
        <v>1</v>
      </c>
      <c r="N11" s="6" t="s">
        <v>476</v>
      </c>
      <c r="O11" s="6" t="s">
        <v>482</v>
      </c>
      <c r="P11" s="6" t="s">
        <v>483</v>
      </c>
      <c r="Q11" s="6">
        <v>30</v>
      </c>
      <c r="R11" s="8">
        <v>0.41111111111111115</v>
      </c>
      <c r="S11" s="6" t="s">
        <v>479</v>
      </c>
      <c r="T11" s="6" t="s">
        <v>486</v>
      </c>
      <c r="U11" s="6" t="s">
        <v>481</v>
      </c>
    </row>
    <row r="12" spans="1:21" ht="15.75" x14ac:dyDescent="0.25">
      <c r="A12" s="3" t="s">
        <v>37</v>
      </c>
      <c r="B12" s="4">
        <v>44203</v>
      </c>
      <c r="C12" s="3" t="s">
        <v>34</v>
      </c>
      <c r="D12" s="3" t="s">
        <v>25</v>
      </c>
      <c r="E12" s="3" t="s">
        <v>20</v>
      </c>
      <c r="F12" s="3" t="s">
        <v>23</v>
      </c>
      <c r="G12" s="3">
        <v>51.482075999999999</v>
      </c>
      <c r="H12" s="3" t="s">
        <v>28</v>
      </c>
      <c r="I12" s="3" t="s">
        <v>16</v>
      </c>
      <c r="J12" s="3" t="s">
        <v>17</v>
      </c>
      <c r="K12" s="3">
        <v>-0.17344499999999999</v>
      </c>
      <c r="L12" s="3">
        <v>1</v>
      </c>
      <c r="M12" s="3">
        <v>2</v>
      </c>
      <c r="N12" s="3" t="s">
        <v>476</v>
      </c>
      <c r="O12" s="3" t="s">
        <v>477</v>
      </c>
      <c r="P12" s="3" t="s">
        <v>483</v>
      </c>
      <c r="Q12" s="3">
        <v>30</v>
      </c>
      <c r="R12" s="5">
        <v>6.2499999999999995E-3</v>
      </c>
      <c r="S12" s="3" t="s">
        <v>479</v>
      </c>
      <c r="T12" s="3" t="s">
        <v>480</v>
      </c>
      <c r="U12" s="3" t="s">
        <v>481</v>
      </c>
    </row>
    <row r="13" spans="1:21" ht="15.75" x14ac:dyDescent="0.25">
      <c r="A13" s="6" t="s">
        <v>38</v>
      </c>
      <c r="B13" s="7">
        <v>44212</v>
      </c>
      <c r="C13" s="6" t="s">
        <v>32</v>
      </c>
      <c r="D13" s="6" t="s">
        <v>25</v>
      </c>
      <c r="E13" s="6" t="s">
        <v>20</v>
      </c>
      <c r="F13" s="6" t="s">
        <v>23</v>
      </c>
      <c r="G13" s="6">
        <v>51.494995000000003</v>
      </c>
      <c r="H13" s="6" t="s">
        <v>28</v>
      </c>
      <c r="I13" s="6" t="s">
        <v>16</v>
      </c>
      <c r="J13" s="6" t="s">
        <v>17</v>
      </c>
      <c r="K13" s="6">
        <v>-0.18301300000000001</v>
      </c>
      <c r="L13" s="6">
        <v>1</v>
      </c>
      <c r="M13" s="6">
        <v>1</v>
      </c>
      <c r="N13" s="6" t="s">
        <v>476</v>
      </c>
      <c r="O13" s="6" t="s">
        <v>477</v>
      </c>
      <c r="P13" s="6" t="s">
        <v>483</v>
      </c>
      <c r="Q13" s="6">
        <v>30</v>
      </c>
      <c r="R13" s="8">
        <v>0.74236111111111114</v>
      </c>
      <c r="S13" s="6" t="s">
        <v>479</v>
      </c>
      <c r="T13" s="6" t="s">
        <v>480</v>
      </c>
      <c r="U13" s="6" t="s">
        <v>481</v>
      </c>
    </row>
    <row r="14" spans="1:21" ht="15.75" x14ac:dyDescent="0.25">
      <c r="A14" s="3" t="s">
        <v>39</v>
      </c>
      <c r="B14" s="4">
        <v>44208</v>
      </c>
      <c r="C14" s="3" t="s">
        <v>19</v>
      </c>
      <c r="D14" s="3" t="s">
        <v>40</v>
      </c>
      <c r="E14" s="3" t="s">
        <v>41</v>
      </c>
      <c r="F14" s="3" t="s">
        <v>23</v>
      </c>
      <c r="G14" s="3">
        <v>51.498778000000001</v>
      </c>
      <c r="H14" s="3" t="s">
        <v>15</v>
      </c>
      <c r="I14" s="3" t="s">
        <v>16</v>
      </c>
      <c r="J14" s="3" t="s">
        <v>17</v>
      </c>
      <c r="K14" s="3">
        <v>-0.20677899999999999</v>
      </c>
      <c r="L14" s="3">
        <v>1</v>
      </c>
      <c r="M14" s="3">
        <v>2</v>
      </c>
      <c r="N14" s="3" t="s">
        <v>476</v>
      </c>
      <c r="O14" s="3" t="s">
        <v>482</v>
      </c>
      <c r="P14" s="3" t="s">
        <v>483</v>
      </c>
      <c r="Q14" s="3">
        <v>30</v>
      </c>
      <c r="R14" s="5">
        <v>0.58333333333333337</v>
      </c>
      <c r="S14" s="3" t="s">
        <v>479</v>
      </c>
      <c r="T14" s="3" t="s">
        <v>490</v>
      </c>
      <c r="U14" s="3" t="s">
        <v>481</v>
      </c>
    </row>
    <row r="15" spans="1:21" ht="15.75" x14ac:dyDescent="0.25">
      <c r="A15" s="6" t="s">
        <v>42</v>
      </c>
      <c r="B15" s="7">
        <v>44205</v>
      </c>
      <c r="C15" s="6" t="s">
        <v>32</v>
      </c>
      <c r="D15" s="6" t="s">
        <v>12</v>
      </c>
      <c r="E15" s="6" t="s">
        <v>13</v>
      </c>
      <c r="F15" s="6" t="s">
        <v>23</v>
      </c>
      <c r="G15" s="6">
        <v>51.506186999999997</v>
      </c>
      <c r="H15" s="6" t="s">
        <v>15</v>
      </c>
      <c r="I15" s="6" t="s">
        <v>16</v>
      </c>
      <c r="J15" s="6" t="s">
        <v>17</v>
      </c>
      <c r="K15" s="6">
        <v>-0.20908199999999999</v>
      </c>
      <c r="L15" s="6">
        <v>1</v>
      </c>
      <c r="M15" s="6">
        <v>2</v>
      </c>
      <c r="N15" s="6" t="s">
        <v>476</v>
      </c>
      <c r="O15" s="6" t="s">
        <v>482</v>
      </c>
      <c r="P15" s="6" t="s">
        <v>483</v>
      </c>
      <c r="Q15" s="6">
        <v>30</v>
      </c>
      <c r="R15" s="8">
        <v>0.34375</v>
      </c>
      <c r="S15" s="6" t="s">
        <v>479</v>
      </c>
      <c r="T15" s="6" t="s">
        <v>490</v>
      </c>
      <c r="U15" s="6" t="s">
        <v>481</v>
      </c>
    </row>
    <row r="16" spans="1:21" ht="15.75" x14ac:dyDescent="0.25">
      <c r="A16" s="3" t="s">
        <v>43</v>
      </c>
      <c r="B16" s="4">
        <v>44213</v>
      </c>
      <c r="C16" s="3" t="s">
        <v>36</v>
      </c>
      <c r="D16" s="3" t="s">
        <v>12</v>
      </c>
      <c r="E16" s="3" t="s">
        <v>13</v>
      </c>
      <c r="F16" s="3" t="s">
        <v>23</v>
      </c>
      <c r="G16" s="3">
        <v>51.493077</v>
      </c>
      <c r="H16" s="3" t="s">
        <v>15</v>
      </c>
      <c r="I16" s="3" t="s">
        <v>16</v>
      </c>
      <c r="J16" s="3" t="s">
        <v>17</v>
      </c>
      <c r="K16" s="3">
        <v>-0.169548</v>
      </c>
      <c r="L16" s="3">
        <v>1</v>
      </c>
      <c r="M16" s="3">
        <v>2</v>
      </c>
      <c r="N16" s="3" t="s">
        <v>476</v>
      </c>
      <c r="O16" s="3" t="s">
        <v>477</v>
      </c>
      <c r="P16" s="3" t="s">
        <v>483</v>
      </c>
      <c r="Q16" s="3">
        <v>30</v>
      </c>
      <c r="R16" s="5">
        <v>0.51041666666666663</v>
      </c>
      <c r="S16" s="3" t="s">
        <v>479</v>
      </c>
      <c r="T16" s="3" t="s">
        <v>480</v>
      </c>
      <c r="U16" s="3" t="s">
        <v>481</v>
      </c>
    </row>
    <row r="17" spans="1:21" ht="15.75" x14ac:dyDescent="0.25">
      <c r="A17" s="6" t="s">
        <v>44</v>
      </c>
      <c r="B17" s="7">
        <v>44221</v>
      </c>
      <c r="C17" s="6" t="s">
        <v>22</v>
      </c>
      <c r="D17" s="6" t="s">
        <v>25</v>
      </c>
      <c r="E17" s="6" t="s">
        <v>20</v>
      </c>
      <c r="F17" s="6" t="s">
        <v>14</v>
      </c>
      <c r="G17" s="6">
        <v>51.482075999999999</v>
      </c>
      <c r="H17" s="6" t="s">
        <v>28</v>
      </c>
      <c r="I17" s="6" t="s">
        <v>16</v>
      </c>
      <c r="J17" s="6" t="s">
        <v>17</v>
      </c>
      <c r="K17" s="6">
        <v>-0.17344499999999999</v>
      </c>
      <c r="L17" s="6">
        <v>1</v>
      </c>
      <c r="M17" s="6">
        <v>2</v>
      </c>
      <c r="N17" s="6" t="s">
        <v>476</v>
      </c>
      <c r="O17" s="6" t="s">
        <v>477</v>
      </c>
      <c r="P17" s="6" t="s">
        <v>483</v>
      </c>
      <c r="Q17" s="6">
        <v>30</v>
      </c>
      <c r="R17" s="8">
        <v>0.92013888888888884</v>
      </c>
      <c r="S17" s="6" t="s">
        <v>479</v>
      </c>
      <c r="T17" s="6" t="s">
        <v>480</v>
      </c>
      <c r="U17" s="6" t="s">
        <v>481</v>
      </c>
    </row>
    <row r="18" spans="1:21" ht="15.75" x14ac:dyDescent="0.25">
      <c r="A18" s="3" t="s">
        <v>45</v>
      </c>
      <c r="B18" s="4">
        <v>44222</v>
      </c>
      <c r="C18" s="3" t="s">
        <v>19</v>
      </c>
      <c r="D18" s="3" t="s">
        <v>12</v>
      </c>
      <c r="E18" s="3" t="s">
        <v>20</v>
      </c>
      <c r="F18" s="3" t="s">
        <v>23</v>
      </c>
      <c r="G18" s="3">
        <v>51.488672999999999</v>
      </c>
      <c r="H18" s="3" t="s">
        <v>28</v>
      </c>
      <c r="I18" s="3" t="s">
        <v>16</v>
      </c>
      <c r="J18" s="3" t="s">
        <v>17</v>
      </c>
      <c r="K18" s="3">
        <v>-0.16972400000000001</v>
      </c>
      <c r="L18" s="3">
        <v>1</v>
      </c>
      <c r="M18" s="3">
        <v>2</v>
      </c>
      <c r="N18" s="3" t="s">
        <v>476</v>
      </c>
      <c r="O18" s="3" t="s">
        <v>477</v>
      </c>
      <c r="P18" s="3" t="s">
        <v>483</v>
      </c>
      <c r="Q18" s="3">
        <v>30</v>
      </c>
      <c r="R18" s="5">
        <v>0.72916666666666663</v>
      </c>
      <c r="S18" s="3" t="s">
        <v>479</v>
      </c>
      <c r="T18" s="3" t="s">
        <v>480</v>
      </c>
      <c r="U18" s="3" t="s">
        <v>489</v>
      </c>
    </row>
    <row r="19" spans="1:21" ht="15.75" x14ac:dyDescent="0.25">
      <c r="A19" s="6" t="s">
        <v>46</v>
      </c>
      <c r="B19" s="7">
        <v>44222</v>
      </c>
      <c r="C19" s="6" t="s">
        <v>19</v>
      </c>
      <c r="D19" s="6" t="s">
        <v>40</v>
      </c>
      <c r="E19" s="6" t="s">
        <v>41</v>
      </c>
      <c r="F19" s="6" t="s">
        <v>23</v>
      </c>
      <c r="G19" s="6">
        <v>51.482362999999999</v>
      </c>
      <c r="H19" s="6" t="s">
        <v>28</v>
      </c>
      <c r="I19" s="6" t="s">
        <v>16</v>
      </c>
      <c r="J19" s="6" t="s">
        <v>17</v>
      </c>
      <c r="K19" s="6">
        <v>-0.186108</v>
      </c>
      <c r="L19" s="6">
        <v>1</v>
      </c>
      <c r="M19" s="6">
        <v>1</v>
      </c>
      <c r="N19" s="6" t="s">
        <v>476</v>
      </c>
      <c r="O19" s="6" t="s">
        <v>477</v>
      </c>
      <c r="P19" s="6" t="s">
        <v>483</v>
      </c>
      <c r="Q19" s="6">
        <v>30</v>
      </c>
      <c r="R19" s="8">
        <v>0.71180555555555547</v>
      </c>
      <c r="S19" s="6" t="s">
        <v>479</v>
      </c>
      <c r="T19" s="6" t="s">
        <v>480</v>
      </c>
      <c r="U19" s="6" t="s">
        <v>481</v>
      </c>
    </row>
    <row r="20" spans="1:21" ht="15.75" x14ac:dyDescent="0.25">
      <c r="A20" s="3" t="s">
        <v>47</v>
      </c>
      <c r="B20" s="4">
        <v>44215</v>
      </c>
      <c r="C20" s="3" t="s">
        <v>19</v>
      </c>
      <c r="D20" s="3" t="s">
        <v>12</v>
      </c>
      <c r="E20" s="3" t="s">
        <v>13</v>
      </c>
      <c r="F20" s="3" t="s">
        <v>23</v>
      </c>
      <c r="G20" s="3">
        <v>51.49391</v>
      </c>
      <c r="H20" s="3" t="s">
        <v>15</v>
      </c>
      <c r="I20" s="3" t="s">
        <v>16</v>
      </c>
      <c r="J20" s="3" t="s">
        <v>17</v>
      </c>
      <c r="K20" s="3">
        <v>-0.17686099999999999</v>
      </c>
      <c r="L20" s="3">
        <v>1</v>
      </c>
      <c r="M20" s="3">
        <v>2</v>
      </c>
      <c r="N20" s="3" t="s">
        <v>476</v>
      </c>
      <c r="O20" s="3" t="s">
        <v>482</v>
      </c>
      <c r="P20" s="3" t="s">
        <v>483</v>
      </c>
      <c r="Q20" s="3">
        <v>30</v>
      </c>
      <c r="R20" s="5">
        <v>0.6020833333333333</v>
      </c>
      <c r="S20" s="3" t="s">
        <v>479</v>
      </c>
      <c r="T20" s="3" t="s">
        <v>480</v>
      </c>
      <c r="U20" s="3" t="s">
        <v>481</v>
      </c>
    </row>
    <row r="21" spans="1:21" ht="15.75" x14ac:dyDescent="0.25">
      <c r="A21" s="6" t="s">
        <v>48</v>
      </c>
      <c r="B21" s="7">
        <v>44223</v>
      </c>
      <c r="C21" s="6" t="s">
        <v>27</v>
      </c>
      <c r="D21" s="6" t="s">
        <v>40</v>
      </c>
      <c r="E21" s="6" t="s">
        <v>41</v>
      </c>
      <c r="F21" s="6" t="s">
        <v>23</v>
      </c>
      <c r="G21" s="6">
        <v>51.509295999999999</v>
      </c>
      <c r="H21" s="6" t="s">
        <v>28</v>
      </c>
      <c r="I21" s="6" t="s">
        <v>16</v>
      </c>
      <c r="J21" s="6" t="s">
        <v>17</v>
      </c>
      <c r="K21" s="6">
        <v>-0.19483700000000001</v>
      </c>
      <c r="L21" s="6">
        <v>1</v>
      </c>
      <c r="M21" s="6">
        <v>1</v>
      </c>
      <c r="N21" s="6" t="s">
        <v>476</v>
      </c>
      <c r="O21" s="6" t="s">
        <v>477</v>
      </c>
      <c r="P21" s="6" t="s">
        <v>483</v>
      </c>
      <c r="Q21" s="6">
        <v>30</v>
      </c>
      <c r="R21" s="8">
        <v>1.9444444444444445E-2</v>
      </c>
      <c r="S21" s="6" t="s">
        <v>479</v>
      </c>
      <c r="T21" s="6" t="s">
        <v>480</v>
      </c>
      <c r="U21" s="6" t="s">
        <v>481</v>
      </c>
    </row>
    <row r="22" spans="1:21" ht="15.75" x14ac:dyDescent="0.25">
      <c r="A22" s="3" t="s">
        <v>49</v>
      </c>
      <c r="B22" s="4">
        <v>44217</v>
      </c>
      <c r="C22" s="3" t="s">
        <v>34</v>
      </c>
      <c r="D22" s="3" t="s">
        <v>12</v>
      </c>
      <c r="E22" s="3" t="s">
        <v>13</v>
      </c>
      <c r="F22" s="3" t="s">
        <v>23</v>
      </c>
      <c r="G22" s="3">
        <v>51.502279999999999</v>
      </c>
      <c r="H22" s="3" t="s">
        <v>28</v>
      </c>
      <c r="I22" s="3" t="s">
        <v>16</v>
      </c>
      <c r="J22" s="3" t="s">
        <v>17</v>
      </c>
      <c r="K22" s="3">
        <v>-0.188919</v>
      </c>
      <c r="L22" s="3">
        <v>1</v>
      </c>
      <c r="M22" s="3">
        <v>1</v>
      </c>
      <c r="N22" s="3" t="s">
        <v>476</v>
      </c>
      <c r="O22" s="3" t="s">
        <v>482</v>
      </c>
      <c r="P22" s="3" t="s">
        <v>483</v>
      </c>
      <c r="Q22" s="3">
        <v>30</v>
      </c>
      <c r="R22" s="5">
        <v>0.96875</v>
      </c>
      <c r="S22" s="3" t="s">
        <v>479</v>
      </c>
      <c r="T22" s="3" t="s">
        <v>490</v>
      </c>
      <c r="U22" s="3" t="s">
        <v>481</v>
      </c>
    </row>
    <row r="23" spans="1:21" ht="15.75" x14ac:dyDescent="0.25">
      <c r="A23" s="6" t="s">
        <v>50</v>
      </c>
      <c r="B23" s="7">
        <v>44218</v>
      </c>
      <c r="C23" s="6" t="s">
        <v>11</v>
      </c>
      <c r="D23" s="6" t="s">
        <v>12</v>
      </c>
      <c r="E23" s="6" t="s">
        <v>13</v>
      </c>
      <c r="F23" s="6" t="s">
        <v>23</v>
      </c>
      <c r="G23" s="6">
        <v>51.507587999999998</v>
      </c>
      <c r="H23" s="6" t="s">
        <v>28</v>
      </c>
      <c r="I23" s="6" t="s">
        <v>16</v>
      </c>
      <c r="J23" s="6" t="s">
        <v>17</v>
      </c>
      <c r="K23" s="6">
        <v>-0.19490499999999999</v>
      </c>
      <c r="L23" s="6">
        <v>1</v>
      </c>
      <c r="M23" s="6">
        <v>1</v>
      </c>
      <c r="N23" s="6" t="s">
        <v>476</v>
      </c>
      <c r="O23" s="6" t="s">
        <v>482</v>
      </c>
      <c r="P23" s="6" t="s">
        <v>483</v>
      </c>
      <c r="Q23" s="6">
        <v>30</v>
      </c>
      <c r="R23" s="8">
        <v>0.96875</v>
      </c>
      <c r="S23" s="6" t="s">
        <v>479</v>
      </c>
      <c r="T23" s="6" t="s">
        <v>490</v>
      </c>
      <c r="U23" s="6" t="s">
        <v>481</v>
      </c>
    </row>
    <row r="24" spans="1:21" ht="15.75" x14ac:dyDescent="0.25">
      <c r="A24" s="3" t="s">
        <v>51</v>
      </c>
      <c r="B24" s="4">
        <v>44227</v>
      </c>
      <c r="C24" s="3" t="s">
        <v>36</v>
      </c>
      <c r="D24" s="3" t="s">
        <v>25</v>
      </c>
      <c r="E24" s="3" t="s">
        <v>20</v>
      </c>
      <c r="F24" s="3" t="s">
        <v>14</v>
      </c>
      <c r="G24" s="3">
        <v>51.488585</v>
      </c>
      <c r="H24" s="3" t="s">
        <v>15</v>
      </c>
      <c r="I24" s="3" t="s">
        <v>16</v>
      </c>
      <c r="J24" s="3" t="s">
        <v>17</v>
      </c>
      <c r="K24" s="3">
        <v>-0.19306300000000001</v>
      </c>
      <c r="L24" s="3">
        <v>2</v>
      </c>
      <c r="M24" s="3">
        <v>2</v>
      </c>
      <c r="N24" s="3" t="s">
        <v>476</v>
      </c>
      <c r="O24" s="3" t="s">
        <v>477</v>
      </c>
      <c r="P24" s="3" t="s">
        <v>483</v>
      </c>
      <c r="Q24" s="3">
        <v>30</v>
      </c>
      <c r="R24" s="5">
        <v>0.59722222222222221</v>
      </c>
      <c r="S24" s="3" t="s">
        <v>479</v>
      </c>
      <c r="T24" s="3" t="s">
        <v>480</v>
      </c>
      <c r="U24" s="3" t="s">
        <v>481</v>
      </c>
    </row>
    <row r="25" spans="1:21" ht="15.75" x14ac:dyDescent="0.25">
      <c r="A25" s="6" t="s">
        <v>52</v>
      </c>
      <c r="B25" s="7">
        <v>44230</v>
      </c>
      <c r="C25" s="6" t="s">
        <v>27</v>
      </c>
      <c r="D25" s="6" t="s">
        <v>12</v>
      </c>
      <c r="E25" s="6" t="s">
        <v>13</v>
      </c>
      <c r="F25" s="6" t="s">
        <v>23</v>
      </c>
      <c r="G25" s="6">
        <v>51.528343999999997</v>
      </c>
      <c r="H25" s="6" t="s">
        <v>15</v>
      </c>
      <c r="I25" s="6" t="s">
        <v>16</v>
      </c>
      <c r="J25" s="6" t="s">
        <v>17</v>
      </c>
      <c r="K25" s="6">
        <v>-0.21729499999999999</v>
      </c>
      <c r="L25" s="6">
        <v>1</v>
      </c>
      <c r="M25" s="6">
        <v>2</v>
      </c>
      <c r="N25" s="6" t="s">
        <v>476</v>
      </c>
      <c r="O25" s="6" t="s">
        <v>491</v>
      </c>
      <c r="P25" s="6" t="s">
        <v>483</v>
      </c>
      <c r="Q25" s="6">
        <v>30</v>
      </c>
      <c r="R25" s="8">
        <v>0.55902777777777779</v>
      </c>
      <c r="S25" s="6" t="s">
        <v>479</v>
      </c>
      <c r="T25" s="6" t="s">
        <v>486</v>
      </c>
      <c r="U25" s="6" t="s">
        <v>481</v>
      </c>
    </row>
    <row r="26" spans="1:21" ht="15.75" x14ac:dyDescent="0.25">
      <c r="A26" s="3" t="s">
        <v>53</v>
      </c>
      <c r="B26" s="4">
        <v>44227</v>
      </c>
      <c r="C26" s="3" t="s">
        <v>36</v>
      </c>
      <c r="D26" s="3" t="s">
        <v>12</v>
      </c>
      <c r="E26" s="3" t="s">
        <v>13</v>
      </c>
      <c r="F26" s="3" t="s">
        <v>23</v>
      </c>
      <c r="G26" s="3">
        <v>51.499200999999999</v>
      </c>
      <c r="H26" s="3" t="s">
        <v>28</v>
      </c>
      <c r="I26" s="3" t="s">
        <v>16</v>
      </c>
      <c r="J26" s="3" t="s">
        <v>17</v>
      </c>
      <c r="K26" s="3">
        <v>-0.16440399999999999</v>
      </c>
      <c r="L26" s="3">
        <v>2</v>
      </c>
      <c r="M26" s="3">
        <v>2</v>
      </c>
      <c r="N26" s="3" t="s">
        <v>476</v>
      </c>
      <c r="O26" s="3" t="s">
        <v>477</v>
      </c>
      <c r="P26" s="3" t="s">
        <v>483</v>
      </c>
      <c r="Q26" s="3">
        <v>30</v>
      </c>
      <c r="R26" s="5">
        <v>0.9375</v>
      </c>
      <c r="S26" s="3" t="s">
        <v>479</v>
      </c>
      <c r="T26" s="3" t="s">
        <v>480</v>
      </c>
      <c r="U26" s="3" t="s">
        <v>481</v>
      </c>
    </row>
    <row r="27" spans="1:21" ht="15.75" x14ac:dyDescent="0.25">
      <c r="A27" s="6" t="s">
        <v>54</v>
      </c>
      <c r="B27" s="7">
        <v>44227</v>
      </c>
      <c r="C27" s="6" t="s">
        <v>36</v>
      </c>
      <c r="D27" s="6" t="s">
        <v>12</v>
      </c>
      <c r="E27" s="6" t="s">
        <v>13</v>
      </c>
      <c r="F27" s="6" t="s">
        <v>14</v>
      </c>
      <c r="G27" s="6">
        <v>51.517080999999997</v>
      </c>
      <c r="H27" s="6" t="s">
        <v>15</v>
      </c>
      <c r="I27" s="6" t="s">
        <v>16</v>
      </c>
      <c r="J27" s="6" t="s">
        <v>17</v>
      </c>
      <c r="K27" s="6">
        <v>-0.204042</v>
      </c>
      <c r="L27" s="6">
        <v>2</v>
      </c>
      <c r="M27" s="6">
        <v>1</v>
      </c>
      <c r="N27" s="6" t="s">
        <v>476</v>
      </c>
      <c r="O27" s="6" t="s">
        <v>477</v>
      </c>
      <c r="P27" s="6" t="s">
        <v>483</v>
      </c>
      <c r="Q27" s="6">
        <v>30</v>
      </c>
      <c r="R27" s="8">
        <v>0.57638888888888895</v>
      </c>
      <c r="S27" s="6" t="s">
        <v>479</v>
      </c>
      <c r="T27" s="6" t="s">
        <v>480</v>
      </c>
      <c r="U27" s="6" t="s">
        <v>481</v>
      </c>
    </row>
    <row r="28" spans="1:21" ht="15.75" x14ac:dyDescent="0.25">
      <c r="A28" s="3" t="s">
        <v>55</v>
      </c>
      <c r="B28" s="4">
        <v>44225</v>
      </c>
      <c r="C28" s="3" t="s">
        <v>11</v>
      </c>
      <c r="D28" s="3" t="s">
        <v>25</v>
      </c>
      <c r="E28" s="3" t="s">
        <v>20</v>
      </c>
      <c r="F28" s="3" t="s">
        <v>23</v>
      </c>
      <c r="G28" s="3">
        <v>51.489440000000002</v>
      </c>
      <c r="H28" s="3" t="s">
        <v>15</v>
      </c>
      <c r="I28" s="3" t="s">
        <v>16</v>
      </c>
      <c r="J28" s="3" t="s">
        <v>17</v>
      </c>
      <c r="K28" s="3">
        <v>-0.19014800000000001</v>
      </c>
      <c r="L28" s="3">
        <v>1</v>
      </c>
      <c r="M28" s="3">
        <v>1</v>
      </c>
      <c r="N28" s="3" t="s">
        <v>476</v>
      </c>
      <c r="O28" s="3" t="s">
        <v>477</v>
      </c>
      <c r="P28" s="3" t="s">
        <v>483</v>
      </c>
      <c r="Q28" s="3">
        <v>30</v>
      </c>
      <c r="R28" s="5">
        <v>0.34722222222222227</v>
      </c>
      <c r="S28" s="3" t="s">
        <v>479</v>
      </c>
      <c r="T28" s="3" t="s">
        <v>480</v>
      </c>
      <c r="U28" s="3" t="s">
        <v>481</v>
      </c>
    </row>
    <row r="29" spans="1:21" ht="15.75" x14ac:dyDescent="0.25">
      <c r="A29" s="6" t="s">
        <v>56</v>
      </c>
      <c r="B29" s="7">
        <v>44227</v>
      </c>
      <c r="C29" s="6" t="s">
        <v>36</v>
      </c>
      <c r="D29" s="6" t="s">
        <v>12</v>
      </c>
      <c r="E29" s="6" t="s">
        <v>20</v>
      </c>
      <c r="F29" s="6" t="s">
        <v>23</v>
      </c>
      <c r="G29" s="6">
        <v>51.494520999999999</v>
      </c>
      <c r="H29" s="6" t="s">
        <v>15</v>
      </c>
      <c r="I29" s="6" t="s">
        <v>16</v>
      </c>
      <c r="J29" s="6" t="s">
        <v>17</v>
      </c>
      <c r="K29" s="6">
        <v>-0.15839700000000001</v>
      </c>
      <c r="L29" s="6">
        <v>1</v>
      </c>
      <c r="M29" s="6">
        <v>2</v>
      </c>
      <c r="N29" s="6" t="s">
        <v>476</v>
      </c>
      <c r="O29" s="6" t="s">
        <v>477</v>
      </c>
      <c r="P29" s="6" t="s">
        <v>483</v>
      </c>
      <c r="Q29" s="6">
        <v>20</v>
      </c>
      <c r="R29" s="8">
        <v>0.50208333333333333</v>
      </c>
      <c r="S29" s="6" t="s">
        <v>479</v>
      </c>
      <c r="T29" s="6" t="s">
        <v>480</v>
      </c>
      <c r="U29" s="6" t="s">
        <v>481</v>
      </c>
    </row>
    <row r="30" spans="1:21" ht="15.75" x14ac:dyDescent="0.25">
      <c r="A30" s="3" t="s">
        <v>57</v>
      </c>
      <c r="B30" s="4">
        <v>44225</v>
      </c>
      <c r="C30" s="3" t="s">
        <v>11</v>
      </c>
      <c r="D30" s="3" t="s">
        <v>25</v>
      </c>
      <c r="E30" s="3" t="s">
        <v>20</v>
      </c>
      <c r="F30" s="3" t="s">
        <v>23</v>
      </c>
      <c r="G30" s="3">
        <v>51.508623999999998</v>
      </c>
      <c r="H30" s="3" t="s">
        <v>15</v>
      </c>
      <c r="I30" s="3" t="s">
        <v>16</v>
      </c>
      <c r="J30" s="3" t="s">
        <v>17</v>
      </c>
      <c r="K30" s="3">
        <v>-0.20379900000000001</v>
      </c>
      <c r="L30" s="3">
        <v>1</v>
      </c>
      <c r="M30" s="3">
        <v>2</v>
      </c>
      <c r="N30" s="3" t="s">
        <v>476</v>
      </c>
      <c r="O30" s="3" t="s">
        <v>477</v>
      </c>
      <c r="P30" s="3" t="s">
        <v>483</v>
      </c>
      <c r="Q30" s="3">
        <v>30</v>
      </c>
      <c r="R30" s="5">
        <v>0.65972222222222221</v>
      </c>
      <c r="S30" s="3" t="s">
        <v>479</v>
      </c>
      <c r="T30" s="3" t="s">
        <v>480</v>
      </c>
      <c r="U30" s="3" t="s">
        <v>481</v>
      </c>
    </row>
    <row r="31" spans="1:21" ht="15.75" x14ac:dyDescent="0.25">
      <c r="A31" s="6" t="s">
        <v>58</v>
      </c>
      <c r="B31" s="7">
        <v>44227</v>
      </c>
      <c r="C31" s="6" t="s">
        <v>36</v>
      </c>
      <c r="D31" s="6" t="s">
        <v>25</v>
      </c>
      <c r="E31" s="6" t="s">
        <v>20</v>
      </c>
      <c r="F31" s="6" t="s">
        <v>23</v>
      </c>
      <c r="G31" s="6">
        <v>51.491173000000003</v>
      </c>
      <c r="H31" s="6" t="s">
        <v>28</v>
      </c>
      <c r="I31" s="6" t="s">
        <v>16</v>
      </c>
      <c r="J31" s="6" t="s">
        <v>17</v>
      </c>
      <c r="K31" s="6">
        <v>-0.18013999999999999</v>
      </c>
      <c r="L31" s="6">
        <v>1</v>
      </c>
      <c r="M31" s="6">
        <v>2</v>
      </c>
      <c r="N31" s="6" t="s">
        <v>476</v>
      </c>
      <c r="O31" s="6" t="s">
        <v>482</v>
      </c>
      <c r="P31" s="6" t="s">
        <v>483</v>
      </c>
      <c r="Q31" s="6">
        <v>30</v>
      </c>
      <c r="R31" s="8">
        <v>4.2361111111111106E-2</v>
      </c>
      <c r="S31" s="6" t="s">
        <v>479</v>
      </c>
      <c r="T31" s="6" t="s">
        <v>480</v>
      </c>
      <c r="U31" s="6" t="s">
        <v>481</v>
      </c>
    </row>
    <row r="32" spans="1:21" ht="15.75" x14ac:dyDescent="0.25">
      <c r="A32" s="3" t="s">
        <v>59</v>
      </c>
      <c r="B32" s="4">
        <v>44224</v>
      </c>
      <c r="C32" s="3" t="s">
        <v>34</v>
      </c>
      <c r="D32" s="3" t="s">
        <v>12</v>
      </c>
      <c r="E32" s="3" t="s">
        <v>13</v>
      </c>
      <c r="F32" s="3" t="s">
        <v>23</v>
      </c>
      <c r="G32" s="3">
        <v>51.495477999999999</v>
      </c>
      <c r="H32" s="3" t="s">
        <v>15</v>
      </c>
      <c r="I32" s="3" t="s">
        <v>16</v>
      </c>
      <c r="J32" s="3" t="s">
        <v>17</v>
      </c>
      <c r="K32" s="3">
        <v>-0.20273099999999999</v>
      </c>
      <c r="L32" s="3">
        <v>1</v>
      </c>
      <c r="M32" s="3">
        <v>1</v>
      </c>
      <c r="N32" s="3" t="s">
        <v>476</v>
      </c>
      <c r="O32" s="3" t="s">
        <v>482</v>
      </c>
      <c r="P32" s="3" t="s">
        <v>478</v>
      </c>
      <c r="Q32" s="3">
        <v>30</v>
      </c>
      <c r="R32" s="5">
        <v>0.32291666666666669</v>
      </c>
      <c r="S32" s="3" t="s">
        <v>479</v>
      </c>
      <c r="T32" s="3" t="s">
        <v>490</v>
      </c>
      <c r="U32" s="3" t="s">
        <v>481</v>
      </c>
    </row>
    <row r="33" spans="1:21" ht="15.75" x14ac:dyDescent="0.25">
      <c r="A33" s="6" t="s">
        <v>60</v>
      </c>
      <c r="B33" s="7">
        <v>44223</v>
      </c>
      <c r="C33" s="6" t="s">
        <v>27</v>
      </c>
      <c r="D33" s="6" t="s">
        <v>25</v>
      </c>
      <c r="E33" s="6" t="s">
        <v>20</v>
      </c>
      <c r="F33" s="6" t="s">
        <v>14</v>
      </c>
      <c r="G33" s="6">
        <v>51.495657999999999</v>
      </c>
      <c r="H33" s="6" t="s">
        <v>15</v>
      </c>
      <c r="I33" s="6" t="s">
        <v>16</v>
      </c>
      <c r="J33" s="6" t="s">
        <v>17</v>
      </c>
      <c r="K33" s="6">
        <v>-0.173622</v>
      </c>
      <c r="L33" s="6">
        <v>1</v>
      </c>
      <c r="M33" s="6">
        <v>2</v>
      </c>
      <c r="N33" s="6" t="s">
        <v>476</v>
      </c>
      <c r="O33" s="6" t="s">
        <v>477</v>
      </c>
      <c r="P33" s="6" t="s">
        <v>483</v>
      </c>
      <c r="Q33" s="6">
        <v>30</v>
      </c>
      <c r="R33" s="8">
        <v>0.52083333333333337</v>
      </c>
      <c r="S33" s="6" t="s">
        <v>479</v>
      </c>
      <c r="T33" s="6" t="s">
        <v>480</v>
      </c>
      <c r="U33" s="6" t="s">
        <v>481</v>
      </c>
    </row>
    <row r="34" spans="1:21" ht="15.75" x14ac:dyDescent="0.25">
      <c r="A34" s="3" t="s">
        <v>61</v>
      </c>
      <c r="B34" s="4">
        <v>44227</v>
      </c>
      <c r="C34" s="3" t="s">
        <v>36</v>
      </c>
      <c r="D34" s="3" t="s">
        <v>12</v>
      </c>
      <c r="E34" s="3" t="s">
        <v>13</v>
      </c>
      <c r="F34" s="3" t="s">
        <v>23</v>
      </c>
      <c r="G34" s="3">
        <v>51.499727</v>
      </c>
      <c r="H34" s="3" t="s">
        <v>15</v>
      </c>
      <c r="I34" s="3" t="s">
        <v>16</v>
      </c>
      <c r="J34" s="3" t="s">
        <v>17</v>
      </c>
      <c r="K34" s="3">
        <v>-0.163518</v>
      </c>
      <c r="L34" s="3">
        <v>1</v>
      </c>
      <c r="M34" s="3">
        <v>2</v>
      </c>
      <c r="N34" s="3" t="s">
        <v>476</v>
      </c>
      <c r="O34" s="3" t="s">
        <v>477</v>
      </c>
      <c r="P34" s="3" t="s">
        <v>488</v>
      </c>
      <c r="Q34" s="3">
        <v>30</v>
      </c>
      <c r="R34" s="5">
        <v>0.42222222222222222</v>
      </c>
      <c r="S34" s="3" t="s">
        <v>479</v>
      </c>
      <c r="T34" s="3" t="s">
        <v>480</v>
      </c>
      <c r="U34" s="3" t="s">
        <v>481</v>
      </c>
    </row>
    <row r="35" spans="1:21" ht="15.75" x14ac:dyDescent="0.25">
      <c r="A35" s="6" t="s">
        <v>62</v>
      </c>
      <c r="B35" s="7">
        <v>44218</v>
      </c>
      <c r="C35" s="6" t="s">
        <v>11</v>
      </c>
      <c r="D35" s="6" t="s">
        <v>12</v>
      </c>
      <c r="E35" s="6" t="s">
        <v>13</v>
      </c>
      <c r="F35" s="6" t="s">
        <v>23</v>
      </c>
      <c r="G35" s="6">
        <v>51.507801999999998</v>
      </c>
      <c r="H35" s="6" t="s">
        <v>28</v>
      </c>
      <c r="I35" s="6" t="s">
        <v>16</v>
      </c>
      <c r="J35" s="6" t="s">
        <v>17</v>
      </c>
      <c r="K35" s="6">
        <v>-0.20296600000000001</v>
      </c>
      <c r="L35" s="6">
        <v>1</v>
      </c>
      <c r="M35" s="6">
        <v>2</v>
      </c>
      <c r="N35" s="6" t="s">
        <v>476</v>
      </c>
      <c r="O35" s="6" t="s">
        <v>482</v>
      </c>
      <c r="P35" s="6" t="s">
        <v>483</v>
      </c>
      <c r="Q35" s="6">
        <v>30</v>
      </c>
      <c r="R35" s="8">
        <v>0.67986111111111114</v>
      </c>
      <c r="S35" s="6" t="s">
        <v>479</v>
      </c>
      <c r="T35" s="6" t="s">
        <v>480</v>
      </c>
      <c r="U35" s="6" t="s">
        <v>481</v>
      </c>
    </row>
    <row r="36" spans="1:21" ht="15.75" x14ac:dyDescent="0.25">
      <c r="A36" s="3" t="s">
        <v>63</v>
      </c>
      <c r="B36" s="4">
        <v>44225</v>
      </c>
      <c r="C36" s="3" t="s">
        <v>11</v>
      </c>
      <c r="D36" s="3" t="s">
        <v>25</v>
      </c>
      <c r="E36" s="3" t="s">
        <v>13</v>
      </c>
      <c r="F36" s="3" t="s">
        <v>23</v>
      </c>
      <c r="G36" s="3">
        <v>51.508972</v>
      </c>
      <c r="H36" s="3" t="s">
        <v>28</v>
      </c>
      <c r="I36" s="3" t="s">
        <v>16</v>
      </c>
      <c r="J36" s="3" t="s">
        <v>17</v>
      </c>
      <c r="K36" s="3">
        <v>-0.197156</v>
      </c>
      <c r="L36" s="3">
        <v>1</v>
      </c>
      <c r="M36" s="3">
        <v>1</v>
      </c>
      <c r="N36" s="3" t="s">
        <v>476</v>
      </c>
      <c r="O36" s="3" t="s">
        <v>477</v>
      </c>
      <c r="P36" s="3" t="s">
        <v>483</v>
      </c>
      <c r="Q36" s="3">
        <v>30</v>
      </c>
      <c r="R36" s="5">
        <v>0.85763888888888884</v>
      </c>
      <c r="S36" s="3" t="s">
        <v>479</v>
      </c>
      <c r="T36" s="3" t="s">
        <v>480</v>
      </c>
      <c r="U36" s="3" t="s">
        <v>481</v>
      </c>
    </row>
    <row r="37" spans="1:21" ht="15.75" x14ac:dyDescent="0.25">
      <c r="A37" s="6" t="s">
        <v>64</v>
      </c>
      <c r="B37" s="7">
        <v>44216</v>
      </c>
      <c r="C37" s="6" t="s">
        <v>27</v>
      </c>
      <c r="D37" s="6" t="s">
        <v>25</v>
      </c>
      <c r="E37" s="6" t="s">
        <v>13</v>
      </c>
      <c r="F37" s="6" t="s">
        <v>23</v>
      </c>
      <c r="G37" s="6">
        <v>51.513036</v>
      </c>
      <c r="H37" s="6" t="s">
        <v>15</v>
      </c>
      <c r="I37" s="6" t="s">
        <v>16</v>
      </c>
      <c r="J37" s="6" t="s">
        <v>17</v>
      </c>
      <c r="K37" s="6">
        <v>-0.20420099999999999</v>
      </c>
      <c r="L37" s="6">
        <v>1</v>
      </c>
      <c r="M37" s="6">
        <v>1</v>
      </c>
      <c r="N37" s="6" t="s">
        <v>476</v>
      </c>
      <c r="O37" s="6" t="s">
        <v>477</v>
      </c>
      <c r="P37" s="6" t="s">
        <v>483</v>
      </c>
      <c r="Q37" s="6">
        <v>30</v>
      </c>
      <c r="R37" s="8">
        <v>0.56041666666666667</v>
      </c>
      <c r="S37" s="6" t="s">
        <v>479</v>
      </c>
      <c r="T37" s="6" t="s">
        <v>480</v>
      </c>
      <c r="U37" s="6" t="s">
        <v>481</v>
      </c>
    </row>
    <row r="38" spans="1:21" ht="15.75" x14ac:dyDescent="0.25">
      <c r="A38" s="3" t="s">
        <v>65</v>
      </c>
      <c r="B38" s="4">
        <v>44213</v>
      </c>
      <c r="C38" s="3" t="s">
        <v>36</v>
      </c>
      <c r="D38" s="3" t="s">
        <v>12</v>
      </c>
      <c r="E38" s="3" t="s">
        <v>20</v>
      </c>
      <c r="F38" s="3" t="s">
        <v>23</v>
      </c>
      <c r="G38" s="3">
        <v>51.512442999999998</v>
      </c>
      <c r="H38" s="3" t="s">
        <v>15</v>
      </c>
      <c r="I38" s="3" t="s">
        <v>16</v>
      </c>
      <c r="J38" s="3" t="s">
        <v>17</v>
      </c>
      <c r="K38" s="3">
        <v>-0.20653099999999999</v>
      </c>
      <c r="L38" s="3">
        <v>1</v>
      </c>
      <c r="M38" s="3">
        <v>2</v>
      </c>
      <c r="N38" s="3" t="s">
        <v>476</v>
      </c>
      <c r="O38" s="3" t="s">
        <v>482</v>
      </c>
      <c r="P38" s="3" t="s">
        <v>483</v>
      </c>
      <c r="Q38" s="3">
        <v>30</v>
      </c>
      <c r="R38" s="5">
        <v>0.45833333333333331</v>
      </c>
      <c r="S38" s="3" t="s">
        <v>479</v>
      </c>
      <c r="T38" s="3" t="s">
        <v>480</v>
      </c>
      <c r="U38" s="3" t="s">
        <v>489</v>
      </c>
    </row>
    <row r="39" spans="1:21" ht="15.75" x14ac:dyDescent="0.25">
      <c r="A39" s="6" t="s">
        <v>66</v>
      </c>
      <c r="B39" s="7">
        <v>44211</v>
      </c>
      <c r="C39" s="6" t="s">
        <v>11</v>
      </c>
      <c r="D39" s="6" t="s">
        <v>12</v>
      </c>
      <c r="E39" s="6" t="s">
        <v>13</v>
      </c>
      <c r="F39" s="6" t="s">
        <v>14</v>
      </c>
      <c r="G39" s="6">
        <v>51.491908000000002</v>
      </c>
      <c r="H39" s="6" t="s">
        <v>15</v>
      </c>
      <c r="I39" s="6" t="s">
        <v>16</v>
      </c>
      <c r="J39" s="6" t="s">
        <v>17</v>
      </c>
      <c r="K39" s="6">
        <v>-0.19278699999999999</v>
      </c>
      <c r="L39" s="6">
        <v>1</v>
      </c>
      <c r="M39" s="6">
        <v>1</v>
      </c>
      <c r="N39" s="6" t="s">
        <v>476</v>
      </c>
      <c r="O39" s="6" t="s">
        <v>477</v>
      </c>
      <c r="P39" s="6" t="s">
        <v>483</v>
      </c>
      <c r="Q39" s="6">
        <v>30</v>
      </c>
      <c r="R39" s="8">
        <v>0.47916666666666669</v>
      </c>
      <c r="S39" s="6" t="s">
        <v>479</v>
      </c>
      <c r="T39" s="6" t="s">
        <v>480</v>
      </c>
      <c r="U39" s="6" t="s">
        <v>481</v>
      </c>
    </row>
    <row r="40" spans="1:21" ht="15.75" x14ac:dyDescent="0.25">
      <c r="A40" s="3" t="s">
        <v>67</v>
      </c>
      <c r="B40" s="4">
        <v>44236</v>
      </c>
      <c r="C40" s="3" t="s">
        <v>19</v>
      </c>
      <c r="D40" s="3" t="s">
        <v>40</v>
      </c>
      <c r="E40" s="3" t="s">
        <v>41</v>
      </c>
      <c r="F40" s="3" t="s">
        <v>23</v>
      </c>
      <c r="G40" s="3">
        <v>51.497810999999999</v>
      </c>
      <c r="H40" s="3" t="s">
        <v>15</v>
      </c>
      <c r="I40" s="3" t="s">
        <v>16</v>
      </c>
      <c r="J40" s="3" t="s">
        <v>17</v>
      </c>
      <c r="K40" s="3">
        <v>-0.202351</v>
      </c>
      <c r="L40" s="3">
        <v>1</v>
      </c>
      <c r="M40" s="3">
        <v>2</v>
      </c>
      <c r="N40" s="3" t="s">
        <v>476</v>
      </c>
      <c r="O40" s="3" t="s">
        <v>482</v>
      </c>
      <c r="P40" s="3" t="s">
        <v>483</v>
      </c>
      <c r="Q40" s="3">
        <v>30</v>
      </c>
      <c r="R40" s="5">
        <v>0.38541666666666669</v>
      </c>
      <c r="S40" s="3" t="s">
        <v>479</v>
      </c>
      <c r="T40" s="3" t="s">
        <v>490</v>
      </c>
      <c r="U40" s="3" t="s">
        <v>481</v>
      </c>
    </row>
    <row r="41" spans="1:21" ht="15.75" x14ac:dyDescent="0.25">
      <c r="A41" s="6" t="s">
        <v>68</v>
      </c>
      <c r="B41" s="7">
        <v>44224</v>
      </c>
      <c r="C41" s="6" t="s">
        <v>34</v>
      </c>
      <c r="D41" s="6" t="s">
        <v>12</v>
      </c>
      <c r="E41" s="6" t="s">
        <v>13</v>
      </c>
      <c r="F41" s="6" t="s">
        <v>23</v>
      </c>
      <c r="G41" s="6">
        <v>51.486272999999997</v>
      </c>
      <c r="H41" s="6" t="s">
        <v>15</v>
      </c>
      <c r="I41" s="6" t="s">
        <v>16</v>
      </c>
      <c r="J41" s="6" t="s">
        <v>17</v>
      </c>
      <c r="K41" s="6">
        <v>-0.17154900000000001</v>
      </c>
      <c r="L41" s="6">
        <v>1</v>
      </c>
      <c r="M41" s="6">
        <v>2</v>
      </c>
      <c r="N41" s="6" t="s">
        <v>476</v>
      </c>
      <c r="O41" s="6" t="s">
        <v>482</v>
      </c>
      <c r="P41" s="6" t="s">
        <v>483</v>
      </c>
      <c r="Q41" s="6">
        <v>30</v>
      </c>
      <c r="R41" s="8">
        <v>0.46875</v>
      </c>
      <c r="S41" s="6" t="s">
        <v>479</v>
      </c>
      <c r="T41" s="6" t="s">
        <v>490</v>
      </c>
      <c r="U41" s="6" t="s">
        <v>481</v>
      </c>
    </row>
    <row r="42" spans="1:21" ht="15.75" x14ac:dyDescent="0.25">
      <c r="A42" s="3" t="s">
        <v>69</v>
      </c>
      <c r="B42" s="4">
        <v>44219</v>
      </c>
      <c r="C42" s="3" t="s">
        <v>32</v>
      </c>
      <c r="D42" s="3" t="s">
        <v>40</v>
      </c>
      <c r="E42" s="3" t="s">
        <v>41</v>
      </c>
      <c r="F42" s="3" t="s">
        <v>23</v>
      </c>
      <c r="G42" s="3">
        <v>51.500737999999998</v>
      </c>
      <c r="H42" s="3" t="s">
        <v>15</v>
      </c>
      <c r="I42" s="3" t="s">
        <v>16</v>
      </c>
      <c r="J42" s="3" t="s">
        <v>17</v>
      </c>
      <c r="K42" s="3">
        <v>-0.193879</v>
      </c>
      <c r="L42" s="3">
        <v>2</v>
      </c>
      <c r="M42" s="3">
        <v>1</v>
      </c>
      <c r="N42" s="3" t="s">
        <v>476</v>
      </c>
      <c r="O42" s="3" t="s">
        <v>482</v>
      </c>
      <c r="P42" s="3" t="s">
        <v>483</v>
      </c>
      <c r="Q42" s="3">
        <v>30</v>
      </c>
      <c r="R42" s="5">
        <v>0.46875</v>
      </c>
      <c r="S42" s="3" t="s">
        <v>479</v>
      </c>
      <c r="T42" s="3" t="s">
        <v>480</v>
      </c>
      <c r="U42" s="3" t="s">
        <v>481</v>
      </c>
    </row>
    <row r="43" spans="1:21" ht="15.75" x14ac:dyDescent="0.25">
      <c r="A43" s="6" t="s">
        <v>70</v>
      </c>
      <c r="B43" s="7">
        <v>44222</v>
      </c>
      <c r="C43" s="6" t="s">
        <v>19</v>
      </c>
      <c r="D43" s="6" t="s">
        <v>12</v>
      </c>
      <c r="E43" s="6" t="s">
        <v>13</v>
      </c>
      <c r="F43" s="6" t="s">
        <v>23</v>
      </c>
      <c r="G43" s="6">
        <v>51.500120000000003</v>
      </c>
      <c r="H43" s="6" t="s">
        <v>15</v>
      </c>
      <c r="I43" s="6" t="s">
        <v>16</v>
      </c>
      <c r="J43" s="6" t="s">
        <v>17</v>
      </c>
      <c r="K43" s="6">
        <v>-0.15989999999999999</v>
      </c>
      <c r="L43" s="6">
        <v>1</v>
      </c>
      <c r="M43" s="6">
        <v>2</v>
      </c>
      <c r="N43" s="6" t="s">
        <v>476</v>
      </c>
      <c r="O43" s="6" t="s">
        <v>477</v>
      </c>
      <c r="P43" s="6" t="s">
        <v>483</v>
      </c>
      <c r="Q43" s="6">
        <v>30</v>
      </c>
      <c r="R43" s="8">
        <v>0.61111111111111105</v>
      </c>
      <c r="S43" s="6" t="s">
        <v>479</v>
      </c>
      <c r="T43" s="6" t="s">
        <v>480</v>
      </c>
      <c r="U43" s="6" t="s">
        <v>481</v>
      </c>
    </row>
    <row r="44" spans="1:21" ht="15.75" x14ac:dyDescent="0.25">
      <c r="A44" s="3" t="s">
        <v>71</v>
      </c>
      <c r="B44" s="4">
        <v>44230</v>
      </c>
      <c r="C44" s="3" t="s">
        <v>27</v>
      </c>
      <c r="D44" s="3" t="s">
        <v>12</v>
      </c>
      <c r="E44" s="3" t="s">
        <v>13</v>
      </c>
      <c r="F44" s="3" t="s">
        <v>23</v>
      </c>
      <c r="G44" s="3">
        <v>51.492089999999997</v>
      </c>
      <c r="H44" s="3" t="s">
        <v>15</v>
      </c>
      <c r="I44" s="3" t="s">
        <v>16</v>
      </c>
      <c r="J44" s="3" t="s">
        <v>17</v>
      </c>
      <c r="K44" s="3">
        <v>-0.19292400000000001</v>
      </c>
      <c r="L44" s="3">
        <v>1</v>
      </c>
      <c r="M44" s="3">
        <v>1</v>
      </c>
      <c r="N44" s="3" t="s">
        <v>476</v>
      </c>
      <c r="O44" s="3" t="s">
        <v>477</v>
      </c>
      <c r="P44" s="3" t="s">
        <v>478</v>
      </c>
      <c r="Q44" s="3">
        <v>30</v>
      </c>
      <c r="R44" s="5">
        <v>0.4152777777777778</v>
      </c>
      <c r="S44" s="3" t="s">
        <v>479</v>
      </c>
      <c r="T44" s="3" t="s">
        <v>480</v>
      </c>
      <c r="U44" s="3" t="s">
        <v>481</v>
      </c>
    </row>
    <row r="45" spans="1:21" ht="15.75" x14ac:dyDescent="0.25">
      <c r="A45" s="6" t="s">
        <v>72</v>
      </c>
      <c r="B45" s="7">
        <v>44237</v>
      </c>
      <c r="C45" s="6" t="s">
        <v>27</v>
      </c>
      <c r="D45" s="6" t="s">
        <v>12</v>
      </c>
      <c r="E45" s="6" t="s">
        <v>13</v>
      </c>
      <c r="F45" s="6" t="s">
        <v>23</v>
      </c>
      <c r="G45" s="6">
        <v>51.491050000000001</v>
      </c>
      <c r="H45" s="6" t="s">
        <v>15</v>
      </c>
      <c r="I45" s="6" t="s">
        <v>16</v>
      </c>
      <c r="J45" s="6" t="s">
        <v>17</v>
      </c>
      <c r="K45" s="6">
        <v>-0.16069800000000001</v>
      </c>
      <c r="L45" s="6">
        <v>1</v>
      </c>
      <c r="M45" s="6">
        <v>2</v>
      </c>
      <c r="N45" s="6" t="s">
        <v>476</v>
      </c>
      <c r="O45" s="6" t="s">
        <v>482</v>
      </c>
      <c r="P45" s="6" t="s">
        <v>478</v>
      </c>
      <c r="Q45" s="6">
        <v>30</v>
      </c>
      <c r="R45" s="8">
        <v>0.34027777777777773</v>
      </c>
      <c r="S45" s="6" t="s">
        <v>479</v>
      </c>
      <c r="T45" s="6" t="s">
        <v>480</v>
      </c>
      <c r="U45" s="6" t="s">
        <v>481</v>
      </c>
    </row>
    <row r="46" spans="1:21" ht="15.75" x14ac:dyDescent="0.25">
      <c r="A46" s="3" t="s">
        <v>73</v>
      </c>
      <c r="B46" s="4">
        <v>44226</v>
      </c>
      <c r="C46" s="3" t="s">
        <v>32</v>
      </c>
      <c r="D46" s="3" t="s">
        <v>25</v>
      </c>
      <c r="E46" s="3" t="s">
        <v>74</v>
      </c>
      <c r="F46" s="3" t="s">
        <v>23</v>
      </c>
      <c r="G46" s="3">
        <v>51.504671999999999</v>
      </c>
      <c r="H46" s="3" t="s">
        <v>15</v>
      </c>
      <c r="I46" s="3" t="s">
        <v>75</v>
      </c>
      <c r="J46" s="3" t="s">
        <v>17</v>
      </c>
      <c r="K46" s="3">
        <v>-0.21591399999999999</v>
      </c>
      <c r="L46" s="3">
        <v>1</v>
      </c>
      <c r="M46" s="3">
        <v>2</v>
      </c>
      <c r="N46" s="3" t="s">
        <v>476</v>
      </c>
      <c r="O46" s="3" t="s">
        <v>477</v>
      </c>
      <c r="P46" s="3" t="s">
        <v>488</v>
      </c>
      <c r="Q46" s="3">
        <v>30</v>
      </c>
      <c r="R46" s="5">
        <v>0.3527777777777778</v>
      </c>
      <c r="S46" s="3" t="s">
        <v>479</v>
      </c>
      <c r="T46" s="3" t="s">
        <v>480</v>
      </c>
      <c r="U46" s="3" t="s">
        <v>492</v>
      </c>
    </row>
    <row r="47" spans="1:21" ht="15.75" x14ac:dyDescent="0.25">
      <c r="A47" s="6" t="s">
        <v>76</v>
      </c>
      <c r="B47" s="7">
        <v>44224</v>
      </c>
      <c r="C47" s="6" t="s">
        <v>34</v>
      </c>
      <c r="D47" s="6" t="s">
        <v>40</v>
      </c>
      <c r="E47" s="6" t="s">
        <v>41</v>
      </c>
      <c r="F47" s="6" t="s">
        <v>23</v>
      </c>
      <c r="G47" s="6">
        <v>51.506379000000003</v>
      </c>
      <c r="H47" s="6" t="s">
        <v>28</v>
      </c>
      <c r="I47" s="6" t="s">
        <v>16</v>
      </c>
      <c r="J47" s="6" t="s">
        <v>17</v>
      </c>
      <c r="K47" s="6">
        <v>-0.20403099999999999</v>
      </c>
      <c r="L47" s="6">
        <v>1</v>
      </c>
      <c r="M47" s="6">
        <v>2</v>
      </c>
      <c r="N47" s="6" t="s">
        <v>476</v>
      </c>
      <c r="O47" s="6" t="s">
        <v>482</v>
      </c>
      <c r="P47" s="6" t="s">
        <v>483</v>
      </c>
      <c r="Q47" s="6">
        <v>30</v>
      </c>
      <c r="R47" s="8">
        <v>0.82847222222222217</v>
      </c>
      <c r="S47" s="6" t="s">
        <v>479</v>
      </c>
      <c r="T47" s="6" t="s">
        <v>490</v>
      </c>
      <c r="U47" s="6" t="s">
        <v>481</v>
      </c>
    </row>
    <row r="48" spans="1:21" ht="15.75" x14ac:dyDescent="0.25">
      <c r="A48" s="3" t="s">
        <v>77</v>
      </c>
      <c r="B48" s="4">
        <v>44225</v>
      </c>
      <c r="C48" s="3" t="s">
        <v>11</v>
      </c>
      <c r="D48" s="3" t="s">
        <v>12</v>
      </c>
      <c r="E48" s="3" t="s">
        <v>13</v>
      </c>
      <c r="F48" s="3" t="s">
        <v>23</v>
      </c>
      <c r="G48" s="3">
        <v>51.480175000000003</v>
      </c>
      <c r="H48" s="3" t="s">
        <v>15</v>
      </c>
      <c r="I48" s="3" t="s">
        <v>16</v>
      </c>
      <c r="J48" s="3" t="s">
        <v>17</v>
      </c>
      <c r="K48" s="3">
        <v>-0.17841699999999999</v>
      </c>
      <c r="L48" s="3">
        <v>1</v>
      </c>
      <c r="M48" s="3">
        <v>2</v>
      </c>
      <c r="N48" s="3" t="s">
        <v>476</v>
      </c>
      <c r="O48" s="3" t="s">
        <v>477</v>
      </c>
      <c r="P48" s="3" t="s">
        <v>483</v>
      </c>
      <c r="Q48" s="3">
        <v>30</v>
      </c>
      <c r="R48" s="5">
        <v>0.58680555555555558</v>
      </c>
      <c r="S48" s="3" t="s">
        <v>479</v>
      </c>
      <c r="T48" s="3" t="s">
        <v>480</v>
      </c>
      <c r="U48" s="3" t="s">
        <v>493</v>
      </c>
    </row>
    <row r="49" spans="1:21" ht="15.75" x14ac:dyDescent="0.25">
      <c r="A49" s="6" t="s">
        <v>78</v>
      </c>
      <c r="B49" s="7">
        <v>44237</v>
      </c>
      <c r="C49" s="6" t="s">
        <v>27</v>
      </c>
      <c r="D49" s="6" t="s">
        <v>40</v>
      </c>
      <c r="E49" s="6" t="s">
        <v>41</v>
      </c>
      <c r="F49" s="6" t="s">
        <v>14</v>
      </c>
      <c r="G49" s="6">
        <v>51.491835999999999</v>
      </c>
      <c r="H49" s="6" t="s">
        <v>28</v>
      </c>
      <c r="I49" s="6" t="s">
        <v>16</v>
      </c>
      <c r="J49" s="6" t="s">
        <v>17</v>
      </c>
      <c r="K49" s="6">
        <v>-0.15922500000000001</v>
      </c>
      <c r="L49" s="6">
        <v>1</v>
      </c>
      <c r="M49" s="6">
        <v>1</v>
      </c>
      <c r="N49" s="6" t="s">
        <v>476</v>
      </c>
      <c r="O49" s="6" t="s">
        <v>477</v>
      </c>
      <c r="P49" s="6" t="s">
        <v>483</v>
      </c>
      <c r="Q49" s="6">
        <v>30</v>
      </c>
      <c r="R49" s="8">
        <v>0.99652777777777779</v>
      </c>
      <c r="S49" s="6" t="s">
        <v>479</v>
      </c>
      <c r="T49" s="6" t="s">
        <v>480</v>
      </c>
      <c r="U49" s="6" t="s">
        <v>481</v>
      </c>
    </row>
    <row r="50" spans="1:21" ht="15.75" x14ac:dyDescent="0.25">
      <c r="A50" s="3" t="s">
        <v>79</v>
      </c>
      <c r="B50" s="4">
        <v>44237</v>
      </c>
      <c r="C50" s="3" t="s">
        <v>27</v>
      </c>
      <c r="D50" s="3" t="s">
        <v>25</v>
      </c>
      <c r="E50" s="3" t="s">
        <v>20</v>
      </c>
      <c r="F50" s="3" t="s">
        <v>23</v>
      </c>
      <c r="G50" s="3">
        <v>51.516717</v>
      </c>
      <c r="H50" s="3" t="s">
        <v>15</v>
      </c>
      <c r="I50" s="3" t="s">
        <v>16</v>
      </c>
      <c r="J50" s="3" t="s">
        <v>17</v>
      </c>
      <c r="K50" s="3">
        <v>-0.209678</v>
      </c>
      <c r="L50" s="3">
        <v>1</v>
      </c>
      <c r="M50" s="3">
        <v>1</v>
      </c>
      <c r="N50" s="3" t="s">
        <v>476</v>
      </c>
      <c r="O50" s="3" t="s">
        <v>482</v>
      </c>
      <c r="P50" s="3" t="s">
        <v>483</v>
      </c>
      <c r="Q50" s="3">
        <v>30</v>
      </c>
      <c r="R50" s="5">
        <v>0.3576388888888889</v>
      </c>
      <c r="S50" s="3" t="s">
        <v>479</v>
      </c>
      <c r="T50" s="3" t="s">
        <v>480</v>
      </c>
      <c r="U50" s="3" t="s">
        <v>481</v>
      </c>
    </row>
    <row r="51" spans="1:21" ht="15.75" x14ac:dyDescent="0.25">
      <c r="A51" s="6" t="s">
        <v>80</v>
      </c>
      <c r="B51" s="7">
        <v>44239</v>
      </c>
      <c r="C51" s="6" t="s">
        <v>11</v>
      </c>
      <c r="D51" s="6" t="s">
        <v>40</v>
      </c>
      <c r="E51" s="6" t="s">
        <v>41</v>
      </c>
      <c r="F51" s="6" t="s">
        <v>23</v>
      </c>
      <c r="G51" s="6">
        <v>51.490115000000003</v>
      </c>
      <c r="H51" s="6" t="s">
        <v>15</v>
      </c>
      <c r="I51" s="6" t="s">
        <v>16</v>
      </c>
      <c r="J51" s="6" t="s">
        <v>17</v>
      </c>
      <c r="K51" s="6">
        <v>-0.19314600000000001</v>
      </c>
      <c r="L51" s="6">
        <v>1</v>
      </c>
      <c r="M51" s="6">
        <v>2</v>
      </c>
      <c r="N51" s="6" t="s">
        <v>476</v>
      </c>
      <c r="O51" s="6" t="s">
        <v>477</v>
      </c>
      <c r="P51" s="6" t="s">
        <v>483</v>
      </c>
      <c r="Q51" s="6">
        <v>30</v>
      </c>
      <c r="R51" s="8">
        <v>0.32847222222222222</v>
      </c>
      <c r="S51" s="6" t="s">
        <v>479</v>
      </c>
      <c r="T51" s="6" t="s">
        <v>480</v>
      </c>
      <c r="U51" s="6" t="s">
        <v>481</v>
      </c>
    </row>
    <row r="52" spans="1:21" ht="15.75" x14ac:dyDescent="0.25">
      <c r="A52" s="3" t="s">
        <v>81</v>
      </c>
      <c r="B52" s="4">
        <v>44243</v>
      </c>
      <c r="C52" s="3" t="s">
        <v>19</v>
      </c>
      <c r="D52" s="3" t="s">
        <v>25</v>
      </c>
      <c r="E52" s="3" t="s">
        <v>13</v>
      </c>
      <c r="F52" s="3" t="s">
        <v>23</v>
      </c>
      <c r="G52" s="3">
        <v>51.508943000000002</v>
      </c>
      <c r="H52" s="3" t="s">
        <v>15</v>
      </c>
      <c r="I52" s="3" t="s">
        <v>16</v>
      </c>
      <c r="J52" s="3" t="s">
        <v>17</v>
      </c>
      <c r="K52" s="3">
        <v>-0.19528400000000001</v>
      </c>
      <c r="L52" s="3">
        <v>1</v>
      </c>
      <c r="M52" s="3">
        <v>1</v>
      </c>
      <c r="N52" s="3" t="s">
        <v>476</v>
      </c>
      <c r="O52" s="3" t="s">
        <v>477</v>
      </c>
      <c r="P52" s="3" t="s">
        <v>483</v>
      </c>
      <c r="Q52" s="3">
        <v>30</v>
      </c>
      <c r="R52" s="5">
        <v>0.5</v>
      </c>
      <c r="S52" s="3" t="s">
        <v>479</v>
      </c>
      <c r="T52" s="3" t="s">
        <v>480</v>
      </c>
      <c r="U52" s="3" t="s">
        <v>481</v>
      </c>
    </row>
    <row r="53" spans="1:21" ht="15.75" x14ac:dyDescent="0.25">
      <c r="A53" s="6" t="s">
        <v>82</v>
      </c>
      <c r="B53" s="7">
        <v>44243</v>
      </c>
      <c r="C53" s="6" t="s">
        <v>19</v>
      </c>
      <c r="D53" s="6" t="s">
        <v>25</v>
      </c>
      <c r="E53" s="6" t="s">
        <v>13</v>
      </c>
      <c r="F53" s="6" t="s">
        <v>23</v>
      </c>
      <c r="G53" s="6">
        <v>51.493264000000003</v>
      </c>
      <c r="H53" s="6" t="s">
        <v>15</v>
      </c>
      <c r="I53" s="6" t="s">
        <v>16</v>
      </c>
      <c r="J53" s="6" t="s">
        <v>17</v>
      </c>
      <c r="K53" s="6">
        <v>-0.199072</v>
      </c>
      <c r="L53" s="6">
        <v>1</v>
      </c>
      <c r="M53" s="6">
        <v>2</v>
      </c>
      <c r="N53" s="6" t="s">
        <v>476</v>
      </c>
      <c r="O53" s="6" t="s">
        <v>477</v>
      </c>
      <c r="P53" s="6" t="s">
        <v>488</v>
      </c>
      <c r="Q53" s="6">
        <v>30</v>
      </c>
      <c r="R53" s="8">
        <v>0.35069444444444442</v>
      </c>
      <c r="S53" s="6" t="s">
        <v>479</v>
      </c>
      <c r="T53" s="6" t="s">
        <v>480</v>
      </c>
      <c r="U53" s="6" t="s">
        <v>481</v>
      </c>
    </row>
    <row r="54" spans="1:21" ht="15.75" x14ac:dyDescent="0.25">
      <c r="A54" s="3" t="s">
        <v>83</v>
      </c>
      <c r="B54" s="4">
        <v>44241</v>
      </c>
      <c r="C54" s="3" t="s">
        <v>36</v>
      </c>
      <c r="D54" s="3" t="s">
        <v>40</v>
      </c>
      <c r="E54" s="3" t="s">
        <v>41</v>
      </c>
      <c r="F54" s="3" t="s">
        <v>23</v>
      </c>
      <c r="G54" s="3">
        <v>51.484765000000003</v>
      </c>
      <c r="H54" s="3" t="s">
        <v>28</v>
      </c>
      <c r="I54" s="3" t="s">
        <v>16</v>
      </c>
      <c r="J54" s="3" t="s">
        <v>17</v>
      </c>
      <c r="K54" s="3">
        <v>-0.15562100000000001</v>
      </c>
      <c r="L54" s="3">
        <v>1</v>
      </c>
      <c r="M54" s="3">
        <v>2</v>
      </c>
      <c r="N54" s="3" t="s">
        <v>476</v>
      </c>
      <c r="O54" s="3" t="s">
        <v>482</v>
      </c>
      <c r="P54" s="3" t="s">
        <v>483</v>
      </c>
      <c r="Q54" s="3">
        <v>30</v>
      </c>
      <c r="R54" s="5">
        <v>0.87916666666666676</v>
      </c>
      <c r="S54" s="3" t="s">
        <v>479</v>
      </c>
      <c r="T54" s="3" t="s">
        <v>480</v>
      </c>
      <c r="U54" s="3" t="s">
        <v>481</v>
      </c>
    </row>
    <row r="55" spans="1:21" ht="15.75" x14ac:dyDescent="0.25">
      <c r="A55" s="6" t="s">
        <v>84</v>
      </c>
      <c r="B55" s="7">
        <v>44245</v>
      </c>
      <c r="C55" s="6" t="s">
        <v>34</v>
      </c>
      <c r="D55" s="6" t="s">
        <v>25</v>
      </c>
      <c r="E55" s="6" t="s">
        <v>13</v>
      </c>
      <c r="F55" s="6" t="s">
        <v>23</v>
      </c>
      <c r="G55" s="6">
        <v>51.481746000000001</v>
      </c>
      <c r="H55" s="6" t="s">
        <v>15</v>
      </c>
      <c r="I55" s="6" t="s">
        <v>16</v>
      </c>
      <c r="J55" s="6" t="s">
        <v>17</v>
      </c>
      <c r="K55" s="6">
        <v>-0.17533000000000001</v>
      </c>
      <c r="L55" s="6">
        <v>1</v>
      </c>
      <c r="M55" s="6">
        <v>1</v>
      </c>
      <c r="N55" s="6" t="s">
        <v>476</v>
      </c>
      <c r="O55" s="6" t="s">
        <v>482</v>
      </c>
      <c r="P55" s="6" t="s">
        <v>483</v>
      </c>
      <c r="Q55" s="6">
        <v>30</v>
      </c>
      <c r="R55" s="8">
        <v>0.29791666666666666</v>
      </c>
      <c r="S55" s="6" t="s">
        <v>479</v>
      </c>
      <c r="T55" s="6" t="s">
        <v>480</v>
      </c>
      <c r="U55" s="6" t="s">
        <v>481</v>
      </c>
    </row>
    <row r="56" spans="1:21" ht="15.75" x14ac:dyDescent="0.25">
      <c r="A56" s="3" t="s">
        <v>85</v>
      </c>
      <c r="B56" s="4">
        <v>44248</v>
      </c>
      <c r="C56" s="3" t="s">
        <v>36</v>
      </c>
      <c r="D56" s="3" t="s">
        <v>40</v>
      </c>
      <c r="E56" s="3" t="s">
        <v>41</v>
      </c>
      <c r="F56" s="3" t="s">
        <v>23</v>
      </c>
      <c r="G56" s="3">
        <v>51.487665999999997</v>
      </c>
      <c r="H56" s="3" t="s">
        <v>28</v>
      </c>
      <c r="I56" s="3" t="s">
        <v>16</v>
      </c>
      <c r="J56" s="3" t="s">
        <v>17</v>
      </c>
      <c r="K56" s="3">
        <v>-0.18013499999999999</v>
      </c>
      <c r="L56" s="3">
        <v>2</v>
      </c>
      <c r="M56" s="3">
        <v>1</v>
      </c>
      <c r="N56" s="3" t="s">
        <v>476</v>
      </c>
      <c r="O56" s="3" t="s">
        <v>477</v>
      </c>
      <c r="P56" s="3" t="s">
        <v>483</v>
      </c>
      <c r="Q56" s="3">
        <v>30</v>
      </c>
      <c r="R56" s="5">
        <v>0.86249999999999993</v>
      </c>
      <c r="S56" s="3" t="s">
        <v>479</v>
      </c>
      <c r="T56" s="3" t="s">
        <v>480</v>
      </c>
      <c r="U56" s="3" t="s">
        <v>481</v>
      </c>
    </row>
    <row r="57" spans="1:21" ht="15.75" x14ac:dyDescent="0.25">
      <c r="A57" s="6" t="s">
        <v>86</v>
      </c>
      <c r="B57" s="7">
        <v>44242</v>
      </c>
      <c r="C57" s="6" t="s">
        <v>22</v>
      </c>
      <c r="D57" s="6" t="s">
        <v>12</v>
      </c>
      <c r="E57" s="6" t="s">
        <v>13</v>
      </c>
      <c r="F57" s="6" t="s">
        <v>23</v>
      </c>
      <c r="G57" s="6">
        <v>51.501516000000002</v>
      </c>
      <c r="H57" s="6" t="s">
        <v>28</v>
      </c>
      <c r="I57" s="6" t="s">
        <v>16</v>
      </c>
      <c r="J57" s="6" t="s">
        <v>17</v>
      </c>
      <c r="K57" s="6">
        <v>-0.191831</v>
      </c>
      <c r="L57" s="6">
        <v>1</v>
      </c>
      <c r="M57" s="6">
        <v>1</v>
      </c>
      <c r="N57" s="6" t="s">
        <v>476</v>
      </c>
      <c r="O57" s="6" t="s">
        <v>477</v>
      </c>
      <c r="P57" s="6" t="s">
        <v>483</v>
      </c>
      <c r="Q57" s="6">
        <v>30</v>
      </c>
      <c r="R57" s="8">
        <v>2.4305555555555556E-2</v>
      </c>
      <c r="S57" s="6" t="s">
        <v>479</v>
      </c>
      <c r="T57" s="6" t="s">
        <v>480</v>
      </c>
      <c r="U57" s="6" t="s">
        <v>489</v>
      </c>
    </row>
    <row r="58" spans="1:21" ht="15.75" x14ac:dyDescent="0.25">
      <c r="A58" s="3" t="s">
        <v>87</v>
      </c>
      <c r="B58" s="4">
        <v>44248</v>
      </c>
      <c r="C58" s="3" t="s">
        <v>36</v>
      </c>
      <c r="D58" s="3" t="s">
        <v>12</v>
      </c>
      <c r="E58" s="3" t="s">
        <v>13</v>
      </c>
      <c r="F58" s="3" t="s">
        <v>23</v>
      </c>
      <c r="G58" s="3">
        <v>51.487794000000001</v>
      </c>
      <c r="H58" s="3" t="s">
        <v>15</v>
      </c>
      <c r="I58" s="3" t="s">
        <v>16</v>
      </c>
      <c r="J58" s="3" t="s">
        <v>17</v>
      </c>
      <c r="K58" s="3">
        <v>-0.18257899999999999</v>
      </c>
      <c r="L58" s="3">
        <v>1</v>
      </c>
      <c r="M58" s="3">
        <v>2</v>
      </c>
      <c r="N58" s="3" t="s">
        <v>476</v>
      </c>
      <c r="O58" s="3" t="s">
        <v>477</v>
      </c>
      <c r="P58" s="3" t="s">
        <v>478</v>
      </c>
      <c r="Q58" s="3">
        <v>30</v>
      </c>
      <c r="R58" s="5">
        <v>0.42708333333333331</v>
      </c>
      <c r="S58" s="3" t="s">
        <v>479</v>
      </c>
      <c r="T58" s="3" t="s">
        <v>480</v>
      </c>
      <c r="U58" s="3" t="s">
        <v>481</v>
      </c>
    </row>
    <row r="59" spans="1:21" ht="15.75" x14ac:dyDescent="0.25">
      <c r="A59" s="6" t="s">
        <v>88</v>
      </c>
      <c r="B59" s="7">
        <v>44239</v>
      </c>
      <c r="C59" s="6" t="s">
        <v>11</v>
      </c>
      <c r="D59" s="6" t="s">
        <v>12</v>
      </c>
      <c r="E59" s="6" t="s">
        <v>13</v>
      </c>
      <c r="F59" s="6" t="s">
        <v>23</v>
      </c>
      <c r="G59" s="6">
        <v>51.502057999999998</v>
      </c>
      <c r="H59" s="6" t="s">
        <v>28</v>
      </c>
      <c r="I59" s="6" t="s">
        <v>16</v>
      </c>
      <c r="J59" s="6" t="s">
        <v>17</v>
      </c>
      <c r="K59" s="6">
        <v>-0.18618999999999999</v>
      </c>
      <c r="L59" s="6">
        <v>1</v>
      </c>
      <c r="M59" s="6">
        <v>2</v>
      </c>
      <c r="N59" s="6" t="s">
        <v>476</v>
      </c>
      <c r="O59" s="6" t="s">
        <v>482</v>
      </c>
      <c r="P59" s="6" t="s">
        <v>483</v>
      </c>
      <c r="Q59" s="6">
        <v>30</v>
      </c>
      <c r="R59" s="8">
        <v>0.70138888888888884</v>
      </c>
      <c r="S59" s="6" t="s">
        <v>479</v>
      </c>
      <c r="T59" s="6" t="s">
        <v>494</v>
      </c>
      <c r="U59" s="6" t="s">
        <v>481</v>
      </c>
    </row>
    <row r="60" spans="1:21" ht="15.75" x14ac:dyDescent="0.25">
      <c r="A60" s="3" t="s">
        <v>89</v>
      </c>
      <c r="B60" s="4">
        <v>44239</v>
      </c>
      <c r="C60" s="3" t="s">
        <v>11</v>
      </c>
      <c r="D60" s="3" t="s">
        <v>25</v>
      </c>
      <c r="E60" s="3" t="s">
        <v>13</v>
      </c>
      <c r="F60" s="3" t="s">
        <v>23</v>
      </c>
      <c r="G60" s="3">
        <v>51.500993999999999</v>
      </c>
      <c r="H60" s="3" t="s">
        <v>15</v>
      </c>
      <c r="I60" s="3" t="s">
        <v>16</v>
      </c>
      <c r="J60" s="3" t="s">
        <v>17</v>
      </c>
      <c r="K60" s="3">
        <v>-0.19300400000000001</v>
      </c>
      <c r="L60" s="3">
        <v>1</v>
      </c>
      <c r="M60" s="3">
        <v>1</v>
      </c>
      <c r="N60" s="3" t="s">
        <v>476</v>
      </c>
      <c r="O60" s="3" t="s">
        <v>477</v>
      </c>
      <c r="P60" s="3" t="s">
        <v>483</v>
      </c>
      <c r="Q60" s="3">
        <v>30</v>
      </c>
      <c r="R60" s="5">
        <v>0.51388888888888895</v>
      </c>
      <c r="S60" s="3" t="s">
        <v>479</v>
      </c>
      <c r="T60" s="3" t="s">
        <v>480</v>
      </c>
      <c r="U60" s="3" t="s">
        <v>481</v>
      </c>
    </row>
    <row r="61" spans="1:21" ht="15.75" x14ac:dyDescent="0.25">
      <c r="A61" s="6" t="s">
        <v>90</v>
      </c>
      <c r="B61" s="7">
        <v>44247</v>
      </c>
      <c r="C61" s="6" t="s">
        <v>32</v>
      </c>
      <c r="D61" s="6" t="s">
        <v>12</v>
      </c>
      <c r="E61" s="6" t="s">
        <v>74</v>
      </c>
      <c r="F61" s="6" t="s">
        <v>23</v>
      </c>
      <c r="G61" s="6">
        <v>51.523977000000002</v>
      </c>
      <c r="H61" s="6" t="s">
        <v>28</v>
      </c>
      <c r="I61" s="6" t="s">
        <v>16</v>
      </c>
      <c r="J61" s="6" t="s">
        <v>17</v>
      </c>
      <c r="K61" s="6">
        <v>-0.214006</v>
      </c>
      <c r="L61" s="6">
        <v>1</v>
      </c>
      <c r="M61" s="6">
        <v>2</v>
      </c>
      <c r="N61" s="6" t="s">
        <v>476</v>
      </c>
      <c r="O61" s="6" t="s">
        <v>477</v>
      </c>
      <c r="P61" s="6" t="s">
        <v>74</v>
      </c>
      <c r="Q61" s="6">
        <v>30</v>
      </c>
      <c r="R61" s="8">
        <v>0.96875</v>
      </c>
      <c r="S61" s="6" t="s">
        <v>479</v>
      </c>
      <c r="T61" s="6" t="s">
        <v>480</v>
      </c>
      <c r="U61" s="6" t="s">
        <v>489</v>
      </c>
    </row>
    <row r="62" spans="1:21" ht="15.75" x14ac:dyDescent="0.25">
      <c r="A62" s="3" t="s">
        <v>91</v>
      </c>
      <c r="B62" s="4">
        <v>44254</v>
      </c>
      <c r="C62" s="3" t="s">
        <v>32</v>
      </c>
      <c r="D62" s="3" t="s">
        <v>12</v>
      </c>
      <c r="E62" s="3" t="s">
        <v>20</v>
      </c>
      <c r="F62" s="3" t="s">
        <v>23</v>
      </c>
      <c r="G62" s="3">
        <v>51.484368000000003</v>
      </c>
      <c r="H62" s="3" t="s">
        <v>15</v>
      </c>
      <c r="I62" s="3" t="s">
        <v>16</v>
      </c>
      <c r="J62" s="3" t="s">
        <v>17</v>
      </c>
      <c r="K62" s="3">
        <v>-0.17047300000000001</v>
      </c>
      <c r="L62" s="3">
        <v>1</v>
      </c>
      <c r="M62" s="3">
        <v>1</v>
      </c>
      <c r="N62" s="3" t="s">
        <v>476</v>
      </c>
      <c r="O62" s="3" t="s">
        <v>477</v>
      </c>
      <c r="P62" s="3" t="s">
        <v>483</v>
      </c>
      <c r="Q62" s="3">
        <v>30</v>
      </c>
      <c r="R62" s="5">
        <v>0.65277777777777779</v>
      </c>
      <c r="S62" s="3" t="s">
        <v>479</v>
      </c>
      <c r="T62" s="3" t="s">
        <v>480</v>
      </c>
      <c r="U62" s="3" t="s">
        <v>481</v>
      </c>
    </row>
    <row r="63" spans="1:21" ht="15.75" x14ac:dyDescent="0.25">
      <c r="A63" s="6" t="s">
        <v>92</v>
      </c>
      <c r="B63" s="7">
        <v>44214</v>
      </c>
      <c r="C63" s="6" t="s">
        <v>22</v>
      </c>
      <c r="D63" s="6" t="s">
        <v>40</v>
      </c>
      <c r="E63" s="6" t="s">
        <v>41</v>
      </c>
      <c r="F63" s="6" t="s">
        <v>23</v>
      </c>
      <c r="G63" s="6">
        <v>51.501168999999997</v>
      </c>
      <c r="H63" s="6" t="s">
        <v>28</v>
      </c>
      <c r="I63" s="6" t="s">
        <v>16</v>
      </c>
      <c r="J63" s="6" t="s">
        <v>17</v>
      </c>
      <c r="K63" s="6">
        <v>-0.19270899999999999</v>
      </c>
      <c r="L63" s="6">
        <v>1</v>
      </c>
      <c r="M63" s="6">
        <v>1</v>
      </c>
      <c r="N63" s="6" t="s">
        <v>476</v>
      </c>
      <c r="O63" s="6" t="s">
        <v>477</v>
      </c>
      <c r="P63" s="6" t="s">
        <v>483</v>
      </c>
      <c r="Q63" s="6">
        <v>30</v>
      </c>
      <c r="R63" s="8">
        <v>0.69861111111111107</v>
      </c>
      <c r="S63" s="6" t="s">
        <v>479</v>
      </c>
      <c r="T63" s="6" t="s">
        <v>480</v>
      </c>
      <c r="U63" s="6" t="s">
        <v>481</v>
      </c>
    </row>
    <row r="64" spans="1:21" ht="15.75" x14ac:dyDescent="0.25">
      <c r="A64" s="3" t="s">
        <v>93</v>
      </c>
      <c r="B64" s="4">
        <v>44234</v>
      </c>
      <c r="C64" s="3" t="s">
        <v>36</v>
      </c>
      <c r="D64" s="3" t="s">
        <v>12</v>
      </c>
      <c r="E64" s="3" t="s">
        <v>13</v>
      </c>
      <c r="F64" s="3" t="s">
        <v>23</v>
      </c>
      <c r="G64" s="3">
        <v>51.482990000000001</v>
      </c>
      <c r="H64" s="3" t="s">
        <v>15</v>
      </c>
      <c r="I64" s="3" t="s">
        <v>16</v>
      </c>
      <c r="J64" s="3" t="s">
        <v>17</v>
      </c>
      <c r="K64" s="3">
        <v>-0.18593899999999999</v>
      </c>
      <c r="L64" s="3">
        <v>2</v>
      </c>
      <c r="M64" s="3">
        <v>2</v>
      </c>
      <c r="N64" s="3" t="s">
        <v>476</v>
      </c>
      <c r="O64" s="3" t="s">
        <v>477</v>
      </c>
      <c r="P64" s="3" t="s">
        <v>483</v>
      </c>
      <c r="Q64" s="3">
        <v>30</v>
      </c>
      <c r="R64" s="5">
        <v>0.51736111111111105</v>
      </c>
      <c r="S64" s="3" t="s">
        <v>479</v>
      </c>
      <c r="T64" s="3" t="s">
        <v>480</v>
      </c>
      <c r="U64" s="3" t="s">
        <v>481</v>
      </c>
    </row>
    <row r="65" spans="1:21" ht="15.75" x14ac:dyDescent="0.25">
      <c r="A65" s="6" t="s">
        <v>94</v>
      </c>
      <c r="B65" s="7">
        <v>44250</v>
      </c>
      <c r="C65" s="6" t="s">
        <v>19</v>
      </c>
      <c r="D65" s="6" t="s">
        <v>12</v>
      </c>
      <c r="E65" s="6" t="s">
        <v>74</v>
      </c>
      <c r="F65" s="6" t="s">
        <v>23</v>
      </c>
      <c r="G65" s="6">
        <v>51.515582000000002</v>
      </c>
      <c r="H65" s="6" t="s">
        <v>15</v>
      </c>
      <c r="I65" s="6" t="s">
        <v>16</v>
      </c>
      <c r="J65" s="6" t="s">
        <v>17</v>
      </c>
      <c r="K65" s="6">
        <v>-0.20597499999999999</v>
      </c>
      <c r="L65" s="6">
        <v>1</v>
      </c>
      <c r="M65" s="6">
        <v>2</v>
      </c>
      <c r="N65" s="6" t="s">
        <v>476</v>
      </c>
      <c r="O65" s="6" t="s">
        <v>477</v>
      </c>
      <c r="P65" s="6" t="s">
        <v>74</v>
      </c>
      <c r="Q65" s="6">
        <v>30</v>
      </c>
      <c r="R65" s="8">
        <v>0.55763888888888891</v>
      </c>
      <c r="S65" s="6" t="s">
        <v>479</v>
      </c>
      <c r="T65" s="6" t="s">
        <v>480</v>
      </c>
      <c r="U65" s="6" t="s">
        <v>489</v>
      </c>
    </row>
    <row r="66" spans="1:21" ht="15.75" x14ac:dyDescent="0.25">
      <c r="A66" s="3" t="s">
        <v>95</v>
      </c>
      <c r="B66" s="4">
        <v>44249</v>
      </c>
      <c r="C66" s="3" t="s">
        <v>22</v>
      </c>
      <c r="D66" s="3" t="s">
        <v>12</v>
      </c>
      <c r="E66" s="3" t="s">
        <v>13</v>
      </c>
      <c r="F66" s="3" t="s">
        <v>14</v>
      </c>
      <c r="G66" s="3">
        <v>51.483750000000001</v>
      </c>
      <c r="H66" s="3" t="s">
        <v>28</v>
      </c>
      <c r="I66" s="3" t="s">
        <v>16</v>
      </c>
      <c r="J66" s="3" t="s">
        <v>17</v>
      </c>
      <c r="K66" s="3">
        <v>-0.16545599999999999</v>
      </c>
      <c r="L66" s="3">
        <v>1</v>
      </c>
      <c r="M66" s="3">
        <v>2</v>
      </c>
      <c r="N66" s="3" t="s">
        <v>476</v>
      </c>
      <c r="O66" s="3" t="s">
        <v>477</v>
      </c>
      <c r="P66" s="3" t="s">
        <v>483</v>
      </c>
      <c r="Q66" s="3">
        <v>30</v>
      </c>
      <c r="R66" s="5">
        <v>0.72916666666666663</v>
      </c>
      <c r="S66" s="3" t="s">
        <v>479</v>
      </c>
      <c r="T66" s="3" t="s">
        <v>480</v>
      </c>
      <c r="U66" s="3" t="s">
        <v>481</v>
      </c>
    </row>
    <row r="67" spans="1:21" ht="15.75" x14ac:dyDescent="0.25">
      <c r="A67" s="6" t="s">
        <v>96</v>
      </c>
      <c r="B67" s="7">
        <v>44253</v>
      </c>
      <c r="C67" s="6" t="s">
        <v>11</v>
      </c>
      <c r="D67" s="6" t="s">
        <v>12</v>
      </c>
      <c r="E67" s="6" t="s">
        <v>13</v>
      </c>
      <c r="F67" s="6" t="s">
        <v>23</v>
      </c>
      <c r="G67" s="6">
        <v>51.490918999999998</v>
      </c>
      <c r="H67" s="6" t="s">
        <v>28</v>
      </c>
      <c r="I67" s="6" t="s">
        <v>16</v>
      </c>
      <c r="J67" s="6" t="s">
        <v>17</v>
      </c>
      <c r="K67" s="6">
        <v>-0.18115800000000001</v>
      </c>
      <c r="L67" s="6">
        <v>1</v>
      </c>
      <c r="M67" s="6">
        <v>2</v>
      </c>
      <c r="N67" s="6" t="s">
        <v>476</v>
      </c>
      <c r="O67" s="6" t="s">
        <v>477</v>
      </c>
      <c r="P67" s="6" t="s">
        <v>483</v>
      </c>
      <c r="Q67" s="6">
        <v>30</v>
      </c>
      <c r="R67" s="8">
        <v>0.95486111111111116</v>
      </c>
      <c r="S67" s="6" t="s">
        <v>479</v>
      </c>
      <c r="T67" s="6" t="s">
        <v>480</v>
      </c>
      <c r="U67" s="6" t="s">
        <v>481</v>
      </c>
    </row>
    <row r="68" spans="1:21" ht="15.75" x14ac:dyDescent="0.25">
      <c r="A68" s="3" t="s">
        <v>97</v>
      </c>
      <c r="B68" s="4">
        <v>44212</v>
      </c>
      <c r="C68" s="3" t="s">
        <v>32</v>
      </c>
      <c r="D68" s="3" t="s">
        <v>12</v>
      </c>
      <c r="E68" s="3" t="s">
        <v>13</v>
      </c>
      <c r="F68" s="3" t="s">
        <v>23</v>
      </c>
      <c r="G68" s="3">
        <v>51.500731000000002</v>
      </c>
      <c r="H68" s="3" t="s">
        <v>15</v>
      </c>
      <c r="I68" s="3" t="s">
        <v>16</v>
      </c>
      <c r="J68" s="3" t="s">
        <v>17</v>
      </c>
      <c r="K68" s="3">
        <v>-0.19344700000000001</v>
      </c>
      <c r="L68" s="3">
        <v>1</v>
      </c>
      <c r="M68" s="3">
        <v>2</v>
      </c>
      <c r="N68" s="3" t="s">
        <v>476</v>
      </c>
      <c r="O68" s="3" t="s">
        <v>477</v>
      </c>
      <c r="P68" s="3" t="s">
        <v>488</v>
      </c>
      <c r="Q68" s="3">
        <v>30</v>
      </c>
      <c r="R68" s="5">
        <v>0.67013888888888884</v>
      </c>
      <c r="S68" s="3" t="s">
        <v>479</v>
      </c>
      <c r="T68" s="3" t="s">
        <v>480</v>
      </c>
      <c r="U68" s="3" t="s">
        <v>481</v>
      </c>
    </row>
    <row r="69" spans="1:21" ht="15.75" x14ac:dyDescent="0.25">
      <c r="A69" s="6" t="s">
        <v>98</v>
      </c>
      <c r="B69" s="7">
        <v>44245</v>
      </c>
      <c r="C69" s="6" t="s">
        <v>34</v>
      </c>
      <c r="D69" s="6" t="s">
        <v>40</v>
      </c>
      <c r="E69" s="6" t="s">
        <v>41</v>
      </c>
      <c r="F69" s="6" t="s">
        <v>14</v>
      </c>
      <c r="G69" s="6">
        <v>51.513804</v>
      </c>
      <c r="H69" s="6" t="s">
        <v>15</v>
      </c>
      <c r="I69" s="6" t="s">
        <v>16</v>
      </c>
      <c r="J69" s="6" t="s">
        <v>17</v>
      </c>
      <c r="K69" s="6">
        <v>-0.213251</v>
      </c>
      <c r="L69" s="6">
        <v>2</v>
      </c>
      <c r="M69" s="6">
        <v>2</v>
      </c>
      <c r="N69" s="6" t="s">
        <v>476</v>
      </c>
      <c r="O69" s="6" t="s">
        <v>482</v>
      </c>
      <c r="P69" s="6" t="s">
        <v>483</v>
      </c>
      <c r="Q69" s="6">
        <v>30</v>
      </c>
      <c r="R69" s="8">
        <v>0.35833333333333334</v>
      </c>
      <c r="S69" s="6" t="s">
        <v>479</v>
      </c>
      <c r="T69" s="6" t="s">
        <v>486</v>
      </c>
      <c r="U69" s="6" t="s">
        <v>481</v>
      </c>
    </row>
    <row r="70" spans="1:21" ht="15.75" x14ac:dyDescent="0.25">
      <c r="A70" s="3" t="s">
        <v>99</v>
      </c>
      <c r="B70" s="4">
        <v>44259</v>
      </c>
      <c r="C70" s="3" t="s">
        <v>34</v>
      </c>
      <c r="D70" s="3" t="s">
        <v>12</v>
      </c>
      <c r="E70" s="3" t="s">
        <v>13</v>
      </c>
      <c r="F70" s="3" t="s">
        <v>23</v>
      </c>
      <c r="G70" s="3">
        <v>51.494663000000003</v>
      </c>
      <c r="H70" s="3" t="s">
        <v>28</v>
      </c>
      <c r="I70" s="3" t="s">
        <v>16</v>
      </c>
      <c r="J70" s="3" t="s">
        <v>17</v>
      </c>
      <c r="K70" s="3">
        <v>-0.190661</v>
      </c>
      <c r="L70" s="3">
        <v>1</v>
      </c>
      <c r="M70" s="3">
        <v>2</v>
      </c>
      <c r="N70" s="3" t="s">
        <v>476</v>
      </c>
      <c r="O70" s="3" t="s">
        <v>477</v>
      </c>
      <c r="P70" s="3" t="s">
        <v>483</v>
      </c>
      <c r="Q70" s="3">
        <v>30</v>
      </c>
      <c r="R70" s="5">
        <v>0.90625</v>
      </c>
      <c r="S70" s="3" t="s">
        <v>479</v>
      </c>
      <c r="T70" s="3" t="s">
        <v>480</v>
      </c>
      <c r="U70" s="3" t="s">
        <v>481</v>
      </c>
    </row>
    <row r="71" spans="1:21" ht="15.75" x14ac:dyDescent="0.25">
      <c r="A71" s="6" t="s">
        <v>100</v>
      </c>
      <c r="B71" s="7">
        <v>44258</v>
      </c>
      <c r="C71" s="6" t="s">
        <v>27</v>
      </c>
      <c r="D71" s="6" t="s">
        <v>12</v>
      </c>
      <c r="E71" s="6" t="s">
        <v>13</v>
      </c>
      <c r="F71" s="6" t="s">
        <v>23</v>
      </c>
      <c r="G71" s="6">
        <v>51.497543</v>
      </c>
      <c r="H71" s="6" t="s">
        <v>15</v>
      </c>
      <c r="I71" s="6" t="s">
        <v>16</v>
      </c>
      <c r="J71" s="6" t="s">
        <v>17</v>
      </c>
      <c r="K71" s="6">
        <v>-0.16764000000000001</v>
      </c>
      <c r="L71" s="6">
        <v>1</v>
      </c>
      <c r="M71" s="6">
        <v>2</v>
      </c>
      <c r="N71" s="6" t="s">
        <v>476</v>
      </c>
      <c r="O71" s="6" t="s">
        <v>477</v>
      </c>
      <c r="P71" s="6" t="s">
        <v>488</v>
      </c>
      <c r="Q71" s="6">
        <v>30</v>
      </c>
      <c r="R71" s="8">
        <v>0.37152777777777773</v>
      </c>
      <c r="S71" s="6" t="s">
        <v>479</v>
      </c>
      <c r="T71" s="6" t="s">
        <v>480</v>
      </c>
      <c r="U71" s="6" t="s">
        <v>481</v>
      </c>
    </row>
    <row r="72" spans="1:21" ht="15.75" x14ac:dyDescent="0.25">
      <c r="A72" s="3" t="s">
        <v>101</v>
      </c>
      <c r="B72" s="4">
        <v>44258</v>
      </c>
      <c r="C72" s="3" t="s">
        <v>27</v>
      </c>
      <c r="D72" s="3" t="s">
        <v>12</v>
      </c>
      <c r="E72" s="3" t="s">
        <v>20</v>
      </c>
      <c r="F72" s="3" t="s">
        <v>23</v>
      </c>
      <c r="G72" s="3">
        <v>51.517474999999997</v>
      </c>
      <c r="H72" s="3" t="s">
        <v>15</v>
      </c>
      <c r="I72" s="3" t="s">
        <v>16</v>
      </c>
      <c r="J72" s="3" t="s">
        <v>17</v>
      </c>
      <c r="K72" s="3">
        <v>-0.20633299999999999</v>
      </c>
      <c r="L72" s="3">
        <v>2</v>
      </c>
      <c r="M72" s="3">
        <v>2</v>
      </c>
      <c r="N72" s="3" t="s">
        <v>476</v>
      </c>
      <c r="O72" s="3" t="s">
        <v>477</v>
      </c>
      <c r="P72" s="3" t="s">
        <v>483</v>
      </c>
      <c r="Q72" s="3">
        <v>30</v>
      </c>
      <c r="R72" s="5">
        <v>0.35416666666666669</v>
      </c>
      <c r="S72" s="3" t="s">
        <v>479</v>
      </c>
      <c r="T72" s="3" t="s">
        <v>480</v>
      </c>
      <c r="U72" s="3" t="s">
        <v>481</v>
      </c>
    </row>
    <row r="73" spans="1:21" ht="15.75" x14ac:dyDescent="0.25">
      <c r="A73" s="6" t="s">
        <v>102</v>
      </c>
      <c r="B73" s="7">
        <v>44258</v>
      </c>
      <c r="C73" s="6" t="s">
        <v>27</v>
      </c>
      <c r="D73" s="6" t="s">
        <v>12</v>
      </c>
      <c r="E73" s="6" t="s">
        <v>20</v>
      </c>
      <c r="F73" s="6" t="s">
        <v>23</v>
      </c>
      <c r="G73" s="6">
        <v>51.485759000000002</v>
      </c>
      <c r="H73" s="6" t="s">
        <v>28</v>
      </c>
      <c r="I73" s="6" t="s">
        <v>16</v>
      </c>
      <c r="J73" s="6" t="s">
        <v>17</v>
      </c>
      <c r="K73" s="6">
        <v>-0.173154</v>
      </c>
      <c r="L73" s="6">
        <v>1</v>
      </c>
      <c r="M73" s="6">
        <v>1</v>
      </c>
      <c r="N73" s="6" t="s">
        <v>476</v>
      </c>
      <c r="O73" s="6" t="s">
        <v>482</v>
      </c>
      <c r="P73" s="6" t="s">
        <v>483</v>
      </c>
      <c r="Q73" s="6">
        <v>30</v>
      </c>
      <c r="R73" s="8">
        <v>0.84722222222222221</v>
      </c>
      <c r="S73" s="6" t="s">
        <v>479</v>
      </c>
      <c r="T73" s="6" t="s">
        <v>490</v>
      </c>
      <c r="U73" s="6" t="s">
        <v>487</v>
      </c>
    </row>
    <row r="74" spans="1:21" ht="15.75" x14ac:dyDescent="0.25">
      <c r="A74" s="3" t="s">
        <v>103</v>
      </c>
      <c r="B74" s="4">
        <v>44259</v>
      </c>
      <c r="C74" s="3" t="s">
        <v>34</v>
      </c>
      <c r="D74" s="3" t="s">
        <v>12</v>
      </c>
      <c r="E74" s="3" t="s">
        <v>104</v>
      </c>
      <c r="F74" s="3" t="s">
        <v>23</v>
      </c>
      <c r="G74" s="3">
        <v>51.517795999999997</v>
      </c>
      <c r="H74" s="3" t="s">
        <v>15</v>
      </c>
      <c r="I74" s="3" t="s">
        <v>16</v>
      </c>
      <c r="J74" s="3" t="s">
        <v>17</v>
      </c>
      <c r="K74" s="3">
        <v>-0.21554499999999999</v>
      </c>
      <c r="L74" s="3">
        <v>3</v>
      </c>
      <c r="M74" s="3">
        <v>2</v>
      </c>
      <c r="N74" s="3" t="s">
        <v>476</v>
      </c>
      <c r="O74" s="3" t="s">
        <v>477</v>
      </c>
      <c r="P74" s="3" t="s">
        <v>74</v>
      </c>
      <c r="Q74" s="3">
        <v>30</v>
      </c>
      <c r="R74" s="5">
        <v>0.61875000000000002</v>
      </c>
      <c r="S74" s="3" t="s">
        <v>479</v>
      </c>
      <c r="T74" s="3" t="s">
        <v>480</v>
      </c>
      <c r="U74" s="3" t="s">
        <v>495</v>
      </c>
    </row>
    <row r="75" spans="1:21" ht="15.75" x14ac:dyDescent="0.25">
      <c r="A75" s="6" t="s">
        <v>105</v>
      </c>
      <c r="B75" s="7">
        <v>44261</v>
      </c>
      <c r="C75" s="6" t="s">
        <v>32</v>
      </c>
      <c r="D75" s="6" t="s">
        <v>25</v>
      </c>
      <c r="E75" s="6" t="s">
        <v>20</v>
      </c>
      <c r="F75" s="6" t="s">
        <v>23</v>
      </c>
      <c r="G75" s="6">
        <v>51.497047999999999</v>
      </c>
      <c r="H75" s="6" t="s">
        <v>15</v>
      </c>
      <c r="I75" s="6" t="s">
        <v>16</v>
      </c>
      <c r="J75" s="6" t="s">
        <v>17</v>
      </c>
      <c r="K75" s="6">
        <v>-0.15901499999999999</v>
      </c>
      <c r="L75" s="6">
        <v>1</v>
      </c>
      <c r="M75" s="6">
        <v>2</v>
      </c>
      <c r="N75" s="6" t="s">
        <v>476</v>
      </c>
      <c r="O75" s="6" t="s">
        <v>477</v>
      </c>
      <c r="P75" s="6" t="s">
        <v>483</v>
      </c>
      <c r="Q75" s="6">
        <v>30</v>
      </c>
      <c r="R75" s="8">
        <v>0.27430555555555552</v>
      </c>
      <c r="S75" s="6" t="s">
        <v>479</v>
      </c>
      <c r="T75" s="6" t="s">
        <v>480</v>
      </c>
      <c r="U75" s="6" t="s">
        <v>481</v>
      </c>
    </row>
    <row r="76" spans="1:21" ht="15.75" x14ac:dyDescent="0.25">
      <c r="A76" s="3" t="s">
        <v>106</v>
      </c>
      <c r="B76" s="4">
        <v>44244</v>
      </c>
      <c r="C76" s="3" t="s">
        <v>27</v>
      </c>
      <c r="D76" s="3" t="s">
        <v>12</v>
      </c>
      <c r="E76" s="3" t="s">
        <v>13</v>
      </c>
      <c r="F76" s="3" t="s">
        <v>14</v>
      </c>
      <c r="G76" s="3">
        <v>51.497103000000003</v>
      </c>
      <c r="H76" s="3" t="s">
        <v>28</v>
      </c>
      <c r="I76" s="3" t="s">
        <v>16</v>
      </c>
      <c r="J76" s="3" t="s">
        <v>17</v>
      </c>
      <c r="K76" s="3">
        <v>-0.16823399999999999</v>
      </c>
      <c r="L76" s="3">
        <v>1</v>
      </c>
      <c r="M76" s="3">
        <v>1</v>
      </c>
      <c r="N76" s="3" t="s">
        <v>476</v>
      </c>
      <c r="O76" s="3" t="s">
        <v>477</v>
      </c>
      <c r="P76" s="3" t="s">
        <v>483</v>
      </c>
      <c r="Q76" s="3">
        <v>30</v>
      </c>
      <c r="R76" s="5">
        <v>0.7993055555555556</v>
      </c>
      <c r="S76" s="3" t="s">
        <v>479</v>
      </c>
      <c r="T76" s="3" t="s">
        <v>480</v>
      </c>
      <c r="U76" s="3" t="s">
        <v>493</v>
      </c>
    </row>
    <row r="77" spans="1:21" ht="15.75" x14ac:dyDescent="0.25">
      <c r="A77" s="6" t="s">
        <v>107</v>
      </c>
      <c r="B77" s="7">
        <v>44258</v>
      </c>
      <c r="C77" s="6" t="s">
        <v>27</v>
      </c>
      <c r="D77" s="6" t="s">
        <v>12</v>
      </c>
      <c r="E77" s="6" t="s">
        <v>13</v>
      </c>
      <c r="F77" s="6" t="s">
        <v>14</v>
      </c>
      <c r="G77" s="6">
        <v>51.512346000000001</v>
      </c>
      <c r="H77" s="6" t="s">
        <v>28</v>
      </c>
      <c r="I77" s="6" t="s">
        <v>16</v>
      </c>
      <c r="J77" s="6" t="s">
        <v>17</v>
      </c>
      <c r="K77" s="6">
        <v>-0.21792</v>
      </c>
      <c r="L77" s="6">
        <v>1</v>
      </c>
      <c r="M77" s="6">
        <v>2</v>
      </c>
      <c r="N77" s="6" t="s">
        <v>476</v>
      </c>
      <c r="O77" s="6" t="s">
        <v>482</v>
      </c>
      <c r="P77" s="6" t="s">
        <v>483</v>
      </c>
      <c r="Q77" s="6">
        <v>30</v>
      </c>
      <c r="R77" s="8">
        <v>0.85138888888888886</v>
      </c>
      <c r="S77" s="6" t="s">
        <v>479</v>
      </c>
      <c r="T77" s="6" t="s">
        <v>490</v>
      </c>
      <c r="U77" s="6" t="s">
        <v>484</v>
      </c>
    </row>
    <row r="78" spans="1:21" ht="15.75" x14ac:dyDescent="0.25">
      <c r="A78" s="3" t="s">
        <v>108</v>
      </c>
      <c r="B78" s="4">
        <v>44247</v>
      </c>
      <c r="C78" s="3" t="s">
        <v>32</v>
      </c>
      <c r="D78" s="3" t="s">
        <v>25</v>
      </c>
      <c r="E78" s="3" t="s">
        <v>20</v>
      </c>
      <c r="F78" s="3" t="s">
        <v>23</v>
      </c>
      <c r="G78" s="3">
        <v>51.485757</v>
      </c>
      <c r="H78" s="3" t="s">
        <v>15</v>
      </c>
      <c r="I78" s="3" t="s">
        <v>16</v>
      </c>
      <c r="J78" s="3" t="s">
        <v>17</v>
      </c>
      <c r="K78" s="3">
        <v>-0.15010799999999999</v>
      </c>
      <c r="L78" s="3">
        <v>1</v>
      </c>
      <c r="M78" s="3">
        <v>2</v>
      </c>
      <c r="N78" s="3" t="s">
        <v>476</v>
      </c>
      <c r="O78" s="3" t="s">
        <v>477</v>
      </c>
      <c r="P78" s="3" t="s">
        <v>483</v>
      </c>
      <c r="Q78" s="3">
        <v>30</v>
      </c>
      <c r="R78" s="5">
        <v>0.47916666666666669</v>
      </c>
      <c r="S78" s="3" t="s">
        <v>479</v>
      </c>
      <c r="T78" s="3" t="s">
        <v>480</v>
      </c>
      <c r="U78" s="3" t="s">
        <v>481</v>
      </c>
    </row>
    <row r="79" spans="1:21" ht="15.75" x14ac:dyDescent="0.25">
      <c r="A79" s="6" t="s">
        <v>109</v>
      </c>
      <c r="B79" s="7">
        <v>44245</v>
      </c>
      <c r="C79" s="6" t="s">
        <v>34</v>
      </c>
      <c r="D79" s="6" t="s">
        <v>40</v>
      </c>
      <c r="E79" s="6" t="s">
        <v>41</v>
      </c>
      <c r="F79" s="6" t="s">
        <v>23</v>
      </c>
      <c r="G79" s="6">
        <v>51.500855999999999</v>
      </c>
      <c r="H79" s="6" t="s">
        <v>15</v>
      </c>
      <c r="I79" s="6" t="s">
        <v>16</v>
      </c>
      <c r="J79" s="6" t="s">
        <v>17</v>
      </c>
      <c r="K79" s="6">
        <v>-0.18407599999999999</v>
      </c>
      <c r="L79" s="6">
        <v>1</v>
      </c>
      <c r="M79" s="6">
        <v>2</v>
      </c>
      <c r="N79" s="6" t="s">
        <v>476</v>
      </c>
      <c r="O79" s="6" t="s">
        <v>477</v>
      </c>
      <c r="P79" s="6" t="s">
        <v>483</v>
      </c>
      <c r="Q79" s="6">
        <v>30</v>
      </c>
      <c r="R79" s="8">
        <v>0.54166666666666663</v>
      </c>
      <c r="S79" s="6" t="s">
        <v>479</v>
      </c>
      <c r="T79" s="6" t="s">
        <v>480</v>
      </c>
      <c r="U79" s="6" t="s">
        <v>481</v>
      </c>
    </row>
    <row r="80" spans="1:21" ht="15.75" x14ac:dyDescent="0.25">
      <c r="A80" s="3" t="s">
        <v>110</v>
      </c>
      <c r="B80" s="4">
        <v>44264</v>
      </c>
      <c r="C80" s="3" t="s">
        <v>19</v>
      </c>
      <c r="D80" s="3" t="s">
        <v>25</v>
      </c>
      <c r="E80" s="3" t="s">
        <v>20</v>
      </c>
      <c r="F80" s="3" t="s">
        <v>23</v>
      </c>
      <c r="G80" s="3">
        <v>51.492471000000002</v>
      </c>
      <c r="H80" s="3" t="s">
        <v>15</v>
      </c>
      <c r="I80" s="3" t="s">
        <v>16</v>
      </c>
      <c r="J80" s="3" t="s">
        <v>17</v>
      </c>
      <c r="K80" s="3">
        <v>-0.20011200000000001</v>
      </c>
      <c r="L80" s="3">
        <v>1</v>
      </c>
      <c r="M80" s="3">
        <v>2</v>
      </c>
      <c r="N80" s="3" t="s">
        <v>476</v>
      </c>
      <c r="O80" s="3" t="s">
        <v>477</v>
      </c>
      <c r="P80" s="3" t="s">
        <v>483</v>
      </c>
      <c r="Q80" s="3">
        <v>30</v>
      </c>
      <c r="R80" s="5">
        <v>0.56041666666666667</v>
      </c>
      <c r="S80" s="3" t="s">
        <v>479</v>
      </c>
      <c r="T80" s="3" t="s">
        <v>480</v>
      </c>
      <c r="U80" s="3" t="s">
        <v>481</v>
      </c>
    </row>
    <row r="81" spans="1:21" ht="15.75" x14ac:dyDescent="0.25">
      <c r="A81" s="6" t="s">
        <v>111</v>
      </c>
      <c r="B81" s="7">
        <v>44264</v>
      </c>
      <c r="C81" s="6" t="s">
        <v>19</v>
      </c>
      <c r="D81" s="6" t="s">
        <v>40</v>
      </c>
      <c r="E81" s="6" t="s">
        <v>41</v>
      </c>
      <c r="F81" s="6" t="s">
        <v>23</v>
      </c>
      <c r="G81" s="6">
        <v>51.518130999999997</v>
      </c>
      <c r="H81" s="6" t="s">
        <v>15</v>
      </c>
      <c r="I81" s="6" t="s">
        <v>16</v>
      </c>
      <c r="J81" s="6" t="s">
        <v>17</v>
      </c>
      <c r="K81" s="6">
        <v>-0.213947</v>
      </c>
      <c r="L81" s="6">
        <v>1</v>
      </c>
      <c r="M81" s="6">
        <v>2</v>
      </c>
      <c r="N81" s="6" t="s">
        <v>476</v>
      </c>
      <c r="O81" s="6" t="s">
        <v>477</v>
      </c>
      <c r="P81" s="6" t="s">
        <v>483</v>
      </c>
      <c r="Q81" s="6">
        <v>30</v>
      </c>
      <c r="R81" s="8">
        <v>0.64583333333333337</v>
      </c>
      <c r="S81" s="6" t="s">
        <v>479</v>
      </c>
      <c r="T81" s="6" t="s">
        <v>480</v>
      </c>
      <c r="U81" s="6" t="s">
        <v>481</v>
      </c>
    </row>
    <row r="82" spans="1:21" ht="15.75" x14ac:dyDescent="0.25">
      <c r="A82" s="3" t="s">
        <v>112</v>
      </c>
      <c r="B82" s="4">
        <v>44265</v>
      </c>
      <c r="C82" s="3" t="s">
        <v>27</v>
      </c>
      <c r="D82" s="3" t="s">
        <v>12</v>
      </c>
      <c r="E82" s="3" t="s">
        <v>74</v>
      </c>
      <c r="F82" s="3" t="s">
        <v>14</v>
      </c>
      <c r="G82" s="3">
        <v>51.504784000000001</v>
      </c>
      <c r="H82" s="3" t="s">
        <v>15</v>
      </c>
      <c r="I82" s="3" t="s">
        <v>75</v>
      </c>
      <c r="J82" s="3" t="s">
        <v>17</v>
      </c>
      <c r="K82" s="3">
        <v>-0.21734999999999999</v>
      </c>
      <c r="L82" s="3">
        <v>1</v>
      </c>
      <c r="M82" s="3">
        <v>2</v>
      </c>
      <c r="N82" s="3" t="s">
        <v>476</v>
      </c>
      <c r="O82" s="3" t="s">
        <v>477</v>
      </c>
      <c r="P82" s="3" t="s">
        <v>74</v>
      </c>
      <c r="Q82" s="3">
        <v>30</v>
      </c>
      <c r="R82" s="5">
        <v>0.5625</v>
      </c>
      <c r="S82" s="3" t="s">
        <v>479</v>
      </c>
      <c r="T82" s="3" t="s">
        <v>480</v>
      </c>
      <c r="U82" s="3" t="s">
        <v>481</v>
      </c>
    </row>
    <row r="83" spans="1:21" ht="15.75" x14ac:dyDescent="0.25">
      <c r="A83" s="6" t="s">
        <v>113</v>
      </c>
      <c r="B83" s="7">
        <v>44237</v>
      </c>
      <c r="C83" s="6" t="s">
        <v>27</v>
      </c>
      <c r="D83" s="6" t="s">
        <v>25</v>
      </c>
      <c r="E83" s="6" t="s">
        <v>20</v>
      </c>
      <c r="F83" s="6" t="s">
        <v>23</v>
      </c>
      <c r="G83" s="6">
        <v>51.483345</v>
      </c>
      <c r="H83" s="6" t="s">
        <v>15</v>
      </c>
      <c r="I83" s="6" t="s">
        <v>16</v>
      </c>
      <c r="J83" s="6" t="s">
        <v>17</v>
      </c>
      <c r="K83" s="6">
        <v>-0.185636</v>
      </c>
      <c r="L83" s="6">
        <v>1</v>
      </c>
      <c r="M83" s="6">
        <v>1</v>
      </c>
      <c r="N83" s="6" t="s">
        <v>476</v>
      </c>
      <c r="O83" s="6" t="s">
        <v>477</v>
      </c>
      <c r="P83" s="6" t="s">
        <v>478</v>
      </c>
      <c r="Q83" s="6">
        <v>30</v>
      </c>
      <c r="R83" s="8">
        <v>0.70138888888888884</v>
      </c>
      <c r="S83" s="6" t="s">
        <v>479</v>
      </c>
      <c r="T83" s="6" t="s">
        <v>480</v>
      </c>
      <c r="U83" s="6" t="s">
        <v>481</v>
      </c>
    </row>
    <row r="84" spans="1:21" ht="15.75" x14ac:dyDescent="0.25">
      <c r="A84" s="3" t="s">
        <v>114</v>
      </c>
      <c r="B84" s="4">
        <v>44264</v>
      </c>
      <c r="C84" s="3" t="s">
        <v>19</v>
      </c>
      <c r="D84" s="3" t="s">
        <v>25</v>
      </c>
      <c r="E84" s="3" t="s">
        <v>20</v>
      </c>
      <c r="F84" s="3" t="s">
        <v>23</v>
      </c>
      <c r="G84" s="3">
        <v>51.48115</v>
      </c>
      <c r="H84" s="3" t="s">
        <v>15</v>
      </c>
      <c r="I84" s="3" t="s">
        <v>16</v>
      </c>
      <c r="J84" s="3" t="s">
        <v>17</v>
      </c>
      <c r="K84" s="3">
        <v>-0.18327499999999999</v>
      </c>
      <c r="L84" s="3">
        <v>1</v>
      </c>
      <c r="M84" s="3">
        <v>3</v>
      </c>
      <c r="N84" s="3" t="s">
        <v>476</v>
      </c>
      <c r="O84" s="3" t="s">
        <v>477</v>
      </c>
      <c r="P84" s="3" t="s">
        <v>483</v>
      </c>
      <c r="Q84" s="3">
        <v>30</v>
      </c>
      <c r="R84" s="5">
        <v>0.44444444444444442</v>
      </c>
      <c r="S84" s="3" t="s">
        <v>479</v>
      </c>
      <c r="T84" s="3" t="s">
        <v>480</v>
      </c>
      <c r="U84" s="3" t="s">
        <v>481</v>
      </c>
    </row>
    <row r="85" spans="1:21" ht="15.75" x14ac:dyDescent="0.25">
      <c r="A85" s="6" t="s">
        <v>115</v>
      </c>
      <c r="B85" s="7">
        <v>44257</v>
      </c>
      <c r="C85" s="6" t="s">
        <v>19</v>
      </c>
      <c r="D85" s="6" t="s">
        <v>12</v>
      </c>
      <c r="E85" s="6" t="s">
        <v>20</v>
      </c>
      <c r="F85" s="6" t="s">
        <v>23</v>
      </c>
      <c r="G85" s="6">
        <v>51.492660000000001</v>
      </c>
      <c r="H85" s="6" t="s">
        <v>15</v>
      </c>
      <c r="I85" s="6" t="s">
        <v>16</v>
      </c>
      <c r="J85" s="6" t="s">
        <v>17</v>
      </c>
      <c r="K85" s="6">
        <v>-0.16020100000000001</v>
      </c>
      <c r="L85" s="6">
        <v>1</v>
      </c>
      <c r="M85" s="6">
        <v>2</v>
      </c>
      <c r="N85" s="6" t="s">
        <v>476</v>
      </c>
      <c r="O85" s="6" t="s">
        <v>477</v>
      </c>
      <c r="P85" s="6" t="s">
        <v>483</v>
      </c>
      <c r="Q85" s="6">
        <v>30</v>
      </c>
      <c r="R85" s="8">
        <v>0.31944444444444448</v>
      </c>
      <c r="S85" s="6" t="s">
        <v>479</v>
      </c>
      <c r="T85" s="6" t="s">
        <v>480</v>
      </c>
      <c r="U85" s="6" t="s">
        <v>481</v>
      </c>
    </row>
    <row r="86" spans="1:21" ht="15.75" x14ac:dyDescent="0.25">
      <c r="A86" s="3" t="s">
        <v>116</v>
      </c>
      <c r="B86" s="4">
        <v>44252</v>
      </c>
      <c r="C86" s="3" t="s">
        <v>34</v>
      </c>
      <c r="D86" s="3" t="s">
        <v>12</v>
      </c>
      <c r="E86" s="3" t="s">
        <v>13</v>
      </c>
      <c r="F86" s="3" t="s">
        <v>23</v>
      </c>
      <c r="G86" s="3">
        <v>51.491934999999998</v>
      </c>
      <c r="H86" s="3" t="s">
        <v>15</v>
      </c>
      <c r="I86" s="3" t="s">
        <v>16</v>
      </c>
      <c r="J86" s="3" t="s">
        <v>17</v>
      </c>
      <c r="K86" s="3">
        <v>-0.19451499999999999</v>
      </c>
      <c r="L86" s="3">
        <v>1</v>
      </c>
      <c r="M86" s="3">
        <v>2</v>
      </c>
      <c r="N86" s="3" t="s">
        <v>476</v>
      </c>
      <c r="O86" s="3" t="s">
        <v>477</v>
      </c>
      <c r="P86" s="3" t="s">
        <v>478</v>
      </c>
      <c r="Q86" s="3">
        <v>30</v>
      </c>
      <c r="R86" s="5">
        <v>0.54027777777777775</v>
      </c>
      <c r="S86" s="3" t="s">
        <v>479</v>
      </c>
      <c r="T86" s="3" t="s">
        <v>480</v>
      </c>
      <c r="U86" s="3" t="s">
        <v>481</v>
      </c>
    </row>
    <row r="87" spans="1:21" ht="15.75" x14ac:dyDescent="0.25">
      <c r="A87" s="6" t="s">
        <v>117</v>
      </c>
      <c r="B87" s="7">
        <v>44261</v>
      </c>
      <c r="C87" s="6" t="s">
        <v>32</v>
      </c>
      <c r="D87" s="6" t="s">
        <v>12</v>
      </c>
      <c r="E87" s="6" t="s">
        <v>13</v>
      </c>
      <c r="F87" s="6" t="s">
        <v>23</v>
      </c>
      <c r="G87" s="6">
        <v>51.482328000000003</v>
      </c>
      <c r="H87" s="6" t="s">
        <v>28</v>
      </c>
      <c r="I87" s="6" t="s">
        <v>16</v>
      </c>
      <c r="J87" s="6" t="s">
        <v>17</v>
      </c>
      <c r="K87" s="6">
        <v>-0.17228199999999999</v>
      </c>
      <c r="L87" s="6">
        <v>2</v>
      </c>
      <c r="M87" s="6">
        <v>2</v>
      </c>
      <c r="N87" s="6" t="s">
        <v>476</v>
      </c>
      <c r="O87" s="6" t="s">
        <v>477</v>
      </c>
      <c r="P87" s="6" t="s">
        <v>483</v>
      </c>
      <c r="Q87" s="6">
        <v>30</v>
      </c>
      <c r="R87" s="8">
        <v>0.72916666666666663</v>
      </c>
      <c r="S87" s="6" t="s">
        <v>479</v>
      </c>
      <c r="T87" s="6" t="s">
        <v>480</v>
      </c>
      <c r="U87" s="6" t="s">
        <v>481</v>
      </c>
    </row>
    <row r="88" spans="1:21" ht="15.75" x14ac:dyDescent="0.25">
      <c r="A88" s="3" t="s">
        <v>118</v>
      </c>
      <c r="B88" s="4">
        <v>44269</v>
      </c>
      <c r="C88" s="3" t="s">
        <v>36</v>
      </c>
      <c r="D88" s="3" t="s">
        <v>25</v>
      </c>
      <c r="E88" s="3" t="s">
        <v>20</v>
      </c>
      <c r="F88" s="3" t="s">
        <v>23</v>
      </c>
      <c r="G88" s="3">
        <v>51.481572</v>
      </c>
      <c r="H88" s="3" t="s">
        <v>15</v>
      </c>
      <c r="I88" s="3" t="s">
        <v>16</v>
      </c>
      <c r="J88" s="3" t="s">
        <v>17</v>
      </c>
      <c r="K88" s="3">
        <v>-0.18153</v>
      </c>
      <c r="L88" s="3">
        <v>1</v>
      </c>
      <c r="M88" s="3">
        <v>2</v>
      </c>
      <c r="N88" s="3" t="s">
        <v>476</v>
      </c>
      <c r="O88" s="3" t="s">
        <v>477</v>
      </c>
      <c r="P88" s="3" t="s">
        <v>483</v>
      </c>
      <c r="Q88" s="3">
        <v>30</v>
      </c>
      <c r="R88" s="5">
        <v>0.71111111111111114</v>
      </c>
      <c r="S88" s="3" t="s">
        <v>479</v>
      </c>
      <c r="T88" s="3" t="s">
        <v>480</v>
      </c>
      <c r="U88" s="3" t="s">
        <v>481</v>
      </c>
    </row>
    <row r="89" spans="1:21" ht="15.75" x14ac:dyDescent="0.25">
      <c r="A89" s="6" t="s">
        <v>119</v>
      </c>
      <c r="B89" s="7">
        <v>44247</v>
      </c>
      <c r="C89" s="6" t="s">
        <v>32</v>
      </c>
      <c r="D89" s="6" t="s">
        <v>12</v>
      </c>
      <c r="E89" s="6" t="s">
        <v>13</v>
      </c>
      <c r="F89" s="6" t="s">
        <v>23</v>
      </c>
      <c r="G89" s="6">
        <v>51.498919999999998</v>
      </c>
      <c r="H89" s="6" t="s">
        <v>28</v>
      </c>
      <c r="I89" s="6" t="s">
        <v>16</v>
      </c>
      <c r="J89" s="6" t="s">
        <v>17</v>
      </c>
      <c r="K89" s="6">
        <v>-0.15793099999999999</v>
      </c>
      <c r="L89" s="6">
        <v>1</v>
      </c>
      <c r="M89" s="6">
        <v>2</v>
      </c>
      <c r="N89" s="6" t="s">
        <v>476</v>
      </c>
      <c r="O89" s="6" t="s">
        <v>477</v>
      </c>
      <c r="P89" s="6" t="s">
        <v>483</v>
      </c>
      <c r="Q89" s="6">
        <v>30</v>
      </c>
      <c r="R89" s="8">
        <v>0.76041666666666663</v>
      </c>
      <c r="S89" s="6" t="s">
        <v>479</v>
      </c>
      <c r="T89" s="6" t="s">
        <v>480</v>
      </c>
      <c r="U89" s="6" t="s">
        <v>496</v>
      </c>
    </row>
    <row r="90" spans="1:21" ht="15.75" x14ac:dyDescent="0.25">
      <c r="A90" s="3" t="s">
        <v>120</v>
      </c>
      <c r="B90" s="4">
        <v>44264</v>
      </c>
      <c r="C90" s="3" t="s">
        <v>19</v>
      </c>
      <c r="D90" s="3" t="s">
        <v>12</v>
      </c>
      <c r="E90" s="3" t="s">
        <v>20</v>
      </c>
      <c r="F90" s="3" t="s">
        <v>23</v>
      </c>
      <c r="G90" s="3">
        <v>51.490315000000002</v>
      </c>
      <c r="H90" s="3" t="s">
        <v>15</v>
      </c>
      <c r="I90" s="3" t="s">
        <v>16</v>
      </c>
      <c r="J90" s="3" t="s">
        <v>17</v>
      </c>
      <c r="K90" s="3">
        <v>-0.177005</v>
      </c>
      <c r="L90" s="3">
        <v>1</v>
      </c>
      <c r="M90" s="3">
        <v>1</v>
      </c>
      <c r="N90" s="3" t="s">
        <v>476</v>
      </c>
      <c r="O90" s="3" t="s">
        <v>477</v>
      </c>
      <c r="P90" s="3" t="s">
        <v>483</v>
      </c>
      <c r="Q90" s="3">
        <v>30</v>
      </c>
      <c r="R90" s="5">
        <v>0.66180555555555554</v>
      </c>
      <c r="S90" s="3" t="s">
        <v>479</v>
      </c>
      <c r="T90" s="3" t="s">
        <v>480</v>
      </c>
      <c r="U90" s="3" t="s">
        <v>497</v>
      </c>
    </row>
    <row r="91" spans="1:21" ht="15.75" x14ac:dyDescent="0.25">
      <c r="A91" s="6" t="s">
        <v>121</v>
      </c>
      <c r="B91" s="7">
        <v>44253</v>
      </c>
      <c r="C91" s="6" t="s">
        <v>11</v>
      </c>
      <c r="D91" s="6" t="s">
        <v>25</v>
      </c>
      <c r="E91" s="6" t="s">
        <v>20</v>
      </c>
      <c r="F91" s="6" t="s">
        <v>23</v>
      </c>
      <c r="G91" s="6">
        <v>51.484361</v>
      </c>
      <c r="H91" s="6" t="s">
        <v>15</v>
      </c>
      <c r="I91" s="6" t="s">
        <v>16</v>
      </c>
      <c r="J91" s="6" t="s">
        <v>17</v>
      </c>
      <c r="K91" s="6">
        <v>-0.17580200000000001</v>
      </c>
      <c r="L91" s="6">
        <v>1</v>
      </c>
      <c r="M91" s="6">
        <v>2</v>
      </c>
      <c r="N91" s="6" t="s">
        <v>476</v>
      </c>
      <c r="O91" s="6" t="s">
        <v>477</v>
      </c>
      <c r="P91" s="6" t="s">
        <v>483</v>
      </c>
      <c r="Q91" s="6">
        <v>30</v>
      </c>
      <c r="R91" s="8">
        <v>0.57291666666666663</v>
      </c>
      <c r="S91" s="6" t="s">
        <v>479</v>
      </c>
      <c r="T91" s="6" t="s">
        <v>480</v>
      </c>
      <c r="U91" s="6" t="s">
        <v>481</v>
      </c>
    </row>
    <row r="92" spans="1:21" ht="15.75" x14ac:dyDescent="0.25">
      <c r="A92" s="3" t="s">
        <v>122</v>
      </c>
      <c r="B92" s="4">
        <v>44255</v>
      </c>
      <c r="C92" s="3" t="s">
        <v>36</v>
      </c>
      <c r="D92" s="3" t="s">
        <v>25</v>
      </c>
      <c r="E92" s="3" t="s">
        <v>20</v>
      </c>
      <c r="F92" s="3" t="s">
        <v>23</v>
      </c>
      <c r="G92" s="3">
        <v>51.489534999999997</v>
      </c>
      <c r="H92" s="3" t="s">
        <v>28</v>
      </c>
      <c r="I92" s="3" t="s">
        <v>16</v>
      </c>
      <c r="J92" s="3" t="s">
        <v>17</v>
      </c>
      <c r="K92" s="3">
        <v>-0.155861</v>
      </c>
      <c r="L92" s="3">
        <v>1</v>
      </c>
      <c r="M92" s="3">
        <v>2</v>
      </c>
      <c r="N92" s="3" t="s">
        <v>476</v>
      </c>
      <c r="O92" s="3" t="s">
        <v>477</v>
      </c>
      <c r="P92" s="3" t="s">
        <v>483</v>
      </c>
      <c r="Q92" s="3">
        <v>30</v>
      </c>
      <c r="R92" s="5">
        <v>0.25833333333333336</v>
      </c>
      <c r="S92" s="3" t="s">
        <v>479</v>
      </c>
      <c r="T92" s="3" t="s">
        <v>480</v>
      </c>
      <c r="U92" s="3" t="s">
        <v>481</v>
      </c>
    </row>
    <row r="93" spans="1:21" ht="15.75" x14ac:dyDescent="0.25">
      <c r="A93" s="6" t="s">
        <v>123</v>
      </c>
      <c r="B93" s="7">
        <v>44250</v>
      </c>
      <c r="C93" s="6" t="s">
        <v>19</v>
      </c>
      <c r="D93" s="6" t="s">
        <v>40</v>
      </c>
      <c r="E93" s="6" t="s">
        <v>41</v>
      </c>
      <c r="F93" s="6" t="s">
        <v>23</v>
      </c>
      <c r="G93" s="6">
        <v>51.493428999999999</v>
      </c>
      <c r="H93" s="6" t="s">
        <v>15</v>
      </c>
      <c r="I93" s="6" t="s">
        <v>16</v>
      </c>
      <c r="J93" s="6" t="s">
        <v>17</v>
      </c>
      <c r="K93" s="6">
        <v>-0.17486399999999999</v>
      </c>
      <c r="L93" s="6">
        <v>1</v>
      </c>
      <c r="M93" s="6">
        <v>2</v>
      </c>
      <c r="N93" s="6" t="s">
        <v>476</v>
      </c>
      <c r="O93" s="6" t="s">
        <v>477</v>
      </c>
      <c r="P93" s="6" t="s">
        <v>483</v>
      </c>
      <c r="Q93" s="6">
        <v>30</v>
      </c>
      <c r="R93" s="8">
        <v>0.5229166666666667</v>
      </c>
      <c r="S93" s="6" t="s">
        <v>479</v>
      </c>
      <c r="T93" s="6" t="s">
        <v>480</v>
      </c>
      <c r="U93" s="6" t="s">
        <v>481</v>
      </c>
    </row>
    <row r="94" spans="1:21" ht="15.75" x14ac:dyDescent="0.25">
      <c r="A94" s="3" t="s">
        <v>124</v>
      </c>
      <c r="B94" s="4">
        <v>44238</v>
      </c>
      <c r="C94" s="3" t="s">
        <v>34</v>
      </c>
      <c r="D94" s="3" t="s">
        <v>12</v>
      </c>
      <c r="E94" s="3" t="s">
        <v>20</v>
      </c>
      <c r="F94" s="3" t="s">
        <v>14</v>
      </c>
      <c r="G94" s="3">
        <v>51.488481</v>
      </c>
      <c r="H94" s="3" t="s">
        <v>15</v>
      </c>
      <c r="I94" s="3" t="s">
        <v>16</v>
      </c>
      <c r="J94" s="3" t="s">
        <v>17</v>
      </c>
      <c r="K94" s="3">
        <v>-0.15748799999999999</v>
      </c>
      <c r="L94" s="3">
        <v>1</v>
      </c>
      <c r="M94" s="3">
        <v>2</v>
      </c>
      <c r="N94" s="3" t="s">
        <v>476</v>
      </c>
      <c r="O94" s="3" t="s">
        <v>477</v>
      </c>
      <c r="P94" s="3" t="s">
        <v>483</v>
      </c>
      <c r="Q94" s="3">
        <v>30</v>
      </c>
      <c r="R94" s="5">
        <v>0.3611111111111111</v>
      </c>
      <c r="S94" s="3" t="s">
        <v>479</v>
      </c>
      <c r="T94" s="3" t="s">
        <v>480</v>
      </c>
      <c r="U94" s="3" t="s">
        <v>481</v>
      </c>
    </row>
    <row r="95" spans="1:21" ht="15.75" x14ac:dyDescent="0.25">
      <c r="A95" s="6" t="s">
        <v>125</v>
      </c>
      <c r="B95" s="7">
        <v>44256</v>
      </c>
      <c r="C95" s="6" t="s">
        <v>22</v>
      </c>
      <c r="D95" s="6" t="s">
        <v>25</v>
      </c>
      <c r="E95" s="6" t="s">
        <v>20</v>
      </c>
      <c r="F95" s="6" t="s">
        <v>23</v>
      </c>
      <c r="G95" s="6">
        <v>51.484361</v>
      </c>
      <c r="H95" s="6" t="s">
        <v>15</v>
      </c>
      <c r="I95" s="6" t="s">
        <v>16</v>
      </c>
      <c r="J95" s="6" t="s">
        <v>17</v>
      </c>
      <c r="K95" s="6">
        <v>-0.17580200000000001</v>
      </c>
      <c r="L95" s="6">
        <v>1</v>
      </c>
      <c r="M95" s="6">
        <v>2</v>
      </c>
      <c r="N95" s="6" t="s">
        <v>476</v>
      </c>
      <c r="O95" s="6" t="s">
        <v>477</v>
      </c>
      <c r="P95" s="6" t="s">
        <v>483</v>
      </c>
      <c r="Q95" s="6">
        <v>30</v>
      </c>
      <c r="R95" s="8">
        <v>0.54513888888888895</v>
      </c>
      <c r="S95" s="6" t="s">
        <v>479</v>
      </c>
      <c r="T95" s="6" t="s">
        <v>480</v>
      </c>
      <c r="U95" s="6" t="s">
        <v>489</v>
      </c>
    </row>
    <row r="96" spans="1:21" ht="15.75" x14ac:dyDescent="0.25">
      <c r="A96" s="3" t="s">
        <v>126</v>
      </c>
      <c r="B96" s="4">
        <v>44268</v>
      </c>
      <c r="C96" s="3" t="s">
        <v>32</v>
      </c>
      <c r="D96" s="3" t="s">
        <v>12</v>
      </c>
      <c r="E96" s="3" t="s">
        <v>13</v>
      </c>
      <c r="F96" s="3" t="s">
        <v>23</v>
      </c>
      <c r="G96" s="3">
        <v>51.483603000000002</v>
      </c>
      <c r="H96" s="3" t="s">
        <v>15</v>
      </c>
      <c r="I96" s="3" t="s">
        <v>16</v>
      </c>
      <c r="J96" s="3" t="s">
        <v>17</v>
      </c>
      <c r="K96" s="3">
        <v>-0.18490599999999999</v>
      </c>
      <c r="L96" s="3">
        <v>1</v>
      </c>
      <c r="M96" s="3">
        <v>2</v>
      </c>
      <c r="N96" s="3" t="s">
        <v>476</v>
      </c>
      <c r="O96" s="3" t="s">
        <v>477</v>
      </c>
      <c r="P96" s="3" t="s">
        <v>483</v>
      </c>
      <c r="Q96" s="3">
        <v>30</v>
      </c>
      <c r="R96" s="5">
        <v>0.72916666666666663</v>
      </c>
      <c r="S96" s="3" t="s">
        <v>479</v>
      </c>
      <c r="T96" s="3" t="s">
        <v>480</v>
      </c>
      <c r="U96" s="3" t="s">
        <v>489</v>
      </c>
    </row>
    <row r="97" spans="1:21" ht="15.75" x14ac:dyDescent="0.25">
      <c r="A97" s="6" t="s">
        <v>127</v>
      </c>
      <c r="B97" s="7">
        <v>44259</v>
      </c>
      <c r="C97" s="6" t="s">
        <v>34</v>
      </c>
      <c r="D97" s="6" t="s">
        <v>25</v>
      </c>
      <c r="E97" s="6" t="s">
        <v>13</v>
      </c>
      <c r="F97" s="6" t="s">
        <v>23</v>
      </c>
      <c r="G97" s="6">
        <v>51.486621999999997</v>
      </c>
      <c r="H97" s="6" t="s">
        <v>15</v>
      </c>
      <c r="I97" s="6" t="s">
        <v>16</v>
      </c>
      <c r="J97" s="6" t="s">
        <v>17</v>
      </c>
      <c r="K97" s="6">
        <v>-0.17081399999999999</v>
      </c>
      <c r="L97" s="6">
        <v>1</v>
      </c>
      <c r="M97" s="6">
        <v>2</v>
      </c>
      <c r="N97" s="6" t="s">
        <v>476</v>
      </c>
      <c r="O97" s="6" t="s">
        <v>482</v>
      </c>
      <c r="P97" s="6" t="s">
        <v>483</v>
      </c>
      <c r="Q97" s="6">
        <v>30</v>
      </c>
      <c r="R97" s="8">
        <v>0.2951388888888889</v>
      </c>
      <c r="S97" s="6" t="s">
        <v>479</v>
      </c>
      <c r="T97" s="6" t="s">
        <v>480</v>
      </c>
      <c r="U97" s="6" t="s">
        <v>481</v>
      </c>
    </row>
    <row r="98" spans="1:21" ht="15.75" x14ac:dyDescent="0.25">
      <c r="A98" s="3" t="s">
        <v>128</v>
      </c>
      <c r="B98" s="4">
        <v>44234</v>
      </c>
      <c r="C98" s="3" t="s">
        <v>36</v>
      </c>
      <c r="D98" s="3" t="s">
        <v>12</v>
      </c>
      <c r="E98" s="3" t="s">
        <v>20</v>
      </c>
      <c r="F98" s="3" t="s">
        <v>23</v>
      </c>
      <c r="G98" s="3">
        <v>51.504966000000003</v>
      </c>
      <c r="H98" s="3" t="s">
        <v>15</v>
      </c>
      <c r="I98" s="3" t="s">
        <v>16</v>
      </c>
      <c r="J98" s="3" t="s">
        <v>17</v>
      </c>
      <c r="K98" s="3">
        <v>-0.19400000000000001</v>
      </c>
      <c r="L98" s="3">
        <v>1</v>
      </c>
      <c r="M98" s="3">
        <v>1</v>
      </c>
      <c r="N98" s="3" t="s">
        <v>476</v>
      </c>
      <c r="O98" s="3" t="s">
        <v>477</v>
      </c>
      <c r="P98" s="3" t="s">
        <v>483</v>
      </c>
      <c r="Q98" s="3">
        <v>30</v>
      </c>
      <c r="R98" s="5">
        <v>0.55208333333333337</v>
      </c>
      <c r="S98" s="3" t="s">
        <v>479</v>
      </c>
      <c r="T98" s="3" t="s">
        <v>486</v>
      </c>
      <c r="U98" s="3" t="s">
        <v>481</v>
      </c>
    </row>
    <row r="99" spans="1:21" ht="15.75" x14ac:dyDescent="0.25">
      <c r="A99" s="6" t="s">
        <v>129</v>
      </c>
      <c r="B99" s="7">
        <v>44272</v>
      </c>
      <c r="C99" s="6" t="s">
        <v>27</v>
      </c>
      <c r="D99" s="6" t="s">
        <v>25</v>
      </c>
      <c r="E99" s="6" t="s">
        <v>20</v>
      </c>
      <c r="F99" s="6" t="s">
        <v>23</v>
      </c>
      <c r="G99" s="6">
        <v>51.495660000000001</v>
      </c>
      <c r="H99" s="6" t="s">
        <v>28</v>
      </c>
      <c r="I99" s="6" t="s">
        <v>16</v>
      </c>
      <c r="J99" s="6" t="s">
        <v>17</v>
      </c>
      <c r="K99" s="6">
        <v>-0.173766</v>
      </c>
      <c r="L99" s="6">
        <v>1</v>
      </c>
      <c r="M99" s="6">
        <v>1</v>
      </c>
      <c r="N99" s="6" t="s">
        <v>476</v>
      </c>
      <c r="O99" s="6" t="s">
        <v>477</v>
      </c>
      <c r="P99" s="6" t="s">
        <v>483</v>
      </c>
      <c r="Q99" s="6">
        <v>30</v>
      </c>
      <c r="R99" s="8">
        <v>0.95833333333333337</v>
      </c>
      <c r="S99" s="6" t="s">
        <v>479</v>
      </c>
      <c r="T99" s="6" t="s">
        <v>480</v>
      </c>
      <c r="U99" s="6" t="s">
        <v>481</v>
      </c>
    </row>
    <row r="100" spans="1:21" ht="15.75" x14ac:dyDescent="0.25">
      <c r="A100" s="3" t="s">
        <v>130</v>
      </c>
      <c r="B100" s="4">
        <v>44251</v>
      </c>
      <c r="C100" s="3" t="s">
        <v>27</v>
      </c>
      <c r="D100" s="3" t="s">
        <v>12</v>
      </c>
      <c r="E100" s="3" t="s">
        <v>13</v>
      </c>
      <c r="F100" s="3" t="s">
        <v>14</v>
      </c>
      <c r="G100" s="3">
        <v>51.490535000000001</v>
      </c>
      <c r="H100" s="3" t="s">
        <v>15</v>
      </c>
      <c r="I100" s="3" t="s">
        <v>16</v>
      </c>
      <c r="J100" s="3" t="s">
        <v>17</v>
      </c>
      <c r="K100" s="3">
        <v>-0.17382700000000001</v>
      </c>
      <c r="L100" s="3">
        <v>1</v>
      </c>
      <c r="M100" s="3">
        <v>2</v>
      </c>
      <c r="N100" s="3" t="s">
        <v>476</v>
      </c>
      <c r="O100" s="3" t="s">
        <v>477</v>
      </c>
      <c r="P100" s="3" t="s">
        <v>483</v>
      </c>
      <c r="Q100" s="3">
        <v>30</v>
      </c>
      <c r="R100" s="5">
        <v>0.33333333333333331</v>
      </c>
      <c r="S100" s="3" t="s">
        <v>479</v>
      </c>
      <c r="T100" s="3" t="s">
        <v>480</v>
      </c>
      <c r="U100" s="3" t="s">
        <v>496</v>
      </c>
    </row>
    <row r="101" spans="1:21" ht="15.75" x14ac:dyDescent="0.25">
      <c r="A101" s="6" t="s">
        <v>131</v>
      </c>
      <c r="B101" s="7">
        <v>44275</v>
      </c>
      <c r="C101" s="6" t="s">
        <v>32</v>
      </c>
      <c r="D101" s="6" t="s">
        <v>12</v>
      </c>
      <c r="E101" s="6" t="s">
        <v>13</v>
      </c>
      <c r="F101" s="6" t="s">
        <v>23</v>
      </c>
      <c r="G101" s="6">
        <v>51.486212999999999</v>
      </c>
      <c r="H101" s="6" t="s">
        <v>15</v>
      </c>
      <c r="I101" s="6" t="s">
        <v>16</v>
      </c>
      <c r="J101" s="6" t="s">
        <v>17</v>
      </c>
      <c r="K101" s="6">
        <v>-0.17342299999999999</v>
      </c>
      <c r="L101" s="6">
        <v>1</v>
      </c>
      <c r="M101" s="6">
        <v>2</v>
      </c>
      <c r="N101" s="6" t="s">
        <v>476</v>
      </c>
      <c r="O101" s="6" t="s">
        <v>477</v>
      </c>
      <c r="P101" s="6" t="s">
        <v>483</v>
      </c>
      <c r="Q101" s="6">
        <v>30</v>
      </c>
      <c r="R101" s="8">
        <v>0.3743055555555555</v>
      </c>
      <c r="S101" s="6" t="s">
        <v>479</v>
      </c>
      <c r="T101" s="6" t="s">
        <v>480</v>
      </c>
      <c r="U101" s="6" t="s">
        <v>489</v>
      </c>
    </row>
    <row r="102" spans="1:21" ht="15.75" x14ac:dyDescent="0.25">
      <c r="A102" s="3" t="s">
        <v>132</v>
      </c>
      <c r="B102" s="4">
        <v>44232</v>
      </c>
      <c r="C102" s="3" t="s">
        <v>11</v>
      </c>
      <c r="D102" s="3" t="s">
        <v>12</v>
      </c>
      <c r="E102" s="3" t="s">
        <v>13</v>
      </c>
      <c r="F102" s="3" t="s">
        <v>23</v>
      </c>
      <c r="G102" s="3">
        <v>51.506774999999998</v>
      </c>
      <c r="H102" s="3" t="s">
        <v>15</v>
      </c>
      <c r="I102" s="3" t="s">
        <v>16</v>
      </c>
      <c r="J102" s="3" t="s">
        <v>17</v>
      </c>
      <c r="K102" s="3">
        <v>-0.19464899999999999</v>
      </c>
      <c r="L102" s="3">
        <v>1</v>
      </c>
      <c r="M102" s="3">
        <v>1</v>
      </c>
      <c r="N102" s="3" t="s">
        <v>476</v>
      </c>
      <c r="O102" s="3" t="s">
        <v>482</v>
      </c>
      <c r="P102" s="3" t="s">
        <v>483</v>
      </c>
      <c r="Q102" s="3">
        <v>30</v>
      </c>
      <c r="R102" s="5">
        <v>0.3611111111111111</v>
      </c>
      <c r="S102" s="3" t="s">
        <v>479</v>
      </c>
      <c r="T102" s="3" t="s">
        <v>490</v>
      </c>
      <c r="U102" s="3" t="s">
        <v>481</v>
      </c>
    </row>
    <row r="103" spans="1:21" ht="15.75" x14ac:dyDescent="0.25">
      <c r="A103" s="6" t="s">
        <v>133</v>
      </c>
      <c r="B103" s="7">
        <v>44275</v>
      </c>
      <c r="C103" s="6" t="s">
        <v>32</v>
      </c>
      <c r="D103" s="6" t="s">
        <v>40</v>
      </c>
      <c r="E103" s="6" t="s">
        <v>41</v>
      </c>
      <c r="F103" s="6" t="s">
        <v>23</v>
      </c>
      <c r="G103" s="6">
        <v>51.486977000000003</v>
      </c>
      <c r="H103" s="6" t="s">
        <v>28</v>
      </c>
      <c r="I103" s="6" t="s">
        <v>16</v>
      </c>
      <c r="J103" s="6" t="s">
        <v>17</v>
      </c>
      <c r="K103" s="6">
        <v>-0.187941</v>
      </c>
      <c r="L103" s="6">
        <v>1</v>
      </c>
      <c r="M103" s="6">
        <v>3</v>
      </c>
      <c r="N103" s="6" t="s">
        <v>476</v>
      </c>
      <c r="O103" s="6" t="s">
        <v>477</v>
      </c>
      <c r="P103" s="6" t="s">
        <v>478</v>
      </c>
      <c r="Q103" s="6">
        <v>30</v>
      </c>
      <c r="R103" s="8">
        <v>0.84583333333333333</v>
      </c>
      <c r="S103" s="6" t="s">
        <v>479</v>
      </c>
      <c r="T103" s="6" t="s">
        <v>480</v>
      </c>
      <c r="U103" s="6" t="s">
        <v>481</v>
      </c>
    </row>
    <row r="104" spans="1:21" ht="15.75" x14ac:dyDescent="0.25">
      <c r="A104" s="3" t="s">
        <v>134</v>
      </c>
      <c r="B104" s="4">
        <v>44275</v>
      </c>
      <c r="C104" s="3" t="s">
        <v>32</v>
      </c>
      <c r="D104" s="3" t="s">
        <v>12</v>
      </c>
      <c r="E104" s="3" t="s">
        <v>13</v>
      </c>
      <c r="F104" s="3" t="s">
        <v>14</v>
      </c>
      <c r="G104" s="3">
        <v>51.509793999999999</v>
      </c>
      <c r="H104" s="3" t="s">
        <v>15</v>
      </c>
      <c r="I104" s="3" t="s">
        <v>16</v>
      </c>
      <c r="J104" s="3" t="s">
        <v>17</v>
      </c>
      <c r="K104" s="3">
        <v>-0.197988</v>
      </c>
      <c r="L104" s="3">
        <v>1</v>
      </c>
      <c r="M104" s="3">
        <v>1</v>
      </c>
      <c r="N104" s="3" t="s">
        <v>476</v>
      </c>
      <c r="O104" s="3" t="s">
        <v>477</v>
      </c>
      <c r="P104" s="3" t="s">
        <v>483</v>
      </c>
      <c r="Q104" s="3">
        <v>30</v>
      </c>
      <c r="R104" s="5">
        <v>0.625</v>
      </c>
      <c r="S104" s="3" t="s">
        <v>479</v>
      </c>
      <c r="T104" s="3" t="s">
        <v>480</v>
      </c>
      <c r="U104" s="3" t="s">
        <v>484</v>
      </c>
    </row>
    <row r="105" spans="1:21" ht="15.75" x14ac:dyDescent="0.25">
      <c r="A105" s="6" t="s">
        <v>135</v>
      </c>
      <c r="B105" s="7">
        <v>44216</v>
      </c>
      <c r="C105" s="6" t="s">
        <v>27</v>
      </c>
      <c r="D105" s="6" t="s">
        <v>25</v>
      </c>
      <c r="E105" s="6" t="s">
        <v>20</v>
      </c>
      <c r="F105" s="6" t="s">
        <v>23</v>
      </c>
      <c r="G105" s="6">
        <v>51.492564999999999</v>
      </c>
      <c r="H105" s="6" t="s">
        <v>28</v>
      </c>
      <c r="I105" s="6" t="s">
        <v>16</v>
      </c>
      <c r="J105" s="6" t="s">
        <v>17</v>
      </c>
      <c r="K105" s="6">
        <v>-0.20039599999999999</v>
      </c>
      <c r="L105" s="6">
        <v>2</v>
      </c>
      <c r="M105" s="6">
        <v>2</v>
      </c>
      <c r="N105" s="6" t="s">
        <v>476</v>
      </c>
      <c r="O105" s="6" t="s">
        <v>477</v>
      </c>
      <c r="P105" s="6" t="s">
        <v>483</v>
      </c>
      <c r="Q105" s="6">
        <v>30</v>
      </c>
      <c r="R105" s="8">
        <v>0.92708333333333337</v>
      </c>
      <c r="S105" s="6" t="s">
        <v>479</v>
      </c>
      <c r="T105" s="6" t="s">
        <v>480</v>
      </c>
      <c r="U105" s="6" t="s">
        <v>493</v>
      </c>
    </row>
    <row r="106" spans="1:21" ht="15.75" x14ac:dyDescent="0.25">
      <c r="A106" s="3" t="s">
        <v>136</v>
      </c>
      <c r="B106" s="4">
        <v>44276</v>
      </c>
      <c r="C106" s="3" t="s">
        <v>36</v>
      </c>
      <c r="D106" s="3" t="s">
        <v>40</v>
      </c>
      <c r="E106" s="3" t="s">
        <v>41</v>
      </c>
      <c r="F106" s="3" t="s">
        <v>23</v>
      </c>
      <c r="G106" s="3">
        <v>51.486607999999997</v>
      </c>
      <c r="H106" s="3" t="s">
        <v>15</v>
      </c>
      <c r="I106" s="3" t="s">
        <v>16</v>
      </c>
      <c r="J106" s="3" t="s">
        <v>17</v>
      </c>
      <c r="K106" s="3">
        <v>-0.16995099999999999</v>
      </c>
      <c r="L106" s="3">
        <v>1</v>
      </c>
      <c r="M106" s="3">
        <v>3</v>
      </c>
      <c r="N106" s="3" t="s">
        <v>476</v>
      </c>
      <c r="O106" s="3" t="s">
        <v>477</v>
      </c>
      <c r="P106" s="3" t="s">
        <v>483</v>
      </c>
      <c r="Q106" s="3">
        <v>30</v>
      </c>
      <c r="R106" s="5">
        <v>0.68055555555555547</v>
      </c>
      <c r="S106" s="3" t="s">
        <v>479</v>
      </c>
      <c r="T106" s="3" t="s">
        <v>480</v>
      </c>
      <c r="U106" s="3" t="s">
        <v>495</v>
      </c>
    </row>
    <row r="107" spans="1:21" ht="15.75" x14ac:dyDescent="0.25">
      <c r="A107" s="6" t="s">
        <v>137</v>
      </c>
      <c r="B107" s="7">
        <v>44279</v>
      </c>
      <c r="C107" s="6" t="s">
        <v>27</v>
      </c>
      <c r="D107" s="6" t="s">
        <v>12</v>
      </c>
      <c r="E107" s="6" t="s">
        <v>20</v>
      </c>
      <c r="F107" s="6" t="s">
        <v>23</v>
      </c>
      <c r="G107" s="6">
        <v>51.485669000000001</v>
      </c>
      <c r="H107" s="6" t="s">
        <v>15</v>
      </c>
      <c r="I107" s="6" t="s">
        <v>16</v>
      </c>
      <c r="J107" s="6" t="s">
        <v>17</v>
      </c>
      <c r="K107" s="6">
        <v>-0.17315700000000001</v>
      </c>
      <c r="L107" s="6">
        <v>1</v>
      </c>
      <c r="M107" s="6">
        <v>2</v>
      </c>
      <c r="N107" s="6" t="s">
        <v>476</v>
      </c>
      <c r="O107" s="6" t="s">
        <v>477</v>
      </c>
      <c r="P107" s="6" t="s">
        <v>483</v>
      </c>
      <c r="Q107" s="6">
        <v>30</v>
      </c>
      <c r="R107" s="8">
        <v>0.42708333333333331</v>
      </c>
      <c r="S107" s="6" t="s">
        <v>479</v>
      </c>
      <c r="T107" s="6" t="s">
        <v>480</v>
      </c>
      <c r="U107" s="6" t="s">
        <v>493</v>
      </c>
    </row>
    <row r="108" spans="1:21" ht="15.75" x14ac:dyDescent="0.25">
      <c r="A108" s="3" t="s">
        <v>138</v>
      </c>
      <c r="B108" s="4">
        <v>44278</v>
      </c>
      <c r="C108" s="3" t="s">
        <v>19</v>
      </c>
      <c r="D108" s="3" t="s">
        <v>12</v>
      </c>
      <c r="E108" s="3" t="s">
        <v>13</v>
      </c>
      <c r="F108" s="3" t="s">
        <v>23</v>
      </c>
      <c r="G108" s="3">
        <v>51.488776000000001</v>
      </c>
      <c r="H108" s="3" t="s">
        <v>15</v>
      </c>
      <c r="I108" s="3" t="s">
        <v>16</v>
      </c>
      <c r="J108" s="3" t="s">
        <v>17</v>
      </c>
      <c r="K108" s="3">
        <v>-0.176346</v>
      </c>
      <c r="L108" s="3">
        <v>1</v>
      </c>
      <c r="M108" s="3">
        <v>2</v>
      </c>
      <c r="N108" s="3" t="s">
        <v>476</v>
      </c>
      <c r="O108" s="3" t="s">
        <v>477</v>
      </c>
      <c r="P108" s="3" t="s">
        <v>483</v>
      </c>
      <c r="Q108" s="3">
        <v>30</v>
      </c>
      <c r="R108" s="5">
        <v>0.34375</v>
      </c>
      <c r="S108" s="3" t="s">
        <v>479</v>
      </c>
      <c r="T108" s="3" t="s">
        <v>480</v>
      </c>
      <c r="U108" s="3" t="s">
        <v>487</v>
      </c>
    </row>
    <row r="109" spans="1:21" ht="15.75" x14ac:dyDescent="0.25">
      <c r="A109" s="6" t="s">
        <v>139</v>
      </c>
      <c r="B109" s="7">
        <v>44278</v>
      </c>
      <c r="C109" s="6" t="s">
        <v>19</v>
      </c>
      <c r="D109" s="6" t="s">
        <v>25</v>
      </c>
      <c r="E109" s="6" t="s">
        <v>20</v>
      </c>
      <c r="F109" s="6" t="s">
        <v>23</v>
      </c>
      <c r="G109" s="6">
        <v>51.482259999999997</v>
      </c>
      <c r="H109" s="6" t="s">
        <v>15</v>
      </c>
      <c r="I109" s="6" t="s">
        <v>16</v>
      </c>
      <c r="J109" s="6" t="s">
        <v>17</v>
      </c>
      <c r="K109" s="6">
        <v>-0.17372499999999999</v>
      </c>
      <c r="L109" s="6">
        <v>1</v>
      </c>
      <c r="M109" s="6">
        <v>1</v>
      </c>
      <c r="N109" s="6" t="s">
        <v>476</v>
      </c>
      <c r="O109" s="6" t="s">
        <v>482</v>
      </c>
      <c r="P109" s="6" t="s">
        <v>483</v>
      </c>
      <c r="Q109" s="6">
        <v>30</v>
      </c>
      <c r="R109" s="8">
        <v>0.67569444444444438</v>
      </c>
      <c r="S109" s="6" t="s">
        <v>479</v>
      </c>
      <c r="T109" s="6" t="s">
        <v>490</v>
      </c>
      <c r="U109" s="6" t="s">
        <v>481</v>
      </c>
    </row>
    <row r="110" spans="1:21" ht="15.75" x14ac:dyDescent="0.25">
      <c r="A110" s="3" t="s">
        <v>140</v>
      </c>
      <c r="B110" s="4">
        <v>44278</v>
      </c>
      <c r="C110" s="3" t="s">
        <v>19</v>
      </c>
      <c r="D110" s="3" t="s">
        <v>25</v>
      </c>
      <c r="E110" s="3" t="s">
        <v>13</v>
      </c>
      <c r="F110" s="3" t="s">
        <v>14</v>
      </c>
      <c r="G110" s="3">
        <v>51.483642000000003</v>
      </c>
      <c r="H110" s="3" t="s">
        <v>28</v>
      </c>
      <c r="I110" s="3" t="s">
        <v>16</v>
      </c>
      <c r="J110" s="3" t="s">
        <v>17</v>
      </c>
      <c r="K110" s="3">
        <v>-0.16430800000000001</v>
      </c>
      <c r="L110" s="3">
        <v>1</v>
      </c>
      <c r="M110" s="3">
        <v>1</v>
      </c>
      <c r="N110" s="3" t="s">
        <v>476</v>
      </c>
      <c r="O110" s="3" t="s">
        <v>477</v>
      </c>
      <c r="P110" s="3" t="s">
        <v>483</v>
      </c>
      <c r="Q110" s="3">
        <v>30</v>
      </c>
      <c r="R110" s="5">
        <v>0.8208333333333333</v>
      </c>
      <c r="S110" s="3" t="s">
        <v>479</v>
      </c>
      <c r="T110" s="3" t="s">
        <v>480</v>
      </c>
      <c r="U110" s="3" t="s">
        <v>481</v>
      </c>
    </row>
    <row r="111" spans="1:21" ht="15.75" x14ac:dyDescent="0.25">
      <c r="A111" s="6" t="s">
        <v>141</v>
      </c>
      <c r="B111" s="7">
        <v>44279</v>
      </c>
      <c r="C111" s="6" t="s">
        <v>27</v>
      </c>
      <c r="D111" s="6" t="s">
        <v>12</v>
      </c>
      <c r="E111" s="6" t="s">
        <v>20</v>
      </c>
      <c r="F111" s="6" t="s">
        <v>14</v>
      </c>
      <c r="G111" s="6">
        <v>51.491833999999997</v>
      </c>
      <c r="H111" s="6" t="s">
        <v>28</v>
      </c>
      <c r="I111" s="6" t="s">
        <v>16</v>
      </c>
      <c r="J111" s="6" t="s">
        <v>17</v>
      </c>
      <c r="K111" s="6">
        <v>-0.16484399999999999</v>
      </c>
      <c r="L111" s="6">
        <v>1</v>
      </c>
      <c r="M111" s="6">
        <v>1</v>
      </c>
      <c r="N111" s="6" t="s">
        <v>476</v>
      </c>
      <c r="O111" s="6" t="s">
        <v>482</v>
      </c>
      <c r="P111" s="6" t="s">
        <v>483</v>
      </c>
      <c r="Q111" s="6">
        <v>30</v>
      </c>
      <c r="R111" s="8">
        <v>0.93194444444444446</v>
      </c>
      <c r="S111" s="6" t="s">
        <v>479</v>
      </c>
      <c r="T111" s="6" t="s">
        <v>490</v>
      </c>
      <c r="U111" s="6" t="s">
        <v>481</v>
      </c>
    </row>
    <row r="112" spans="1:21" ht="15.75" x14ac:dyDescent="0.25">
      <c r="A112" s="3" t="s">
        <v>142</v>
      </c>
      <c r="B112" s="4">
        <v>44279</v>
      </c>
      <c r="C112" s="3" t="s">
        <v>27</v>
      </c>
      <c r="D112" s="3" t="s">
        <v>40</v>
      </c>
      <c r="E112" s="3" t="s">
        <v>41</v>
      </c>
      <c r="F112" s="3" t="s">
        <v>23</v>
      </c>
      <c r="G112" s="3">
        <v>51.491920999999998</v>
      </c>
      <c r="H112" s="3" t="s">
        <v>15</v>
      </c>
      <c r="I112" s="3" t="s">
        <v>16</v>
      </c>
      <c r="J112" s="3" t="s">
        <v>17</v>
      </c>
      <c r="K112" s="3">
        <v>-0.15893399999999999</v>
      </c>
      <c r="L112" s="3">
        <v>1</v>
      </c>
      <c r="M112" s="3">
        <v>1</v>
      </c>
      <c r="N112" s="3" t="s">
        <v>476</v>
      </c>
      <c r="O112" s="3" t="s">
        <v>477</v>
      </c>
      <c r="P112" s="3" t="s">
        <v>483</v>
      </c>
      <c r="Q112" s="3">
        <v>30</v>
      </c>
      <c r="R112" s="5">
        <v>0.59166666666666667</v>
      </c>
      <c r="S112" s="3" t="s">
        <v>479</v>
      </c>
      <c r="T112" s="3" t="s">
        <v>480</v>
      </c>
      <c r="U112" s="3" t="s">
        <v>493</v>
      </c>
    </row>
    <row r="113" spans="1:21" ht="15.75" x14ac:dyDescent="0.25">
      <c r="A113" s="6" t="s">
        <v>143</v>
      </c>
      <c r="B113" s="7">
        <v>44279</v>
      </c>
      <c r="C113" s="6" t="s">
        <v>27</v>
      </c>
      <c r="D113" s="6" t="s">
        <v>40</v>
      </c>
      <c r="E113" s="6" t="s">
        <v>41</v>
      </c>
      <c r="F113" s="6" t="s">
        <v>23</v>
      </c>
      <c r="G113" s="6">
        <v>51.520592999999998</v>
      </c>
      <c r="H113" s="6" t="s">
        <v>15</v>
      </c>
      <c r="I113" s="6" t="s">
        <v>16</v>
      </c>
      <c r="J113" s="6" t="s">
        <v>17</v>
      </c>
      <c r="K113" s="6">
        <v>-0.21024699999999999</v>
      </c>
      <c r="L113" s="6">
        <v>1</v>
      </c>
      <c r="M113" s="6">
        <v>1</v>
      </c>
      <c r="N113" s="6" t="s">
        <v>476</v>
      </c>
      <c r="O113" s="6" t="s">
        <v>477</v>
      </c>
      <c r="P113" s="6" t="s">
        <v>483</v>
      </c>
      <c r="Q113" s="6">
        <v>30</v>
      </c>
      <c r="R113" s="8">
        <v>0.32847222222222222</v>
      </c>
      <c r="S113" s="6" t="s">
        <v>479</v>
      </c>
      <c r="T113" s="6" t="s">
        <v>480</v>
      </c>
      <c r="U113" s="6" t="s">
        <v>481</v>
      </c>
    </row>
    <row r="114" spans="1:21" ht="15.75" x14ac:dyDescent="0.25">
      <c r="A114" s="3" t="s">
        <v>144</v>
      </c>
      <c r="B114" s="4">
        <v>44276</v>
      </c>
      <c r="C114" s="3" t="s">
        <v>36</v>
      </c>
      <c r="D114" s="3" t="s">
        <v>12</v>
      </c>
      <c r="E114" s="3" t="s">
        <v>13</v>
      </c>
      <c r="F114" s="3" t="s">
        <v>23</v>
      </c>
      <c r="G114" s="3">
        <v>51.486623999999999</v>
      </c>
      <c r="H114" s="3" t="s">
        <v>15</v>
      </c>
      <c r="I114" s="3" t="s">
        <v>16</v>
      </c>
      <c r="J114" s="3" t="s">
        <v>17</v>
      </c>
      <c r="K114" s="3">
        <v>-0.170958</v>
      </c>
      <c r="L114" s="3">
        <v>1</v>
      </c>
      <c r="M114" s="3">
        <v>2</v>
      </c>
      <c r="N114" s="3" t="s">
        <v>476</v>
      </c>
      <c r="O114" s="3" t="s">
        <v>477</v>
      </c>
      <c r="P114" s="3" t="s">
        <v>483</v>
      </c>
      <c r="Q114" s="3">
        <v>30</v>
      </c>
      <c r="R114" s="5">
        <v>0.40972222222222227</v>
      </c>
      <c r="S114" s="3" t="s">
        <v>479</v>
      </c>
      <c r="T114" s="3" t="s">
        <v>480</v>
      </c>
      <c r="U114" s="3" t="s">
        <v>481</v>
      </c>
    </row>
    <row r="115" spans="1:21" ht="15.75" x14ac:dyDescent="0.25">
      <c r="A115" s="6" t="s">
        <v>145</v>
      </c>
      <c r="B115" s="7">
        <v>44280</v>
      </c>
      <c r="C115" s="6" t="s">
        <v>34</v>
      </c>
      <c r="D115" s="6" t="s">
        <v>40</v>
      </c>
      <c r="E115" s="6" t="s">
        <v>41</v>
      </c>
      <c r="F115" s="6" t="s">
        <v>23</v>
      </c>
      <c r="G115" s="6">
        <v>51.516401999999999</v>
      </c>
      <c r="H115" s="6" t="s">
        <v>15</v>
      </c>
      <c r="I115" s="6" t="s">
        <v>16</v>
      </c>
      <c r="J115" s="6" t="s">
        <v>17</v>
      </c>
      <c r="K115" s="6">
        <v>-0.21848200000000001</v>
      </c>
      <c r="L115" s="6">
        <v>1</v>
      </c>
      <c r="M115" s="6">
        <v>2</v>
      </c>
      <c r="N115" s="6" t="s">
        <v>476</v>
      </c>
      <c r="O115" s="6" t="s">
        <v>477</v>
      </c>
      <c r="P115" s="6" t="s">
        <v>483</v>
      </c>
      <c r="Q115" s="6">
        <v>30</v>
      </c>
      <c r="R115" s="8">
        <v>0.65972222222222221</v>
      </c>
      <c r="S115" s="6" t="s">
        <v>479</v>
      </c>
      <c r="T115" s="6" t="s">
        <v>480</v>
      </c>
      <c r="U115" s="6" t="s">
        <v>497</v>
      </c>
    </row>
    <row r="116" spans="1:21" ht="15.75" x14ac:dyDescent="0.25">
      <c r="A116" s="3" t="s">
        <v>146</v>
      </c>
      <c r="B116" s="4">
        <v>44282</v>
      </c>
      <c r="C116" s="3" t="s">
        <v>32</v>
      </c>
      <c r="D116" s="3" t="s">
        <v>25</v>
      </c>
      <c r="E116" s="3" t="s">
        <v>20</v>
      </c>
      <c r="F116" s="3" t="s">
        <v>23</v>
      </c>
      <c r="G116" s="3">
        <v>51.489534999999997</v>
      </c>
      <c r="H116" s="3" t="s">
        <v>28</v>
      </c>
      <c r="I116" s="3" t="s">
        <v>16</v>
      </c>
      <c r="J116" s="3" t="s">
        <v>17</v>
      </c>
      <c r="K116" s="3">
        <v>-0.155861</v>
      </c>
      <c r="L116" s="3">
        <v>1</v>
      </c>
      <c r="M116" s="3">
        <v>2</v>
      </c>
      <c r="N116" s="3" t="s">
        <v>476</v>
      </c>
      <c r="O116" s="3" t="s">
        <v>477</v>
      </c>
      <c r="P116" s="3" t="s">
        <v>483</v>
      </c>
      <c r="Q116" s="3">
        <v>30</v>
      </c>
      <c r="R116" s="5">
        <v>0.84375</v>
      </c>
      <c r="S116" s="3" t="s">
        <v>479</v>
      </c>
      <c r="T116" s="3" t="s">
        <v>480</v>
      </c>
      <c r="U116" s="3" t="s">
        <v>481</v>
      </c>
    </row>
    <row r="117" spans="1:21" ht="15.75" x14ac:dyDescent="0.25">
      <c r="A117" s="6" t="s">
        <v>147</v>
      </c>
      <c r="B117" s="7">
        <v>44283</v>
      </c>
      <c r="C117" s="6" t="s">
        <v>36</v>
      </c>
      <c r="D117" s="6" t="s">
        <v>12</v>
      </c>
      <c r="E117" s="6" t="s">
        <v>13</v>
      </c>
      <c r="F117" s="6" t="s">
        <v>23</v>
      </c>
      <c r="G117" s="6">
        <v>51.489744000000002</v>
      </c>
      <c r="H117" s="6" t="s">
        <v>15</v>
      </c>
      <c r="I117" s="6" t="s">
        <v>16</v>
      </c>
      <c r="J117" s="6" t="s">
        <v>17</v>
      </c>
      <c r="K117" s="6">
        <v>-0.175011</v>
      </c>
      <c r="L117" s="6">
        <v>1</v>
      </c>
      <c r="M117" s="6">
        <v>1</v>
      </c>
      <c r="N117" s="6" t="s">
        <v>476</v>
      </c>
      <c r="O117" s="6" t="s">
        <v>477</v>
      </c>
      <c r="P117" s="6" t="s">
        <v>483</v>
      </c>
      <c r="Q117" s="6">
        <v>30</v>
      </c>
      <c r="R117" s="8">
        <v>0.52777777777777779</v>
      </c>
      <c r="S117" s="6" t="s">
        <v>479</v>
      </c>
      <c r="T117" s="6" t="s">
        <v>480</v>
      </c>
      <c r="U117" s="6" t="s">
        <v>481</v>
      </c>
    </row>
    <row r="118" spans="1:21" ht="15.75" x14ac:dyDescent="0.25">
      <c r="A118" s="3" t="s">
        <v>148</v>
      </c>
      <c r="B118" s="4">
        <v>44282</v>
      </c>
      <c r="C118" s="3" t="s">
        <v>32</v>
      </c>
      <c r="D118" s="3" t="s">
        <v>12</v>
      </c>
      <c r="E118" s="3" t="s">
        <v>20</v>
      </c>
      <c r="F118" s="3" t="s">
        <v>23</v>
      </c>
      <c r="G118" s="3">
        <v>51.492660000000001</v>
      </c>
      <c r="H118" s="3" t="s">
        <v>15</v>
      </c>
      <c r="I118" s="3" t="s">
        <v>16</v>
      </c>
      <c r="J118" s="3" t="s">
        <v>17</v>
      </c>
      <c r="K118" s="3">
        <v>-0.16020100000000001</v>
      </c>
      <c r="L118" s="3">
        <v>1</v>
      </c>
      <c r="M118" s="3">
        <v>1</v>
      </c>
      <c r="N118" s="3" t="s">
        <v>476</v>
      </c>
      <c r="O118" s="3" t="s">
        <v>477</v>
      </c>
      <c r="P118" s="3" t="s">
        <v>483</v>
      </c>
      <c r="Q118" s="3">
        <v>30</v>
      </c>
      <c r="R118" s="5">
        <v>0.41666666666666669</v>
      </c>
      <c r="S118" s="3" t="s">
        <v>479</v>
      </c>
      <c r="T118" s="3" t="s">
        <v>480</v>
      </c>
      <c r="U118" s="3" t="s">
        <v>481</v>
      </c>
    </row>
    <row r="119" spans="1:21" ht="15.75" x14ac:dyDescent="0.25">
      <c r="A119" s="6" t="s">
        <v>149</v>
      </c>
      <c r="B119" s="7">
        <v>44283</v>
      </c>
      <c r="C119" s="6" t="s">
        <v>36</v>
      </c>
      <c r="D119" s="6" t="s">
        <v>12</v>
      </c>
      <c r="E119" s="6" t="s">
        <v>13</v>
      </c>
      <c r="F119" s="6" t="s">
        <v>23</v>
      </c>
      <c r="G119" s="6">
        <v>51.506957</v>
      </c>
      <c r="H119" s="6" t="s">
        <v>15</v>
      </c>
      <c r="I119" s="6" t="s">
        <v>16</v>
      </c>
      <c r="J119" s="6" t="s">
        <v>17</v>
      </c>
      <c r="K119" s="6">
        <v>-0.19478599999999999</v>
      </c>
      <c r="L119" s="6">
        <v>1</v>
      </c>
      <c r="M119" s="6">
        <v>1</v>
      </c>
      <c r="N119" s="6" t="s">
        <v>476</v>
      </c>
      <c r="O119" s="6" t="s">
        <v>477</v>
      </c>
      <c r="P119" s="6" t="s">
        <v>483</v>
      </c>
      <c r="Q119" s="6">
        <v>30</v>
      </c>
      <c r="R119" s="8">
        <v>0.22916666666666666</v>
      </c>
      <c r="S119" s="6" t="s">
        <v>479</v>
      </c>
      <c r="T119" s="6" t="s">
        <v>480</v>
      </c>
      <c r="U119" s="6" t="s">
        <v>481</v>
      </c>
    </row>
    <row r="120" spans="1:21" ht="15.75" x14ac:dyDescent="0.25">
      <c r="A120" s="3" t="s">
        <v>150</v>
      </c>
      <c r="B120" s="4">
        <v>44283</v>
      </c>
      <c r="C120" s="3" t="s">
        <v>36</v>
      </c>
      <c r="D120" s="3" t="s">
        <v>40</v>
      </c>
      <c r="E120" s="3" t="s">
        <v>41</v>
      </c>
      <c r="F120" s="3" t="s">
        <v>14</v>
      </c>
      <c r="G120" s="3">
        <v>51.493541</v>
      </c>
      <c r="H120" s="3" t="s">
        <v>15</v>
      </c>
      <c r="I120" s="3" t="s">
        <v>16</v>
      </c>
      <c r="J120" s="3" t="s">
        <v>17</v>
      </c>
      <c r="K120" s="3">
        <v>-0.182062</v>
      </c>
      <c r="L120" s="3">
        <v>1</v>
      </c>
      <c r="M120" s="3">
        <v>1</v>
      </c>
      <c r="N120" s="3" t="s">
        <v>476</v>
      </c>
      <c r="O120" s="3" t="s">
        <v>477</v>
      </c>
      <c r="P120" s="3" t="s">
        <v>483</v>
      </c>
      <c r="Q120" s="3">
        <v>30</v>
      </c>
      <c r="R120" s="5">
        <v>0.27083333333333331</v>
      </c>
      <c r="S120" s="3" t="s">
        <v>479</v>
      </c>
      <c r="T120" s="3" t="s">
        <v>480</v>
      </c>
      <c r="U120" s="3" t="s">
        <v>481</v>
      </c>
    </row>
    <row r="121" spans="1:21" ht="15.75" x14ac:dyDescent="0.25">
      <c r="A121" s="6" t="s">
        <v>151</v>
      </c>
      <c r="B121" s="7">
        <v>44283</v>
      </c>
      <c r="C121" s="6" t="s">
        <v>36</v>
      </c>
      <c r="D121" s="6" t="s">
        <v>40</v>
      </c>
      <c r="E121" s="6" t="s">
        <v>41</v>
      </c>
      <c r="F121" s="6" t="s">
        <v>23</v>
      </c>
      <c r="G121" s="6">
        <v>51.486182999999997</v>
      </c>
      <c r="H121" s="6" t="s">
        <v>15</v>
      </c>
      <c r="I121" s="6" t="s">
        <v>16</v>
      </c>
      <c r="J121" s="6" t="s">
        <v>17</v>
      </c>
      <c r="K121" s="6">
        <v>-0.18307499999999999</v>
      </c>
      <c r="L121" s="6">
        <v>1</v>
      </c>
      <c r="M121" s="6">
        <v>1</v>
      </c>
      <c r="N121" s="6" t="s">
        <v>476</v>
      </c>
      <c r="O121" s="6" t="s">
        <v>482</v>
      </c>
      <c r="P121" s="6" t="s">
        <v>483</v>
      </c>
      <c r="Q121" s="6">
        <v>30</v>
      </c>
      <c r="R121" s="8">
        <v>0.72291666666666676</v>
      </c>
      <c r="S121" s="6" t="s">
        <v>479</v>
      </c>
      <c r="T121" s="6" t="s">
        <v>490</v>
      </c>
      <c r="U121" s="6" t="s">
        <v>481</v>
      </c>
    </row>
    <row r="122" spans="1:21" ht="15.75" x14ac:dyDescent="0.25">
      <c r="A122" s="3" t="s">
        <v>152</v>
      </c>
      <c r="B122" s="4">
        <v>44273</v>
      </c>
      <c r="C122" s="3" t="s">
        <v>34</v>
      </c>
      <c r="D122" s="3" t="s">
        <v>12</v>
      </c>
      <c r="E122" s="3" t="s">
        <v>13</v>
      </c>
      <c r="F122" s="3" t="s">
        <v>23</v>
      </c>
      <c r="G122" s="3">
        <v>51.497815000000003</v>
      </c>
      <c r="H122" s="3" t="s">
        <v>28</v>
      </c>
      <c r="I122" s="3" t="s">
        <v>16</v>
      </c>
      <c r="J122" s="3" t="s">
        <v>17</v>
      </c>
      <c r="K122" s="3">
        <v>-0.20263900000000001</v>
      </c>
      <c r="L122" s="3">
        <v>1</v>
      </c>
      <c r="M122" s="3">
        <v>2</v>
      </c>
      <c r="N122" s="3" t="s">
        <v>476</v>
      </c>
      <c r="O122" s="3" t="s">
        <v>477</v>
      </c>
      <c r="P122" s="3" t="s">
        <v>483</v>
      </c>
      <c r="Q122" s="3">
        <v>30</v>
      </c>
      <c r="R122" s="5">
        <v>0.8256944444444444</v>
      </c>
      <c r="S122" s="3" t="s">
        <v>479</v>
      </c>
      <c r="T122" s="3" t="s">
        <v>480</v>
      </c>
      <c r="U122" s="3" t="s">
        <v>481</v>
      </c>
    </row>
    <row r="123" spans="1:21" ht="15.75" x14ac:dyDescent="0.25">
      <c r="A123" s="6" t="s">
        <v>153</v>
      </c>
      <c r="B123" s="7">
        <v>44283</v>
      </c>
      <c r="C123" s="6" t="s">
        <v>36</v>
      </c>
      <c r="D123" s="6" t="s">
        <v>12</v>
      </c>
      <c r="E123" s="6" t="s">
        <v>154</v>
      </c>
      <c r="F123" s="6" t="s">
        <v>23</v>
      </c>
      <c r="G123" s="6">
        <v>51.502755000000001</v>
      </c>
      <c r="H123" s="6" t="s">
        <v>15</v>
      </c>
      <c r="I123" s="6" t="s">
        <v>16</v>
      </c>
      <c r="J123" s="6" t="s">
        <v>17</v>
      </c>
      <c r="K123" s="6">
        <v>-0.19639300000000001</v>
      </c>
      <c r="L123" s="6">
        <v>2</v>
      </c>
      <c r="M123" s="6">
        <v>4</v>
      </c>
      <c r="N123" s="6" t="s">
        <v>476</v>
      </c>
      <c r="O123" s="6" t="s">
        <v>482</v>
      </c>
      <c r="P123" s="6" t="s">
        <v>483</v>
      </c>
      <c r="Q123" s="6">
        <v>30</v>
      </c>
      <c r="R123" s="8">
        <v>0.69097222222222221</v>
      </c>
      <c r="S123" s="6" t="s">
        <v>479</v>
      </c>
      <c r="T123" s="6" t="s">
        <v>480</v>
      </c>
      <c r="U123" s="6" t="s">
        <v>481</v>
      </c>
    </row>
    <row r="124" spans="1:21" ht="15.75" x14ac:dyDescent="0.25">
      <c r="A124" s="3" t="s">
        <v>155</v>
      </c>
      <c r="B124" s="4">
        <v>44279</v>
      </c>
      <c r="C124" s="3" t="s">
        <v>27</v>
      </c>
      <c r="D124" s="3" t="s">
        <v>12</v>
      </c>
      <c r="E124" s="3" t="s">
        <v>20</v>
      </c>
      <c r="F124" s="3" t="s">
        <v>23</v>
      </c>
      <c r="G124" s="3">
        <v>51.487634999999997</v>
      </c>
      <c r="H124" s="3" t="s">
        <v>15</v>
      </c>
      <c r="I124" s="3" t="s">
        <v>16</v>
      </c>
      <c r="J124" s="3" t="s">
        <v>17</v>
      </c>
      <c r="K124" s="3">
        <v>-0.17812</v>
      </c>
      <c r="L124" s="3">
        <v>1</v>
      </c>
      <c r="M124" s="3">
        <v>2</v>
      </c>
      <c r="N124" s="3" t="s">
        <v>476</v>
      </c>
      <c r="O124" s="3" t="s">
        <v>477</v>
      </c>
      <c r="P124" s="3" t="s">
        <v>483</v>
      </c>
      <c r="Q124" s="3">
        <v>30</v>
      </c>
      <c r="R124" s="5">
        <v>0.3298611111111111</v>
      </c>
      <c r="S124" s="3" t="s">
        <v>479</v>
      </c>
      <c r="T124" s="3" t="s">
        <v>480</v>
      </c>
      <c r="U124" s="3" t="s">
        <v>481</v>
      </c>
    </row>
    <row r="125" spans="1:21" ht="15.75" x14ac:dyDescent="0.25">
      <c r="A125" s="6" t="s">
        <v>156</v>
      </c>
      <c r="B125" s="7">
        <v>44285</v>
      </c>
      <c r="C125" s="6" t="s">
        <v>19</v>
      </c>
      <c r="D125" s="6" t="s">
        <v>12</v>
      </c>
      <c r="E125" s="6" t="s">
        <v>13</v>
      </c>
      <c r="F125" s="6" t="s">
        <v>23</v>
      </c>
      <c r="G125" s="6">
        <v>51.498814000000003</v>
      </c>
      <c r="H125" s="6" t="s">
        <v>15</v>
      </c>
      <c r="I125" s="6" t="s">
        <v>16</v>
      </c>
      <c r="J125" s="6" t="s">
        <v>17</v>
      </c>
      <c r="K125" s="6">
        <v>-0.179979</v>
      </c>
      <c r="L125" s="6">
        <v>1</v>
      </c>
      <c r="M125" s="6">
        <v>1</v>
      </c>
      <c r="N125" s="6" t="s">
        <v>476</v>
      </c>
      <c r="O125" s="6" t="s">
        <v>477</v>
      </c>
      <c r="P125" s="6" t="s">
        <v>483</v>
      </c>
      <c r="Q125" s="6">
        <v>30</v>
      </c>
      <c r="R125" s="8">
        <v>0.81597222222222221</v>
      </c>
      <c r="S125" s="6" t="s">
        <v>479</v>
      </c>
      <c r="T125" s="6" t="s">
        <v>480</v>
      </c>
      <c r="U125" s="6" t="s">
        <v>481</v>
      </c>
    </row>
    <row r="126" spans="1:21" ht="15.75" x14ac:dyDescent="0.25">
      <c r="A126" s="3" t="s">
        <v>157</v>
      </c>
      <c r="B126" s="4">
        <v>44268</v>
      </c>
      <c r="C126" s="3" t="s">
        <v>32</v>
      </c>
      <c r="D126" s="3" t="s">
        <v>25</v>
      </c>
      <c r="E126" s="3" t="s">
        <v>154</v>
      </c>
      <c r="F126" s="3" t="s">
        <v>23</v>
      </c>
      <c r="G126" s="3">
        <v>51.501570999999998</v>
      </c>
      <c r="H126" s="3" t="s">
        <v>15</v>
      </c>
      <c r="I126" s="3" t="s">
        <v>158</v>
      </c>
      <c r="J126" s="3" t="s">
        <v>17</v>
      </c>
      <c r="K126" s="3">
        <v>-0.16070599999999999</v>
      </c>
      <c r="L126" s="3">
        <v>1</v>
      </c>
      <c r="M126" s="3">
        <v>2</v>
      </c>
      <c r="N126" s="3" t="s">
        <v>476</v>
      </c>
      <c r="O126" s="3" t="s">
        <v>477</v>
      </c>
      <c r="P126" s="3" t="s">
        <v>483</v>
      </c>
      <c r="Q126" s="3">
        <v>30</v>
      </c>
      <c r="R126" s="5">
        <v>0.625</v>
      </c>
      <c r="S126" s="3" t="s">
        <v>479</v>
      </c>
      <c r="T126" s="3" t="s">
        <v>480</v>
      </c>
      <c r="U126" s="3" t="s">
        <v>487</v>
      </c>
    </row>
    <row r="127" spans="1:21" ht="15.75" x14ac:dyDescent="0.25">
      <c r="A127" s="6" t="s">
        <v>159</v>
      </c>
      <c r="B127" s="7">
        <v>44287</v>
      </c>
      <c r="C127" s="6" t="s">
        <v>34</v>
      </c>
      <c r="D127" s="6" t="s">
        <v>40</v>
      </c>
      <c r="E127" s="6" t="s">
        <v>41</v>
      </c>
      <c r="F127" s="6" t="s">
        <v>23</v>
      </c>
      <c r="G127" s="6">
        <v>51.493723000000003</v>
      </c>
      <c r="H127" s="6" t="s">
        <v>15</v>
      </c>
      <c r="I127" s="6" t="s">
        <v>16</v>
      </c>
      <c r="J127" s="6" t="s">
        <v>17</v>
      </c>
      <c r="K127" s="6">
        <v>-0.182199</v>
      </c>
      <c r="L127" s="6">
        <v>1</v>
      </c>
      <c r="M127" s="6">
        <v>1</v>
      </c>
      <c r="N127" s="6" t="s">
        <v>476</v>
      </c>
      <c r="O127" s="6" t="s">
        <v>477</v>
      </c>
      <c r="P127" s="6" t="s">
        <v>483</v>
      </c>
      <c r="Q127" s="6">
        <v>30</v>
      </c>
      <c r="R127" s="8">
        <v>0.3743055555555555</v>
      </c>
      <c r="S127" s="6" t="s">
        <v>479</v>
      </c>
      <c r="T127" s="6" t="s">
        <v>480</v>
      </c>
      <c r="U127" s="6" t="s">
        <v>481</v>
      </c>
    </row>
    <row r="128" spans="1:21" ht="15.75" x14ac:dyDescent="0.25">
      <c r="A128" s="3" t="s">
        <v>160</v>
      </c>
      <c r="B128" s="4">
        <v>44286</v>
      </c>
      <c r="C128" s="3" t="s">
        <v>27</v>
      </c>
      <c r="D128" s="3" t="s">
        <v>12</v>
      </c>
      <c r="E128" s="3" t="s">
        <v>13</v>
      </c>
      <c r="F128" s="3" t="s">
        <v>23</v>
      </c>
      <c r="G128" s="3">
        <v>51.482582000000001</v>
      </c>
      <c r="H128" s="3" t="s">
        <v>15</v>
      </c>
      <c r="I128" s="3" t="s">
        <v>16</v>
      </c>
      <c r="J128" s="3" t="s">
        <v>17</v>
      </c>
      <c r="K128" s="3">
        <v>-0.171264</v>
      </c>
      <c r="L128" s="3">
        <v>1</v>
      </c>
      <c r="M128" s="3">
        <v>2</v>
      </c>
      <c r="N128" s="3" t="s">
        <v>476</v>
      </c>
      <c r="O128" s="3" t="s">
        <v>477</v>
      </c>
      <c r="P128" s="3" t="s">
        <v>483</v>
      </c>
      <c r="Q128" s="3">
        <v>30</v>
      </c>
      <c r="R128" s="5">
        <v>0.30208333333333331</v>
      </c>
      <c r="S128" s="3" t="s">
        <v>479</v>
      </c>
      <c r="T128" s="3" t="s">
        <v>480</v>
      </c>
      <c r="U128" s="3" t="s">
        <v>481</v>
      </c>
    </row>
    <row r="129" spans="1:21" ht="15.75" x14ac:dyDescent="0.25">
      <c r="A129" s="6" t="s">
        <v>161</v>
      </c>
      <c r="B129" s="7">
        <v>44286</v>
      </c>
      <c r="C129" s="6" t="s">
        <v>27</v>
      </c>
      <c r="D129" s="6" t="s">
        <v>12</v>
      </c>
      <c r="E129" s="6" t="s">
        <v>13</v>
      </c>
      <c r="F129" s="6" t="s">
        <v>23</v>
      </c>
      <c r="G129" s="6">
        <v>51.506188999999999</v>
      </c>
      <c r="H129" s="6" t="s">
        <v>15</v>
      </c>
      <c r="I129" s="6" t="s">
        <v>16</v>
      </c>
      <c r="J129" s="6" t="s">
        <v>17</v>
      </c>
      <c r="K129" s="6">
        <v>-0.209226</v>
      </c>
      <c r="L129" s="6">
        <v>1</v>
      </c>
      <c r="M129" s="6">
        <v>1</v>
      </c>
      <c r="N129" s="6" t="s">
        <v>476</v>
      </c>
      <c r="O129" s="6" t="s">
        <v>477</v>
      </c>
      <c r="P129" s="6" t="s">
        <v>483</v>
      </c>
      <c r="Q129" s="6">
        <v>30</v>
      </c>
      <c r="R129" s="8">
        <v>0.68402777777777779</v>
      </c>
      <c r="S129" s="6" t="s">
        <v>479</v>
      </c>
      <c r="T129" s="6" t="s">
        <v>480</v>
      </c>
      <c r="U129" s="6" t="s">
        <v>481</v>
      </c>
    </row>
    <row r="130" spans="1:21" ht="15.75" x14ac:dyDescent="0.25">
      <c r="A130" s="3" t="s">
        <v>162</v>
      </c>
      <c r="B130" s="4">
        <v>44282</v>
      </c>
      <c r="C130" s="3" t="s">
        <v>32</v>
      </c>
      <c r="D130" s="3" t="s">
        <v>12</v>
      </c>
      <c r="E130" s="3" t="s">
        <v>13</v>
      </c>
      <c r="F130" s="3" t="s">
        <v>23</v>
      </c>
      <c r="G130" s="3">
        <v>51.482902000000003</v>
      </c>
      <c r="H130" s="3" t="s">
        <v>15</v>
      </c>
      <c r="I130" s="3" t="s">
        <v>16</v>
      </c>
      <c r="J130" s="3" t="s">
        <v>17</v>
      </c>
      <c r="K130" s="3">
        <v>-0.186086</v>
      </c>
      <c r="L130" s="3">
        <v>1</v>
      </c>
      <c r="M130" s="3">
        <v>1</v>
      </c>
      <c r="N130" s="3" t="s">
        <v>476</v>
      </c>
      <c r="O130" s="3" t="s">
        <v>477</v>
      </c>
      <c r="P130" s="3" t="s">
        <v>483</v>
      </c>
      <c r="Q130" s="3">
        <v>30</v>
      </c>
      <c r="R130" s="5">
        <v>0.2951388888888889</v>
      </c>
      <c r="S130" s="3" t="s">
        <v>479</v>
      </c>
      <c r="T130" s="3" t="s">
        <v>480</v>
      </c>
      <c r="U130" s="3" t="s">
        <v>481</v>
      </c>
    </row>
    <row r="131" spans="1:21" ht="15.75" x14ac:dyDescent="0.25">
      <c r="A131" s="6" t="s">
        <v>163</v>
      </c>
      <c r="B131" s="7">
        <v>44289</v>
      </c>
      <c r="C131" s="6" t="s">
        <v>32</v>
      </c>
      <c r="D131" s="6" t="s">
        <v>25</v>
      </c>
      <c r="E131" s="6" t="s">
        <v>13</v>
      </c>
      <c r="F131" s="6" t="s">
        <v>14</v>
      </c>
      <c r="G131" s="6">
        <v>51.513128999999999</v>
      </c>
      <c r="H131" s="6" t="s">
        <v>15</v>
      </c>
      <c r="I131" s="6" t="s">
        <v>16</v>
      </c>
      <c r="J131" s="6" t="s">
        <v>17</v>
      </c>
      <c r="K131" s="6">
        <v>-0.204342</v>
      </c>
      <c r="L131" s="6">
        <v>1</v>
      </c>
      <c r="M131" s="6">
        <v>2</v>
      </c>
      <c r="N131" s="6" t="s">
        <v>476</v>
      </c>
      <c r="O131" s="6" t="s">
        <v>477</v>
      </c>
      <c r="P131" s="6" t="s">
        <v>483</v>
      </c>
      <c r="Q131" s="6">
        <v>30</v>
      </c>
      <c r="R131" s="8">
        <v>0.30208333333333331</v>
      </c>
      <c r="S131" s="6" t="s">
        <v>479</v>
      </c>
      <c r="T131" s="6" t="s">
        <v>480</v>
      </c>
      <c r="U131" s="6" t="s">
        <v>489</v>
      </c>
    </row>
    <row r="132" spans="1:21" ht="15.75" x14ac:dyDescent="0.25">
      <c r="A132" s="3" t="s">
        <v>164</v>
      </c>
      <c r="B132" s="4">
        <v>44292</v>
      </c>
      <c r="C132" s="3" t="s">
        <v>19</v>
      </c>
      <c r="D132" s="3" t="s">
        <v>40</v>
      </c>
      <c r="E132" s="3" t="s">
        <v>41</v>
      </c>
      <c r="F132" s="3" t="s">
        <v>23</v>
      </c>
      <c r="G132" s="3">
        <v>51.521037999999997</v>
      </c>
      <c r="H132" s="3" t="s">
        <v>15</v>
      </c>
      <c r="I132" s="3" t="s">
        <v>16</v>
      </c>
      <c r="J132" s="3" t="s">
        <v>17</v>
      </c>
      <c r="K132" s="3">
        <v>-0.20994099999999999</v>
      </c>
      <c r="L132" s="3">
        <v>1</v>
      </c>
      <c r="M132" s="3">
        <v>1</v>
      </c>
      <c r="N132" s="3" t="s">
        <v>476</v>
      </c>
      <c r="O132" s="3" t="s">
        <v>477</v>
      </c>
      <c r="P132" s="3" t="s">
        <v>483</v>
      </c>
      <c r="Q132" s="3">
        <v>30</v>
      </c>
      <c r="R132" s="5">
        <v>0.60069444444444442</v>
      </c>
      <c r="S132" s="3" t="s">
        <v>479</v>
      </c>
      <c r="T132" s="3" t="s">
        <v>480</v>
      </c>
      <c r="U132" s="3" t="s">
        <v>481</v>
      </c>
    </row>
    <row r="133" spans="1:21" ht="15.75" x14ac:dyDescent="0.25">
      <c r="A133" s="6" t="s">
        <v>165</v>
      </c>
      <c r="B133" s="7">
        <v>44289</v>
      </c>
      <c r="C133" s="6" t="s">
        <v>32</v>
      </c>
      <c r="D133" s="6" t="s">
        <v>40</v>
      </c>
      <c r="E133" s="6" t="s">
        <v>41</v>
      </c>
      <c r="F133" s="6" t="s">
        <v>23</v>
      </c>
      <c r="G133" s="6">
        <v>51.507137</v>
      </c>
      <c r="H133" s="6" t="s">
        <v>15</v>
      </c>
      <c r="I133" s="6" t="s">
        <v>16</v>
      </c>
      <c r="J133" s="6" t="s">
        <v>17</v>
      </c>
      <c r="K133" s="6">
        <v>-0.19477900000000001</v>
      </c>
      <c r="L133" s="6">
        <v>1</v>
      </c>
      <c r="M133" s="6">
        <v>1</v>
      </c>
      <c r="N133" s="6" t="s">
        <v>476</v>
      </c>
      <c r="O133" s="6" t="s">
        <v>477</v>
      </c>
      <c r="P133" s="6" t="s">
        <v>483</v>
      </c>
      <c r="Q133" s="6">
        <v>30</v>
      </c>
      <c r="R133" s="8">
        <v>0.69444444444444453</v>
      </c>
      <c r="S133" s="6" t="s">
        <v>479</v>
      </c>
      <c r="T133" s="6" t="s">
        <v>480</v>
      </c>
      <c r="U133" s="6" t="s">
        <v>487</v>
      </c>
    </row>
    <row r="134" spans="1:21" ht="15.75" x14ac:dyDescent="0.25">
      <c r="A134" s="3" t="s">
        <v>166</v>
      </c>
      <c r="B134" s="4">
        <v>44281</v>
      </c>
      <c r="C134" s="3" t="s">
        <v>11</v>
      </c>
      <c r="D134" s="3" t="s">
        <v>25</v>
      </c>
      <c r="E134" s="3" t="s">
        <v>74</v>
      </c>
      <c r="F134" s="3" t="s">
        <v>23</v>
      </c>
      <c r="G134" s="3">
        <v>51.504669999999997</v>
      </c>
      <c r="H134" s="3" t="s">
        <v>15</v>
      </c>
      <c r="I134" s="3" t="s">
        <v>75</v>
      </c>
      <c r="J134" s="3" t="s">
        <v>17</v>
      </c>
      <c r="K134" s="3">
        <v>-0.21576999999999999</v>
      </c>
      <c r="L134" s="3">
        <v>1</v>
      </c>
      <c r="M134" s="3">
        <v>1</v>
      </c>
      <c r="N134" s="3" t="s">
        <v>476</v>
      </c>
      <c r="O134" s="3" t="s">
        <v>477</v>
      </c>
      <c r="P134" s="3" t="s">
        <v>488</v>
      </c>
      <c r="Q134" s="3">
        <v>30</v>
      </c>
      <c r="R134" s="5">
        <v>0.3125</v>
      </c>
      <c r="S134" s="3" t="s">
        <v>479</v>
      </c>
      <c r="T134" s="3" t="s">
        <v>480</v>
      </c>
      <c r="U134" s="3" t="s">
        <v>481</v>
      </c>
    </row>
    <row r="135" spans="1:21" ht="15.75" x14ac:dyDescent="0.25">
      <c r="A135" s="6" t="s">
        <v>167</v>
      </c>
      <c r="B135" s="7">
        <v>44277</v>
      </c>
      <c r="C135" s="6" t="s">
        <v>22</v>
      </c>
      <c r="D135" s="6" t="s">
        <v>12</v>
      </c>
      <c r="E135" s="6" t="s">
        <v>20</v>
      </c>
      <c r="F135" s="6" t="s">
        <v>23</v>
      </c>
      <c r="G135" s="6">
        <v>51.492092</v>
      </c>
      <c r="H135" s="6" t="s">
        <v>28</v>
      </c>
      <c r="I135" s="6" t="s">
        <v>16</v>
      </c>
      <c r="J135" s="6" t="s">
        <v>17</v>
      </c>
      <c r="K135" s="6">
        <v>-0.16411300000000001</v>
      </c>
      <c r="L135" s="6">
        <v>1</v>
      </c>
      <c r="M135" s="6">
        <v>2</v>
      </c>
      <c r="N135" s="6" t="s">
        <v>476</v>
      </c>
      <c r="O135" s="6" t="s">
        <v>477</v>
      </c>
      <c r="P135" s="6" t="s">
        <v>483</v>
      </c>
      <c r="Q135" s="6">
        <v>30</v>
      </c>
      <c r="R135" s="8">
        <v>0.79513888888888884</v>
      </c>
      <c r="S135" s="6" t="s">
        <v>479</v>
      </c>
      <c r="T135" s="6" t="s">
        <v>480</v>
      </c>
      <c r="U135" s="6" t="s">
        <v>489</v>
      </c>
    </row>
    <row r="136" spans="1:21" ht="15.75" x14ac:dyDescent="0.25">
      <c r="A136" s="3" t="s">
        <v>168</v>
      </c>
      <c r="B136" s="4">
        <v>44284</v>
      </c>
      <c r="C136" s="3" t="s">
        <v>22</v>
      </c>
      <c r="D136" s="3" t="s">
        <v>12</v>
      </c>
      <c r="E136" s="3" t="s">
        <v>13</v>
      </c>
      <c r="F136" s="3" t="s">
        <v>23</v>
      </c>
      <c r="G136" s="3">
        <v>51.487451999999998</v>
      </c>
      <c r="H136" s="3" t="s">
        <v>15</v>
      </c>
      <c r="I136" s="3" t="s">
        <v>16</v>
      </c>
      <c r="J136" s="3" t="s">
        <v>17</v>
      </c>
      <c r="K136" s="3">
        <v>-0.195412</v>
      </c>
      <c r="L136" s="3">
        <v>1</v>
      </c>
      <c r="M136" s="3">
        <v>1</v>
      </c>
      <c r="N136" s="3" t="s">
        <v>476</v>
      </c>
      <c r="O136" s="3" t="s">
        <v>477</v>
      </c>
      <c r="P136" s="3" t="s">
        <v>483</v>
      </c>
      <c r="Q136" s="3">
        <v>30</v>
      </c>
      <c r="R136" s="5">
        <v>0.69097222222222221</v>
      </c>
      <c r="S136" s="3" t="s">
        <v>479</v>
      </c>
      <c r="T136" s="3" t="s">
        <v>480</v>
      </c>
      <c r="U136" s="3" t="s">
        <v>481</v>
      </c>
    </row>
    <row r="137" spans="1:21" ht="15.75" x14ac:dyDescent="0.25">
      <c r="A137" s="6" t="s">
        <v>169</v>
      </c>
      <c r="B137" s="7">
        <v>44274</v>
      </c>
      <c r="C137" s="6" t="s">
        <v>11</v>
      </c>
      <c r="D137" s="6" t="s">
        <v>40</v>
      </c>
      <c r="E137" s="6" t="s">
        <v>41</v>
      </c>
      <c r="F137" s="6" t="s">
        <v>23</v>
      </c>
      <c r="G137" s="6">
        <v>51.491920999999998</v>
      </c>
      <c r="H137" s="6" t="s">
        <v>28</v>
      </c>
      <c r="I137" s="6" t="s">
        <v>16</v>
      </c>
      <c r="J137" s="6" t="s">
        <v>17</v>
      </c>
      <c r="K137" s="6">
        <v>-0.15893399999999999</v>
      </c>
      <c r="L137" s="6">
        <v>2</v>
      </c>
      <c r="M137" s="6">
        <v>1</v>
      </c>
      <c r="N137" s="6" t="s">
        <v>476</v>
      </c>
      <c r="O137" s="6" t="s">
        <v>477</v>
      </c>
      <c r="P137" s="6" t="s">
        <v>483</v>
      </c>
      <c r="Q137" s="6">
        <v>30</v>
      </c>
      <c r="R137" s="8">
        <v>0.21597222222222223</v>
      </c>
      <c r="S137" s="6" t="s">
        <v>479</v>
      </c>
      <c r="T137" s="6" t="s">
        <v>480</v>
      </c>
      <c r="U137" s="6" t="s">
        <v>481</v>
      </c>
    </row>
    <row r="138" spans="1:21" ht="15.75" x14ac:dyDescent="0.25">
      <c r="A138" s="3" t="s">
        <v>170</v>
      </c>
      <c r="B138" s="4">
        <v>44278</v>
      </c>
      <c r="C138" s="3" t="s">
        <v>19</v>
      </c>
      <c r="D138" s="3" t="s">
        <v>12</v>
      </c>
      <c r="E138" s="3" t="s">
        <v>104</v>
      </c>
      <c r="F138" s="3" t="s">
        <v>23</v>
      </c>
      <c r="G138" s="3">
        <v>51.477465000000002</v>
      </c>
      <c r="H138" s="3" t="s">
        <v>15</v>
      </c>
      <c r="I138" s="3" t="s">
        <v>16</v>
      </c>
      <c r="J138" s="3" t="s">
        <v>17</v>
      </c>
      <c r="K138" s="3">
        <v>-0.183422</v>
      </c>
      <c r="L138" s="3">
        <v>1</v>
      </c>
      <c r="M138" s="3">
        <v>2</v>
      </c>
      <c r="N138" s="3" t="s">
        <v>476</v>
      </c>
      <c r="O138" s="3" t="s">
        <v>477</v>
      </c>
      <c r="P138" s="3" t="s">
        <v>483</v>
      </c>
      <c r="Q138" s="3">
        <v>30</v>
      </c>
      <c r="R138" s="5">
        <v>0.34027777777777773</v>
      </c>
      <c r="S138" s="3" t="s">
        <v>479</v>
      </c>
      <c r="T138" s="3" t="s">
        <v>480</v>
      </c>
      <c r="U138" s="3" t="s">
        <v>481</v>
      </c>
    </row>
    <row r="139" spans="1:21" ht="15.75" x14ac:dyDescent="0.25">
      <c r="A139" s="6" t="s">
        <v>171</v>
      </c>
      <c r="B139" s="7">
        <v>44280</v>
      </c>
      <c r="C139" s="6" t="s">
        <v>34</v>
      </c>
      <c r="D139" s="6" t="s">
        <v>25</v>
      </c>
      <c r="E139" s="6" t="s">
        <v>20</v>
      </c>
      <c r="F139" s="6" t="s">
        <v>23</v>
      </c>
      <c r="G139" s="6">
        <v>51.496606999999997</v>
      </c>
      <c r="H139" s="6" t="s">
        <v>15</v>
      </c>
      <c r="I139" s="6" t="s">
        <v>16</v>
      </c>
      <c r="J139" s="6" t="s">
        <v>17</v>
      </c>
      <c r="K139" s="6">
        <v>-0.20599999999999999</v>
      </c>
      <c r="L139" s="6">
        <v>1</v>
      </c>
      <c r="M139" s="6">
        <v>2</v>
      </c>
      <c r="N139" s="6" t="s">
        <v>476</v>
      </c>
      <c r="O139" s="6" t="s">
        <v>477</v>
      </c>
      <c r="P139" s="6" t="s">
        <v>483</v>
      </c>
      <c r="Q139" s="6">
        <v>30</v>
      </c>
      <c r="R139" s="8">
        <v>0.62083333333333335</v>
      </c>
      <c r="S139" s="6" t="s">
        <v>479</v>
      </c>
      <c r="T139" s="6" t="s">
        <v>480</v>
      </c>
      <c r="U139" s="6" t="s">
        <v>481</v>
      </c>
    </row>
    <row r="140" spans="1:21" ht="15.75" x14ac:dyDescent="0.25">
      <c r="A140" s="3" t="s">
        <v>172</v>
      </c>
      <c r="B140" s="4">
        <v>44294</v>
      </c>
      <c r="C140" s="3" t="s">
        <v>34</v>
      </c>
      <c r="D140" s="3" t="s">
        <v>12</v>
      </c>
      <c r="E140" s="3" t="s">
        <v>13</v>
      </c>
      <c r="F140" s="3" t="s">
        <v>23</v>
      </c>
      <c r="G140" s="3">
        <v>51.494936000000003</v>
      </c>
      <c r="H140" s="3" t="s">
        <v>15</v>
      </c>
      <c r="I140" s="3" t="s">
        <v>16</v>
      </c>
      <c r="J140" s="3" t="s">
        <v>17</v>
      </c>
      <c r="K140" s="3">
        <v>-0.185032</v>
      </c>
      <c r="L140" s="3">
        <v>1</v>
      </c>
      <c r="M140" s="3">
        <v>2</v>
      </c>
      <c r="N140" s="3" t="s">
        <v>476</v>
      </c>
      <c r="O140" s="3" t="s">
        <v>477</v>
      </c>
      <c r="P140" s="3" t="s">
        <v>483</v>
      </c>
      <c r="Q140" s="3">
        <v>30</v>
      </c>
      <c r="R140" s="5">
        <v>0.77083333333333337</v>
      </c>
      <c r="S140" s="3" t="s">
        <v>479</v>
      </c>
      <c r="T140" s="3" t="s">
        <v>480</v>
      </c>
      <c r="U140" s="3" t="s">
        <v>481</v>
      </c>
    </row>
    <row r="141" spans="1:21" ht="15.75" x14ac:dyDescent="0.25">
      <c r="A141" s="6" t="s">
        <v>173</v>
      </c>
      <c r="B141" s="7">
        <v>44287</v>
      </c>
      <c r="C141" s="6" t="s">
        <v>34</v>
      </c>
      <c r="D141" s="6" t="s">
        <v>25</v>
      </c>
      <c r="E141" s="6" t="s">
        <v>20</v>
      </c>
      <c r="F141" s="6" t="s">
        <v>23</v>
      </c>
      <c r="G141" s="6">
        <v>51.492747000000001</v>
      </c>
      <c r="H141" s="6" t="s">
        <v>28</v>
      </c>
      <c r="I141" s="6" t="s">
        <v>16</v>
      </c>
      <c r="J141" s="6" t="s">
        <v>17</v>
      </c>
      <c r="K141" s="6">
        <v>-0.20053299999999999</v>
      </c>
      <c r="L141" s="6">
        <v>1</v>
      </c>
      <c r="M141" s="6">
        <v>2</v>
      </c>
      <c r="N141" s="6" t="s">
        <v>476</v>
      </c>
      <c r="O141" s="6" t="s">
        <v>477</v>
      </c>
      <c r="P141" s="6" t="s">
        <v>478</v>
      </c>
      <c r="Q141" s="6">
        <v>30</v>
      </c>
      <c r="R141" s="8">
        <v>3.125E-2</v>
      </c>
      <c r="S141" s="6" t="s">
        <v>479</v>
      </c>
      <c r="T141" s="6" t="s">
        <v>480</v>
      </c>
      <c r="U141" s="6" t="s">
        <v>481</v>
      </c>
    </row>
    <row r="142" spans="1:21" ht="15.75" x14ac:dyDescent="0.25">
      <c r="A142" s="3" t="s">
        <v>174</v>
      </c>
      <c r="B142" s="4">
        <v>44281</v>
      </c>
      <c r="C142" s="3" t="s">
        <v>11</v>
      </c>
      <c r="D142" s="3" t="s">
        <v>12</v>
      </c>
      <c r="E142" s="3" t="s">
        <v>13</v>
      </c>
      <c r="F142" s="3" t="s">
        <v>23</v>
      </c>
      <c r="G142" s="3">
        <v>51.499127000000001</v>
      </c>
      <c r="H142" s="3" t="s">
        <v>15</v>
      </c>
      <c r="I142" s="3" t="s">
        <v>16</v>
      </c>
      <c r="J142" s="3" t="s">
        <v>17</v>
      </c>
      <c r="K142" s="3">
        <v>-0.15965199999999999</v>
      </c>
      <c r="L142" s="3">
        <v>1</v>
      </c>
      <c r="M142" s="3">
        <v>2</v>
      </c>
      <c r="N142" s="3" t="s">
        <v>476</v>
      </c>
      <c r="O142" s="3" t="s">
        <v>482</v>
      </c>
      <c r="P142" s="3" t="s">
        <v>483</v>
      </c>
      <c r="Q142" s="3">
        <v>30</v>
      </c>
      <c r="R142" s="5">
        <v>0.4236111111111111</v>
      </c>
      <c r="S142" s="3" t="s">
        <v>479</v>
      </c>
      <c r="T142" s="3" t="s">
        <v>490</v>
      </c>
      <c r="U142" s="3" t="s">
        <v>481</v>
      </c>
    </row>
    <row r="143" spans="1:21" ht="15.75" x14ac:dyDescent="0.25">
      <c r="A143" s="6" t="s">
        <v>175</v>
      </c>
      <c r="B143" s="7">
        <v>44283</v>
      </c>
      <c r="C143" s="6" t="s">
        <v>36</v>
      </c>
      <c r="D143" s="6" t="s">
        <v>40</v>
      </c>
      <c r="E143" s="6" t="s">
        <v>41</v>
      </c>
      <c r="F143" s="6" t="s">
        <v>14</v>
      </c>
      <c r="G143" s="6">
        <v>51.502268999999998</v>
      </c>
      <c r="H143" s="6" t="s">
        <v>28</v>
      </c>
      <c r="I143" s="6" t="s">
        <v>16</v>
      </c>
      <c r="J143" s="6" t="s">
        <v>17</v>
      </c>
      <c r="K143" s="6">
        <v>-0.18819900000000001</v>
      </c>
      <c r="L143" s="6">
        <v>1</v>
      </c>
      <c r="M143" s="6">
        <v>1</v>
      </c>
      <c r="N143" s="6" t="s">
        <v>476</v>
      </c>
      <c r="O143" s="6" t="s">
        <v>477</v>
      </c>
      <c r="P143" s="6" t="s">
        <v>483</v>
      </c>
      <c r="Q143" s="6">
        <v>30</v>
      </c>
      <c r="R143" s="8">
        <v>0.90625</v>
      </c>
      <c r="S143" s="6" t="s">
        <v>479</v>
      </c>
      <c r="T143" s="6" t="s">
        <v>480</v>
      </c>
      <c r="U143" s="6" t="s">
        <v>481</v>
      </c>
    </row>
    <row r="144" spans="1:21" ht="15.75" x14ac:dyDescent="0.25">
      <c r="A144" s="3" t="s">
        <v>176</v>
      </c>
      <c r="B144" s="4">
        <v>44294</v>
      </c>
      <c r="C144" s="3" t="s">
        <v>34</v>
      </c>
      <c r="D144" s="3" t="s">
        <v>12</v>
      </c>
      <c r="E144" s="3" t="s">
        <v>13</v>
      </c>
      <c r="F144" s="3" t="s">
        <v>23</v>
      </c>
      <c r="G144" s="3">
        <v>51.488957999999997</v>
      </c>
      <c r="H144" s="3" t="s">
        <v>15</v>
      </c>
      <c r="I144" s="3" t="s">
        <v>16</v>
      </c>
      <c r="J144" s="3" t="s">
        <v>17</v>
      </c>
      <c r="K144" s="3">
        <v>-0.16495899999999999</v>
      </c>
      <c r="L144" s="3">
        <v>1</v>
      </c>
      <c r="M144" s="3">
        <v>3</v>
      </c>
      <c r="N144" s="3" t="s">
        <v>476</v>
      </c>
      <c r="O144" s="3" t="s">
        <v>477</v>
      </c>
      <c r="P144" s="3" t="s">
        <v>483</v>
      </c>
      <c r="Q144" s="3">
        <v>30</v>
      </c>
      <c r="R144" s="5">
        <v>0.58472222222222225</v>
      </c>
      <c r="S144" s="3" t="s">
        <v>479</v>
      </c>
      <c r="T144" s="3" t="s">
        <v>480</v>
      </c>
      <c r="U144" s="3" t="s">
        <v>493</v>
      </c>
    </row>
    <row r="145" spans="1:21" ht="15.75" x14ac:dyDescent="0.25">
      <c r="A145" s="6" t="s">
        <v>177</v>
      </c>
      <c r="B145" s="7">
        <v>44295</v>
      </c>
      <c r="C145" s="6" t="s">
        <v>11</v>
      </c>
      <c r="D145" s="6" t="s">
        <v>40</v>
      </c>
      <c r="E145" s="6" t="s">
        <v>41</v>
      </c>
      <c r="F145" s="6" t="s">
        <v>14</v>
      </c>
      <c r="G145" s="6">
        <v>51.500996000000001</v>
      </c>
      <c r="H145" s="6" t="s">
        <v>15</v>
      </c>
      <c r="I145" s="6" t="s">
        <v>16</v>
      </c>
      <c r="J145" s="6" t="s">
        <v>17</v>
      </c>
      <c r="K145" s="6">
        <v>-0.19314799999999999</v>
      </c>
      <c r="L145" s="6">
        <v>1</v>
      </c>
      <c r="M145" s="6">
        <v>2</v>
      </c>
      <c r="N145" s="6" t="s">
        <v>476</v>
      </c>
      <c r="O145" s="6" t="s">
        <v>477</v>
      </c>
      <c r="P145" s="6" t="s">
        <v>483</v>
      </c>
      <c r="Q145" s="6">
        <v>30</v>
      </c>
      <c r="R145" s="8">
        <v>0.77777777777777779</v>
      </c>
      <c r="S145" s="6" t="s">
        <v>479</v>
      </c>
      <c r="T145" s="6" t="s">
        <v>480</v>
      </c>
      <c r="U145" s="6" t="s">
        <v>481</v>
      </c>
    </row>
    <row r="146" spans="1:21" ht="15.75" x14ac:dyDescent="0.25">
      <c r="A146" s="3" t="s">
        <v>178</v>
      </c>
      <c r="B146" s="4">
        <v>44295</v>
      </c>
      <c r="C146" s="3" t="s">
        <v>11</v>
      </c>
      <c r="D146" s="3" t="s">
        <v>40</v>
      </c>
      <c r="E146" s="3" t="s">
        <v>41</v>
      </c>
      <c r="F146" s="3" t="s">
        <v>23</v>
      </c>
      <c r="G146" s="3">
        <v>51.496408000000002</v>
      </c>
      <c r="H146" s="3" t="s">
        <v>15</v>
      </c>
      <c r="I146" s="3" t="s">
        <v>16</v>
      </c>
      <c r="J146" s="3" t="s">
        <v>17</v>
      </c>
      <c r="K146" s="3">
        <v>-0.169846</v>
      </c>
      <c r="L146" s="3">
        <v>1</v>
      </c>
      <c r="M146" s="3">
        <v>2</v>
      </c>
      <c r="N146" s="3" t="s">
        <v>476</v>
      </c>
      <c r="O146" s="3" t="s">
        <v>477</v>
      </c>
      <c r="P146" s="3" t="s">
        <v>488</v>
      </c>
      <c r="Q146" s="3">
        <v>30</v>
      </c>
      <c r="R146" s="5">
        <v>0.38541666666666669</v>
      </c>
      <c r="S146" s="3" t="s">
        <v>479</v>
      </c>
      <c r="T146" s="3" t="s">
        <v>480</v>
      </c>
      <c r="U146" s="3" t="s">
        <v>481</v>
      </c>
    </row>
    <row r="147" spans="1:21" ht="15.75" x14ac:dyDescent="0.25">
      <c r="A147" s="6" t="s">
        <v>179</v>
      </c>
      <c r="B147" s="7">
        <v>44298</v>
      </c>
      <c r="C147" s="6" t="s">
        <v>22</v>
      </c>
      <c r="D147" s="6" t="s">
        <v>25</v>
      </c>
      <c r="E147" s="6" t="s">
        <v>13</v>
      </c>
      <c r="F147" s="6" t="s">
        <v>23</v>
      </c>
      <c r="G147" s="6">
        <v>51.494692000000001</v>
      </c>
      <c r="H147" s="6" t="s">
        <v>15</v>
      </c>
      <c r="I147" s="6" t="s">
        <v>16</v>
      </c>
      <c r="J147" s="6" t="s">
        <v>17</v>
      </c>
      <c r="K147" s="6">
        <v>-0.19253300000000001</v>
      </c>
      <c r="L147" s="6">
        <v>3</v>
      </c>
      <c r="M147" s="6">
        <v>2</v>
      </c>
      <c r="N147" s="6" t="s">
        <v>476</v>
      </c>
      <c r="O147" s="6" t="s">
        <v>477</v>
      </c>
      <c r="P147" s="6" t="s">
        <v>483</v>
      </c>
      <c r="Q147" s="6">
        <v>30</v>
      </c>
      <c r="R147" s="8">
        <v>0.64027777777777783</v>
      </c>
      <c r="S147" s="6" t="s">
        <v>479</v>
      </c>
      <c r="T147" s="6" t="s">
        <v>480</v>
      </c>
      <c r="U147" s="6" t="s">
        <v>481</v>
      </c>
    </row>
    <row r="148" spans="1:21" ht="15.75" x14ac:dyDescent="0.25">
      <c r="A148" s="3" t="s">
        <v>180</v>
      </c>
      <c r="B148" s="4">
        <v>44298</v>
      </c>
      <c r="C148" s="3" t="s">
        <v>22</v>
      </c>
      <c r="D148" s="3" t="s">
        <v>12</v>
      </c>
      <c r="E148" s="3" t="s">
        <v>13</v>
      </c>
      <c r="F148" s="3" t="s">
        <v>14</v>
      </c>
      <c r="G148" s="3">
        <v>51.490625999999999</v>
      </c>
      <c r="H148" s="3" t="s">
        <v>15</v>
      </c>
      <c r="I148" s="3" t="s">
        <v>16</v>
      </c>
      <c r="J148" s="3" t="s">
        <v>17</v>
      </c>
      <c r="K148" s="3">
        <v>-0.19125300000000001</v>
      </c>
      <c r="L148" s="3">
        <v>1</v>
      </c>
      <c r="M148" s="3">
        <v>1</v>
      </c>
      <c r="N148" s="3" t="s">
        <v>476</v>
      </c>
      <c r="O148" s="3" t="s">
        <v>477</v>
      </c>
      <c r="P148" s="3" t="s">
        <v>478</v>
      </c>
      <c r="Q148" s="3">
        <v>30</v>
      </c>
      <c r="R148" s="5">
        <v>0.65972222222222221</v>
      </c>
      <c r="S148" s="3" t="s">
        <v>479</v>
      </c>
      <c r="T148" s="3" t="s">
        <v>480</v>
      </c>
      <c r="U148" s="3" t="s">
        <v>481</v>
      </c>
    </row>
    <row r="149" spans="1:21" ht="15.75" x14ac:dyDescent="0.25">
      <c r="A149" s="6" t="s">
        <v>181</v>
      </c>
      <c r="B149" s="7">
        <v>44296</v>
      </c>
      <c r="C149" s="6" t="s">
        <v>32</v>
      </c>
      <c r="D149" s="6" t="s">
        <v>25</v>
      </c>
      <c r="E149" s="6" t="s">
        <v>20</v>
      </c>
      <c r="F149" s="6" t="s">
        <v>23</v>
      </c>
      <c r="G149" s="6">
        <v>51.492930999999999</v>
      </c>
      <c r="H149" s="6" t="s">
        <v>15</v>
      </c>
      <c r="I149" s="6" t="s">
        <v>16</v>
      </c>
      <c r="J149" s="6" t="s">
        <v>17</v>
      </c>
      <c r="K149" s="6">
        <v>-0.20081399999999999</v>
      </c>
      <c r="L149" s="6">
        <v>1</v>
      </c>
      <c r="M149" s="6">
        <v>2</v>
      </c>
      <c r="N149" s="6" t="s">
        <v>476</v>
      </c>
      <c r="O149" s="6" t="s">
        <v>482</v>
      </c>
      <c r="P149" s="6" t="s">
        <v>483</v>
      </c>
      <c r="Q149" s="6">
        <v>30</v>
      </c>
      <c r="R149" s="8">
        <v>0.61875000000000002</v>
      </c>
      <c r="S149" s="6" t="s">
        <v>479</v>
      </c>
      <c r="T149" s="6" t="s">
        <v>490</v>
      </c>
      <c r="U149" s="6" t="s">
        <v>481</v>
      </c>
    </row>
    <row r="150" spans="1:21" ht="15.75" x14ac:dyDescent="0.25">
      <c r="A150" s="3" t="s">
        <v>182</v>
      </c>
      <c r="B150" s="4">
        <v>44301</v>
      </c>
      <c r="C150" s="3" t="s">
        <v>34</v>
      </c>
      <c r="D150" s="3" t="s">
        <v>12</v>
      </c>
      <c r="E150" s="3" t="s">
        <v>13</v>
      </c>
      <c r="F150" s="3" t="s">
        <v>23</v>
      </c>
      <c r="G150" s="3">
        <v>51.521681999999998</v>
      </c>
      <c r="H150" s="3" t="s">
        <v>15</v>
      </c>
      <c r="I150" s="3" t="s">
        <v>16</v>
      </c>
      <c r="J150" s="3" t="s">
        <v>17</v>
      </c>
      <c r="K150" s="3">
        <v>-0.210925</v>
      </c>
      <c r="L150" s="3">
        <v>1</v>
      </c>
      <c r="M150" s="3">
        <v>1</v>
      </c>
      <c r="N150" s="3" t="s">
        <v>476</v>
      </c>
      <c r="O150" s="3" t="s">
        <v>477</v>
      </c>
      <c r="P150" s="3" t="s">
        <v>483</v>
      </c>
      <c r="Q150" s="3">
        <v>30</v>
      </c>
      <c r="R150" s="5">
        <v>0.65625</v>
      </c>
      <c r="S150" s="3" t="s">
        <v>479</v>
      </c>
      <c r="T150" s="3" t="s">
        <v>480</v>
      </c>
      <c r="U150" s="3" t="s">
        <v>481</v>
      </c>
    </row>
    <row r="151" spans="1:21" ht="15.75" x14ac:dyDescent="0.25">
      <c r="A151" s="6" t="s">
        <v>183</v>
      </c>
      <c r="B151" s="7">
        <v>44301</v>
      </c>
      <c r="C151" s="6" t="s">
        <v>34</v>
      </c>
      <c r="D151" s="6" t="s">
        <v>12</v>
      </c>
      <c r="E151" s="6" t="s">
        <v>13</v>
      </c>
      <c r="F151" s="6" t="s">
        <v>23</v>
      </c>
      <c r="G151" s="6">
        <v>51.480111999999998</v>
      </c>
      <c r="H151" s="6" t="s">
        <v>15</v>
      </c>
      <c r="I151" s="6" t="s">
        <v>16</v>
      </c>
      <c r="J151" s="6" t="s">
        <v>17</v>
      </c>
      <c r="K151" s="6">
        <v>-0.180148</v>
      </c>
      <c r="L151" s="6">
        <v>1</v>
      </c>
      <c r="M151" s="6">
        <v>1</v>
      </c>
      <c r="N151" s="6" t="s">
        <v>476</v>
      </c>
      <c r="O151" s="6" t="s">
        <v>477</v>
      </c>
      <c r="P151" s="6" t="s">
        <v>483</v>
      </c>
      <c r="Q151" s="6">
        <v>30</v>
      </c>
      <c r="R151" s="8">
        <v>0.57638888888888895</v>
      </c>
      <c r="S151" s="6" t="s">
        <v>479</v>
      </c>
      <c r="T151" s="6" t="s">
        <v>480</v>
      </c>
      <c r="U151" s="6" t="s">
        <v>481</v>
      </c>
    </row>
    <row r="152" spans="1:21" ht="15.75" x14ac:dyDescent="0.25">
      <c r="A152" s="3" t="s">
        <v>184</v>
      </c>
      <c r="B152" s="4">
        <v>44300</v>
      </c>
      <c r="C152" s="3" t="s">
        <v>27</v>
      </c>
      <c r="D152" s="3" t="s">
        <v>12</v>
      </c>
      <c r="E152" s="3" t="s">
        <v>13</v>
      </c>
      <c r="F152" s="3" t="s">
        <v>23</v>
      </c>
      <c r="G152" s="3">
        <v>51.490988000000002</v>
      </c>
      <c r="H152" s="3" t="s">
        <v>15</v>
      </c>
      <c r="I152" s="3" t="s">
        <v>16</v>
      </c>
      <c r="J152" s="3" t="s">
        <v>17</v>
      </c>
      <c r="K152" s="3">
        <v>-0.19728899999999999</v>
      </c>
      <c r="L152" s="3">
        <v>2</v>
      </c>
      <c r="M152" s="3">
        <v>2</v>
      </c>
      <c r="N152" s="3" t="s">
        <v>476</v>
      </c>
      <c r="O152" s="3" t="s">
        <v>477</v>
      </c>
      <c r="P152" s="3" t="s">
        <v>478</v>
      </c>
      <c r="Q152" s="3">
        <v>30</v>
      </c>
      <c r="R152" s="5">
        <v>0.55555555555555558</v>
      </c>
      <c r="S152" s="3" t="s">
        <v>479</v>
      </c>
      <c r="T152" s="3" t="s">
        <v>480</v>
      </c>
      <c r="U152" s="3" t="s">
        <v>481</v>
      </c>
    </row>
    <row r="153" spans="1:21" ht="15.75" x14ac:dyDescent="0.25">
      <c r="A153" s="6" t="s">
        <v>185</v>
      </c>
      <c r="B153" s="7">
        <v>44303</v>
      </c>
      <c r="C153" s="6" t="s">
        <v>32</v>
      </c>
      <c r="D153" s="6" t="s">
        <v>12</v>
      </c>
      <c r="E153" s="6" t="s">
        <v>13</v>
      </c>
      <c r="F153" s="6" t="s">
        <v>23</v>
      </c>
      <c r="G153" s="6">
        <v>51.485441000000002</v>
      </c>
      <c r="H153" s="6" t="s">
        <v>15</v>
      </c>
      <c r="I153" s="6" t="s">
        <v>16</v>
      </c>
      <c r="J153" s="6" t="s">
        <v>17</v>
      </c>
      <c r="K153" s="6">
        <v>-0.18166399999999999</v>
      </c>
      <c r="L153" s="6">
        <v>1</v>
      </c>
      <c r="M153" s="6">
        <v>2</v>
      </c>
      <c r="N153" s="6" t="s">
        <v>476</v>
      </c>
      <c r="O153" s="6" t="s">
        <v>482</v>
      </c>
      <c r="P153" s="6" t="s">
        <v>483</v>
      </c>
      <c r="Q153" s="6">
        <v>30</v>
      </c>
      <c r="R153" s="8">
        <v>0.39583333333333331</v>
      </c>
      <c r="S153" s="6" t="s">
        <v>479</v>
      </c>
      <c r="T153" s="6" t="s">
        <v>490</v>
      </c>
      <c r="U153" s="6" t="s">
        <v>481</v>
      </c>
    </row>
    <row r="154" spans="1:21" ht="15.75" x14ac:dyDescent="0.25">
      <c r="A154" s="3" t="s">
        <v>186</v>
      </c>
      <c r="B154" s="4">
        <v>44306</v>
      </c>
      <c r="C154" s="3" t="s">
        <v>19</v>
      </c>
      <c r="D154" s="3" t="s">
        <v>12</v>
      </c>
      <c r="E154" s="3" t="s">
        <v>13</v>
      </c>
      <c r="F154" s="3" t="s">
        <v>23</v>
      </c>
      <c r="G154" s="3">
        <v>51.492645000000003</v>
      </c>
      <c r="H154" s="3" t="s">
        <v>15</v>
      </c>
      <c r="I154" s="3" t="s">
        <v>16</v>
      </c>
      <c r="J154" s="3" t="s">
        <v>17</v>
      </c>
      <c r="K154" s="3">
        <v>-0.193911</v>
      </c>
      <c r="L154" s="3">
        <v>1</v>
      </c>
      <c r="M154" s="3">
        <v>1</v>
      </c>
      <c r="N154" s="3" t="s">
        <v>476</v>
      </c>
      <c r="O154" s="3" t="s">
        <v>477</v>
      </c>
      <c r="P154" s="3" t="s">
        <v>483</v>
      </c>
      <c r="Q154" s="3">
        <v>30</v>
      </c>
      <c r="R154" s="5">
        <v>0.64583333333333337</v>
      </c>
      <c r="S154" s="3" t="s">
        <v>479</v>
      </c>
      <c r="T154" s="3" t="s">
        <v>480</v>
      </c>
      <c r="U154" s="3" t="s">
        <v>489</v>
      </c>
    </row>
    <row r="155" spans="1:21" ht="15.75" x14ac:dyDescent="0.25">
      <c r="A155" s="6" t="s">
        <v>187</v>
      </c>
      <c r="B155" s="7">
        <v>44224</v>
      </c>
      <c r="C155" s="6" t="s">
        <v>34</v>
      </c>
      <c r="D155" s="6" t="s">
        <v>40</v>
      </c>
      <c r="E155" s="6" t="s">
        <v>41</v>
      </c>
      <c r="F155" s="6" t="s">
        <v>14</v>
      </c>
      <c r="G155" s="6">
        <v>51.499915000000001</v>
      </c>
      <c r="H155" s="6" t="s">
        <v>15</v>
      </c>
      <c r="I155" s="6" t="s">
        <v>16</v>
      </c>
      <c r="J155" s="6" t="s">
        <v>17</v>
      </c>
      <c r="K155" s="6">
        <v>-0.21062500000000001</v>
      </c>
      <c r="L155" s="6">
        <v>1</v>
      </c>
      <c r="M155" s="6">
        <v>2</v>
      </c>
      <c r="N155" s="6" t="s">
        <v>476</v>
      </c>
      <c r="O155" s="6" t="s">
        <v>477</v>
      </c>
      <c r="P155" s="6" t="s">
        <v>483</v>
      </c>
      <c r="Q155" s="6">
        <v>30</v>
      </c>
      <c r="R155" s="8">
        <v>0.5625</v>
      </c>
      <c r="S155" s="6" t="s">
        <v>479</v>
      </c>
      <c r="T155" s="6" t="s">
        <v>480</v>
      </c>
      <c r="U155" s="6" t="s">
        <v>498</v>
      </c>
    </row>
    <row r="156" spans="1:21" ht="15.75" x14ac:dyDescent="0.25">
      <c r="A156" s="3" t="s">
        <v>188</v>
      </c>
      <c r="B156" s="4">
        <v>44306</v>
      </c>
      <c r="C156" s="3" t="s">
        <v>19</v>
      </c>
      <c r="D156" s="3" t="s">
        <v>40</v>
      </c>
      <c r="E156" s="3" t="s">
        <v>41</v>
      </c>
      <c r="F156" s="3" t="s">
        <v>23</v>
      </c>
      <c r="G156" s="3">
        <v>51.477831000000002</v>
      </c>
      <c r="H156" s="3" t="s">
        <v>15</v>
      </c>
      <c r="I156" s="3" t="s">
        <v>16</v>
      </c>
      <c r="J156" s="3" t="s">
        <v>17</v>
      </c>
      <c r="K156" s="3">
        <v>-0.183839</v>
      </c>
      <c r="L156" s="3">
        <v>1</v>
      </c>
      <c r="M156" s="3">
        <v>2</v>
      </c>
      <c r="N156" s="3" t="s">
        <v>476</v>
      </c>
      <c r="O156" s="3" t="s">
        <v>477</v>
      </c>
      <c r="P156" s="3" t="s">
        <v>483</v>
      </c>
      <c r="Q156" s="3">
        <v>30</v>
      </c>
      <c r="R156" s="5">
        <v>0.71527777777777779</v>
      </c>
      <c r="S156" s="3" t="s">
        <v>479</v>
      </c>
      <c r="T156" s="3" t="s">
        <v>480</v>
      </c>
      <c r="U156" s="3" t="s">
        <v>481</v>
      </c>
    </row>
    <row r="157" spans="1:21" ht="15.75" x14ac:dyDescent="0.25">
      <c r="A157" s="6" t="s">
        <v>189</v>
      </c>
      <c r="B157" s="7">
        <v>44308</v>
      </c>
      <c r="C157" s="6" t="s">
        <v>34</v>
      </c>
      <c r="D157" s="6" t="s">
        <v>12</v>
      </c>
      <c r="E157" s="6" t="s">
        <v>20</v>
      </c>
      <c r="F157" s="6" t="s">
        <v>23</v>
      </c>
      <c r="G157" s="6">
        <v>51.508817000000001</v>
      </c>
      <c r="H157" s="6" t="s">
        <v>15</v>
      </c>
      <c r="I157" s="6" t="s">
        <v>16</v>
      </c>
      <c r="J157" s="6" t="s">
        <v>17</v>
      </c>
      <c r="K157" s="6">
        <v>-0.210564</v>
      </c>
      <c r="L157" s="6">
        <v>1</v>
      </c>
      <c r="M157" s="6">
        <v>2</v>
      </c>
      <c r="N157" s="6" t="s">
        <v>476</v>
      </c>
      <c r="O157" s="6" t="s">
        <v>477</v>
      </c>
      <c r="P157" s="6" t="s">
        <v>483</v>
      </c>
      <c r="Q157" s="6">
        <v>30</v>
      </c>
      <c r="R157" s="8">
        <v>0.40833333333333338</v>
      </c>
      <c r="S157" s="6" t="s">
        <v>479</v>
      </c>
      <c r="T157" s="6" t="s">
        <v>480</v>
      </c>
      <c r="U157" s="6" t="s">
        <v>496</v>
      </c>
    </row>
    <row r="158" spans="1:21" ht="15.75" x14ac:dyDescent="0.25">
      <c r="A158" s="3" t="s">
        <v>190</v>
      </c>
      <c r="B158" s="4">
        <v>44302</v>
      </c>
      <c r="C158" s="3" t="s">
        <v>11</v>
      </c>
      <c r="D158" s="3" t="s">
        <v>25</v>
      </c>
      <c r="E158" s="3" t="s">
        <v>20</v>
      </c>
      <c r="F158" s="3" t="s">
        <v>23</v>
      </c>
      <c r="G158" s="3">
        <v>51.481059999999999</v>
      </c>
      <c r="H158" s="3" t="s">
        <v>15</v>
      </c>
      <c r="I158" s="3" t="s">
        <v>16</v>
      </c>
      <c r="J158" s="3" t="s">
        <v>17</v>
      </c>
      <c r="K158" s="3">
        <v>-0.183279</v>
      </c>
      <c r="L158" s="3">
        <v>1</v>
      </c>
      <c r="M158" s="3">
        <v>2</v>
      </c>
      <c r="N158" s="3" t="s">
        <v>476</v>
      </c>
      <c r="O158" s="3" t="s">
        <v>477</v>
      </c>
      <c r="P158" s="3" t="s">
        <v>483</v>
      </c>
      <c r="Q158" s="3">
        <v>30</v>
      </c>
      <c r="R158" s="5">
        <v>0.34166666666666662</v>
      </c>
      <c r="S158" s="3" t="s">
        <v>479</v>
      </c>
      <c r="T158" s="3" t="s">
        <v>480</v>
      </c>
      <c r="U158" s="3" t="s">
        <v>481</v>
      </c>
    </row>
    <row r="159" spans="1:21" ht="15.75" x14ac:dyDescent="0.25">
      <c r="A159" s="6" t="s">
        <v>191</v>
      </c>
      <c r="B159" s="7">
        <v>44308</v>
      </c>
      <c r="C159" s="6" t="s">
        <v>34</v>
      </c>
      <c r="D159" s="6" t="s">
        <v>12</v>
      </c>
      <c r="E159" s="6" t="s">
        <v>13</v>
      </c>
      <c r="F159" s="6" t="s">
        <v>23</v>
      </c>
      <c r="G159" s="6">
        <v>51.498241999999998</v>
      </c>
      <c r="H159" s="6" t="s">
        <v>15</v>
      </c>
      <c r="I159" s="6" t="s">
        <v>16</v>
      </c>
      <c r="J159" s="6" t="s">
        <v>17</v>
      </c>
      <c r="K159" s="6">
        <v>-0.201181</v>
      </c>
      <c r="L159" s="6">
        <v>1</v>
      </c>
      <c r="M159" s="6">
        <v>2</v>
      </c>
      <c r="N159" s="6" t="s">
        <v>476</v>
      </c>
      <c r="O159" s="6" t="s">
        <v>477</v>
      </c>
      <c r="P159" s="6" t="s">
        <v>483</v>
      </c>
      <c r="Q159" s="6">
        <v>30</v>
      </c>
      <c r="R159" s="8">
        <v>0.53125</v>
      </c>
      <c r="S159" s="6" t="s">
        <v>479</v>
      </c>
      <c r="T159" s="6" t="s">
        <v>480</v>
      </c>
      <c r="U159" s="6" t="s">
        <v>481</v>
      </c>
    </row>
    <row r="160" spans="1:21" ht="15.75" x14ac:dyDescent="0.25">
      <c r="A160" s="3" t="s">
        <v>192</v>
      </c>
      <c r="B160" s="4">
        <v>44306</v>
      </c>
      <c r="C160" s="3" t="s">
        <v>19</v>
      </c>
      <c r="D160" s="3" t="s">
        <v>25</v>
      </c>
      <c r="E160" s="3" t="s">
        <v>20</v>
      </c>
      <c r="F160" s="3" t="s">
        <v>14</v>
      </c>
      <c r="G160" s="3">
        <v>51.489353999999999</v>
      </c>
      <c r="H160" s="3" t="s">
        <v>15</v>
      </c>
      <c r="I160" s="3" t="s">
        <v>16</v>
      </c>
      <c r="J160" s="3" t="s">
        <v>17</v>
      </c>
      <c r="K160" s="3">
        <v>-0.19044</v>
      </c>
      <c r="L160" s="3">
        <v>1</v>
      </c>
      <c r="M160" s="3">
        <v>2</v>
      </c>
      <c r="N160" s="3" t="s">
        <v>476</v>
      </c>
      <c r="O160" s="3" t="s">
        <v>477</v>
      </c>
      <c r="P160" s="3" t="s">
        <v>483</v>
      </c>
      <c r="Q160" s="3">
        <v>30</v>
      </c>
      <c r="R160" s="5">
        <v>0.70833333333333337</v>
      </c>
      <c r="S160" s="3" t="s">
        <v>479</v>
      </c>
      <c r="T160" s="3" t="s">
        <v>480</v>
      </c>
      <c r="U160" s="3" t="s">
        <v>497</v>
      </c>
    </row>
    <row r="161" spans="1:21" ht="15.75" x14ac:dyDescent="0.25">
      <c r="A161" s="6" t="s">
        <v>193</v>
      </c>
      <c r="B161" s="7">
        <v>44308</v>
      </c>
      <c r="C161" s="6" t="s">
        <v>34</v>
      </c>
      <c r="D161" s="6" t="s">
        <v>25</v>
      </c>
      <c r="E161" s="6" t="s">
        <v>20</v>
      </c>
      <c r="F161" s="6" t="s">
        <v>23</v>
      </c>
      <c r="G161" s="6">
        <v>51.501365</v>
      </c>
      <c r="H161" s="6" t="s">
        <v>15</v>
      </c>
      <c r="I161" s="6" t="s">
        <v>16</v>
      </c>
      <c r="J161" s="6" t="s">
        <v>17</v>
      </c>
      <c r="K161" s="6">
        <v>-0.19370999999999999</v>
      </c>
      <c r="L161" s="6">
        <v>1</v>
      </c>
      <c r="M161" s="6">
        <v>1</v>
      </c>
      <c r="N161" s="6" t="s">
        <v>476</v>
      </c>
      <c r="O161" s="6" t="s">
        <v>477</v>
      </c>
      <c r="P161" s="6" t="s">
        <v>483</v>
      </c>
      <c r="Q161" s="6">
        <v>30</v>
      </c>
      <c r="R161" s="8">
        <v>0.44444444444444442</v>
      </c>
      <c r="S161" s="6" t="s">
        <v>479</v>
      </c>
      <c r="T161" s="6" t="s">
        <v>480</v>
      </c>
      <c r="U161" s="6" t="s">
        <v>481</v>
      </c>
    </row>
    <row r="162" spans="1:21" ht="15.75" x14ac:dyDescent="0.25">
      <c r="A162" s="3" t="s">
        <v>194</v>
      </c>
      <c r="B162" s="4">
        <v>44311</v>
      </c>
      <c r="C162" s="3" t="s">
        <v>36</v>
      </c>
      <c r="D162" s="3" t="s">
        <v>12</v>
      </c>
      <c r="E162" s="3" t="s">
        <v>20</v>
      </c>
      <c r="F162" s="3" t="s">
        <v>23</v>
      </c>
      <c r="G162" s="3">
        <v>51.495196999999997</v>
      </c>
      <c r="H162" s="3" t="s">
        <v>15</v>
      </c>
      <c r="I162" s="3" t="s">
        <v>16</v>
      </c>
      <c r="J162" s="3" t="s">
        <v>17</v>
      </c>
      <c r="K162" s="3">
        <v>-0.19611500000000001</v>
      </c>
      <c r="L162" s="3">
        <v>1</v>
      </c>
      <c r="M162" s="3">
        <v>2</v>
      </c>
      <c r="N162" s="3" t="s">
        <v>476</v>
      </c>
      <c r="O162" s="3" t="s">
        <v>477</v>
      </c>
      <c r="P162" s="3" t="s">
        <v>483</v>
      </c>
      <c r="Q162" s="3">
        <v>30</v>
      </c>
      <c r="R162" s="5">
        <v>0.79166666666666663</v>
      </c>
      <c r="S162" s="3" t="s">
        <v>479</v>
      </c>
      <c r="T162" s="3" t="s">
        <v>480</v>
      </c>
      <c r="U162" s="3" t="s">
        <v>481</v>
      </c>
    </row>
    <row r="163" spans="1:21" ht="15.75" x14ac:dyDescent="0.25">
      <c r="A163" s="6" t="s">
        <v>195</v>
      </c>
      <c r="B163" s="7">
        <v>44312</v>
      </c>
      <c r="C163" s="6" t="s">
        <v>22</v>
      </c>
      <c r="D163" s="6" t="s">
        <v>12</v>
      </c>
      <c r="E163" s="6" t="s">
        <v>13</v>
      </c>
      <c r="F163" s="6" t="s">
        <v>23</v>
      </c>
      <c r="G163" s="6">
        <v>51.481664000000002</v>
      </c>
      <c r="H163" s="6" t="s">
        <v>15</v>
      </c>
      <c r="I163" s="6" t="s">
        <v>16</v>
      </c>
      <c r="J163" s="6" t="s">
        <v>17</v>
      </c>
      <c r="K163" s="6">
        <v>-0.18743099999999999</v>
      </c>
      <c r="L163" s="6">
        <v>4</v>
      </c>
      <c r="M163" s="6">
        <v>2</v>
      </c>
      <c r="N163" s="6" t="s">
        <v>476</v>
      </c>
      <c r="O163" s="6" t="s">
        <v>477</v>
      </c>
      <c r="P163" s="6" t="s">
        <v>483</v>
      </c>
      <c r="Q163" s="6">
        <v>30</v>
      </c>
      <c r="R163" s="8">
        <v>0.57708333333333328</v>
      </c>
      <c r="S163" s="6" t="s">
        <v>479</v>
      </c>
      <c r="T163" s="6" t="s">
        <v>480</v>
      </c>
      <c r="U163" s="6" t="s">
        <v>481</v>
      </c>
    </row>
    <row r="164" spans="1:21" ht="15.75" x14ac:dyDescent="0.25">
      <c r="A164" s="3" t="s">
        <v>196</v>
      </c>
      <c r="B164" s="4">
        <v>44309</v>
      </c>
      <c r="C164" s="3" t="s">
        <v>11</v>
      </c>
      <c r="D164" s="3" t="s">
        <v>25</v>
      </c>
      <c r="E164" s="3" t="s">
        <v>20</v>
      </c>
      <c r="F164" s="3" t="s">
        <v>23</v>
      </c>
      <c r="G164" s="3">
        <v>51.497126999999999</v>
      </c>
      <c r="H164" s="3" t="s">
        <v>15</v>
      </c>
      <c r="I164" s="3" t="s">
        <v>16</v>
      </c>
      <c r="J164" s="3" t="s">
        <v>17</v>
      </c>
      <c r="K164" s="3">
        <v>-0.204683</v>
      </c>
      <c r="L164" s="3">
        <v>1</v>
      </c>
      <c r="M164" s="3">
        <v>2</v>
      </c>
      <c r="N164" s="3" t="s">
        <v>476</v>
      </c>
      <c r="O164" s="3" t="s">
        <v>477</v>
      </c>
      <c r="P164" s="3" t="s">
        <v>483</v>
      </c>
      <c r="Q164" s="3">
        <v>30</v>
      </c>
      <c r="R164" s="5">
        <v>0.65972222222222221</v>
      </c>
      <c r="S164" s="3" t="s">
        <v>479</v>
      </c>
      <c r="T164" s="3" t="s">
        <v>480</v>
      </c>
      <c r="U164" s="3" t="s">
        <v>489</v>
      </c>
    </row>
    <row r="165" spans="1:21" ht="15.75" x14ac:dyDescent="0.25">
      <c r="A165" s="6" t="s">
        <v>197</v>
      </c>
      <c r="B165" s="7">
        <v>44310</v>
      </c>
      <c r="C165" s="6" t="s">
        <v>32</v>
      </c>
      <c r="D165" s="6" t="s">
        <v>12</v>
      </c>
      <c r="E165" s="6" t="s">
        <v>13</v>
      </c>
      <c r="F165" s="6" t="s">
        <v>23</v>
      </c>
      <c r="G165" s="6">
        <v>51.481577000000001</v>
      </c>
      <c r="H165" s="6" t="s">
        <v>15</v>
      </c>
      <c r="I165" s="6" t="s">
        <v>16</v>
      </c>
      <c r="J165" s="6" t="s">
        <v>17</v>
      </c>
      <c r="K165" s="6">
        <v>-0.17605699999999999</v>
      </c>
      <c r="L165" s="6">
        <v>1</v>
      </c>
      <c r="M165" s="6">
        <v>2</v>
      </c>
      <c r="N165" s="6" t="s">
        <v>476</v>
      </c>
      <c r="O165" s="6" t="s">
        <v>477</v>
      </c>
      <c r="P165" s="6" t="s">
        <v>483</v>
      </c>
      <c r="Q165" s="6">
        <v>30</v>
      </c>
      <c r="R165" s="8">
        <v>0.30902777777777779</v>
      </c>
      <c r="S165" s="6" t="s">
        <v>479</v>
      </c>
      <c r="T165" s="6" t="s">
        <v>480</v>
      </c>
      <c r="U165" s="6" t="s">
        <v>481</v>
      </c>
    </row>
    <row r="166" spans="1:21" ht="15.75" x14ac:dyDescent="0.25">
      <c r="A166" s="3" t="s">
        <v>198</v>
      </c>
      <c r="B166" s="4">
        <v>44300</v>
      </c>
      <c r="C166" s="3" t="s">
        <v>27</v>
      </c>
      <c r="D166" s="3" t="s">
        <v>12</v>
      </c>
      <c r="E166" s="3" t="s">
        <v>13</v>
      </c>
      <c r="F166" s="3" t="s">
        <v>23</v>
      </c>
      <c r="G166" s="3">
        <v>51.495809000000001</v>
      </c>
      <c r="H166" s="3" t="s">
        <v>15</v>
      </c>
      <c r="I166" s="3" t="s">
        <v>16</v>
      </c>
      <c r="J166" s="3" t="s">
        <v>17</v>
      </c>
      <c r="K166" s="3">
        <v>-0.17174300000000001</v>
      </c>
      <c r="L166" s="3">
        <v>1</v>
      </c>
      <c r="M166" s="3">
        <v>2</v>
      </c>
      <c r="N166" s="3" t="s">
        <v>476</v>
      </c>
      <c r="O166" s="3" t="s">
        <v>477</v>
      </c>
      <c r="P166" s="3" t="s">
        <v>483</v>
      </c>
      <c r="Q166" s="3">
        <v>30</v>
      </c>
      <c r="R166" s="5">
        <v>0.59722222222222221</v>
      </c>
      <c r="S166" s="3" t="s">
        <v>479</v>
      </c>
      <c r="T166" s="3" t="s">
        <v>480</v>
      </c>
      <c r="U166" s="3" t="s">
        <v>481</v>
      </c>
    </row>
    <row r="167" spans="1:21" ht="15.75" x14ac:dyDescent="0.25">
      <c r="A167" s="6" t="s">
        <v>199</v>
      </c>
      <c r="B167" s="7">
        <v>44296</v>
      </c>
      <c r="C167" s="6" t="s">
        <v>32</v>
      </c>
      <c r="D167" s="6" t="s">
        <v>25</v>
      </c>
      <c r="E167" s="6" t="s">
        <v>20</v>
      </c>
      <c r="F167" s="6" t="s">
        <v>23</v>
      </c>
      <c r="G167" s="6">
        <v>51.481893999999997</v>
      </c>
      <c r="H167" s="6" t="s">
        <v>15</v>
      </c>
      <c r="I167" s="6" t="s">
        <v>16</v>
      </c>
      <c r="J167" s="6" t="s">
        <v>17</v>
      </c>
      <c r="K167" s="6">
        <v>-0.17330799999999999</v>
      </c>
      <c r="L167" s="6">
        <v>1</v>
      </c>
      <c r="M167" s="6">
        <v>2</v>
      </c>
      <c r="N167" s="6" t="s">
        <v>476</v>
      </c>
      <c r="O167" s="6" t="s">
        <v>482</v>
      </c>
      <c r="P167" s="6" t="s">
        <v>483</v>
      </c>
      <c r="Q167" s="6">
        <v>30</v>
      </c>
      <c r="R167" s="8">
        <v>0.55208333333333337</v>
      </c>
      <c r="S167" s="6" t="s">
        <v>479</v>
      </c>
      <c r="T167" s="6" t="s">
        <v>490</v>
      </c>
      <c r="U167" s="6" t="s">
        <v>481</v>
      </c>
    </row>
    <row r="168" spans="1:21" ht="15.75" x14ac:dyDescent="0.25">
      <c r="A168" s="3" t="s">
        <v>200</v>
      </c>
      <c r="B168" s="4">
        <v>44313</v>
      </c>
      <c r="C168" s="3" t="s">
        <v>19</v>
      </c>
      <c r="D168" s="3" t="s">
        <v>40</v>
      </c>
      <c r="E168" s="3" t="s">
        <v>41</v>
      </c>
      <c r="F168" s="3" t="s">
        <v>23</v>
      </c>
      <c r="G168" s="3">
        <v>51.506866000000002</v>
      </c>
      <c r="H168" s="3" t="s">
        <v>15</v>
      </c>
      <c r="I168" s="3" t="s">
        <v>16</v>
      </c>
      <c r="J168" s="3" t="s">
        <v>17</v>
      </c>
      <c r="K168" s="3">
        <v>-0.20646200000000001</v>
      </c>
      <c r="L168" s="3">
        <v>1</v>
      </c>
      <c r="M168" s="3">
        <v>1</v>
      </c>
      <c r="N168" s="3" t="s">
        <v>476</v>
      </c>
      <c r="O168" s="3" t="s">
        <v>482</v>
      </c>
      <c r="P168" s="3" t="s">
        <v>483</v>
      </c>
      <c r="Q168" s="3">
        <v>30</v>
      </c>
      <c r="R168" s="5">
        <v>0.31597222222222221</v>
      </c>
      <c r="S168" s="3" t="s">
        <v>479</v>
      </c>
      <c r="T168" s="3" t="s">
        <v>480</v>
      </c>
      <c r="U168" s="3" t="s">
        <v>487</v>
      </c>
    </row>
    <row r="169" spans="1:21" ht="15.75" x14ac:dyDescent="0.25">
      <c r="A169" s="6" t="s">
        <v>201</v>
      </c>
      <c r="B169" s="7">
        <v>44313</v>
      </c>
      <c r="C169" s="6" t="s">
        <v>19</v>
      </c>
      <c r="D169" s="6" t="s">
        <v>12</v>
      </c>
      <c r="E169" s="6" t="s">
        <v>13</v>
      </c>
      <c r="F169" s="6" t="s">
        <v>23</v>
      </c>
      <c r="G169" s="6">
        <v>51.493777000000001</v>
      </c>
      <c r="H169" s="6" t="s">
        <v>28</v>
      </c>
      <c r="I169" s="6" t="s">
        <v>16</v>
      </c>
      <c r="J169" s="6" t="s">
        <v>17</v>
      </c>
      <c r="K169" s="6">
        <v>-0.17412900000000001</v>
      </c>
      <c r="L169" s="6">
        <v>1</v>
      </c>
      <c r="M169" s="6">
        <v>1</v>
      </c>
      <c r="N169" s="6" t="s">
        <v>476</v>
      </c>
      <c r="O169" s="6" t="s">
        <v>477</v>
      </c>
      <c r="P169" s="6" t="s">
        <v>483</v>
      </c>
      <c r="Q169" s="6">
        <v>30</v>
      </c>
      <c r="R169" s="8">
        <v>0.83124999999999993</v>
      </c>
      <c r="S169" s="6" t="s">
        <v>479</v>
      </c>
      <c r="T169" s="6" t="s">
        <v>480</v>
      </c>
      <c r="U169" s="6" t="s">
        <v>481</v>
      </c>
    </row>
    <row r="170" spans="1:21" ht="15.75" x14ac:dyDescent="0.25">
      <c r="A170" s="3" t="s">
        <v>202</v>
      </c>
      <c r="B170" s="4">
        <v>44313</v>
      </c>
      <c r="C170" s="3" t="s">
        <v>19</v>
      </c>
      <c r="D170" s="3" t="s">
        <v>25</v>
      </c>
      <c r="E170" s="3" t="s">
        <v>20</v>
      </c>
      <c r="F170" s="3" t="s">
        <v>23</v>
      </c>
      <c r="G170" s="3">
        <v>51.495117</v>
      </c>
      <c r="H170" s="3" t="s">
        <v>15</v>
      </c>
      <c r="I170" s="3" t="s">
        <v>16</v>
      </c>
      <c r="J170" s="3" t="s">
        <v>17</v>
      </c>
      <c r="K170" s="3">
        <v>-0.17349999999999999</v>
      </c>
      <c r="L170" s="3">
        <v>1</v>
      </c>
      <c r="M170" s="3">
        <v>2</v>
      </c>
      <c r="N170" s="3" t="s">
        <v>476</v>
      </c>
      <c r="O170" s="3" t="s">
        <v>482</v>
      </c>
      <c r="P170" s="3" t="s">
        <v>478</v>
      </c>
      <c r="Q170" s="3">
        <v>30</v>
      </c>
      <c r="R170" s="5">
        <v>0.57291666666666663</v>
      </c>
      <c r="S170" s="3" t="s">
        <v>479</v>
      </c>
      <c r="T170" s="3" t="s">
        <v>490</v>
      </c>
      <c r="U170" s="3" t="s">
        <v>492</v>
      </c>
    </row>
    <row r="171" spans="1:21" ht="15.75" x14ac:dyDescent="0.25">
      <c r="A171" s="6" t="s">
        <v>203</v>
      </c>
      <c r="B171" s="7">
        <v>44312</v>
      </c>
      <c r="C171" s="6" t="s">
        <v>22</v>
      </c>
      <c r="D171" s="6" t="s">
        <v>25</v>
      </c>
      <c r="E171" s="6" t="s">
        <v>20</v>
      </c>
      <c r="F171" s="6" t="s">
        <v>23</v>
      </c>
      <c r="G171" s="6">
        <v>51.483420000000002</v>
      </c>
      <c r="H171" s="6" t="s">
        <v>15</v>
      </c>
      <c r="I171" s="6" t="s">
        <v>16</v>
      </c>
      <c r="J171" s="6" t="s">
        <v>17</v>
      </c>
      <c r="K171" s="6">
        <v>-0.16734199999999999</v>
      </c>
      <c r="L171" s="6">
        <v>2</v>
      </c>
      <c r="M171" s="6">
        <v>2</v>
      </c>
      <c r="N171" s="6" t="s">
        <v>476</v>
      </c>
      <c r="O171" s="6" t="s">
        <v>477</v>
      </c>
      <c r="P171" s="6" t="s">
        <v>483</v>
      </c>
      <c r="Q171" s="6">
        <v>30</v>
      </c>
      <c r="R171" s="8">
        <v>0.74305555555555547</v>
      </c>
      <c r="S171" s="6" t="s">
        <v>479</v>
      </c>
      <c r="T171" s="6" t="s">
        <v>480</v>
      </c>
      <c r="U171" s="6" t="s">
        <v>481</v>
      </c>
    </row>
    <row r="172" spans="1:21" ht="15.75" x14ac:dyDescent="0.25">
      <c r="A172" s="3" t="s">
        <v>204</v>
      </c>
      <c r="B172" s="4">
        <v>44315</v>
      </c>
      <c r="C172" s="3" t="s">
        <v>34</v>
      </c>
      <c r="D172" s="3" t="s">
        <v>12</v>
      </c>
      <c r="E172" s="3" t="s">
        <v>13</v>
      </c>
      <c r="F172" s="3" t="s">
        <v>23</v>
      </c>
      <c r="G172" s="3">
        <v>51.507463999999999</v>
      </c>
      <c r="H172" s="3" t="s">
        <v>28</v>
      </c>
      <c r="I172" s="3" t="s">
        <v>16</v>
      </c>
      <c r="J172" s="3" t="s">
        <v>17</v>
      </c>
      <c r="K172" s="3">
        <v>-0.20442099999999999</v>
      </c>
      <c r="L172" s="3">
        <v>2</v>
      </c>
      <c r="M172" s="3">
        <v>2</v>
      </c>
      <c r="N172" s="3" t="s">
        <v>476</v>
      </c>
      <c r="O172" s="3" t="s">
        <v>477</v>
      </c>
      <c r="P172" s="3" t="s">
        <v>483</v>
      </c>
      <c r="Q172" s="3">
        <v>30</v>
      </c>
      <c r="R172" s="5">
        <v>0.81736111111111109</v>
      </c>
      <c r="S172" s="3" t="s">
        <v>479</v>
      </c>
      <c r="T172" s="3" t="s">
        <v>480</v>
      </c>
      <c r="U172" s="3" t="s">
        <v>481</v>
      </c>
    </row>
    <row r="173" spans="1:21" ht="15.75" x14ac:dyDescent="0.25">
      <c r="A173" s="6" t="s">
        <v>205</v>
      </c>
      <c r="B173" s="7">
        <v>44312</v>
      </c>
      <c r="C173" s="6" t="s">
        <v>22</v>
      </c>
      <c r="D173" s="6" t="s">
        <v>25</v>
      </c>
      <c r="E173" s="6" t="s">
        <v>20</v>
      </c>
      <c r="F173" s="6" t="s">
        <v>23</v>
      </c>
      <c r="G173" s="6">
        <v>51.514786999999998</v>
      </c>
      <c r="H173" s="6" t="s">
        <v>15</v>
      </c>
      <c r="I173" s="6" t="s">
        <v>158</v>
      </c>
      <c r="J173" s="6" t="s">
        <v>17</v>
      </c>
      <c r="K173" s="6">
        <v>-0.19519700000000001</v>
      </c>
      <c r="L173" s="6">
        <v>1</v>
      </c>
      <c r="M173" s="6">
        <v>2</v>
      </c>
      <c r="N173" s="6" t="s">
        <v>476</v>
      </c>
      <c r="O173" s="6" t="s">
        <v>477</v>
      </c>
      <c r="P173" s="6" t="s">
        <v>483</v>
      </c>
      <c r="Q173" s="6">
        <v>30</v>
      </c>
      <c r="R173" s="8">
        <v>0.80555555555555547</v>
      </c>
      <c r="S173" s="6" t="s">
        <v>479</v>
      </c>
      <c r="T173" s="6" t="s">
        <v>480</v>
      </c>
      <c r="U173" s="6" t="s">
        <v>481</v>
      </c>
    </row>
    <row r="174" spans="1:21" ht="15.75" x14ac:dyDescent="0.25">
      <c r="A174" s="3" t="s">
        <v>206</v>
      </c>
      <c r="B174" s="4">
        <v>44316</v>
      </c>
      <c r="C174" s="3" t="s">
        <v>11</v>
      </c>
      <c r="D174" s="3" t="s">
        <v>25</v>
      </c>
      <c r="E174" s="3" t="s">
        <v>154</v>
      </c>
      <c r="F174" s="3" t="s">
        <v>23</v>
      </c>
      <c r="G174" s="3">
        <v>51.493870000000001</v>
      </c>
      <c r="H174" s="3" t="s">
        <v>15</v>
      </c>
      <c r="I174" s="3" t="s">
        <v>16</v>
      </c>
      <c r="J174" s="3" t="s">
        <v>17</v>
      </c>
      <c r="K174" s="3">
        <v>-0.17427000000000001</v>
      </c>
      <c r="L174" s="3">
        <v>1</v>
      </c>
      <c r="M174" s="3">
        <v>1</v>
      </c>
      <c r="N174" s="3" t="s">
        <v>476</v>
      </c>
      <c r="O174" s="3" t="s">
        <v>477</v>
      </c>
      <c r="P174" s="3" t="s">
        <v>483</v>
      </c>
      <c r="Q174" s="3">
        <v>30</v>
      </c>
      <c r="R174" s="5">
        <v>0.80555555555555547</v>
      </c>
      <c r="S174" s="3" t="s">
        <v>479</v>
      </c>
      <c r="T174" s="3" t="s">
        <v>480</v>
      </c>
      <c r="U174" s="3" t="s">
        <v>481</v>
      </c>
    </row>
    <row r="175" spans="1:21" ht="15.75" x14ac:dyDescent="0.25">
      <c r="A175" s="6" t="s">
        <v>207</v>
      </c>
      <c r="B175" s="7">
        <v>44285</v>
      </c>
      <c r="C175" s="6" t="s">
        <v>19</v>
      </c>
      <c r="D175" s="6" t="s">
        <v>12</v>
      </c>
      <c r="E175" s="6" t="s">
        <v>13</v>
      </c>
      <c r="F175" s="6" t="s">
        <v>23</v>
      </c>
      <c r="G175" s="6">
        <v>51.504753000000001</v>
      </c>
      <c r="H175" s="6" t="s">
        <v>15</v>
      </c>
      <c r="I175" s="6" t="s">
        <v>16</v>
      </c>
      <c r="J175" s="6" t="s">
        <v>17</v>
      </c>
      <c r="K175" s="6">
        <v>-0.215334</v>
      </c>
      <c r="L175" s="6">
        <v>1</v>
      </c>
      <c r="M175" s="6">
        <v>2</v>
      </c>
      <c r="N175" s="6" t="s">
        <v>476</v>
      </c>
      <c r="O175" s="6" t="s">
        <v>477</v>
      </c>
      <c r="P175" s="6" t="s">
        <v>488</v>
      </c>
      <c r="Q175" s="6">
        <v>30</v>
      </c>
      <c r="R175" s="8">
        <v>0.76736111111111116</v>
      </c>
      <c r="S175" s="6" t="s">
        <v>479</v>
      </c>
      <c r="T175" s="6" t="s">
        <v>480</v>
      </c>
      <c r="U175" s="6" t="s">
        <v>481</v>
      </c>
    </row>
    <row r="176" spans="1:21" ht="15.75" x14ac:dyDescent="0.25">
      <c r="A176" s="3" t="s">
        <v>208</v>
      </c>
      <c r="B176" s="4">
        <v>44316</v>
      </c>
      <c r="C176" s="3" t="s">
        <v>11</v>
      </c>
      <c r="D176" s="3" t="s">
        <v>12</v>
      </c>
      <c r="E176" s="3" t="s">
        <v>13</v>
      </c>
      <c r="F176" s="3" t="s">
        <v>23</v>
      </c>
      <c r="G176" s="3">
        <v>51.483409000000002</v>
      </c>
      <c r="H176" s="3" t="s">
        <v>15</v>
      </c>
      <c r="I176" s="3" t="s">
        <v>16</v>
      </c>
      <c r="J176" s="3" t="s">
        <v>17</v>
      </c>
      <c r="K176" s="3">
        <v>-0.16662199999999999</v>
      </c>
      <c r="L176" s="3">
        <v>1</v>
      </c>
      <c r="M176" s="3">
        <v>2</v>
      </c>
      <c r="N176" s="3" t="s">
        <v>476</v>
      </c>
      <c r="O176" s="3" t="s">
        <v>477</v>
      </c>
      <c r="P176" s="3" t="s">
        <v>483</v>
      </c>
      <c r="Q176" s="3">
        <v>30</v>
      </c>
      <c r="R176" s="5">
        <v>0.39583333333333331</v>
      </c>
      <c r="S176" s="3" t="s">
        <v>479</v>
      </c>
      <c r="T176" s="3" t="s">
        <v>480</v>
      </c>
      <c r="U176" s="3" t="s">
        <v>481</v>
      </c>
    </row>
    <row r="177" spans="1:21" ht="15.75" x14ac:dyDescent="0.25">
      <c r="A177" s="6" t="s">
        <v>209</v>
      </c>
      <c r="B177" s="7">
        <v>44319</v>
      </c>
      <c r="C177" s="6" t="s">
        <v>22</v>
      </c>
      <c r="D177" s="6" t="s">
        <v>12</v>
      </c>
      <c r="E177" s="6" t="s">
        <v>13</v>
      </c>
      <c r="F177" s="6" t="s">
        <v>23</v>
      </c>
      <c r="G177" s="6">
        <v>51.480027</v>
      </c>
      <c r="H177" s="6" t="s">
        <v>15</v>
      </c>
      <c r="I177" s="6" t="s">
        <v>16</v>
      </c>
      <c r="J177" s="6" t="s">
        <v>17</v>
      </c>
      <c r="K177" s="6">
        <v>-0.18043999999999999</v>
      </c>
      <c r="L177" s="6">
        <v>1</v>
      </c>
      <c r="M177" s="6">
        <v>3</v>
      </c>
      <c r="N177" s="6" t="s">
        <v>476</v>
      </c>
      <c r="O177" s="6" t="s">
        <v>477</v>
      </c>
      <c r="P177" s="6" t="s">
        <v>483</v>
      </c>
      <c r="Q177" s="6">
        <v>30</v>
      </c>
      <c r="R177" s="8">
        <v>0.74861111111111101</v>
      </c>
      <c r="S177" s="6" t="s">
        <v>479</v>
      </c>
      <c r="T177" s="6" t="s">
        <v>480</v>
      </c>
      <c r="U177" s="6" t="s">
        <v>481</v>
      </c>
    </row>
    <row r="178" spans="1:21" ht="15.75" x14ac:dyDescent="0.25">
      <c r="A178" s="3" t="s">
        <v>210</v>
      </c>
      <c r="B178" s="4">
        <v>44294</v>
      </c>
      <c r="C178" s="3" t="s">
        <v>34</v>
      </c>
      <c r="D178" s="3" t="s">
        <v>40</v>
      </c>
      <c r="E178" s="3" t="s">
        <v>41</v>
      </c>
      <c r="F178" s="3" t="s">
        <v>23</v>
      </c>
      <c r="G178" s="3">
        <v>51.495356000000001</v>
      </c>
      <c r="H178" s="3" t="s">
        <v>28</v>
      </c>
      <c r="I178" s="3" t="s">
        <v>16</v>
      </c>
      <c r="J178" s="3" t="s">
        <v>17</v>
      </c>
      <c r="K178" s="3">
        <v>-0.183143</v>
      </c>
      <c r="L178" s="3">
        <v>1</v>
      </c>
      <c r="M178" s="3">
        <v>1</v>
      </c>
      <c r="N178" s="3" t="s">
        <v>476</v>
      </c>
      <c r="O178" s="3" t="s">
        <v>477</v>
      </c>
      <c r="P178" s="3" t="s">
        <v>483</v>
      </c>
      <c r="Q178" s="3">
        <v>30</v>
      </c>
      <c r="R178" s="5">
        <v>0.85069444444444453</v>
      </c>
      <c r="S178" s="3" t="s">
        <v>479</v>
      </c>
      <c r="T178" s="3" t="s">
        <v>480</v>
      </c>
      <c r="U178" s="3" t="s">
        <v>481</v>
      </c>
    </row>
    <row r="179" spans="1:21" ht="15.75" x14ac:dyDescent="0.25">
      <c r="A179" s="6" t="s">
        <v>211</v>
      </c>
      <c r="B179" s="7">
        <v>44317</v>
      </c>
      <c r="C179" s="6" t="s">
        <v>32</v>
      </c>
      <c r="D179" s="6" t="s">
        <v>40</v>
      </c>
      <c r="E179" s="6" t="s">
        <v>41</v>
      </c>
      <c r="F179" s="6" t="s">
        <v>23</v>
      </c>
      <c r="G179" s="6">
        <v>51.508631999999999</v>
      </c>
      <c r="H179" s="6" t="s">
        <v>15</v>
      </c>
      <c r="I179" s="6" t="s">
        <v>16</v>
      </c>
      <c r="J179" s="6" t="s">
        <v>17</v>
      </c>
      <c r="K179" s="6">
        <v>-0.198466</v>
      </c>
      <c r="L179" s="6">
        <v>1</v>
      </c>
      <c r="M179" s="6">
        <v>1</v>
      </c>
      <c r="N179" s="6" t="s">
        <v>476</v>
      </c>
      <c r="O179" s="6" t="s">
        <v>477</v>
      </c>
      <c r="P179" s="6" t="s">
        <v>488</v>
      </c>
      <c r="Q179" s="6">
        <v>30</v>
      </c>
      <c r="R179" s="8">
        <v>0.60763888888888895</v>
      </c>
      <c r="S179" s="6" t="s">
        <v>479</v>
      </c>
      <c r="T179" s="6" t="s">
        <v>480</v>
      </c>
      <c r="U179" s="6" t="s">
        <v>481</v>
      </c>
    </row>
    <row r="180" spans="1:21" ht="15.75" x14ac:dyDescent="0.25">
      <c r="A180" s="3" t="s">
        <v>212</v>
      </c>
      <c r="B180" s="4">
        <v>44308</v>
      </c>
      <c r="C180" s="3" t="s">
        <v>34</v>
      </c>
      <c r="D180" s="3" t="s">
        <v>25</v>
      </c>
      <c r="E180" s="3" t="s">
        <v>20</v>
      </c>
      <c r="F180" s="3" t="s">
        <v>23</v>
      </c>
      <c r="G180" s="3">
        <v>51.493758999999997</v>
      </c>
      <c r="H180" s="3" t="s">
        <v>15</v>
      </c>
      <c r="I180" s="3" t="s">
        <v>16</v>
      </c>
      <c r="J180" s="3" t="s">
        <v>17</v>
      </c>
      <c r="K180" s="3">
        <v>-0.17874000000000001</v>
      </c>
      <c r="L180" s="3">
        <v>1</v>
      </c>
      <c r="M180" s="3">
        <v>2</v>
      </c>
      <c r="N180" s="3" t="s">
        <v>476</v>
      </c>
      <c r="O180" s="3" t="s">
        <v>477</v>
      </c>
      <c r="P180" s="3" t="s">
        <v>488</v>
      </c>
      <c r="Q180" s="3">
        <v>30</v>
      </c>
      <c r="R180" s="5">
        <v>0.79166666666666663</v>
      </c>
      <c r="S180" s="3" t="s">
        <v>479</v>
      </c>
      <c r="T180" s="3" t="s">
        <v>480</v>
      </c>
      <c r="U180" s="3" t="s">
        <v>481</v>
      </c>
    </row>
    <row r="181" spans="1:21" ht="15.75" x14ac:dyDescent="0.25">
      <c r="A181" s="6" t="s">
        <v>213</v>
      </c>
      <c r="B181" s="7">
        <v>44324</v>
      </c>
      <c r="C181" s="6" t="s">
        <v>32</v>
      </c>
      <c r="D181" s="6" t="s">
        <v>12</v>
      </c>
      <c r="E181" s="6" t="s">
        <v>13</v>
      </c>
      <c r="F181" s="6" t="s">
        <v>23</v>
      </c>
      <c r="G181" s="6">
        <v>51.482582000000001</v>
      </c>
      <c r="H181" s="6" t="s">
        <v>15</v>
      </c>
      <c r="I181" s="6" t="s">
        <v>16</v>
      </c>
      <c r="J181" s="6" t="s">
        <v>17</v>
      </c>
      <c r="K181" s="6">
        <v>-0.171264</v>
      </c>
      <c r="L181" s="6">
        <v>1</v>
      </c>
      <c r="M181" s="6">
        <v>2</v>
      </c>
      <c r="N181" s="6" t="s">
        <v>476</v>
      </c>
      <c r="O181" s="6" t="s">
        <v>477</v>
      </c>
      <c r="P181" s="6" t="s">
        <v>483</v>
      </c>
      <c r="Q181" s="6">
        <v>30</v>
      </c>
      <c r="R181" s="8">
        <v>0.3576388888888889</v>
      </c>
      <c r="S181" s="6" t="s">
        <v>479</v>
      </c>
      <c r="T181" s="6" t="s">
        <v>480</v>
      </c>
      <c r="U181" s="6" t="s">
        <v>481</v>
      </c>
    </row>
    <row r="182" spans="1:21" ht="15.75" x14ac:dyDescent="0.25">
      <c r="A182" s="3" t="s">
        <v>214</v>
      </c>
      <c r="B182" s="4">
        <v>44324</v>
      </c>
      <c r="C182" s="3" t="s">
        <v>32</v>
      </c>
      <c r="D182" s="3" t="s">
        <v>25</v>
      </c>
      <c r="E182" s="3" t="s">
        <v>13</v>
      </c>
      <c r="F182" s="3" t="s">
        <v>23</v>
      </c>
      <c r="G182" s="3">
        <v>51.504145999999999</v>
      </c>
      <c r="H182" s="3" t="s">
        <v>15</v>
      </c>
      <c r="I182" s="3" t="s">
        <v>16</v>
      </c>
      <c r="J182" s="3" t="s">
        <v>17</v>
      </c>
      <c r="K182" s="3">
        <v>-0.210891</v>
      </c>
      <c r="L182" s="3">
        <v>1</v>
      </c>
      <c r="M182" s="3">
        <v>2</v>
      </c>
      <c r="N182" s="3" t="s">
        <v>476</v>
      </c>
      <c r="O182" s="3" t="s">
        <v>477</v>
      </c>
      <c r="P182" s="3" t="s">
        <v>483</v>
      </c>
      <c r="Q182" s="3">
        <v>30</v>
      </c>
      <c r="R182" s="5">
        <v>0.70138888888888884</v>
      </c>
      <c r="S182" s="3" t="s">
        <v>479</v>
      </c>
      <c r="T182" s="3" t="s">
        <v>480</v>
      </c>
      <c r="U182" s="3" t="s">
        <v>481</v>
      </c>
    </row>
    <row r="183" spans="1:21" ht="15.75" x14ac:dyDescent="0.25">
      <c r="A183" s="6" t="s">
        <v>215</v>
      </c>
      <c r="B183" s="7">
        <v>44315</v>
      </c>
      <c r="C183" s="6" t="s">
        <v>34</v>
      </c>
      <c r="D183" s="6" t="s">
        <v>12</v>
      </c>
      <c r="E183" s="6" t="s">
        <v>13</v>
      </c>
      <c r="F183" s="6" t="s">
        <v>23</v>
      </c>
      <c r="G183" s="6">
        <v>51.507463999999999</v>
      </c>
      <c r="H183" s="6" t="s">
        <v>28</v>
      </c>
      <c r="I183" s="6" t="s">
        <v>16</v>
      </c>
      <c r="J183" s="6" t="s">
        <v>17</v>
      </c>
      <c r="K183" s="6">
        <v>-0.20442099999999999</v>
      </c>
      <c r="L183" s="6">
        <v>1</v>
      </c>
      <c r="M183" s="6">
        <v>2</v>
      </c>
      <c r="N183" s="6" t="s">
        <v>476</v>
      </c>
      <c r="O183" s="6" t="s">
        <v>477</v>
      </c>
      <c r="P183" s="6" t="s">
        <v>483</v>
      </c>
      <c r="Q183" s="6">
        <v>30</v>
      </c>
      <c r="R183" s="8">
        <v>1.7361111111111112E-2</v>
      </c>
      <c r="S183" s="6" t="s">
        <v>479</v>
      </c>
      <c r="T183" s="6" t="s">
        <v>480</v>
      </c>
      <c r="U183" s="6" t="s">
        <v>481</v>
      </c>
    </row>
    <row r="184" spans="1:21" ht="15.75" x14ac:dyDescent="0.25">
      <c r="A184" s="3" t="s">
        <v>216</v>
      </c>
      <c r="B184" s="4">
        <v>44326</v>
      </c>
      <c r="C184" s="3" t="s">
        <v>22</v>
      </c>
      <c r="D184" s="3" t="s">
        <v>12</v>
      </c>
      <c r="E184" s="3" t="s">
        <v>13</v>
      </c>
      <c r="F184" s="3" t="s">
        <v>23</v>
      </c>
      <c r="G184" s="3">
        <v>51.486493000000003</v>
      </c>
      <c r="H184" s="3" t="s">
        <v>28</v>
      </c>
      <c r="I184" s="3" t="s">
        <v>16</v>
      </c>
      <c r="J184" s="3" t="s">
        <v>17</v>
      </c>
      <c r="K184" s="3">
        <v>-0.179894</v>
      </c>
      <c r="L184" s="3">
        <v>1</v>
      </c>
      <c r="M184" s="3">
        <v>2</v>
      </c>
      <c r="N184" s="3" t="s">
        <v>476</v>
      </c>
      <c r="O184" s="3" t="s">
        <v>477</v>
      </c>
      <c r="P184" s="3" t="s">
        <v>483</v>
      </c>
      <c r="Q184" s="3">
        <v>30</v>
      </c>
      <c r="R184" s="5">
        <v>0.84027777777777779</v>
      </c>
      <c r="S184" s="3" t="s">
        <v>479</v>
      </c>
      <c r="T184" s="3" t="s">
        <v>480</v>
      </c>
      <c r="U184" s="3" t="s">
        <v>481</v>
      </c>
    </row>
    <row r="185" spans="1:21" ht="15.75" x14ac:dyDescent="0.25">
      <c r="A185" s="6" t="s">
        <v>217</v>
      </c>
      <c r="B185" s="7">
        <v>44322</v>
      </c>
      <c r="C185" s="6" t="s">
        <v>34</v>
      </c>
      <c r="D185" s="6" t="s">
        <v>12</v>
      </c>
      <c r="E185" s="6" t="s">
        <v>20</v>
      </c>
      <c r="F185" s="6" t="s">
        <v>14</v>
      </c>
      <c r="G185" s="6">
        <v>51.495807999999997</v>
      </c>
      <c r="H185" s="6" t="s">
        <v>15</v>
      </c>
      <c r="I185" s="6" t="s">
        <v>16</v>
      </c>
      <c r="J185" s="6" t="s">
        <v>17</v>
      </c>
      <c r="K185" s="6">
        <v>-0.18326899999999999</v>
      </c>
      <c r="L185" s="6">
        <v>1</v>
      </c>
      <c r="M185" s="6">
        <v>2</v>
      </c>
      <c r="N185" s="6" t="s">
        <v>476</v>
      </c>
      <c r="O185" s="6" t="s">
        <v>477</v>
      </c>
      <c r="P185" s="6" t="s">
        <v>483</v>
      </c>
      <c r="Q185" s="6">
        <v>30</v>
      </c>
      <c r="R185" s="8">
        <v>0.77083333333333337</v>
      </c>
      <c r="S185" s="6" t="s">
        <v>479</v>
      </c>
      <c r="T185" s="6" t="s">
        <v>480</v>
      </c>
      <c r="U185" s="6" t="s">
        <v>481</v>
      </c>
    </row>
    <row r="186" spans="1:21" ht="15.75" x14ac:dyDescent="0.25">
      <c r="A186" s="3" t="s">
        <v>218</v>
      </c>
      <c r="B186" s="4">
        <v>44323</v>
      </c>
      <c r="C186" s="3" t="s">
        <v>11</v>
      </c>
      <c r="D186" s="3" t="s">
        <v>25</v>
      </c>
      <c r="E186" s="3" t="s">
        <v>20</v>
      </c>
      <c r="F186" s="3" t="s">
        <v>23</v>
      </c>
      <c r="G186" s="3">
        <v>51.527785000000002</v>
      </c>
      <c r="H186" s="3" t="s">
        <v>28</v>
      </c>
      <c r="I186" s="3" t="s">
        <v>158</v>
      </c>
      <c r="J186" s="3" t="s">
        <v>17</v>
      </c>
      <c r="K186" s="3">
        <v>-0.21601999999999999</v>
      </c>
      <c r="L186" s="3">
        <v>2</v>
      </c>
      <c r="M186" s="3">
        <v>1</v>
      </c>
      <c r="N186" s="3" t="s">
        <v>476</v>
      </c>
      <c r="O186" s="3" t="s">
        <v>477</v>
      </c>
      <c r="P186" s="3" t="s">
        <v>483</v>
      </c>
      <c r="Q186" s="3">
        <v>30</v>
      </c>
      <c r="R186" s="5">
        <v>0.8847222222222223</v>
      </c>
      <c r="S186" s="3" t="s">
        <v>479</v>
      </c>
      <c r="T186" s="3" t="s">
        <v>480</v>
      </c>
      <c r="U186" s="3" t="s">
        <v>481</v>
      </c>
    </row>
    <row r="187" spans="1:21" ht="15.75" x14ac:dyDescent="0.25">
      <c r="A187" s="6" t="s">
        <v>219</v>
      </c>
      <c r="B187" s="7">
        <v>44312</v>
      </c>
      <c r="C187" s="6" t="s">
        <v>22</v>
      </c>
      <c r="D187" s="6" t="s">
        <v>12</v>
      </c>
      <c r="E187" s="6" t="s">
        <v>13</v>
      </c>
      <c r="F187" s="6" t="s">
        <v>23</v>
      </c>
      <c r="G187" s="6">
        <v>51.500692999999998</v>
      </c>
      <c r="H187" s="6" t="s">
        <v>15</v>
      </c>
      <c r="I187" s="6" t="s">
        <v>16</v>
      </c>
      <c r="J187" s="6" t="s">
        <v>17</v>
      </c>
      <c r="K187" s="6">
        <v>-0.16203799999999999</v>
      </c>
      <c r="L187" s="6">
        <v>5</v>
      </c>
      <c r="M187" s="6">
        <v>5</v>
      </c>
      <c r="N187" s="6" t="s">
        <v>476</v>
      </c>
      <c r="O187" s="6" t="s">
        <v>477</v>
      </c>
      <c r="P187" s="6" t="s">
        <v>483</v>
      </c>
      <c r="Q187" s="6">
        <v>30</v>
      </c>
      <c r="R187" s="8">
        <v>0.65902777777777777</v>
      </c>
      <c r="S187" s="6" t="s">
        <v>479</v>
      </c>
      <c r="T187" s="6" t="s">
        <v>480</v>
      </c>
      <c r="U187" s="6" t="s">
        <v>481</v>
      </c>
    </row>
    <row r="188" spans="1:21" ht="15.75" x14ac:dyDescent="0.25">
      <c r="A188" s="3" t="s">
        <v>220</v>
      </c>
      <c r="B188" s="4">
        <v>44315</v>
      </c>
      <c r="C188" s="3" t="s">
        <v>34</v>
      </c>
      <c r="D188" s="3" t="s">
        <v>25</v>
      </c>
      <c r="E188" s="3" t="s">
        <v>13</v>
      </c>
      <c r="F188" s="3" t="s">
        <v>23</v>
      </c>
      <c r="G188" s="3">
        <v>51.483635</v>
      </c>
      <c r="H188" s="3" t="s">
        <v>28</v>
      </c>
      <c r="I188" s="3" t="s">
        <v>16</v>
      </c>
      <c r="J188" s="3" t="s">
        <v>17</v>
      </c>
      <c r="K188" s="3">
        <v>-0.16387599999999999</v>
      </c>
      <c r="L188" s="3">
        <v>1</v>
      </c>
      <c r="M188" s="3">
        <v>3</v>
      </c>
      <c r="N188" s="3" t="s">
        <v>476</v>
      </c>
      <c r="O188" s="3" t="s">
        <v>477</v>
      </c>
      <c r="P188" s="3" t="s">
        <v>483</v>
      </c>
      <c r="Q188" s="3">
        <v>30</v>
      </c>
      <c r="R188" s="5">
        <v>1.7361111111111112E-2</v>
      </c>
      <c r="S188" s="3" t="s">
        <v>479</v>
      </c>
      <c r="T188" s="3" t="s">
        <v>480</v>
      </c>
      <c r="U188" s="3" t="s">
        <v>481</v>
      </c>
    </row>
    <row r="189" spans="1:21" ht="15.75" x14ac:dyDescent="0.25">
      <c r="A189" s="6" t="s">
        <v>221</v>
      </c>
      <c r="B189" s="7">
        <v>44315</v>
      </c>
      <c r="C189" s="6" t="s">
        <v>34</v>
      </c>
      <c r="D189" s="6" t="s">
        <v>12</v>
      </c>
      <c r="E189" s="6" t="s">
        <v>13</v>
      </c>
      <c r="F189" s="6" t="s">
        <v>23</v>
      </c>
      <c r="G189" s="6">
        <v>51.495362999999998</v>
      </c>
      <c r="H189" s="6" t="s">
        <v>15</v>
      </c>
      <c r="I189" s="6" t="s">
        <v>16</v>
      </c>
      <c r="J189" s="6" t="s">
        <v>17</v>
      </c>
      <c r="K189" s="6">
        <v>-0.177812</v>
      </c>
      <c r="L189" s="6">
        <v>1</v>
      </c>
      <c r="M189" s="6">
        <v>2</v>
      </c>
      <c r="N189" s="6" t="s">
        <v>476</v>
      </c>
      <c r="O189" s="6" t="s">
        <v>477</v>
      </c>
      <c r="P189" s="6" t="s">
        <v>483</v>
      </c>
      <c r="Q189" s="6">
        <v>30</v>
      </c>
      <c r="R189" s="8">
        <v>0.46527777777777773</v>
      </c>
      <c r="S189" s="6" t="s">
        <v>479</v>
      </c>
      <c r="T189" s="6" t="s">
        <v>480</v>
      </c>
      <c r="U189" s="6" t="s">
        <v>481</v>
      </c>
    </row>
    <row r="190" spans="1:21" ht="15.75" x14ac:dyDescent="0.25">
      <c r="A190" s="3" t="s">
        <v>222</v>
      </c>
      <c r="B190" s="4">
        <v>44326</v>
      </c>
      <c r="C190" s="3" t="s">
        <v>22</v>
      </c>
      <c r="D190" s="3" t="s">
        <v>40</v>
      </c>
      <c r="E190" s="3" t="s">
        <v>41</v>
      </c>
      <c r="F190" s="3" t="s">
        <v>14</v>
      </c>
      <c r="G190" s="3">
        <v>51.492095999999997</v>
      </c>
      <c r="H190" s="3" t="s">
        <v>15</v>
      </c>
      <c r="I190" s="3" t="s">
        <v>16</v>
      </c>
      <c r="J190" s="3" t="s">
        <v>17</v>
      </c>
      <c r="K190" s="3">
        <v>-0.158639</v>
      </c>
      <c r="L190" s="3">
        <v>2</v>
      </c>
      <c r="M190" s="3">
        <v>1</v>
      </c>
      <c r="N190" s="3" t="s">
        <v>476</v>
      </c>
      <c r="O190" s="3" t="s">
        <v>477</v>
      </c>
      <c r="P190" s="3" t="s">
        <v>483</v>
      </c>
      <c r="Q190" s="3">
        <v>30</v>
      </c>
      <c r="R190" s="5">
        <v>0.7319444444444444</v>
      </c>
      <c r="S190" s="3" t="s">
        <v>479</v>
      </c>
      <c r="T190" s="3" t="s">
        <v>480</v>
      </c>
      <c r="U190" s="3" t="s">
        <v>481</v>
      </c>
    </row>
    <row r="191" spans="1:21" ht="15.75" x14ac:dyDescent="0.25">
      <c r="A191" s="6" t="s">
        <v>223</v>
      </c>
      <c r="B191" s="7">
        <v>44326</v>
      </c>
      <c r="C191" s="6" t="s">
        <v>22</v>
      </c>
      <c r="D191" s="6" t="s">
        <v>12</v>
      </c>
      <c r="E191" s="6" t="s">
        <v>13</v>
      </c>
      <c r="F191" s="6" t="s">
        <v>23</v>
      </c>
      <c r="G191" s="6">
        <v>51.480198999999999</v>
      </c>
      <c r="H191" s="6" t="s">
        <v>28</v>
      </c>
      <c r="I191" s="6" t="s">
        <v>16</v>
      </c>
      <c r="J191" s="6" t="s">
        <v>17</v>
      </c>
      <c r="K191" s="6">
        <v>-0.18576100000000001</v>
      </c>
      <c r="L191" s="6">
        <v>1</v>
      </c>
      <c r="M191" s="6">
        <v>1</v>
      </c>
      <c r="N191" s="6" t="s">
        <v>476</v>
      </c>
      <c r="O191" s="6" t="s">
        <v>477</v>
      </c>
      <c r="P191" s="6" t="s">
        <v>483</v>
      </c>
      <c r="Q191" s="6">
        <v>30</v>
      </c>
      <c r="R191" s="8">
        <v>3.1944444444444449E-2</v>
      </c>
      <c r="S191" s="6" t="s">
        <v>479</v>
      </c>
      <c r="T191" s="6" t="s">
        <v>480</v>
      </c>
      <c r="U191" s="6" t="s">
        <v>481</v>
      </c>
    </row>
    <row r="192" spans="1:21" ht="15.75" x14ac:dyDescent="0.25">
      <c r="A192" s="3" t="s">
        <v>224</v>
      </c>
      <c r="B192" s="4">
        <v>44329</v>
      </c>
      <c r="C192" s="3" t="s">
        <v>34</v>
      </c>
      <c r="D192" s="3" t="s">
        <v>25</v>
      </c>
      <c r="E192" s="3" t="s">
        <v>13</v>
      </c>
      <c r="F192" s="3" t="s">
        <v>23</v>
      </c>
      <c r="G192" s="3">
        <v>51.509123000000002</v>
      </c>
      <c r="H192" s="3" t="s">
        <v>15</v>
      </c>
      <c r="I192" s="3" t="s">
        <v>16</v>
      </c>
      <c r="J192" s="3" t="s">
        <v>17</v>
      </c>
      <c r="K192" s="3">
        <v>-0.19527700000000001</v>
      </c>
      <c r="L192" s="3">
        <v>1</v>
      </c>
      <c r="M192" s="3">
        <v>2</v>
      </c>
      <c r="N192" s="3" t="s">
        <v>476</v>
      </c>
      <c r="O192" s="3" t="s">
        <v>477</v>
      </c>
      <c r="P192" s="3" t="s">
        <v>483</v>
      </c>
      <c r="Q192" s="3">
        <v>30</v>
      </c>
      <c r="R192" s="5">
        <v>0.58333333333333337</v>
      </c>
      <c r="S192" s="3" t="s">
        <v>479</v>
      </c>
      <c r="T192" s="3" t="s">
        <v>480</v>
      </c>
      <c r="U192" s="3" t="s">
        <v>481</v>
      </c>
    </row>
    <row r="193" spans="1:21" ht="15.75" x14ac:dyDescent="0.25">
      <c r="A193" s="6" t="s">
        <v>225</v>
      </c>
      <c r="B193" s="7">
        <v>44311</v>
      </c>
      <c r="C193" s="6" t="s">
        <v>36</v>
      </c>
      <c r="D193" s="6" t="s">
        <v>12</v>
      </c>
      <c r="E193" s="6" t="s">
        <v>13</v>
      </c>
      <c r="F193" s="6" t="s">
        <v>23</v>
      </c>
      <c r="G193" s="6">
        <v>51.490031000000002</v>
      </c>
      <c r="H193" s="6" t="s">
        <v>15</v>
      </c>
      <c r="I193" s="6" t="s">
        <v>16</v>
      </c>
      <c r="J193" s="6" t="s">
        <v>17</v>
      </c>
      <c r="K193" s="6">
        <v>-0.18767600000000001</v>
      </c>
      <c r="L193" s="6">
        <v>1</v>
      </c>
      <c r="M193" s="6">
        <v>2</v>
      </c>
      <c r="N193" s="6" t="s">
        <v>476</v>
      </c>
      <c r="O193" s="6" t="s">
        <v>477</v>
      </c>
      <c r="P193" s="6" t="s">
        <v>483</v>
      </c>
      <c r="Q193" s="6">
        <v>30</v>
      </c>
      <c r="R193" s="8">
        <v>0.80555555555555547</v>
      </c>
      <c r="S193" s="6" t="s">
        <v>479</v>
      </c>
      <c r="T193" s="6" t="s">
        <v>480</v>
      </c>
      <c r="U193" s="6" t="s">
        <v>481</v>
      </c>
    </row>
    <row r="194" spans="1:21" ht="15.75" x14ac:dyDescent="0.25">
      <c r="A194" s="3" t="s">
        <v>226</v>
      </c>
      <c r="B194" s="4">
        <v>44324</v>
      </c>
      <c r="C194" s="3" t="s">
        <v>32</v>
      </c>
      <c r="D194" s="3" t="s">
        <v>12</v>
      </c>
      <c r="E194" s="3" t="s">
        <v>13</v>
      </c>
      <c r="F194" s="3" t="s">
        <v>23</v>
      </c>
      <c r="G194" s="3">
        <v>51.486142999999998</v>
      </c>
      <c r="H194" s="3" t="s">
        <v>15</v>
      </c>
      <c r="I194" s="3" t="s">
        <v>16</v>
      </c>
      <c r="J194" s="3" t="s">
        <v>17</v>
      </c>
      <c r="K194" s="3">
        <v>-0.18048400000000001</v>
      </c>
      <c r="L194" s="3">
        <v>1</v>
      </c>
      <c r="M194" s="3">
        <v>2</v>
      </c>
      <c r="N194" s="3" t="s">
        <v>476</v>
      </c>
      <c r="O194" s="3" t="s">
        <v>477</v>
      </c>
      <c r="P194" s="3" t="s">
        <v>483</v>
      </c>
      <c r="Q194" s="3">
        <v>30</v>
      </c>
      <c r="R194" s="5">
        <v>0.79166666666666663</v>
      </c>
      <c r="S194" s="3" t="s">
        <v>479</v>
      </c>
      <c r="T194" s="3" t="s">
        <v>480</v>
      </c>
      <c r="U194" s="3" t="s">
        <v>481</v>
      </c>
    </row>
    <row r="195" spans="1:21" ht="15.75" x14ac:dyDescent="0.25">
      <c r="A195" s="6" t="s">
        <v>227</v>
      </c>
      <c r="B195" s="7">
        <v>44318</v>
      </c>
      <c r="C195" s="6" t="s">
        <v>36</v>
      </c>
      <c r="D195" s="6" t="s">
        <v>25</v>
      </c>
      <c r="E195" s="6" t="s">
        <v>13</v>
      </c>
      <c r="F195" s="6" t="s">
        <v>23</v>
      </c>
      <c r="G195" s="6">
        <v>51.492260000000002</v>
      </c>
      <c r="H195" s="6" t="s">
        <v>28</v>
      </c>
      <c r="I195" s="6" t="s">
        <v>16</v>
      </c>
      <c r="J195" s="6" t="s">
        <v>17</v>
      </c>
      <c r="K195" s="6">
        <v>-0.15762399999999999</v>
      </c>
      <c r="L195" s="6">
        <v>1</v>
      </c>
      <c r="M195" s="6">
        <v>2</v>
      </c>
      <c r="N195" s="6" t="s">
        <v>476</v>
      </c>
      <c r="O195" s="6" t="s">
        <v>477</v>
      </c>
      <c r="P195" s="6" t="s">
        <v>483</v>
      </c>
      <c r="Q195" s="6">
        <v>30</v>
      </c>
      <c r="R195" s="8">
        <v>0.81666666666666676</v>
      </c>
      <c r="S195" s="6" t="s">
        <v>479</v>
      </c>
      <c r="T195" s="6" t="s">
        <v>480</v>
      </c>
      <c r="U195" s="6" t="s">
        <v>481</v>
      </c>
    </row>
    <row r="196" spans="1:21" ht="15.75" x14ac:dyDescent="0.25">
      <c r="A196" s="3" t="s">
        <v>228</v>
      </c>
      <c r="B196" s="4">
        <v>44331</v>
      </c>
      <c r="C196" s="3" t="s">
        <v>32</v>
      </c>
      <c r="D196" s="3" t="s">
        <v>12</v>
      </c>
      <c r="E196" s="3" t="s">
        <v>74</v>
      </c>
      <c r="F196" s="3" t="s">
        <v>23</v>
      </c>
      <c r="G196" s="3">
        <v>51.517978999999997</v>
      </c>
      <c r="H196" s="3" t="s">
        <v>28</v>
      </c>
      <c r="I196" s="3" t="s">
        <v>16</v>
      </c>
      <c r="J196" s="3" t="s">
        <v>17</v>
      </c>
      <c r="K196" s="3">
        <v>-0.20400699999999999</v>
      </c>
      <c r="L196" s="3">
        <v>2</v>
      </c>
      <c r="M196" s="3">
        <v>2</v>
      </c>
      <c r="N196" s="3" t="s">
        <v>476</v>
      </c>
      <c r="O196" s="3" t="s">
        <v>482</v>
      </c>
      <c r="P196" s="3" t="s">
        <v>74</v>
      </c>
      <c r="Q196" s="3">
        <v>30</v>
      </c>
      <c r="R196" s="5">
        <v>0.93611111111111101</v>
      </c>
      <c r="S196" s="3" t="s">
        <v>479</v>
      </c>
      <c r="T196" s="3" t="s">
        <v>486</v>
      </c>
      <c r="U196" s="3" t="s">
        <v>481</v>
      </c>
    </row>
    <row r="197" spans="1:21" ht="15.75" x14ac:dyDescent="0.25">
      <c r="A197" s="6" t="s">
        <v>229</v>
      </c>
      <c r="B197" s="7">
        <v>44329</v>
      </c>
      <c r="C197" s="6" t="s">
        <v>34</v>
      </c>
      <c r="D197" s="6" t="s">
        <v>12</v>
      </c>
      <c r="E197" s="6" t="s">
        <v>13</v>
      </c>
      <c r="F197" s="6" t="s">
        <v>23</v>
      </c>
      <c r="G197" s="6">
        <v>51.495373000000001</v>
      </c>
      <c r="H197" s="6" t="s">
        <v>15</v>
      </c>
      <c r="I197" s="6" t="s">
        <v>16</v>
      </c>
      <c r="J197" s="6" t="s">
        <v>230</v>
      </c>
      <c r="K197" s="6">
        <v>-0.172625</v>
      </c>
      <c r="L197" s="6">
        <v>2</v>
      </c>
      <c r="M197" s="6">
        <v>1</v>
      </c>
      <c r="N197" s="6" t="s">
        <v>476</v>
      </c>
      <c r="O197" s="6" t="s">
        <v>477</v>
      </c>
      <c r="P197" s="6" t="s">
        <v>483</v>
      </c>
      <c r="Q197" s="6">
        <v>30</v>
      </c>
      <c r="R197" s="8">
        <v>0.79166666666666663</v>
      </c>
      <c r="S197" s="6" t="s">
        <v>479</v>
      </c>
      <c r="T197" s="6" t="s">
        <v>480</v>
      </c>
      <c r="U197" s="6" t="s">
        <v>481</v>
      </c>
    </row>
    <row r="198" spans="1:21" ht="15.75" x14ac:dyDescent="0.25">
      <c r="A198" s="3" t="s">
        <v>231</v>
      </c>
      <c r="B198" s="4">
        <v>44322</v>
      </c>
      <c r="C198" s="3" t="s">
        <v>34</v>
      </c>
      <c r="D198" s="3" t="s">
        <v>12</v>
      </c>
      <c r="E198" s="3" t="s">
        <v>13</v>
      </c>
      <c r="F198" s="3" t="s">
        <v>23</v>
      </c>
      <c r="G198" s="3">
        <v>51.477989000000001</v>
      </c>
      <c r="H198" s="3" t="s">
        <v>28</v>
      </c>
      <c r="I198" s="3" t="s">
        <v>16</v>
      </c>
      <c r="J198" s="3" t="s">
        <v>17</v>
      </c>
      <c r="K198" s="3">
        <v>-0.182393</v>
      </c>
      <c r="L198" s="3">
        <v>1</v>
      </c>
      <c r="M198" s="3">
        <v>2</v>
      </c>
      <c r="N198" s="3" t="s">
        <v>476</v>
      </c>
      <c r="O198" s="3" t="s">
        <v>477</v>
      </c>
      <c r="P198" s="3" t="s">
        <v>483</v>
      </c>
      <c r="Q198" s="3">
        <v>30</v>
      </c>
      <c r="R198" s="5">
        <v>0.88541666666666663</v>
      </c>
      <c r="S198" s="3" t="s">
        <v>479</v>
      </c>
      <c r="T198" s="3" t="s">
        <v>480</v>
      </c>
      <c r="U198" s="3" t="s">
        <v>481</v>
      </c>
    </row>
    <row r="199" spans="1:21" ht="15.75" x14ac:dyDescent="0.25">
      <c r="A199" s="6" t="s">
        <v>232</v>
      </c>
      <c r="B199" s="7">
        <v>44331</v>
      </c>
      <c r="C199" s="6" t="s">
        <v>32</v>
      </c>
      <c r="D199" s="6" t="s">
        <v>12</v>
      </c>
      <c r="E199" s="6" t="s">
        <v>74</v>
      </c>
      <c r="F199" s="6" t="s">
        <v>23</v>
      </c>
      <c r="G199" s="6">
        <v>51.493667000000002</v>
      </c>
      <c r="H199" s="6" t="s">
        <v>15</v>
      </c>
      <c r="I199" s="6" t="s">
        <v>16</v>
      </c>
      <c r="J199" s="6" t="s">
        <v>17</v>
      </c>
      <c r="K199" s="6">
        <v>-0.184362</v>
      </c>
      <c r="L199" s="6">
        <v>1</v>
      </c>
      <c r="M199" s="6">
        <v>2</v>
      </c>
      <c r="N199" s="6" t="s">
        <v>476</v>
      </c>
      <c r="O199" s="6" t="s">
        <v>477</v>
      </c>
      <c r="P199" s="6" t="s">
        <v>74</v>
      </c>
      <c r="Q199" s="6">
        <v>30</v>
      </c>
      <c r="R199" s="8">
        <v>0.33333333333333331</v>
      </c>
      <c r="S199" s="6" t="s">
        <v>479</v>
      </c>
      <c r="T199" s="6" t="s">
        <v>480</v>
      </c>
      <c r="U199" s="6" t="s">
        <v>481</v>
      </c>
    </row>
    <row r="200" spans="1:21" ht="15.75" x14ac:dyDescent="0.25">
      <c r="A200" s="3" t="s">
        <v>233</v>
      </c>
      <c r="B200" s="4">
        <v>44317</v>
      </c>
      <c r="C200" s="3" t="s">
        <v>32</v>
      </c>
      <c r="D200" s="3" t="s">
        <v>25</v>
      </c>
      <c r="E200" s="3" t="s">
        <v>20</v>
      </c>
      <c r="F200" s="3" t="s">
        <v>23</v>
      </c>
      <c r="G200" s="3">
        <v>51.488492999999998</v>
      </c>
      <c r="H200" s="3" t="s">
        <v>28</v>
      </c>
      <c r="I200" s="3" t="s">
        <v>16</v>
      </c>
      <c r="J200" s="3" t="s">
        <v>17</v>
      </c>
      <c r="K200" s="3">
        <v>-0.19292200000000001</v>
      </c>
      <c r="L200" s="3">
        <v>1</v>
      </c>
      <c r="M200" s="3">
        <v>1</v>
      </c>
      <c r="N200" s="3" t="s">
        <v>476</v>
      </c>
      <c r="O200" s="3" t="s">
        <v>477</v>
      </c>
      <c r="P200" s="3" t="s">
        <v>483</v>
      </c>
      <c r="Q200" s="3">
        <v>30</v>
      </c>
      <c r="R200" s="5">
        <v>0.91666666666666663</v>
      </c>
      <c r="S200" s="3" t="s">
        <v>479</v>
      </c>
      <c r="T200" s="3" t="s">
        <v>480</v>
      </c>
      <c r="U200" s="3" t="s">
        <v>484</v>
      </c>
    </row>
    <row r="201" spans="1:21" ht="15.75" x14ac:dyDescent="0.25">
      <c r="A201" s="6" t="s">
        <v>234</v>
      </c>
      <c r="B201" s="7">
        <v>44322</v>
      </c>
      <c r="C201" s="6" t="s">
        <v>34</v>
      </c>
      <c r="D201" s="6" t="s">
        <v>25</v>
      </c>
      <c r="E201" s="6" t="s">
        <v>235</v>
      </c>
      <c r="F201" s="6" t="s">
        <v>23</v>
      </c>
      <c r="G201" s="6">
        <v>51.501761999999999</v>
      </c>
      <c r="H201" s="6" t="s">
        <v>15</v>
      </c>
      <c r="I201" s="6" t="s">
        <v>158</v>
      </c>
      <c r="J201" s="6" t="s">
        <v>17</v>
      </c>
      <c r="K201" s="6">
        <v>-0.184473</v>
      </c>
      <c r="L201" s="6">
        <v>1</v>
      </c>
      <c r="M201" s="6">
        <v>2</v>
      </c>
      <c r="N201" s="6" t="s">
        <v>476</v>
      </c>
      <c r="O201" s="6" t="s">
        <v>477</v>
      </c>
      <c r="P201" s="6" t="s">
        <v>483</v>
      </c>
      <c r="Q201" s="6">
        <v>30</v>
      </c>
      <c r="R201" s="8">
        <v>0.69791666666666663</v>
      </c>
      <c r="S201" s="6" t="s">
        <v>479</v>
      </c>
      <c r="T201" s="6" t="s">
        <v>480</v>
      </c>
      <c r="U201" s="6" t="s">
        <v>497</v>
      </c>
    </row>
    <row r="202" spans="1:21" ht="15.75" x14ac:dyDescent="0.25">
      <c r="A202" s="3" t="s">
        <v>236</v>
      </c>
      <c r="B202" s="4">
        <v>44334</v>
      </c>
      <c r="C202" s="3" t="s">
        <v>19</v>
      </c>
      <c r="D202" s="3" t="s">
        <v>40</v>
      </c>
      <c r="E202" s="3" t="s">
        <v>41</v>
      </c>
      <c r="F202" s="3" t="s">
        <v>23</v>
      </c>
      <c r="G202" s="3">
        <v>51.487569999999998</v>
      </c>
      <c r="H202" s="3" t="s">
        <v>15</v>
      </c>
      <c r="I202" s="3" t="s">
        <v>16</v>
      </c>
      <c r="J202" s="3" t="s">
        <v>17</v>
      </c>
      <c r="K202" s="3">
        <v>-0.168184</v>
      </c>
      <c r="L202" s="3">
        <v>1</v>
      </c>
      <c r="M202" s="3">
        <v>1</v>
      </c>
      <c r="N202" s="3" t="s">
        <v>476</v>
      </c>
      <c r="O202" s="3" t="s">
        <v>477</v>
      </c>
      <c r="P202" s="3" t="s">
        <v>483</v>
      </c>
      <c r="Q202" s="3">
        <v>30</v>
      </c>
      <c r="R202" s="5">
        <v>0.4458333333333333</v>
      </c>
      <c r="S202" s="3" t="s">
        <v>479</v>
      </c>
      <c r="T202" s="3" t="s">
        <v>480</v>
      </c>
      <c r="U202" s="3" t="s">
        <v>489</v>
      </c>
    </row>
    <row r="203" spans="1:21" ht="15.75" x14ac:dyDescent="0.25">
      <c r="A203" s="6" t="s">
        <v>237</v>
      </c>
      <c r="B203" s="7">
        <v>44321</v>
      </c>
      <c r="C203" s="6" t="s">
        <v>27</v>
      </c>
      <c r="D203" s="6" t="s">
        <v>12</v>
      </c>
      <c r="E203" s="6" t="s">
        <v>13</v>
      </c>
      <c r="F203" s="6" t="s">
        <v>23</v>
      </c>
      <c r="G203" s="6">
        <v>51.480046999999999</v>
      </c>
      <c r="H203" s="6" t="s">
        <v>15</v>
      </c>
      <c r="I203" s="6" t="s">
        <v>16</v>
      </c>
      <c r="J203" s="6" t="s">
        <v>17</v>
      </c>
      <c r="K203" s="6">
        <v>-0.18173500000000001</v>
      </c>
      <c r="L203" s="6">
        <v>1</v>
      </c>
      <c r="M203" s="6">
        <v>2</v>
      </c>
      <c r="N203" s="6" t="s">
        <v>476</v>
      </c>
      <c r="O203" s="6" t="s">
        <v>477</v>
      </c>
      <c r="P203" s="6" t="s">
        <v>478</v>
      </c>
      <c r="Q203" s="6">
        <v>30</v>
      </c>
      <c r="R203" s="8">
        <v>0.40208333333333335</v>
      </c>
      <c r="S203" s="6" t="s">
        <v>479</v>
      </c>
      <c r="T203" s="6" t="s">
        <v>480</v>
      </c>
      <c r="U203" s="6" t="s">
        <v>489</v>
      </c>
    </row>
    <row r="204" spans="1:21" ht="15.75" x14ac:dyDescent="0.25">
      <c r="A204" s="3" t="s">
        <v>238</v>
      </c>
      <c r="B204" s="4">
        <v>44320</v>
      </c>
      <c r="C204" s="3" t="s">
        <v>19</v>
      </c>
      <c r="D204" s="3" t="s">
        <v>12</v>
      </c>
      <c r="E204" s="3" t="s">
        <v>13</v>
      </c>
      <c r="F204" s="3" t="s">
        <v>23</v>
      </c>
      <c r="G204" s="3">
        <v>51.480961999999998</v>
      </c>
      <c r="H204" s="3" t="s">
        <v>15</v>
      </c>
      <c r="I204" s="3" t="s">
        <v>16</v>
      </c>
      <c r="J204" s="3" t="s">
        <v>17</v>
      </c>
      <c r="K204" s="3">
        <v>-0.17694599999999999</v>
      </c>
      <c r="L204" s="3">
        <v>3</v>
      </c>
      <c r="M204" s="3">
        <v>2</v>
      </c>
      <c r="N204" s="3" t="s">
        <v>476</v>
      </c>
      <c r="O204" s="3" t="s">
        <v>477</v>
      </c>
      <c r="P204" s="3" t="s">
        <v>483</v>
      </c>
      <c r="Q204" s="3">
        <v>30</v>
      </c>
      <c r="R204" s="5">
        <v>0.6791666666666667</v>
      </c>
      <c r="S204" s="3" t="s">
        <v>479</v>
      </c>
      <c r="T204" s="3" t="s">
        <v>480</v>
      </c>
      <c r="U204" s="3" t="s">
        <v>481</v>
      </c>
    </row>
    <row r="205" spans="1:21" ht="15.75" x14ac:dyDescent="0.25">
      <c r="A205" s="6" t="s">
        <v>239</v>
      </c>
      <c r="B205" s="7">
        <v>44335</v>
      </c>
      <c r="C205" s="6" t="s">
        <v>27</v>
      </c>
      <c r="D205" s="6" t="s">
        <v>12</v>
      </c>
      <c r="E205" s="6" t="s">
        <v>13</v>
      </c>
      <c r="F205" s="6" t="s">
        <v>23</v>
      </c>
      <c r="G205" s="6">
        <v>51.484282</v>
      </c>
      <c r="H205" s="6" t="s">
        <v>15</v>
      </c>
      <c r="I205" s="6" t="s">
        <v>16</v>
      </c>
      <c r="J205" s="6" t="s">
        <v>17</v>
      </c>
      <c r="K205" s="6">
        <v>-0.15924199999999999</v>
      </c>
      <c r="L205" s="6">
        <v>1</v>
      </c>
      <c r="M205" s="6">
        <v>1</v>
      </c>
      <c r="N205" s="6" t="s">
        <v>476</v>
      </c>
      <c r="O205" s="6" t="s">
        <v>477</v>
      </c>
      <c r="P205" s="6" t="s">
        <v>483</v>
      </c>
      <c r="Q205" s="6">
        <v>30</v>
      </c>
      <c r="R205" s="8">
        <v>0.78055555555555556</v>
      </c>
      <c r="S205" s="6" t="s">
        <v>479</v>
      </c>
      <c r="T205" s="6" t="s">
        <v>480</v>
      </c>
      <c r="U205" s="6" t="s">
        <v>481</v>
      </c>
    </row>
    <row r="206" spans="1:21" ht="15.75" x14ac:dyDescent="0.25">
      <c r="A206" s="3" t="s">
        <v>240</v>
      </c>
      <c r="B206" s="4">
        <v>44337</v>
      </c>
      <c r="C206" s="3" t="s">
        <v>11</v>
      </c>
      <c r="D206" s="3" t="s">
        <v>40</v>
      </c>
      <c r="E206" s="3" t="s">
        <v>41</v>
      </c>
      <c r="F206" s="3" t="s">
        <v>14</v>
      </c>
      <c r="G206" s="3">
        <v>51.497500000000002</v>
      </c>
      <c r="H206" s="3" t="s">
        <v>15</v>
      </c>
      <c r="I206" s="3" t="s">
        <v>16</v>
      </c>
      <c r="J206" s="3" t="s">
        <v>17</v>
      </c>
      <c r="K206" s="3">
        <v>-0.164904</v>
      </c>
      <c r="L206" s="3">
        <v>1</v>
      </c>
      <c r="M206" s="3">
        <v>1</v>
      </c>
      <c r="N206" s="3" t="s">
        <v>476</v>
      </c>
      <c r="O206" s="3" t="s">
        <v>477</v>
      </c>
      <c r="P206" s="3" t="s">
        <v>483</v>
      </c>
      <c r="Q206" s="3">
        <v>30</v>
      </c>
      <c r="R206" s="5">
        <v>0.65972222222222221</v>
      </c>
      <c r="S206" s="3" t="s">
        <v>479</v>
      </c>
      <c r="T206" s="3" t="s">
        <v>480</v>
      </c>
      <c r="U206" s="3" t="s">
        <v>492</v>
      </c>
    </row>
    <row r="207" spans="1:21" ht="15.75" x14ac:dyDescent="0.25">
      <c r="A207" s="6" t="s">
        <v>241</v>
      </c>
      <c r="B207" s="7">
        <v>44339</v>
      </c>
      <c r="C207" s="6" t="s">
        <v>36</v>
      </c>
      <c r="D207" s="6" t="s">
        <v>12</v>
      </c>
      <c r="E207" s="6" t="s">
        <v>13</v>
      </c>
      <c r="F207" s="6" t="s">
        <v>23</v>
      </c>
      <c r="G207" s="6">
        <v>51.509332999999998</v>
      </c>
      <c r="H207" s="6" t="s">
        <v>15</v>
      </c>
      <c r="I207" s="6" t="s">
        <v>16</v>
      </c>
      <c r="J207" s="6" t="s">
        <v>17</v>
      </c>
      <c r="K207" s="6">
        <v>-0.19728599999999999</v>
      </c>
      <c r="L207" s="6">
        <v>1</v>
      </c>
      <c r="M207" s="6">
        <v>2</v>
      </c>
      <c r="N207" s="6" t="s">
        <v>476</v>
      </c>
      <c r="O207" s="6" t="s">
        <v>477</v>
      </c>
      <c r="P207" s="6" t="s">
        <v>483</v>
      </c>
      <c r="Q207" s="6">
        <v>30</v>
      </c>
      <c r="R207" s="8">
        <v>0.38819444444444445</v>
      </c>
      <c r="S207" s="6" t="s">
        <v>479</v>
      </c>
      <c r="T207" s="6" t="s">
        <v>480</v>
      </c>
      <c r="U207" s="6" t="s">
        <v>481</v>
      </c>
    </row>
    <row r="208" spans="1:21" ht="15.75" x14ac:dyDescent="0.25">
      <c r="A208" s="3" t="s">
        <v>242</v>
      </c>
      <c r="B208" s="4">
        <v>44332</v>
      </c>
      <c r="C208" s="3" t="s">
        <v>36</v>
      </c>
      <c r="D208" s="3" t="s">
        <v>25</v>
      </c>
      <c r="E208" s="3" t="s">
        <v>13</v>
      </c>
      <c r="F208" s="3" t="s">
        <v>23</v>
      </c>
      <c r="G208" s="3">
        <v>51.499527999999998</v>
      </c>
      <c r="H208" s="3" t="s">
        <v>15</v>
      </c>
      <c r="I208" s="3" t="s">
        <v>16</v>
      </c>
      <c r="J208" s="3" t="s">
        <v>17</v>
      </c>
      <c r="K208" s="3">
        <v>-0.19709599999999999</v>
      </c>
      <c r="L208" s="3">
        <v>2</v>
      </c>
      <c r="M208" s="3">
        <v>1</v>
      </c>
      <c r="N208" s="3" t="s">
        <v>476</v>
      </c>
      <c r="O208" s="3" t="s">
        <v>477</v>
      </c>
      <c r="P208" s="3" t="s">
        <v>488</v>
      </c>
      <c r="Q208" s="3">
        <v>30</v>
      </c>
      <c r="R208" s="5">
        <v>0.77083333333333337</v>
      </c>
      <c r="S208" s="3" t="s">
        <v>479</v>
      </c>
      <c r="T208" s="3" t="s">
        <v>480</v>
      </c>
      <c r="U208" s="3" t="s">
        <v>481</v>
      </c>
    </row>
    <row r="209" spans="1:21" ht="15.75" x14ac:dyDescent="0.25">
      <c r="A209" s="6" t="s">
        <v>243</v>
      </c>
      <c r="B209" s="7">
        <v>44342</v>
      </c>
      <c r="C209" s="6" t="s">
        <v>27</v>
      </c>
      <c r="D209" s="6" t="s">
        <v>40</v>
      </c>
      <c r="E209" s="6" t="s">
        <v>41</v>
      </c>
      <c r="F209" s="6" t="s">
        <v>23</v>
      </c>
      <c r="G209" s="6">
        <v>51.523505999999998</v>
      </c>
      <c r="H209" s="6" t="s">
        <v>15</v>
      </c>
      <c r="I209" s="6" t="s">
        <v>16</v>
      </c>
      <c r="J209" s="6" t="s">
        <v>17</v>
      </c>
      <c r="K209" s="6">
        <v>-0.206673</v>
      </c>
      <c r="L209" s="6">
        <v>1</v>
      </c>
      <c r="M209" s="6">
        <v>1</v>
      </c>
      <c r="N209" s="6" t="s">
        <v>476</v>
      </c>
      <c r="O209" s="6" t="s">
        <v>482</v>
      </c>
      <c r="P209" s="6" t="s">
        <v>483</v>
      </c>
      <c r="Q209" s="6">
        <v>30</v>
      </c>
      <c r="R209" s="8">
        <v>0.375</v>
      </c>
      <c r="S209" s="6" t="s">
        <v>479</v>
      </c>
      <c r="T209" s="6" t="s">
        <v>490</v>
      </c>
      <c r="U209" s="6" t="s">
        <v>481</v>
      </c>
    </row>
    <row r="210" spans="1:21" ht="15.75" x14ac:dyDescent="0.25">
      <c r="A210" s="3" t="s">
        <v>244</v>
      </c>
      <c r="B210" s="4">
        <v>44318</v>
      </c>
      <c r="C210" s="3" t="s">
        <v>36</v>
      </c>
      <c r="D210" s="3" t="s">
        <v>12</v>
      </c>
      <c r="E210" s="3" t="s">
        <v>13</v>
      </c>
      <c r="F210" s="3" t="s">
        <v>23</v>
      </c>
      <c r="G210" s="3">
        <v>51.507862000000003</v>
      </c>
      <c r="H210" s="3" t="s">
        <v>15</v>
      </c>
      <c r="I210" s="3" t="s">
        <v>16</v>
      </c>
      <c r="J210" s="3" t="s">
        <v>17</v>
      </c>
      <c r="K210" s="3">
        <v>-0.19518199999999999</v>
      </c>
      <c r="L210" s="3">
        <v>1</v>
      </c>
      <c r="M210" s="3">
        <v>1</v>
      </c>
      <c r="N210" s="3" t="s">
        <v>476</v>
      </c>
      <c r="O210" s="3" t="s">
        <v>477</v>
      </c>
      <c r="P210" s="3" t="s">
        <v>483</v>
      </c>
      <c r="Q210" s="3">
        <v>30</v>
      </c>
      <c r="R210" s="5">
        <v>0.5</v>
      </c>
      <c r="S210" s="3" t="s">
        <v>479</v>
      </c>
      <c r="T210" s="3" t="s">
        <v>480</v>
      </c>
      <c r="U210" s="3" t="s">
        <v>481</v>
      </c>
    </row>
    <row r="211" spans="1:21" ht="15.75" x14ac:dyDescent="0.25">
      <c r="A211" s="6" t="s">
        <v>245</v>
      </c>
      <c r="B211" s="7">
        <v>44333</v>
      </c>
      <c r="C211" s="6" t="s">
        <v>22</v>
      </c>
      <c r="D211" s="6" t="s">
        <v>12</v>
      </c>
      <c r="E211" s="6" t="s">
        <v>74</v>
      </c>
      <c r="F211" s="6" t="s">
        <v>23</v>
      </c>
      <c r="G211" s="6">
        <v>51.486884000000003</v>
      </c>
      <c r="H211" s="6" t="s">
        <v>15</v>
      </c>
      <c r="I211" s="6" t="s">
        <v>246</v>
      </c>
      <c r="J211" s="6" t="s">
        <v>17</v>
      </c>
      <c r="K211" s="6">
        <v>-0.25290600000000002</v>
      </c>
      <c r="L211" s="6">
        <v>1</v>
      </c>
      <c r="M211" s="6">
        <v>2</v>
      </c>
      <c r="N211" s="6" t="s">
        <v>476</v>
      </c>
      <c r="O211" s="6" t="s">
        <v>477</v>
      </c>
      <c r="P211" s="6" t="s">
        <v>74</v>
      </c>
      <c r="Q211" s="6">
        <v>30</v>
      </c>
      <c r="R211" s="8">
        <v>0.73263888888888884</v>
      </c>
      <c r="S211" s="6" t="s">
        <v>479</v>
      </c>
      <c r="T211" s="6" t="s">
        <v>480</v>
      </c>
      <c r="U211" s="6" t="s">
        <v>484</v>
      </c>
    </row>
    <row r="212" spans="1:21" ht="15.75" x14ac:dyDescent="0.25">
      <c r="A212" s="3" t="s">
        <v>247</v>
      </c>
      <c r="B212" s="4">
        <v>44261</v>
      </c>
      <c r="C212" s="3" t="s">
        <v>32</v>
      </c>
      <c r="D212" s="3" t="s">
        <v>25</v>
      </c>
      <c r="E212" s="3" t="s">
        <v>13</v>
      </c>
      <c r="F212" s="3" t="s">
        <v>23</v>
      </c>
      <c r="G212" s="3">
        <v>51.516804</v>
      </c>
      <c r="H212" s="3" t="s">
        <v>15</v>
      </c>
      <c r="I212" s="3" t="s">
        <v>75</v>
      </c>
      <c r="J212" s="3" t="s">
        <v>17</v>
      </c>
      <c r="K212" s="3">
        <v>-0.22725899999999999</v>
      </c>
      <c r="L212" s="3">
        <v>1</v>
      </c>
      <c r="M212" s="3">
        <v>2</v>
      </c>
      <c r="N212" s="3" t="s">
        <v>476</v>
      </c>
      <c r="O212" s="3" t="s">
        <v>477</v>
      </c>
      <c r="P212" s="3" t="s">
        <v>483</v>
      </c>
      <c r="Q212" s="3">
        <v>30</v>
      </c>
      <c r="R212" s="5">
        <v>0.36805555555555558</v>
      </c>
      <c r="S212" s="3" t="s">
        <v>479</v>
      </c>
      <c r="T212" s="3" t="s">
        <v>480</v>
      </c>
      <c r="U212" s="3" t="s">
        <v>481</v>
      </c>
    </row>
    <row r="213" spans="1:21" ht="15.75" x14ac:dyDescent="0.25">
      <c r="A213" s="6" t="s">
        <v>248</v>
      </c>
      <c r="B213" s="7">
        <v>44336</v>
      </c>
      <c r="C213" s="6" t="s">
        <v>34</v>
      </c>
      <c r="D213" s="6" t="s">
        <v>12</v>
      </c>
      <c r="E213" s="6" t="s">
        <v>13</v>
      </c>
      <c r="F213" s="6" t="s">
        <v>23</v>
      </c>
      <c r="G213" s="6">
        <v>51.500732999999997</v>
      </c>
      <c r="H213" s="6" t="s">
        <v>15</v>
      </c>
      <c r="I213" s="6" t="s">
        <v>16</v>
      </c>
      <c r="J213" s="6" t="s">
        <v>17</v>
      </c>
      <c r="K213" s="6">
        <v>-0.19359100000000001</v>
      </c>
      <c r="L213" s="6">
        <v>1</v>
      </c>
      <c r="M213" s="6">
        <v>1</v>
      </c>
      <c r="N213" s="6" t="s">
        <v>476</v>
      </c>
      <c r="O213" s="6" t="s">
        <v>477</v>
      </c>
      <c r="P213" s="6" t="s">
        <v>483</v>
      </c>
      <c r="Q213" s="6">
        <v>30</v>
      </c>
      <c r="R213" s="8">
        <v>0.76388888888888884</v>
      </c>
      <c r="S213" s="6" t="s">
        <v>479</v>
      </c>
      <c r="T213" s="6" t="s">
        <v>480</v>
      </c>
      <c r="U213" s="6" t="s">
        <v>481</v>
      </c>
    </row>
    <row r="214" spans="1:21" ht="15.75" x14ac:dyDescent="0.25">
      <c r="A214" s="3" t="s">
        <v>249</v>
      </c>
      <c r="B214" s="4">
        <v>44344</v>
      </c>
      <c r="C214" s="3" t="s">
        <v>11</v>
      </c>
      <c r="D214" s="3" t="s">
        <v>12</v>
      </c>
      <c r="E214" s="3" t="s">
        <v>13</v>
      </c>
      <c r="F214" s="3" t="s">
        <v>23</v>
      </c>
      <c r="G214" s="3">
        <v>51.499727</v>
      </c>
      <c r="H214" s="3" t="s">
        <v>15</v>
      </c>
      <c r="I214" s="3" t="s">
        <v>16</v>
      </c>
      <c r="J214" s="3" t="s">
        <v>17</v>
      </c>
      <c r="K214" s="3">
        <v>-0.163518</v>
      </c>
      <c r="L214" s="3">
        <v>1</v>
      </c>
      <c r="M214" s="3">
        <v>3</v>
      </c>
      <c r="N214" s="3" t="s">
        <v>476</v>
      </c>
      <c r="O214" s="3" t="s">
        <v>477</v>
      </c>
      <c r="P214" s="3" t="s">
        <v>488</v>
      </c>
      <c r="Q214" s="3">
        <v>30</v>
      </c>
      <c r="R214" s="5">
        <v>0.30555555555555552</v>
      </c>
      <c r="S214" s="3" t="s">
        <v>479</v>
      </c>
      <c r="T214" s="3" t="s">
        <v>480</v>
      </c>
      <c r="U214" s="3" t="s">
        <v>481</v>
      </c>
    </row>
    <row r="215" spans="1:21" ht="15.75" x14ac:dyDescent="0.25">
      <c r="A215" s="6" t="s">
        <v>250</v>
      </c>
      <c r="B215" s="7">
        <v>44339</v>
      </c>
      <c r="C215" s="6" t="s">
        <v>36</v>
      </c>
      <c r="D215" s="6" t="s">
        <v>12</v>
      </c>
      <c r="E215" s="6" t="s">
        <v>20</v>
      </c>
      <c r="F215" s="6" t="s">
        <v>23</v>
      </c>
      <c r="G215" s="6">
        <v>51.497985999999997</v>
      </c>
      <c r="H215" s="6" t="s">
        <v>28</v>
      </c>
      <c r="I215" s="6" t="s">
        <v>16</v>
      </c>
      <c r="J215" s="6" t="s">
        <v>17</v>
      </c>
      <c r="K215" s="6">
        <v>-0.20796300000000001</v>
      </c>
      <c r="L215" s="6">
        <v>1</v>
      </c>
      <c r="M215" s="6">
        <v>2</v>
      </c>
      <c r="N215" s="6" t="s">
        <v>476</v>
      </c>
      <c r="O215" s="6" t="s">
        <v>477</v>
      </c>
      <c r="P215" s="6" t="s">
        <v>483</v>
      </c>
      <c r="Q215" s="6">
        <v>30</v>
      </c>
      <c r="R215" s="8">
        <v>0.86041666666666661</v>
      </c>
      <c r="S215" s="6" t="s">
        <v>479</v>
      </c>
      <c r="T215" s="6" t="s">
        <v>480</v>
      </c>
      <c r="U215" s="6" t="s">
        <v>481</v>
      </c>
    </row>
    <row r="216" spans="1:21" ht="15.75" x14ac:dyDescent="0.25">
      <c r="A216" s="3" t="s">
        <v>251</v>
      </c>
      <c r="B216" s="4">
        <v>44329</v>
      </c>
      <c r="C216" s="3" t="s">
        <v>34</v>
      </c>
      <c r="D216" s="3" t="s">
        <v>12</v>
      </c>
      <c r="E216" s="3" t="s">
        <v>13</v>
      </c>
      <c r="F216" s="3" t="s">
        <v>23</v>
      </c>
      <c r="G216" s="3">
        <v>51.496578999999997</v>
      </c>
      <c r="H216" s="3" t="s">
        <v>15</v>
      </c>
      <c r="I216" s="3" t="s">
        <v>16</v>
      </c>
      <c r="J216" s="3" t="s">
        <v>17</v>
      </c>
      <c r="K216" s="3">
        <v>-0.19245799999999999</v>
      </c>
      <c r="L216" s="3">
        <v>1</v>
      </c>
      <c r="M216" s="3">
        <v>1</v>
      </c>
      <c r="N216" s="3" t="s">
        <v>476</v>
      </c>
      <c r="O216" s="3" t="s">
        <v>477</v>
      </c>
      <c r="P216" s="3" t="s">
        <v>483</v>
      </c>
      <c r="Q216" s="3">
        <v>30</v>
      </c>
      <c r="R216" s="5">
        <v>0.72152777777777777</v>
      </c>
      <c r="S216" s="3" t="s">
        <v>479</v>
      </c>
      <c r="T216" s="3" t="s">
        <v>480</v>
      </c>
      <c r="U216" s="3" t="s">
        <v>481</v>
      </c>
    </row>
    <row r="217" spans="1:21" ht="15.75" x14ac:dyDescent="0.25">
      <c r="A217" s="6" t="s">
        <v>252</v>
      </c>
      <c r="B217" s="7">
        <v>44377</v>
      </c>
      <c r="C217" s="6" t="s">
        <v>27</v>
      </c>
      <c r="D217" s="6" t="s">
        <v>12</v>
      </c>
      <c r="E217" s="6" t="s">
        <v>13</v>
      </c>
      <c r="F217" s="6" t="s">
        <v>23</v>
      </c>
      <c r="G217" s="6">
        <v>51.506096999999997</v>
      </c>
      <c r="H217" s="6" t="s">
        <v>15</v>
      </c>
      <c r="I217" s="6" t="s">
        <v>16</v>
      </c>
      <c r="J217" s="6" t="s">
        <v>17</v>
      </c>
      <c r="K217" s="6">
        <v>-0.20908599999999999</v>
      </c>
      <c r="L217" s="6">
        <v>1</v>
      </c>
      <c r="M217" s="6">
        <v>2</v>
      </c>
      <c r="N217" s="6" t="s">
        <v>476</v>
      </c>
      <c r="O217" s="6" t="s">
        <v>477</v>
      </c>
      <c r="P217" s="6" t="s">
        <v>483</v>
      </c>
      <c r="Q217" s="6">
        <v>30</v>
      </c>
      <c r="R217" s="8">
        <v>0.53125</v>
      </c>
      <c r="S217" s="6" t="s">
        <v>479</v>
      </c>
      <c r="T217" s="6" t="s">
        <v>480</v>
      </c>
      <c r="U217" s="6" t="s">
        <v>495</v>
      </c>
    </row>
    <row r="218" spans="1:21" ht="15.75" x14ac:dyDescent="0.25">
      <c r="A218" s="3" t="s">
        <v>253</v>
      </c>
      <c r="B218" s="4">
        <v>44326</v>
      </c>
      <c r="C218" s="3" t="s">
        <v>22</v>
      </c>
      <c r="D218" s="3" t="s">
        <v>40</v>
      </c>
      <c r="E218" s="3" t="s">
        <v>41</v>
      </c>
      <c r="F218" s="3" t="s">
        <v>23</v>
      </c>
      <c r="G218" s="3">
        <v>51.508960999999999</v>
      </c>
      <c r="H218" s="3" t="s">
        <v>15</v>
      </c>
      <c r="I218" s="3" t="s">
        <v>16</v>
      </c>
      <c r="J218" s="3" t="s">
        <v>17</v>
      </c>
      <c r="K218" s="3">
        <v>-0.196436</v>
      </c>
      <c r="L218" s="3">
        <v>1</v>
      </c>
      <c r="M218" s="3">
        <v>2</v>
      </c>
      <c r="N218" s="3" t="s">
        <v>476</v>
      </c>
      <c r="O218" s="3" t="s">
        <v>477</v>
      </c>
      <c r="P218" s="3" t="s">
        <v>488</v>
      </c>
      <c r="Q218" s="3">
        <v>30</v>
      </c>
      <c r="R218" s="5">
        <v>0.45833333333333331</v>
      </c>
      <c r="S218" s="3" t="s">
        <v>479</v>
      </c>
      <c r="T218" s="3" t="s">
        <v>480</v>
      </c>
      <c r="U218" s="3" t="s">
        <v>489</v>
      </c>
    </row>
    <row r="219" spans="1:21" ht="15.75" x14ac:dyDescent="0.25">
      <c r="A219" s="6" t="s">
        <v>254</v>
      </c>
      <c r="B219" s="7">
        <v>44344</v>
      </c>
      <c r="C219" s="6" t="s">
        <v>11</v>
      </c>
      <c r="D219" s="6" t="s">
        <v>12</v>
      </c>
      <c r="E219" s="6" t="s">
        <v>13</v>
      </c>
      <c r="F219" s="6" t="s">
        <v>23</v>
      </c>
      <c r="G219" s="6">
        <v>51.486708999999998</v>
      </c>
      <c r="H219" s="6" t="s">
        <v>15</v>
      </c>
      <c r="I219" s="6" t="s">
        <v>16</v>
      </c>
      <c r="J219" s="6" t="s">
        <v>17</v>
      </c>
      <c r="K219" s="6">
        <v>-0.17066700000000001</v>
      </c>
      <c r="L219" s="6">
        <v>1</v>
      </c>
      <c r="M219" s="6">
        <v>1</v>
      </c>
      <c r="N219" s="6" t="s">
        <v>476</v>
      </c>
      <c r="O219" s="6" t="s">
        <v>477</v>
      </c>
      <c r="P219" s="6" t="s">
        <v>483</v>
      </c>
      <c r="Q219" s="6">
        <v>30</v>
      </c>
      <c r="R219" s="8">
        <v>0.35416666666666669</v>
      </c>
      <c r="S219" s="6" t="s">
        <v>479</v>
      </c>
      <c r="T219" s="6" t="s">
        <v>480</v>
      </c>
      <c r="U219" s="6" t="s">
        <v>481</v>
      </c>
    </row>
    <row r="220" spans="1:21" ht="15.75" x14ac:dyDescent="0.25">
      <c r="A220" s="3" t="s">
        <v>255</v>
      </c>
      <c r="B220" s="4">
        <v>44338</v>
      </c>
      <c r="C220" s="3" t="s">
        <v>32</v>
      </c>
      <c r="D220" s="3" t="s">
        <v>12</v>
      </c>
      <c r="E220" s="3" t="s">
        <v>13</v>
      </c>
      <c r="F220" s="3" t="s">
        <v>23</v>
      </c>
      <c r="G220" s="3">
        <v>51.502158999999999</v>
      </c>
      <c r="H220" s="3" t="s">
        <v>15</v>
      </c>
      <c r="I220" s="3" t="s">
        <v>16</v>
      </c>
      <c r="J220" s="3" t="s">
        <v>17</v>
      </c>
      <c r="K220" s="3">
        <v>-0.18690599999999999</v>
      </c>
      <c r="L220" s="3">
        <v>1</v>
      </c>
      <c r="M220" s="3">
        <v>2</v>
      </c>
      <c r="N220" s="3" t="s">
        <v>476</v>
      </c>
      <c r="O220" s="3" t="s">
        <v>477</v>
      </c>
      <c r="P220" s="3" t="s">
        <v>483</v>
      </c>
      <c r="Q220" s="3">
        <v>30</v>
      </c>
      <c r="R220" s="5">
        <v>0.39583333333333331</v>
      </c>
      <c r="S220" s="3" t="s">
        <v>479</v>
      </c>
      <c r="T220" s="3" t="s">
        <v>480</v>
      </c>
      <c r="U220" s="3" t="s">
        <v>489</v>
      </c>
    </row>
    <row r="221" spans="1:21" ht="15.75" x14ac:dyDescent="0.25">
      <c r="A221" s="6" t="s">
        <v>256</v>
      </c>
      <c r="B221" s="7">
        <v>44345</v>
      </c>
      <c r="C221" s="6" t="s">
        <v>32</v>
      </c>
      <c r="D221" s="6" t="s">
        <v>25</v>
      </c>
      <c r="E221" s="6" t="s">
        <v>13</v>
      </c>
      <c r="F221" s="6" t="s">
        <v>23</v>
      </c>
      <c r="G221" s="6">
        <v>51.491498999999997</v>
      </c>
      <c r="H221" s="6" t="s">
        <v>15</v>
      </c>
      <c r="I221" s="6" t="s">
        <v>16</v>
      </c>
      <c r="J221" s="6" t="s">
        <v>17</v>
      </c>
      <c r="K221" s="6">
        <v>-0.172204</v>
      </c>
      <c r="L221" s="6">
        <v>1</v>
      </c>
      <c r="M221" s="6">
        <v>2</v>
      </c>
      <c r="N221" s="6" t="s">
        <v>476</v>
      </c>
      <c r="O221" s="6" t="s">
        <v>477</v>
      </c>
      <c r="P221" s="6" t="s">
        <v>483</v>
      </c>
      <c r="Q221" s="6">
        <v>30</v>
      </c>
      <c r="R221" s="8">
        <v>0.34375</v>
      </c>
      <c r="S221" s="6" t="s">
        <v>479</v>
      </c>
      <c r="T221" s="6" t="s">
        <v>480</v>
      </c>
      <c r="U221" s="6" t="s">
        <v>481</v>
      </c>
    </row>
    <row r="222" spans="1:21" ht="15.75" x14ac:dyDescent="0.25">
      <c r="A222" s="3" t="s">
        <v>257</v>
      </c>
      <c r="B222" s="4">
        <v>44344</v>
      </c>
      <c r="C222" s="3" t="s">
        <v>11</v>
      </c>
      <c r="D222" s="3" t="s">
        <v>25</v>
      </c>
      <c r="E222" s="3" t="s">
        <v>20</v>
      </c>
      <c r="F222" s="3" t="s">
        <v>23</v>
      </c>
      <c r="G222" s="3">
        <v>51.481062000000001</v>
      </c>
      <c r="H222" s="3" t="s">
        <v>15</v>
      </c>
      <c r="I222" s="3" t="s">
        <v>16</v>
      </c>
      <c r="J222" s="3" t="s">
        <v>17</v>
      </c>
      <c r="K222" s="3">
        <v>-0.183423</v>
      </c>
      <c r="L222" s="3">
        <v>1</v>
      </c>
      <c r="M222" s="3">
        <v>1</v>
      </c>
      <c r="N222" s="3" t="s">
        <v>476</v>
      </c>
      <c r="O222" s="3" t="s">
        <v>477</v>
      </c>
      <c r="P222" s="3" t="s">
        <v>483</v>
      </c>
      <c r="Q222" s="3">
        <v>30</v>
      </c>
      <c r="R222" s="5">
        <v>0.78819444444444453</v>
      </c>
      <c r="S222" s="3" t="s">
        <v>479</v>
      </c>
      <c r="T222" s="3" t="s">
        <v>480</v>
      </c>
      <c r="U222" s="3" t="s">
        <v>481</v>
      </c>
    </row>
    <row r="223" spans="1:21" ht="15.75" x14ac:dyDescent="0.25">
      <c r="A223" s="6" t="s">
        <v>258</v>
      </c>
      <c r="B223" s="7">
        <v>44350</v>
      </c>
      <c r="C223" s="6" t="s">
        <v>34</v>
      </c>
      <c r="D223" s="6" t="s">
        <v>40</v>
      </c>
      <c r="E223" s="6" t="s">
        <v>41</v>
      </c>
      <c r="F223" s="6" t="s">
        <v>23</v>
      </c>
      <c r="G223" s="6">
        <v>51.496864000000002</v>
      </c>
      <c r="H223" s="6" t="s">
        <v>15</v>
      </c>
      <c r="I223" s="6" t="s">
        <v>16</v>
      </c>
      <c r="J223" s="6" t="s">
        <v>17</v>
      </c>
      <c r="K223" s="6">
        <v>-0.205125</v>
      </c>
      <c r="L223" s="6">
        <v>1</v>
      </c>
      <c r="M223" s="6">
        <v>2</v>
      </c>
      <c r="N223" s="6" t="s">
        <v>476</v>
      </c>
      <c r="O223" s="6" t="s">
        <v>477</v>
      </c>
      <c r="P223" s="6" t="s">
        <v>483</v>
      </c>
      <c r="Q223" s="6">
        <v>30</v>
      </c>
      <c r="R223" s="8">
        <v>0.40972222222222227</v>
      </c>
      <c r="S223" s="6" t="s">
        <v>479</v>
      </c>
      <c r="T223" s="6" t="s">
        <v>480</v>
      </c>
      <c r="U223" s="6" t="s">
        <v>481</v>
      </c>
    </row>
    <row r="224" spans="1:21" ht="15.75" x14ac:dyDescent="0.25">
      <c r="A224" s="3" t="s">
        <v>259</v>
      </c>
      <c r="B224" s="4">
        <v>44336</v>
      </c>
      <c r="C224" s="3" t="s">
        <v>34</v>
      </c>
      <c r="D224" s="3" t="s">
        <v>12</v>
      </c>
      <c r="E224" s="3" t="s">
        <v>104</v>
      </c>
      <c r="F224" s="3" t="s">
        <v>23</v>
      </c>
      <c r="G224" s="3">
        <v>51.512796999999999</v>
      </c>
      <c r="H224" s="3" t="s">
        <v>15</v>
      </c>
      <c r="I224" s="3" t="s">
        <v>16</v>
      </c>
      <c r="J224" s="3" t="s">
        <v>17</v>
      </c>
      <c r="K224" s="3">
        <v>-0.20032</v>
      </c>
      <c r="L224" s="3">
        <v>1</v>
      </c>
      <c r="M224" s="3">
        <v>2</v>
      </c>
      <c r="N224" s="3" t="s">
        <v>476</v>
      </c>
      <c r="O224" s="3" t="s">
        <v>477</v>
      </c>
      <c r="P224" s="3" t="s">
        <v>74</v>
      </c>
      <c r="Q224" s="3">
        <v>30</v>
      </c>
      <c r="R224" s="5">
        <v>0.79166666666666663</v>
      </c>
      <c r="S224" s="3" t="s">
        <v>479</v>
      </c>
      <c r="T224" s="3" t="s">
        <v>480</v>
      </c>
      <c r="U224" s="3" t="s">
        <v>481</v>
      </c>
    </row>
    <row r="225" spans="1:21" ht="15.75" x14ac:dyDescent="0.25">
      <c r="A225" s="6" t="s">
        <v>260</v>
      </c>
      <c r="B225" s="7">
        <v>44347</v>
      </c>
      <c r="C225" s="6" t="s">
        <v>22</v>
      </c>
      <c r="D225" s="6" t="s">
        <v>25</v>
      </c>
      <c r="E225" s="6" t="s">
        <v>20</v>
      </c>
      <c r="F225" s="6" t="s">
        <v>23</v>
      </c>
      <c r="G225" s="6">
        <v>51.492654999999999</v>
      </c>
      <c r="H225" s="6" t="s">
        <v>15</v>
      </c>
      <c r="I225" s="6" t="s">
        <v>16</v>
      </c>
      <c r="J225" s="6" t="s">
        <v>17</v>
      </c>
      <c r="K225" s="6">
        <v>-0.20039299999999999</v>
      </c>
      <c r="L225" s="6">
        <v>1</v>
      </c>
      <c r="M225" s="6">
        <v>3</v>
      </c>
      <c r="N225" s="6" t="s">
        <v>476</v>
      </c>
      <c r="O225" s="6" t="s">
        <v>477</v>
      </c>
      <c r="P225" s="6" t="s">
        <v>488</v>
      </c>
      <c r="Q225" s="6">
        <v>30</v>
      </c>
      <c r="R225" s="8">
        <v>0.44166666666666665</v>
      </c>
      <c r="S225" s="6" t="s">
        <v>479</v>
      </c>
      <c r="T225" s="6" t="s">
        <v>480</v>
      </c>
      <c r="U225" s="6" t="s">
        <v>481</v>
      </c>
    </row>
    <row r="226" spans="1:21" ht="15.75" x14ac:dyDescent="0.25">
      <c r="A226" s="3" t="s">
        <v>261</v>
      </c>
      <c r="B226" s="4">
        <v>44347</v>
      </c>
      <c r="C226" s="3" t="s">
        <v>22</v>
      </c>
      <c r="D226" s="3" t="s">
        <v>25</v>
      </c>
      <c r="E226" s="3" t="s">
        <v>20</v>
      </c>
      <c r="F226" s="3" t="s">
        <v>23</v>
      </c>
      <c r="G226" s="3">
        <v>51.482075999999999</v>
      </c>
      <c r="H226" s="3" t="s">
        <v>15</v>
      </c>
      <c r="I226" s="3" t="s">
        <v>16</v>
      </c>
      <c r="J226" s="3" t="s">
        <v>17</v>
      </c>
      <c r="K226" s="3">
        <v>-0.17344499999999999</v>
      </c>
      <c r="L226" s="3">
        <v>1</v>
      </c>
      <c r="M226" s="3">
        <v>2</v>
      </c>
      <c r="N226" s="3" t="s">
        <v>476</v>
      </c>
      <c r="O226" s="3" t="s">
        <v>477</v>
      </c>
      <c r="P226" s="3" t="s">
        <v>483</v>
      </c>
      <c r="Q226" s="3">
        <v>30</v>
      </c>
      <c r="R226" s="5">
        <v>0.66736111111111107</v>
      </c>
      <c r="S226" s="3" t="s">
        <v>479</v>
      </c>
      <c r="T226" s="3" t="s">
        <v>480</v>
      </c>
      <c r="U226" s="3" t="s">
        <v>481</v>
      </c>
    </row>
    <row r="227" spans="1:21" ht="15.75" x14ac:dyDescent="0.25">
      <c r="A227" s="6" t="s">
        <v>262</v>
      </c>
      <c r="B227" s="7">
        <v>44344</v>
      </c>
      <c r="C227" s="6" t="s">
        <v>11</v>
      </c>
      <c r="D227" s="6" t="s">
        <v>12</v>
      </c>
      <c r="E227" s="6" t="s">
        <v>13</v>
      </c>
      <c r="F227" s="6" t="s">
        <v>23</v>
      </c>
      <c r="G227" s="6">
        <v>51.489128999999998</v>
      </c>
      <c r="H227" s="6" t="s">
        <v>15</v>
      </c>
      <c r="I227" s="6" t="s">
        <v>16</v>
      </c>
      <c r="J227" s="6" t="s">
        <v>17</v>
      </c>
      <c r="K227" s="6">
        <v>-0.16437599999999999</v>
      </c>
      <c r="L227" s="6">
        <v>1</v>
      </c>
      <c r="M227" s="6">
        <v>1</v>
      </c>
      <c r="N227" s="6" t="s">
        <v>476</v>
      </c>
      <c r="O227" s="6" t="s">
        <v>477</v>
      </c>
      <c r="P227" s="6" t="s">
        <v>483</v>
      </c>
      <c r="Q227" s="6">
        <v>30</v>
      </c>
      <c r="R227" s="8">
        <v>0.57777777777777783</v>
      </c>
      <c r="S227" s="6" t="s">
        <v>479</v>
      </c>
      <c r="T227" s="6" t="s">
        <v>480</v>
      </c>
      <c r="U227" s="6" t="s">
        <v>481</v>
      </c>
    </row>
    <row r="228" spans="1:21" ht="15.75" x14ac:dyDescent="0.25">
      <c r="A228" s="3" t="s">
        <v>263</v>
      </c>
      <c r="B228" s="4">
        <v>44349</v>
      </c>
      <c r="C228" s="3" t="s">
        <v>27</v>
      </c>
      <c r="D228" s="3" t="s">
        <v>12</v>
      </c>
      <c r="E228" s="3" t="s">
        <v>13</v>
      </c>
      <c r="F228" s="3" t="s">
        <v>23</v>
      </c>
      <c r="G228" s="3">
        <v>51.493251999999998</v>
      </c>
      <c r="H228" s="3" t="s">
        <v>15</v>
      </c>
      <c r="I228" s="3" t="s">
        <v>16</v>
      </c>
      <c r="J228" s="3" t="s">
        <v>17</v>
      </c>
      <c r="K228" s="3">
        <v>-0.16925200000000001</v>
      </c>
      <c r="L228" s="3">
        <v>1</v>
      </c>
      <c r="M228" s="3">
        <v>2</v>
      </c>
      <c r="N228" s="3" t="s">
        <v>476</v>
      </c>
      <c r="O228" s="3" t="s">
        <v>477</v>
      </c>
      <c r="P228" s="3" t="s">
        <v>483</v>
      </c>
      <c r="Q228" s="3">
        <v>30</v>
      </c>
      <c r="R228" s="5">
        <v>0.86111111111111116</v>
      </c>
      <c r="S228" s="3" t="s">
        <v>479</v>
      </c>
      <c r="T228" s="3" t="s">
        <v>480</v>
      </c>
      <c r="U228" s="3" t="s">
        <v>481</v>
      </c>
    </row>
    <row r="229" spans="1:21" ht="15.75" x14ac:dyDescent="0.25">
      <c r="A229" s="6" t="s">
        <v>264</v>
      </c>
      <c r="B229" s="7">
        <v>44348</v>
      </c>
      <c r="C229" s="6" t="s">
        <v>19</v>
      </c>
      <c r="D229" s="6" t="s">
        <v>12</v>
      </c>
      <c r="E229" s="6" t="s">
        <v>13</v>
      </c>
      <c r="F229" s="6" t="s">
        <v>23</v>
      </c>
      <c r="G229" s="6">
        <v>51.480604</v>
      </c>
      <c r="H229" s="6" t="s">
        <v>15</v>
      </c>
      <c r="I229" s="6" t="s">
        <v>16</v>
      </c>
      <c r="J229" s="6" t="s">
        <v>17</v>
      </c>
      <c r="K229" s="6">
        <v>-0.182865</v>
      </c>
      <c r="L229" s="6">
        <v>1</v>
      </c>
      <c r="M229" s="6">
        <v>1</v>
      </c>
      <c r="N229" s="6" t="s">
        <v>476</v>
      </c>
      <c r="O229" s="6" t="s">
        <v>477</v>
      </c>
      <c r="P229" s="6" t="s">
        <v>483</v>
      </c>
      <c r="Q229" s="6">
        <v>30</v>
      </c>
      <c r="R229" s="8">
        <v>0.75</v>
      </c>
      <c r="S229" s="6" t="s">
        <v>479</v>
      </c>
      <c r="T229" s="6" t="s">
        <v>480</v>
      </c>
      <c r="U229" s="6" t="s">
        <v>481</v>
      </c>
    </row>
    <row r="230" spans="1:21" ht="15.75" x14ac:dyDescent="0.25">
      <c r="A230" s="3" t="s">
        <v>265</v>
      </c>
      <c r="B230" s="4">
        <v>44353</v>
      </c>
      <c r="C230" s="3" t="s">
        <v>36</v>
      </c>
      <c r="D230" s="3" t="s">
        <v>25</v>
      </c>
      <c r="E230" s="3" t="s">
        <v>20</v>
      </c>
      <c r="F230" s="3" t="s">
        <v>23</v>
      </c>
      <c r="G230" s="3">
        <v>51.492747000000001</v>
      </c>
      <c r="H230" s="3" t="s">
        <v>15</v>
      </c>
      <c r="I230" s="3" t="s">
        <v>16</v>
      </c>
      <c r="J230" s="3" t="s">
        <v>17</v>
      </c>
      <c r="K230" s="3">
        <v>-0.20053299999999999</v>
      </c>
      <c r="L230" s="3">
        <v>2</v>
      </c>
      <c r="M230" s="3">
        <v>3</v>
      </c>
      <c r="N230" s="3" t="s">
        <v>476</v>
      </c>
      <c r="O230" s="3" t="s">
        <v>477</v>
      </c>
      <c r="P230" s="3" t="s">
        <v>488</v>
      </c>
      <c r="Q230" s="3">
        <v>30</v>
      </c>
      <c r="R230" s="5">
        <v>0.73958333333333337</v>
      </c>
      <c r="S230" s="3" t="s">
        <v>479</v>
      </c>
      <c r="T230" s="3" t="s">
        <v>480</v>
      </c>
      <c r="U230" s="3" t="s">
        <v>481</v>
      </c>
    </row>
    <row r="231" spans="1:21" ht="15.75" x14ac:dyDescent="0.25">
      <c r="A231" s="6" t="s">
        <v>266</v>
      </c>
      <c r="B231" s="7">
        <v>44352</v>
      </c>
      <c r="C231" s="6" t="s">
        <v>32</v>
      </c>
      <c r="D231" s="6" t="s">
        <v>12</v>
      </c>
      <c r="E231" s="6" t="s">
        <v>13</v>
      </c>
      <c r="F231" s="6" t="s">
        <v>23</v>
      </c>
      <c r="G231" s="6">
        <v>51.493077</v>
      </c>
      <c r="H231" s="6" t="s">
        <v>15</v>
      </c>
      <c r="I231" s="6" t="s">
        <v>16</v>
      </c>
      <c r="J231" s="6" t="s">
        <v>17</v>
      </c>
      <c r="K231" s="6">
        <v>-0.169548</v>
      </c>
      <c r="L231" s="6">
        <v>1</v>
      </c>
      <c r="M231" s="6">
        <v>2</v>
      </c>
      <c r="N231" s="6" t="s">
        <v>476</v>
      </c>
      <c r="O231" s="6" t="s">
        <v>477</v>
      </c>
      <c r="P231" s="6" t="s">
        <v>483</v>
      </c>
      <c r="Q231" s="6">
        <v>30</v>
      </c>
      <c r="R231" s="8">
        <v>0.39444444444444443</v>
      </c>
      <c r="S231" s="6" t="s">
        <v>479</v>
      </c>
      <c r="T231" s="6" t="s">
        <v>480</v>
      </c>
      <c r="U231" s="6" t="s">
        <v>481</v>
      </c>
    </row>
    <row r="232" spans="1:21" ht="15.75" x14ac:dyDescent="0.25">
      <c r="A232" s="3" t="s">
        <v>267</v>
      </c>
      <c r="B232" s="4">
        <v>44352</v>
      </c>
      <c r="C232" s="3" t="s">
        <v>32</v>
      </c>
      <c r="D232" s="3" t="s">
        <v>12</v>
      </c>
      <c r="E232" s="3" t="s">
        <v>13</v>
      </c>
      <c r="F232" s="3" t="s">
        <v>23</v>
      </c>
      <c r="G232" s="3">
        <v>51.498260999999999</v>
      </c>
      <c r="H232" s="3" t="s">
        <v>15</v>
      </c>
      <c r="I232" s="3" t="s">
        <v>16</v>
      </c>
      <c r="J232" s="3" t="s">
        <v>17</v>
      </c>
      <c r="K232" s="3">
        <v>-0.19656999999999999</v>
      </c>
      <c r="L232" s="3">
        <v>1</v>
      </c>
      <c r="M232" s="3">
        <v>2</v>
      </c>
      <c r="N232" s="3" t="s">
        <v>476</v>
      </c>
      <c r="O232" s="3" t="s">
        <v>477</v>
      </c>
      <c r="P232" s="3" t="s">
        <v>483</v>
      </c>
      <c r="Q232" s="3">
        <v>30</v>
      </c>
      <c r="R232" s="5">
        <v>0.3756944444444445</v>
      </c>
      <c r="S232" s="3" t="s">
        <v>479</v>
      </c>
      <c r="T232" s="3" t="s">
        <v>480</v>
      </c>
      <c r="U232" s="3" t="s">
        <v>481</v>
      </c>
    </row>
    <row r="233" spans="1:21" ht="15.75" x14ac:dyDescent="0.25">
      <c r="A233" s="6" t="s">
        <v>268</v>
      </c>
      <c r="B233" s="7">
        <v>44345</v>
      </c>
      <c r="C233" s="6" t="s">
        <v>32</v>
      </c>
      <c r="D233" s="6" t="s">
        <v>12</v>
      </c>
      <c r="E233" s="6" t="s">
        <v>13</v>
      </c>
      <c r="F233" s="6" t="s">
        <v>23</v>
      </c>
      <c r="G233" s="6">
        <v>51.480874</v>
      </c>
      <c r="H233" s="6" t="s">
        <v>15</v>
      </c>
      <c r="I233" s="6" t="s">
        <v>16</v>
      </c>
      <c r="J233" s="6" t="s">
        <v>17</v>
      </c>
      <c r="K233" s="6">
        <v>-0.177093</v>
      </c>
      <c r="L233" s="6">
        <v>1</v>
      </c>
      <c r="M233" s="6">
        <v>2</v>
      </c>
      <c r="N233" s="6" t="s">
        <v>476</v>
      </c>
      <c r="O233" s="6" t="s">
        <v>477</v>
      </c>
      <c r="P233" s="6" t="s">
        <v>483</v>
      </c>
      <c r="Q233" s="6">
        <v>30</v>
      </c>
      <c r="R233" s="8">
        <v>0.63194444444444442</v>
      </c>
      <c r="S233" s="6" t="s">
        <v>479</v>
      </c>
      <c r="T233" s="6" t="s">
        <v>480</v>
      </c>
      <c r="U233" s="6" t="s">
        <v>497</v>
      </c>
    </row>
    <row r="234" spans="1:21" ht="15.75" x14ac:dyDescent="0.25">
      <c r="A234" s="3" t="s">
        <v>269</v>
      </c>
      <c r="B234" s="4">
        <v>44353</v>
      </c>
      <c r="C234" s="3" t="s">
        <v>36</v>
      </c>
      <c r="D234" s="3" t="s">
        <v>12</v>
      </c>
      <c r="E234" s="3" t="s">
        <v>13</v>
      </c>
      <c r="F234" s="3" t="s">
        <v>23</v>
      </c>
      <c r="G234" s="3">
        <v>51.484363000000002</v>
      </c>
      <c r="H234" s="3" t="s">
        <v>15</v>
      </c>
      <c r="I234" s="3" t="s">
        <v>16</v>
      </c>
      <c r="J234" s="3" t="s">
        <v>17</v>
      </c>
      <c r="K234" s="3">
        <v>-0.158662</v>
      </c>
      <c r="L234" s="3">
        <v>2</v>
      </c>
      <c r="M234" s="3">
        <v>2</v>
      </c>
      <c r="N234" s="3" t="s">
        <v>476</v>
      </c>
      <c r="O234" s="3" t="s">
        <v>477</v>
      </c>
      <c r="P234" s="3" t="s">
        <v>483</v>
      </c>
      <c r="Q234" s="3">
        <v>30</v>
      </c>
      <c r="R234" s="5">
        <v>0.75694444444444453</v>
      </c>
      <c r="S234" s="3" t="s">
        <v>479</v>
      </c>
      <c r="T234" s="3" t="s">
        <v>480</v>
      </c>
      <c r="U234" s="3" t="s">
        <v>481</v>
      </c>
    </row>
    <row r="235" spans="1:21" ht="15.75" x14ac:dyDescent="0.25">
      <c r="A235" s="6" t="s">
        <v>270</v>
      </c>
      <c r="B235" s="7">
        <v>44355</v>
      </c>
      <c r="C235" s="6" t="s">
        <v>19</v>
      </c>
      <c r="D235" s="6" t="s">
        <v>25</v>
      </c>
      <c r="E235" s="6" t="s">
        <v>20</v>
      </c>
      <c r="F235" s="6" t="s">
        <v>23</v>
      </c>
      <c r="G235" s="6">
        <v>51.51417</v>
      </c>
      <c r="H235" s="6" t="s">
        <v>15</v>
      </c>
      <c r="I235" s="6" t="s">
        <v>16</v>
      </c>
      <c r="J235" s="6" t="s">
        <v>17</v>
      </c>
      <c r="K235" s="6">
        <v>-0.20776</v>
      </c>
      <c r="L235" s="6">
        <v>3</v>
      </c>
      <c r="M235" s="6">
        <v>2</v>
      </c>
      <c r="N235" s="6" t="s">
        <v>476</v>
      </c>
      <c r="O235" s="6" t="s">
        <v>482</v>
      </c>
      <c r="P235" s="6" t="s">
        <v>483</v>
      </c>
      <c r="Q235" s="6">
        <v>30</v>
      </c>
      <c r="R235" s="8">
        <v>0.83680555555555547</v>
      </c>
      <c r="S235" s="6" t="s">
        <v>479</v>
      </c>
      <c r="T235" s="6" t="s">
        <v>480</v>
      </c>
      <c r="U235" s="6" t="s">
        <v>481</v>
      </c>
    </row>
    <row r="236" spans="1:21" ht="15.75" x14ac:dyDescent="0.25">
      <c r="A236" s="3" t="s">
        <v>271</v>
      </c>
      <c r="B236" s="4">
        <v>44356</v>
      </c>
      <c r="C236" s="3" t="s">
        <v>27</v>
      </c>
      <c r="D236" s="3" t="s">
        <v>40</v>
      </c>
      <c r="E236" s="3" t="s">
        <v>41</v>
      </c>
      <c r="F236" s="3" t="s">
        <v>23</v>
      </c>
      <c r="G236" s="3">
        <v>51.490352000000001</v>
      </c>
      <c r="H236" s="3" t="s">
        <v>28</v>
      </c>
      <c r="I236" s="3" t="s">
        <v>16</v>
      </c>
      <c r="J236" s="3" t="s">
        <v>17</v>
      </c>
      <c r="K236" s="3">
        <v>-0.19097600000000001</v>
      </c>
      <c r="L236" s="3">
        <v>1</v>
      </c>
      <c r="M236" s="3">
        <v>1</v>
      </c>
      <c r="N236" s="3" t="s">
        <v>476</v>
      </c>
      <c r="O236" s="3" t="s">
        <v>482</v>
      </c>
      <c r="P236" s="3" t="s">
        <v>483</v>
      </c>
      <c r="Q236" s="3">
        <v>30</v>
      </c>
      <c r="R236" s="5">
        <v>0.13819444444444443</v>
      </c>
      <c r="S236" s="3" t="s">
        <v>479</v>
      </c>
      <c r="T236" s="3" t="s">
        <v>490</v>
      </c>
      <c r="U236" s="3" t="s">
        <v>481</v>
      </c>
    </row>
    <row r="237" spans="1:21" ht="15.75" x14ac:dyDescent="0.25">
      <c r="A237" s="6" t="s">
        <v>272</v>
      </c>
      <c r="B237" s="7">
        <v>44356</v>
      </c>
      <c r="C237" s="6" t="s">
        <v>27</v>
      </c>
      <c r="D237" s="6" t="s">
        <v>25</v>
      </c>
      <c r="E237" s="6" t="s">
        <v>13</v>
      </c>
      <c r="F237" s="6" t="s">
        <v>14</v>
      </c>
      <c r="G237" s="6">
        <v>51.491849999999999</v>
      </c>
      <c r="H237" s="6" t="s">
        <v>15</v>
      </c>
      <c r="I237" s="6" t="s">
        <v>16</v>
      </c>
      <c r="J237" s="6" t="s">
        <v>17</v>
      </c>
      <c r="K237" s="6">
        <v>-0.17161399999999999</v>
      </c>
      <c r="L237" s="6">
        <v>2</v>
      </c>
      <c r="M237" s="6">
        <v>1</v>
      </c>
      <c r="N237" s="6" t="s">
        <v>476</v>
      </c>
      <c r="O237" s="6" t="s">
        <v>482</v>
      </c>
      <c r="P237" s="6" t="s">
        <v>483</v>
      </c>
      <c r="Q237" s="6">
        <v>30</v>
      </c>
      <c r="R237" s="8">
        <v>0.40277777777777773</v>
      </c>
      <c r="S237" s="6" t="s">
        <v>479</v>
      </c>
      <c r="T237" s="6" t="s">
        <v>490</v>
      </c>
      <c r="U237" s="6" t="s">
        <v>481</v>
      </c>
    </row>
    <row r="238" spans="1:21" ht="15.75" x14ac:dyDescent="0.25">
      <c r="A238" s="3" t="s">
        <v>273</v>
      </c>
      <c r="B238" s="4">
        <v>44356</v>
      </c>
      <c r="C238" s="3" t="s">
        <v>27</v>
      </c>
      <c r="D238" s="3" t="s">
        <v>12</v>
      </c>
      <c r="E238" s="3" t="s">
        <v>13</v>
      </c>
      <c r="F238" s="3" t="s">
        <v>23</v>
      </c>
      <c r="G238" s="3">
        <v>51.497923999999998</v>
      </c>
      <c r="H238" s="3" t="s">
        <v>15</v>
      </c>
      <c r="I238" s="3" t="s">
        <v>16</v>
      </c>
      <c r="J238" s="3" t="s">
        <v>17</v>
      </c>
      <c r="K238" s="3">
        <v>-0.19802400000000001</v>
      </c>
      <c r="L238" s="3">
        <v>1</v>
      </c>
      <c r="M238" s="3">
        <v>2</v>
      </c>
      <c r="N238" s="3" t="s">
        <v>476</v>
      </c>
      <c r="O238" s="3" t="s">
        <v>482</v>
      </c>
      <c r="P238" s="3" t="s">
        <v>483</v>
      </c>
      <c r="Q238" s="3">
        <v>30</v>
      </c>
      <c r="R238" s="5">
        <v>0.35069444444444442</v>
      </c>
      <c r="S238" s="3" t="s">
        <v>479</v>
      </c>
      <c r="T238" s="3" t="s">
        <v>480</v>
      </c>
      <c r="U238" s="3" t="s">
        <v>481</v>
      </c>
    </row>
    <row r="239" spans="1:21" ht="15.75" x14ac:dyDescent="0.25">
      <c r="A239" s="6" t="s">
        <v>274</v>
      </c>
      <c r="B239" s="7">
        <v>44346</v>
      </c>
      <c r="C239" s="6" t="s">
        <v>36</v>
      </c>
      <c r="D239" s="6" t="s">
        <v>12</v>
      </c>
      <c r="E239" s="6" t="s">
        <v>235</v>
      </c>
      <c r="F239" s="6" t="s">
        <v>23</v>
      </c>
      <c r="G239" s="6">
        <v>51.503107</v>
      </c>
      <c r="H239" s="6" t="s">
        <v>15</v>
      </c>
      <c r="I239" s="6" t="s">
        <v>16</v>
      </c>
      <c r="J239" s="6" t="s">
        <v>17</v>
      </c>
      <c r="K239" s="6">
        <v>-0.207618</v>
      </c>
      <c r="L239" s="6">
        <v>1</v>
      </c>
      <c r="M239" s="6">
        <v>2</v>
      </c>
      <c r="N239" s="6" t="s">
        <v>476</v>
      </c>
      <c r="O239" s="6" t="s">
        <v>477</v>
      </c>
      <c r="P239" s="6" t="s">
        <v>483</v>
      </c>
      <c r="Q239" s="6">
        <v>30</v>
      </c>
      <c r="R239" s="8">
        <v>0.52083333333333337</v>
      </c>
      <c r="S239" s="6" t="s">
        <v>479</v>
      </c>
      <c r="T239" s="6" t="s">
        <v>480</v>
      </c>
      <c r="U239" s="6" t="s">
        <v>481</v>
      </c>
    </row>
    <row r="240" spans="1:21" ht="15.75" x14ac:dyDescent="0.25">
      <c r="A240" s="3" t="s">
        <v>275</v>
      </c>
      <c r="B240" s="4">
        <v>44352</v>
      </c>
      <c r="C240" s="3" t="s">
        <v>32</v>
      </c>
      <c r="D240" s="3" t="s">
        <v>12</v>
      </c>
      <c r="E240" s="3" t="s">
        <v>13</v>
      </c>
      <c r="F240" s="3" t="s">
        <v>23</v>
      </c>
      <c r="G240" s="3">
        <v>51.488092999999999</v>
      </c>
      <c r="H240" s="3" t="s">
        <v>15</v>
      </c>
      <c r="I240" s="3" t="s">
        <v>16</v>
      </c>
      <c r="J240" s="3" t="s">
        <v>17</v>
      </c>
      <c r="K240" s="3">
        <v>-0.167154</v>
      </c>
      <c r="L240" s="3">
        <v>1</v>
      </c>
      <c r="M240" s="3">
        <v>2</v>
      </c>
      <c r="N240" s="3" t="s">
        <v>476</v>
      </c>
      <c r="O240" s="3" t="s">
        <v>482</v>
      </c>
      <c r="P240" s="3" t="s">
        <v>483</v>
      </c>
      <c r="Q240" s="3">
        <v>30</v>
      </c>
      <c r="R240" s="5">
        <v>0.51736111111111105</v>
      </c>
      <c r="S240" s="3" t="s">
        <v>479</v>
      </c>
      <c r="T240" s="3" t="s">
        <v>480</v>
      </c>
      <c r="U240" s="3" t="s">
        <v>481</v>
      </c>
    </row>
    <row r="241" spans="1:21" ht="15.75" x14ac:dyDescent="0.25">
      <c r="A241" s="6" t="s">
        <v>276</v>
      </c>
      <c r="B241" s="7">
        <v>44274</v>
      </c>
      <c r="C241" s="6" t="s">
        <v>11</v>
      </c>
      <c r="D241" s="6" t="s">
        <v>12</v>
      </c>
      <c r="E241" s="6" t="s">
        <v>13</v>
      </c>
      <c r="F241" s="6" t="s">
        <v>23</v>
      </c>
      <c r="G241" s="6">
        <v>51.506186999999997</v>
      </c>
      <c r="H241" s="6" t="s">
        <v>28</v>
      </c>
      <c r="I241" s="6" t="s">
        <v>16</v>
      </c>
      <c r="J241" s="6" t="s">
        <v>17</v>
      </c>
      <c r="K241" s="6">
        <v>-0.20908199999999999</v>
      </c>
      <c r="L241" s="6">
        <v>1</v>
      </c>
      <c r="M241" s="6">
        <v>2</v>
      </c>
      <c r="N241" s="6" t="s">
        <v>476</v>
      </c>
      <c r="O241" s="6" t="s">
        <v>477</v>
      </c>
      <c r="P241" s="6" t="s">
        <v>483</v>
      </c>
      <c r="Q241" s="6">
        <v>30</v>
      </c>
      <c r="R241" s="8">
        <v>0.80208333333333337</v>
      </c>
      <c r="S241" s="6" t="s">
        <v>479</v>
      </c>
      <c r="T241" s="6" t="s">
        <v>480</v>
      </c>
      <c r="U241" s="6" t="s">
        <v>489</v>
      </c>
    </row>
    <row r="242" spans="1:21" ht="15.75" x14ac:dyDescent="0.25">
      <c r="A242" s="3" t="s">
        <v>277</v>
      </c>
      <c r="B242" s="4">
        <v>44358</v>
      </c>
      <c r="C242" s="3" t="s">
        <v>11</v>
      </c>
      <c r="D242" s="3" t="s">
        <v>12</v>
      </c>
      <c r="E242" s="3" t="s">
        <v>20</v>
      </c>
      <c r="F242" s="3" t="s">
        <v>23</v>
      </c>
      <c r="G242" s="3">
        <v>51.514398999999997</v>
      </c>
      <c r="H242" s="3" t="s">
        <v>15</v>
      </c>
      <c r="I242" s="3" t="s">
        <v>16</v>
      </c>
      <c r="J242" s="3" t="s">
        <v>17</v>
      </c>
      <c r="K242" s="3">
        <v>-0.19924800000000001</v>
      </c>
      <c r="L242" s="3">
        <v>4</v>
      </c>
      <c r="M242" s="3">
        <v>2</v>
      </c>
      <c r="N242" s="3" t="s">
        <v>476</v>
      </c>
      <c r="O242" s="3" t="s">
        <v>477</v>
      </c>
      <c r="P242" s="3" t="s">
        <v>483</v>
      </c>
      <c r="Q242" s="3">
        <v>30</v>
      </c>
      <c r="R242" s="5">
        <v>0.38194444444444442</v>
      </c>
      <c r="S242" s="3" t="s">
        <v>479</v>
      </c>
      <c r="T242" s="3" t="s">
        <v>480</v>
      </c>
      <c r="U242" s="3" t="s">
        <v>481</v>
      </c>
    </row>
    <row r="243" spans="1:21" ht="15.75" x14ac:dyDescent="0.25">
      <c r="A243" s="6" t="s">
        <v>278</v>
      </c>
      <c r="B243" s="7">
        <v>44358</v>
      </c>
      <c r="C243" s="6" t="s">
        <v>11</v>
      </c>
      <c r="D243" s="6" t="s">
        <v>12</v>
      </c>
      <c r="E243" s="6" t="s">
        <v>13</v>
      </c>
      <c r="F243" s="6" t="s">
        <v>23</v>
      </c>
      <c r="G243" s="6">
        <v>51.503768999999998</v>
      </c>
      <c r="H243" s="6" t="s">
        <v>28</v>
      </c>
      <c r="I243" s="6" t="s">
        <v>16</v>
      </c>
      <c r="J243" s="6" t="s">
        <v>17</v>
      </c>
      <c r="K243" s="6">
        <v>-0.19217400000000001</v>
      </c>
      <c r="L243" s="6">
        <v>1</v>
      </c>
      <c r="M243" s="6">
        <v>2</v>
      </c>
      <c r="N243" s="6" t="s">
        <v>476</v>
      </c>
      <c r="O243" s="6" t="s">
        <v>477</v>
      </c>
      <c r="P243" s="6" t="s">
        <v>483</v>
      </c>
      <c r="Q243" s="6">
        <v>30</v>
      </c>
      <c r="R243" s="8">
        <v>0.92361111111111116</v>
      </c>
      <c r="S243" s="6" t="s">
        <v>479</v>
      </c>
      <c r="T243" s="6" t="s">
        <v>480</v>
      </c>
      <c r="U243" s="6" t="s">
        <v>487</v>
      </c>
    </row>
    <row r="244" spans="1:21" ht="15.75" x14ac:dyDescent="0.25">
      <c r="A244" s="3" t="s">
        <v>279</v>
      </c>
      <c r="B244" s="4">
        <v>44358</v>
      </c>
      <c r="C244" s="3" t="s">
        <v>11</v>
      </c>
      <c r="D244" s="3" t="s">
        <v>12</v>
      </c>
      <c r="E244" s="3" t="s">
        <v>235</v>
      </c>
      <c r="F244" s="3" t="s">
        <v>23</v>
      </c>
      <c r="G244" s="3">
        <v>51.480232999999998</v>
      </c>
      <c r="H244" s="3" t="s">
        <v>15</v>
      </c>
      <c r="I244" s="3" t="s">
        <v>16</v>
      </c>
      <c r="J244" s="3" t="s">
        <v>17</v>
      </c>
      <c r="K244" s="3">
        <v>-0.18215999999999999</v>
      </c>
      <c r="L244" s="3">
        <v>1</v>
      </c>
      <c r="M244" s="3">
        <v>2</v>
      </c>
      <c r="N244" s="3" t="s">
        <v>476</v>
      </c>
      <c r="O244" s="3" t="s">
        <v>477</v>
      </c>
      <c r="P244" s="3" t="s">
        <v>483</v>
      </c>
      <c r="Q244" s="3">
        <v>30</v>
      </c>
      <c r="R244" s="5">
        <v>0.80208333333333337</v>
      </c>
      <c r="S244" s="3" t="s">
        <v>479</v>
      </c>
      <c r="T244" s="3" t="s">
        <v>480</v>
      </c>
      <c r="U244" s="3" t="s">
        <v>481</v>
      </c>
    </row>
    <row r="245" spans="1:21" ht="15.75" x14ac:dyDescent="0.25">
      <c r="A245" s="6" t="s">
        <v>280</v>
      </c>
      <c r="B245" s="7">
        <v>44358</v>
      </c>
      <c r="C245" s="6" t="s">
        <v>11</v>
      </c>
      <c r="D245" s="6" t="s">
        <v>40</v>
      </c>
      <c r="E245" s="6" t="s">
        <v>41</v>
      </c>
      <c r="F245" s="6" t="s">
        <v>23</v>
      </c>
      <c r="G245" s="6">
        <v>51.484099999999998</v>
      </c>
      <c r="H245" s="6" t="s">
        <v>15</v>
      </c>
      <c r="I245" s="6" t="s">
        <v>16</v>
      </c>
      <c r="J245" s="6" t="s">
        <v>17</v>
      </c>
      <c r="K245" s="6">
        <v>-0.17638899999999999</v>
      </c>
      <c r="L245" s="6">
        <v>1</v>
      </c>
      <c r="M245" s="6">
        <v>1</v>
      </c>
      <c r="N245" s="6" t="s">
        <v>476</v>
      </c>
      <c r="O245" s="6" t="s">
        <v>477</v>
      </c>
      <c r="P245" s="6" t="s">
        <v>483</v>
      </c>
      <c r="Q245" s="6">
        <v>30</v>
      </c>
      <c r="R245" s="8">
        <v>0.7090277777777777</v>
      </c>
      <c r="S245" s="6" t="s">
        <v>479</v>
      </c>
      <c r="T245" s="6" t="s">
        <v>480</v>
      </c>
      <c r="U245" s="6" t="s">
        <v>481</v>
      </c>
    </row>
    <row r="246" spans="1:21" ht="15.75" x14ac:dyDescent="0.25">
      <c r="A246" s="3" t="s">
        <v>281</v>
      </c>
      <c r="B246" s="4">
        <v>44359</v>
      </c>
      <c r="C246" s="3" t="s">
        <v>32</v>
      </c>
      <c r="D246" s="3" t="s">
        <v>12</v>
      </c>
      <c r="E246" s="3" t="s">
        <v>13</v>
      </c>
      <c r="F246" s="3" t="s">
        <v>23</v>
      </c>
      <c r="G246" s="3">
        <v>51.502113999999999</v>
      </c>
      <c r="H246" s="3" t="s">
        <v>15</v>
      </c>
      <c r="I246" s="3" t="s">
        <v>16</v>
      </c>
      <c r="J246" s="3" t="s">
        <v>17</v>
      </c>
      <c r="K246" s="3">
        <v>-0.18978999999999999</v>
      </c>
      <c r="L246" s="3">
        <v>1</v>
      </c>
      <c r="M246" s="3">
        <v>2</v>
      </c>
      <c r="N246" s="3" t="s">
        <v>476</v>
      </c>
      <c r="O246" s="3" t="s">
        <v>477</v>
      </c>
      <c r="P246" s="3" t="s">
        <v>483</v>
      </c>
      <c r="Q246" s="3">
        <v>30</v>
      </c>
      <c r="R246" s="5">
        <v>0.33333333333333331</v>
      </c>
      <c r="S246" s="3" t="s">
        <v>479</v>
      </c>
      <c r="T246" s="3" t="s">
        <v>480</v>
      </c>
      <c r="U246" s="3" t="s">
        <v>481</v>
      </c>
    </row>
    <row r="247" spans="1:21" ht="15.75" x14ac:dyDescent="0.25">
      <c r="A247" s="6" t="s">
        <v>282</v>
      </c>
      <c r="B247" s="7">
        <v>44358</v>
      </c>
      <c r="C247" s="6" t="s">
        <v>11</v>
      </c>
      <c r="D247" s="6" t="s">
        <v>12</v>
      </c>
      <c r="E247" s="6" t="s">
        <v>13</v>
      </c>
      <c r="F247" s="6" t="s">
        <v>23</v>
      </c>
      <c r="G247" s="6">
        <v>51.508490000000002</v>
      </c>
      <c r="H247" s="6" t="s">
        <v>15</v>
      </c>
      <c r="I247" s="6" t="s">
        <v>16</v>
      </c>
      <c r="J247" s="6" t="s">
        <v>17</v>
      </c>
      <c r="K247" s="6">
        <v>-0.20092199999999999</v>
      </c>
      <c r="L247" s="6">
        <v>1</v>
      </c>
      <c r="M247" s="6">
        <v>2</v>
      </c>
      <c r="N247" s="6" t="s">
        <v>476</v>
      </c>
      <c r="O247" s="6" t="s">
        <v>477</v>
      </c>
      <c r="P247" s="6" t="s">
        <v>483</v>
      </c>
      <c r="Q247" s="6">
        <v>30</v>
      </c>
      <c r="R247" s="8">
        <v>0.3576388888888889</v>
      </c>
      <c r="S247" s="6" t="s">
        <v>479</v>
      </c>
      <c r="T247" s="6" t="s">
        <v>480</v>
      </c>
      <c r="U247" s="6" t="s">
        <v>481</v>
      </c>
    </row>
    <row r="248" spans="1:21" ht="15.75" x14ac:dyDescent="0.25">
      <c r="A248" s="3" t="s">
        <v>283</v>
      </c>
      <c r="B248" s="4">
        <v>44357</v>
      </c>
      <c r="C248" s="3" t="s">
        <v>34</v>
      </c>
      <c r="D248" s="3" t="s">
        <v>12</v>
      </c>
      <c r="E248" s="3" t="s">
        <v>13</v>
      </c>
      <c r="F248" s="3" t="s">
        <v>23</v>
      </c>
      <c r="G248" s="3">
        <v>51.492967999999998</v>
      </c>
      <c r="H248" s="3" t="s">
        <v>15</v>
      </c>
      <c r="I248" s="3" t="s">
        <v>16</v>
      </c>
      <c r="J248" s="3" t="s">
        <v>17</v>
      </c>
      <c r="K248" s="3">
        <v>-0.162637</v>
      </c>
      <c r="L248" s="3">
        <v>1</v>
      </c>
      <c r="M248" s="3">
        <v>1</v>
      </c>
      <c r="N248" s="3" t="s">
        <v>476</v>
      </c>
      <c r="O248" s="3" t="s">
        <v>477</v>
      </c>
      <c r="P248" s="3" t="s">
        <v>483</v>
      </c>
      <c r="Q248" s="3">
        <v>30</v>
      </c>
      <c r="R248" s="5">
        <v>0.37847222222222227</v>
      </c>
      <c r="S248" s="3" t="s">
        <v>479</v>
      </c>
      <c r="T248" s="3" t="s">
        <v>480</v>
      </c>
      <c r="U248" s="3" t="s">
        <v>481</v>
      </c>
    </row>
    <row r="249" spans="1:21" ht="15.75" x14ac:dyDescent="0.25">
      <c r="A249" s="6" t="s">
        <v>284</v>
      </c>
      <c r="B249" s="7">
        <v>44359</v>
      </c>
      <c r="C249" s="6" t="s">
        <v>32</v>
      </c>
      <c r="D249" s="6" t="s">
        <v>12</v>
      </c>
      <c r="E249" s="6" t="s">
        <v>13</v>
      </c>
      <c r="F249" s="6" t="s">
        <v>23</v>
      </c>
      <c r="G249" s="6">
        <v>51.499989999999997</v>
      </c>
      <c r="H249" s="6" t="s">
        <v>15</v>
      </c>
      <c r="I249" s="6" t="s">
        <v>16</v>
      </c>
      <c r="J249" s="6" t="s">
        <v>17</v>
      </c>
      <c r="K249" s="6">
        <v>-0.163075</v>
      </c>
      <c r="L249" s="6">
        <v>1</v>
      </c>
      <c r="M249" s="6">
        <v>3</v>
      </c>
      <c r="N249" s="6" t="s">
        <v>476</v>
      </c>
      <c r="O249" s="6" t="s">
        <v>477</v>
      </c>
      <c r="P249" s="6" t="s">
        <v>488</v>
      </c>
      <c r="Q249" s="6">
        <v>30</v>
      </c>
      <c r="R249" s="8">
        <v>0.37152777777777773</v>
      </c>
      <c r="S249" s="6" t="s">
        <v>479</v>
      </c>
      <c r="T249" s="6" t="s">
        <v>480</v>
      </c>
      <c r="U249" s="6" t="s">
        <v>481</v>
      </c>
    </row>
    <row r="250" spans="1:21" ht="15.75" x14ac:dyDescent="0.25">
      <c r="A250" s="3" t="s">
        <v>285</v>
      </c>
      <c r="B250" s="4">
        <v>44352</v>
      </c>
      <c r="C250" s="3" t="s">
        <v>32</v>
      </c>
      <c r="D250" s="3" t="s">
        <v>40</v>
      </c>
      <c r="E250" s="3" t="s">
        <v>41</v>
      </c>
      <c r="F250" s="3" t="s">
        <v>23</v>
      </c>
      <c r="G250" s="3">
        <v>51.519902000000002</v>
      </c>
      <c r="H250" s="3" t="s">
        <v>15</v>
      </c>
      <c r="I250" s="3" t="s">
        <v>16</v>
      </c>
      <c r="J250" s="3" t="s">
        <v>17</v>
      </c>
      <c r="K250" s="3">
        <v>-0.212148</v>
      </c>
      <c r="L250" s="3">
        <v>1</v>
      </c>
      <c r="M250" s="3">
        <v>2</v>
      </c>
      <c r="N250" s="3" t="s">
        <v>476</v>
      </c>
      <c r="O250" s="3" t="s">
        <v>477</v>
      </c>
      <c r="P250" s="3" t="s">
        <v>483</v>
      </c>
      <c r="Q250" s="3">
        <v>30</v>
      </c>
      <c r="R250" s="5">
        <v>0.3923611111111111</v>
      </c>
      <c r="S250" s="3" t="s">
        <v>479</v>
      </c>
      <c r="T250" s="3" t="s">
        <v>480</v>
      </c>
      <c r="U250" s="3" t="s">
        <v>481</v>
      </c>
    </row>
    <row r="251" spans="1:21" ht="15.75" x14ac:dyDescent="0.25">
      <c r="A251" s="6" t="s">
        <v>286</v>
      </c>
      <c r="B251" s="7">
        <v>44359</v>
      </c>
      <c r="C251" s="6" t="s">
        <v>32</v>
      </c>
      <c r="D251" s="6" t="s">
        <v>12</v>
      </c>
      <c r="E251" s="6" t="s">
        <v>13</v>
      </c>
      <c r="F251" s="6" t="s">
        <v>23</v>
      </c>
      <c r="G251" s="6">
        <v>51.508626999999997</v>
      </c>
      <c r="H251" s="6" t="s">
        <v>15</v>
      </c>
      <c r="I251" s="6" t="s">
        <v>16</v>
      </c>
      <c r="J251" s="6" t="s">
        <v>17</v>
      </c>
      <c r="K251" s="6">
        <v>-0.21575900000000001</v>
      </c>
      <c r="L251" s="6">
        <v>1</v>
      </c>
      <c r="M251" s="6">
        <v>2</v>
      </c>
      <c r="N251" s="6" t="s">
        <v>476</v>
      </c>
      <c r="O251" s="6" t="s">
        <v>477</v>
      </c>
      <c r="P251" s="6" t="s">
        <v>483</v>
      </c>
      <c r="Q251" s="6">
        <v>30</v>
      </c>
      <c r="R251" s="8">
        <v>0.72777777777777775</v>
      </c>
      <c r="S251" s="6" t="s">
        <v>479</v>
      </c>
      <c r="T251" s="6" t="s">
        <v>480</v>
      </c>
      <c r="U251" s="6" t="s">
        <v>481</v>
      </c>
    </row>
    <row r="252" spans="1:21" ht="15.75" x14ac:dyDescent="0.25">
      <c r="A252" s="3" t="s">
        <v>287</v>
      </c>
      <c r="B252" s="4">
        <v>44359</v>
      </c>
      <c r="C252" s="3" t="s">
        <v>32</v>
      </c>
      <c r="D252" s="3" t="s">
        <v>12</v>
      </c>
      <c r="E252" s="3" t="s">
        <v>13</v>
      </c>
      <c r="F252" s="3" t="s">
        <v>23</v>
      </c>
      <c r="G252" s="3">
        <v>51.506098999999999</v>
      </c>
      <c r="H252" s="3" t="s">
        <v>15</v>
      </c>
      <c r="I252" s="3" t="s">
        <v>16</v>
      </c>
      <c r="J252" s="3" t="s">
        <v>17</v>
      </c>
      <c r="K252" s="3">
        <v>-0.20923</v>
      </c>
      <c r="L252" s="3">
        <v>1</v>
      </c>
      <c r="M252" s="3">
        <v>3</v>
      </c>
      <c r="N252" s="3" t="s">
        <v>476</v>
      </c>
      <c r="O252" s="3" t="s">
        <v>477</v>
      </c>
      <c r="P252" s="3" t="s">
        <v>483</v>
      </c>
      <c r="Q252" s="3">
        <v>30</v>
      </c>
      <c r="R252" s="5">
        <v>0.79375000000000007</v>
      </c>
      <c r="S252" s="3" t="s">
        <v>479</v>
      </c>
      <c r="T252" s="3" t="s">
        <v>480</v>
      </c>
      <c r="U252" s="3" t="s">
        <v>481</v>
      </c>
    </row>
    <row r="253" spans="1:21" ht="15.75" x14ac:dyDescent="0.25">
      <c r="A253" s="6" t="s">
        <v>288</v>
      </c>
      <c r="B253" s="7">
        <v>44347</v>
      </c>
      <c r="C253" s="6" t="s">
        <v>22</v>
      </c>
      <c r="D253" s="6" t="s">
        <v>25</v>
      </c>
      <c r="E253" s="6" t="s">
        <v>20</v>
      </c>
      <c r="F253" s="6" t="s">
        <v>23</v>
      </c>
      <c r="G253" s="6">
        <v>51.502577000000002</v>
      </c>
      <c r="H253" s="6" t="s">
        <v>15</v>
      </c>
      <c r="I253" s="6" t="s">
        <v>16</v>
      </c>
      <c r="J253" s="6" t="s">
        <v>17</v>
      </c>
      <c r="K253" s="6">
        <v>-0.21412300000000001</v>
      </c>
      <c r="L253" s="6">
        <v>1</v>
      </c>
      <c r="M253" s="6">
        <v>2</v>
      </c>
      <c r="N253" s="6" t="s">
        <v>476</v>
      </c>
      <c r="O253" s="6" t="s">
        <v>477</v>
      </c>
      <c r="P253" s="6" t="s">
        <v>483</v>
      </c>
      <c r="Q253" s="6">
        <v>30</v>
      </c>
      <c r="R253" s="8">
        <v>0.4375</v>
      </c>
      <c r="S253" s="6" t="s">
        <v>479</v>
      </c>
      <c r="T253" s="6" t="s">
        <v>480</v>
      </c>
      <c r="U253" s="6" t="s">
        <v>481</v>
      </c>
    </row>
    <row r="254" spans="1:21" ht="15.75" x14ac:dyDescent="0.25">
      <c r="A254" s="3" t="s">
        <v>289</v>
      </c>
      <c r="B254" s="4">
        <v>44355</v>
      </c>
      <c r="C254" s="3" t="s">
        <v>19</v>
      </c>
      <c r="D254" s="3" t="s">
        <v>12</v>
      </c>
      <c r="E254" s="3" t="s">
        <v>13</v>
      </c>
      <c r="F254" s="3" t="s">
        <v>23</v>
      </c>
      <c r="G254" s="3">
        <v>51.502158999999999</v>
      </c>
      <c r="H254" s="3" t="s">
        <v>15</v>
      </c>
      <c r="I254" s="3" t="s">
        <v>16</v>
      </c>
      <c r="J254" s="3" t="s">
        <v>17</v>
      </c>
      <c r="K254" s="3">
        <v>-0.18690599999999999</v>
      </c>
      <c r="L254" s="3">
        <v>1</v>
      </c>
      <c r="M254" s="3">
        <v>2</v>
      </c>
      <c r="N254" s="3" t="s">
        <v>476</v>
      </c>
      <c r="O254" s="3" t="s">
        <v>477</v>
      </c>
      <c r="P254" s="3" t="s">
        <v>483</v>
      </c>
      <c r="Q254" s="3">
        <v>30</v>
      </c>
      <c r="R254" s="5">
        <v>0.61458333333333337</v>
      </c>
      <c r="S254" s="3" t="s">
        <v>479</v>
      </c>
      <c r="T254" s="3" t="s">
        <v>480</v>
      </c>
      <c r="U254" s="3" t="s">
        <v>481</v>
      </c>
    </row>
    <row r="255" spans="1:21" ht="15.75" x14ac:dyDescent="0.25">
      <c r="A255" s="6" t="s">
        <v>290</v>
      </c>
      <c r="B255" s="7">
        <v>44356</v>
      </c>
      <c r="C255" s="6" t="s">
        <v>27</v>
      </c>
      <c r="D255" s="6" t="s">
        <v>12</v>
      </c>
      <c r="E255" s="6" t="s">
        <v>13</v>
      </c>
      <c r="F255" s="6" t="s">
        <v>23</v>
      </c>
      <c r="G255" s="6">
        <v>51.482636999999997</v>
      </c>
      <c r="H255" s="6" t="s">
        <v>15</v>
      </c>
      <c r="I255" s="6" t="s">
        <v>16</v>
      </c>
      <c r="J255" s="6" t="s">
        <v>17</v>
      </c>
      <c r="K255" s="6">
        <v>-0.186385</v>
      </c>
      <c r="L255" s="6">
        <v>1</v>
      </c>
      <c r="M255" s="6">
        <v>2</v>
      </c>
      <c r="N255" s="6" t="s">
        <v>476</v>
      </c>
      <c r="O255" s="6" t="s">
        <v>482</v>
      </c>
      <c r="P255" s="6" t="s">
        <v>483</v>
      </c>
      <c r="Q255" s="6">
        <v>30</v>
      </c>
      <c r="R255" s="8">
        <v>0.45555555555555555</v>
      </c>
      <c r="S255" s="6" t="s">
        <v>479</v>
      </c>
      <c r="T255" s="6" t="s">
        <v>480</v>
      </c>
      <c r="U255" s="6" t="s">
        <v>481</v>
      </c>
    </row>
    <row r="256" spans="1:21" ht="15.75" x14ac:dyDescent="0.25">
      <c r="A256" s="3" t="s">
        <v>291</v>
      </c>
      <c r="B256" s="4">
        <v>44363</v>
      </c>
      <c r="C256" s="3" t="s">
        <v>27</v>
      </c>
      <c r="D256" s="3" t="s">
        <v>12</v>
      </c>
      <c r="E256" s="3" t="s">
        <v>13</v>
      </c>
      <c r="F256" s="3" t="s">
        <v>23</v>
      </c>
      <c r="G256" s="3">
        <v>51.484273000000002</v>
      </c>
      <c r="H256" s="3" t="s">
        <v>15</v>
      </c>
      <c r="I256" s="3" t="s">
        <v>16</v>
      </c>
      <c r="J256" s="3" t="s">
        <v>17</v>
      </c>
      <c r="K256" s="3">
        <v>-0.158666</v>
      </c>
      <c r="L256" s="3">
        <v>1</v>
      </c>
      <c r="M256" s="3">
        <v>2</v>
      </c>
      <c r="N256" s="3" t="s">
        <v>476</v>
      </c>
      <c r="O256" s="3" t="s">
        <v>477</v>
      </c>
      <c r="P256" s="3" t="s">
        <v>483</v>
      </c>
      <c r="Q256" s="3">
        <v>30</v>
      </c>
      <c r="R256" s="5">
        <v>0.78125</v>
      </c>
      <c r="S256" s="3" t="s">
        <v>479</v>
      </c>
      <c r="T256" s="3" t="s">
        <v>480</v>
      </c>
      <c r="U256" s="3" t="s">
        <v>481</v>
      </c>
    </row>
    <row r="257" spans="1:21" ht="15.75" x14ac:dyDescent="0.25">
      <c r="A257" s="6" t="s">
        <v>292</v>
      </c>
      <c r="B257" s="7">
        <v>44362</v>
      </c>
      <c r="C257" s="6" t="s">
        <v>19</v>
      </c>
      <c r="D257" s="6" t="s">
        <v>12</v>
      </c>
      <c r="E257" s="6" t="s">
        <v>13</v>
      </c>
      <c r="F257" s="6" t="s">
        <v>23</v>
      </c>
      <c r="G257" s="6">
        <v>51.497591999999997</v>
      </c>
      <c r="H257" s="6" t="s">
        <v>15</v>
      </c>
      <c r="I257" s="6" t="s">
        <v>16</v>
      </c>
      <c r="J257" s="6" t="s">
        <v>17</v>
      </c>
      <c r="K257" s="6">
        <v>-0.15928200000000001</v>
      </c>
      <c r="L257" s="6">
        <v>1</v>
      </c>
      <c r="M257" s="6">
        <v>2</v>
      </c>
      <c r="N257" s="6" t="s">
        <v>476</v>
      </c>
      <c r="O257" s="6" t="s">
        <v>477</v>
      </c>
      <c r="P257" s="6" t="s">
        <v>483</v>
      </c>
      <c r="Q257" s="6">
        <v>30</v>
      </c>
      <c r="R257" s="8">
        <v>0.68055555555555547</v>
      </c>
      <c r="S257" s="6" t="s">
        <v>479</v>
      </c>
      <c r="T257" s="6" t="s">
        <v>480</v>
      </c>
      <c r="U257" s="6" t="s">
        <v>481</v>
      </c>
    </row>
    <row r="258" spans="1:21" ht="15.75" x14ac:dyDescent="0.25">
      <c r="A258" s="3" t="s">
        <v>293</v>
      </c>
      <c r="B258" s="4">
        <v>44361</v>
      </c>
      <c r="C258" s="3" t="s">
        <v>22</v>
      </c>
      <c r="D258" s="3" t="s">
        <v>12</v>
      </c>
      <c r="E258" s="3" t="s">
        <v>235</v>
      </c>
      <c r="F258" s="3" t="s">
        <v>23</v>
      </c>
      <c r="G258" s="3">
        <v>51.496665</v>
      </c>
      <c r="H258" s="3" t="s">
        <v>15</v>
      </c>
      <c r="I258" s="3" t="s">
        <v>16</v>
      </c>
      <c r="J258" s="3" t="s">
        <v>17</v>
      </c>
      <c r="K258" s="3">
        <v>-0.16897200000000001</v>
      </c>
      <c r="L258" s="3">
        <v>1</v>
      </c>
      <c r="M258" s="3">
        <v>2</v>
      </c>
      <c r="N258" s="3" t="s">
        <v>476</v>
      </c>
      <c r="O258" s="3" t="s">
        <v>477</v>
      </c>
      <c r="P258" s="3" t="s">
        <v>483</v>
      </c>
      <c r="Q258" s="3">
        <v>30</v>
      </c>
      <c r="R258" s="5">
        <v>0.52430555555555558</v>
      </c>
      <c r="S258" s="3" t="s">
        <v>479</v>
      </c>
      <c r="T258" s="3" t="s">
        <v>480</v>
      </c>
      <c r="U258" s="3" t="s">
        <v>496</v>
      </c>
    </row>
    <row r="259" spans="1:21" ht="15.75" x14ac:dyDescent="0.25">
      <c r="A259" s="6" t="s">
        <v>294</v>
      </c>
      <c r="B259" s="7">
        <v>44356</v>
      </c>
      <c r="C259" s="6" t="s">
        <v>27</v>
      </c>
      <c r="D259" s="6" t="s">
        <v>12</v>
      </c>
      <c r="E259" s="6" t="s">
        <v>13</v>
      </c>
      <c r="F259" s="6" t="s">
        <v>23</v>
      </c>
      <c r="G259" s="6">
        <v>51.506185000000002</v>
      </c>
      <c r="H259" s="6" t="s">
        <v>15</v>
      </c>
      <c r="I259" s="6" t="s">
        <v>16</v>
      </c>
      <c r="J259" s="6" t="s">
        <v>17</v>
      </c>
      <c r="K259" s="6">
        <v>-0.20893800000000001</v>
      </c>
      <c r="L259" s="6">
        <v>1</v>
      </c>
      <c r="M259" s="6">
        <v>2</v>
      </c>
      <c r="N259" s="6" t="s">
        <v>476</v>
      </c>
      <c r="O259" s="6" t="s">
        <v>477</v>
      </c>
      <c r="P259" s="6" t="s">
        <v>483</v>
      </c>
      <c r="Q259" s="6">
        <v>30</v>
      </c>
      <c r="R259" s="8">
        <v>0.70138888888888884</v>
      </c>
      <c r="S259" s="6" t="s">
        <v>479</v>
      </c>
      <c r="T259" s="6" t="s">
        <v>480</v>
      </c>
      <c r="U259" s="6" t="s">
        <v>481</v>
      </c>
    </row>
    <row r="260" spans="1:21" ht="15.75" x14ac:dyDescent="0.25">
      <c r="A260" s="3" t="s">
        <v>295</v>
      </c>
      <c r="B260" s="4">
        <v>44359</v>
      </c>
      <c r="C260" s="3" t="s">
        <v>32</v>
      </c>
      <c r="D260" s="3" t="s">
        <v>12</v>
      </c>
      <c r="E260" s="3" t="s">
        <v>13</v>
      </c>
      <c r="F260" s="3" t="s">
        <v>23</v>
      </c>
      <c r="G260" s="3">
        <v>51.517021999999997</v>
      </c>
      <c r="H260" s="3" t="s">
        <v>28</v>
      </c>
      <c r="I260" s="3" t="s">
        <v>16</v>
      </c>
      <c r="J260" s="3" t="s">
        <v>17</v>
      </c>
      <c r="K260" s="3">
        <v>-0.206063</v>
      </c>
      <c r="L260" s="3">
        <v>1</v>
      </c>
      <c r="M260" s="3">
        <v>1</v>
      </c>
      <c r="N260" s="3" t="s">
        <v>476</v>
      </c>
      <c r="O260" s="3" t="s">
        <v>477</v>
      </c>
      <c r="P260" s="3" t="s">
        <v>483</v>
      </c>
      <c r="Q260" s="3">
        <v>30</v>
      </c>
      <c r="R260" s="5">
        <v>8.6111111111111124E-2</v>
      </c>
      <c r="S260" s="3" t="s">
        <v>479</v>
      </c>
      <c r="T260" s="3" t="s">
        <v>480</v>
      </c>
      <c r="U260" s="3" t="s">
        <v>481</v>
      </c>
    </row>
    <row r="261" spans="1:21" ht="15.75" x14ac:dyDescent="0.25">
      <c r="A261" s="6" t="s">
        <v>296</v>
      </c>
      <c r="B261" s="7">
        <v>44362</v>
      </c>
      <c r="C261" s="6" t="s">
        <v>19</v>
      </c>
      <c r="D261" s="6" t="s">
        <v>25</v>
      </c>
      <c r="E261" s="6" t="s">
        <v>20</v>
      </c>
      <c r="F261" s="6" t="s">
        <v>14</v>
      </c>
      <c r="G261" s="6">
        <v>51.491173000000003</v>
      </c>
      <c r="H261" s="6" t="s">
        <v>15</v>
      </c>
      <c r="I261" s="6" t="s">
        <v>16</v>
      </c>
      <c r="J261" s="6" t="s">
        <v>17</v>
      </c>
      <c r="K261" s="6">
        <v>-0.18013999999999999</v>
      </c>
      <c r="L261" s="6">
        <v>1</v>
      </c>
      <c r="M261" s="6">
        <v>2</v>
      </c>
      <c r="N261" s="6" t="s">
        <v>476</v>
      </c>
      <c r="O261" s="6" t="s">
        <v>477</v>
      </c>
      <c r="P261" s="6" t="s">
        <v>483</v>
      </c>
      <c r="Q261" s="6">
        <v>30</v>
      </c>
      <c r="R261" s="8">
        <v>0.45833333333333331</v>
      </c>
      <c r="S261" s="6" t="s">
        <v>479</v>
      </c>
      <c r="T261" s="6" t="s">
        <v>480</v>
      </c>
      <c r="U261" s="6" t="s">
        <v>481</v>
      </c>
    </row>
    <row r="262" spans="1:21" ht="15.75" x14ac:dyDescent="0.25">
      <c r="A262" s="3" t="s">
        <v>297</v>
      </c>
      <c r="B262" s="4">
        <v>44356</v>
      </c>
      <c r="C262" s="3" t="s">
        <v>27</v>
      </c>
      <c r="D262" s="3" t="s">
        <v>12</v>
      </c>
      <c r="E262" s="3" t="s">
        <v>13</v>
      </c>
      <c r="F262" s="3" t="s">
        <v>23</v>
      </c>
      <c r="G262" s="3">
        <v>51.485633</v>
      </c>
      <c r="H262" s="3" t="s">
        <v>15</v>
      </c>
      <c r="I262" s="3" t="s">
        <v>16</v>
      </c>
      <c r="J262" s="3" t="s">
        <v>17</v>
      </c>
      <c r="K262" s="3">
        <v>-0.16509299999999999</v>
      </c>
      <c r="L262" s="3">
        <v>1</v>
      </c>
      <c r="M262" s="3">
        <v>1</v>
      </c>
      <c r="N262" s="3" t="s">
        <v>476</v>
      </c>
      <c r="O262" s="3" t="s">
        <v>477</v>
      </c>
      <c r="P262" s="3" t="s">
        <v>483</v>
      </c>
      <c r="Q262" s="3">
        <v>30</v>
      </c>
      <c r="R262" s="5">
        <v>0.5</v>
      </c>
      <c r="S262" s="3" t="s">
        <v>479</v>
      </c>
      <c r="T262" s="3" t="s">
        <v>480</v>
      </c>
      <c r="U262" s="3" t="s">
        <v>481</v>
      </c>
    </row>
    <row r="263" spans="1:21" ht="15.75" x14ac:dyDescent="0.25">
      <c r="A263" s="6" t="s">
        <v>298</v>
      </c>
      <c r="B263" s="7">
        <v>44362</v>
      </c>
      <c r="C263" s="6" t="s">
        <v>19</v>
      </c>
      <c r="D263" s="6" t="s">
        <v>12</v>
      </c>
      <c r="E263" s="6" t="s">
        <v>20</v>
      </c>
      <c r="F263" s="6" t="s">
        <v>23</v>
      </c>
      <c r="G263" s="6">
        <v>51.512442999999998</v>
      </c>
      <c r="H263" s="6" t="s">
        <v>15</v>
      </c>
      <c r="I263" s="6" t="s">
        <v>16</v>
      </c>
      <c r="J263" s="6" t="s">
        <v>17</v>
      </c>
      <c r="K263" s="6">
        <v>-0.20653099999999999</v>
      </c>
      <c r="L263" s="6">
        <v>1</v>
      </c>
      <c r="M263" s="6">
        <v>1</v>
      </c>
      <c r="N263" s="6" t="s">
        <v>476</v>
      </c>
      <c r="O263" s="6" t="s">
        <v>482</v>
      </c>
      <c r="P263" s="6" t="s">
        <v>483</v>
      </c>
      <c r="Q263" s="6">
        <v>30</v>
      </c>
      <c r="R263" s="8">
        <v>0.8125</v>
      </c>
      <c r="S263" s="6" t="s">
        <v>479</v>
      </c>
      <c r="T263" s="6" t="s">
        <v>490</v>
      </c>
      <c r="U263" s="6" t="s">
        <v>496</v>
      </c>
    </row>
    <row r="264" spans="1:21" ht="15.75" x14ac:dyDescent="0.25">
      <c r="A264" s="3" t="s">
        <v>299</v>
      </c>
      <c r="B264" s="4">
        <v>44359</v>
      </c>
      <c r="C264" s="3" t="s">
        <v>32</v>
      </c>
      <c r="D264" s="3" t="s">
        <v>12</v>
      </c>
      <c r="E264" s="3" t="s">
        <v>13</v>
      </c>
      <c r="F264" s="3" t="s">
        <v>23</v>
      </c>
      <c r="G264" s="3">
        <v>51.501545</v>
      </c>
      <c r="H264" s="3" t="s">
        <v>15</v>
      </c>
      <c r="I264" s="3" t="s">
        <v>16</v>
      </c>
      <c r="J264" s="3" t="s">
        <v>17</v>
      </c>
      <c r="K264" s="3">
        <v>-0.19961000000000001</v>
      </c>
      <c r="L264" s="3">
        <v>2</v>
      </c>
      <c r="M264" s="3">
        <v>2</v>
      </c>
      <c r="N264" s="3" t="s">
        <v>476</v>
      </c>
      <c r="O264" s="3" t="s">
        <v>477</v>
      </c>
      <c r="P264" s="3" t="s">
        <v>483</v>
      </c>
      <c r="Q264" s="3">
        <v>30</v>
      </c>
      <c r="R264" s="5">
        <v>0.67708333333333337</v>
      </c>
      <c r="S264" s="3" t="s">
        <v>479</v>
      </c>
      <c r="T264" s="3" t="s">
        <v>480</v>
      </c>
      <c r="U264" s="3" t="s">
        <v>481</v>
      </c>
    </row>
    <row r="265" spans="1:21" ht="15.75" x14ac:dyDescent="0.25">
      <c r="A265" s="6" t="s">
        <v>300</v>
      </c>
      <c r="B265" s="7">
        <v>44358</v>
      </c>
      <c r="C265" s="6" t="s">
        <v>11</v>
      </c>
      <c r="D265" s="6" t="s">
        <v>12</v>
      </c>
      <c r="E265" s="6" t="s">
        <v>13</v>
      </c>
      <c r="F265" s="6" t="s">
        <v>23</v>
      </c>
      <c r="G265" s="6">
        <v>51.503222999999998</v>
      </c>
      <c r="H265" s="6" t="s">
        <v>15</v>
      </c>
      <c r="I265" s="6" t="s">
        <v>16</v>
      </c>
      <c r="J265" s="6" t="s">
        <v>17</v>
      </c>
      <c r="K265" s="6">
        <v>-0.19176299999999999</v>
      </c>
      <c r="L265" s="6">
        <v>1</v>
      </c>
      <c r="M265" s="6">
        <v>2</v>
      </c>
      <c r="N265" s="6" t="s">
        <v>476</v>
      </c>
      <c r="O265" s="6" t="s">
        <v>477</v>
      </c>
      <c r="P265" s="6" t="s">
        <v>483</v>
      </c>
      <c r="Q265" s="6">
        <v>30</v>
      </c>
      <c r="R265" s="8">
        <v>0.78125</v>
      </c>
      <c r="S265" s="6" t="s">
        <v>479</v>
      </c>
      <c r="T265" s="6" t="s">
        <v>480</v>
      </c>
      <c r="U265" s="6" t="s">
        <v>481</v>
      </c>
    </row>
    <row r="266" spans="1:21" ht="15.75" x14ac:dyDescent="0.25">
      <c r="A266" s="3" t="s">
        <v>301</v>
      </c>
      <c r="B266" s="4">
        <v>44364</v>
      </c>
      <c r="C266" s="3" t="s">
        <v>34</v>
      </c>
      <c r="D266" s="3" t="s">
        <v>25</v>
      </c>
      <c r="E266" s="3" t="s">
        <v>20</v>
      </c>
      <c r="F266" s="3" t="s">
        <v>23</v>
      </c>
      <c r="G266" s="3">
        <v>51.487020999999999</v>
      </c>
      <c r="H266" s="3" t="s">
        <v>15</v>
      </c>
      <c r="I266" s="3" t="s">
        <v>16</v>
      </c>
      <c r="J266" s="3" t="s">
        <v>17</v>
      </c>
      <c r="K266" s="3">
        <v>-0.17915300000000001</v>
      </c>
      <c r="L266" s="3">
        <v>1</v>
      </c>
      <c r="M266" s="3">
        <v>2</v>
      </c>
      <c r="N266" s="3" t="s">
        <v>476</v>
      </c>
      <c r="O266" s="3" t="s">
        <v>477</v>
      </c>
      <c r="P266" s="3" t="s">
        <v>483</v>
      </c>
      <c r="Q266" s="3">
        <v>30</v>
      </c>
      <c r="R266" s="5">
        <v>0.64236111111111105</v>
      </c>
      <c r="S266" s="3" t="s">
        <v>479</v>
      </c>
      <c r="T266" s="3" t="s">
        <v>480</v>
      </c>
      <c r="U266" s="3" t="s">
        <v>497</v>
      </c>
    </row>
    <row r="267" spans="1:21" ht="15.75" x14ac:dyDescent="0.25">
      <c r="A267" s="6" t="s">
        <v>302</v>
      </c>
      <c r="B267" s="7">
        <v>44366</v>
      </c>
      <c r="C267" s="6" t="s">
        <v>32</v>
      </c>
      <c r="D267" s="6" t="s">
        <v>12</v>
      </c>
      <c r="E267" s="6" t="s">
        <v>13</v>
      </c>
      <c r="F267" s="6" t="s">
        <v>23</v>
      </c>
      <c r="G267" s="6">
        <v>51.484282</v>
      </c>
      <c r="H267" s="6" t="s">
        <v>15</v>
      </c>
      <c r="I267" s="6" t="s">
        <v>16</v>
      </c>
      <c r="J267" s="6" t="s">
        <v>17</v>
      </c>
      <c r="K267" s="6">
        <v>-0.15924199999999999</v>
      </c>
      <c r="L267" s="6">
        <v>2</v>
      </c>
      <c r="M267" s="6">
        <v>2</v>
      </c>
      <c r="N267" s="6" t="s">
        <v>476</v>
      </c>
      <c r="O267" s="6" t="s">
        <v>477</v>
      </c>
      <c r="P267" s="6" t="s">
        <v>483</v>
      </c>
      <c r="Q267" s="6">
        <v>30</v>
      </c>
      <c r="R267" s="8">
        <v>0.56597222222222221</v>
      </c>
      <c r="S267" s="6" t="s">
        <v>479</v>
      </c>
      <c r="T267" s="6" t="s">
        <v>480</v>
      </c>
      <c r="U267" s="6" t="s">
        <v>499</v>
      </c>
    </row>
    <row r="268" spans="1:21" ht="15.75" x14ac:dyDescent="0.25">
      <c r="A268" s="3" t="s">
        <v>303</v>
      </c>
      <c r="B268" s="4">
        <v>44363</v>
      </c>
      <c r="C268" s="3" t="s">
        <v>27</v>
      </c>
      <c r="D268" s="3" t="s">
        <v>12</v>
      </c>
      <c r="E268" s="3" t="s">
        <v>13</v>
      </c>
      <c r="F268" s="3" t="s">
        <v>23</v>
      </c>
      <c r="G268" s="3">
        <v>51.486145</v>
      </c>
      <c r="H268" s="3" t="s">
        <v>15</v>
      </c>
      <c r="I268" s="3" t="s">
        <v>16</v>
      </c>
      <c r="J268" s="3" t="s">
        <v>17</v>
      </c>
      <c r="K268" s="3">
        <v>-0.18062800000000001</v>
      </c>
      <c r="L268" s="3">
        <v>1</v>
      </c>
      <c r="M268" s="3">
        <v>1</v>
      </c>
      <c r="N268" s="3" t="s">
        <v>476</v>
      </c>
      <c r="O268" s="3" t="s">
        <v>477</v>
      </c>
      <c r="P268" s="3" t="s">
        <v>483</v>
      </c>
      <c r="Q268" s="3">
        <v>30</v>
      </c>
      <c r="R268" s="5">
        <v>0.52361111111111114</v>
      </c>
      <c r="S268" s="3" t="s">
        <v>479</v>
      </c>
      <c r="T268" s="3" t="s">
        <v>480</v>
      </c>
      <c r="U268" s="3" t="s">
        <v>481</v>
      </c>
    </row>
    <row r="269" spans="1:21" ht="15.75" x14ac:dyDescent="0.25">
      <c r="A269" s="6" t="s">
        <v>304</v>
      </c>
      <c r="B269" s="7">
        <v>44365</v>
      </c>
      <c r="C269" s="6" t="s">
        <v>11</v>
      </c>
      <c r="D269" s="6" t="s">
        <v>25</v>
      </c>
      <c r="E269" s="6" t="s">
        <v>13</v>
      </c>
      <c r="F269" s="6" t="s">
        <v>14</v>
      </c>
      <c r="G269" s="6">
        <v>51.502043999999998</v>
      </c>
      <c r="H269" s="6" t="s">
        <v>15</v>
      </c>
      <c r="I269" s="6" t="s">
        <v>16</v>
      </c>
      <c r="J269" s="6" t="s">
        <v>17</v>
      </c>
      <c r="K269" s="6">
        <v>-0.19109000000000001</v>
      </c>
      <c r="L269" s="6">
        <v>1</v>
      </c>
      <c r="M269" s="6">
        <v>2</v>
      </c>
      <c r="N269" s="6" t="s">
        <v>476</v>
      </c>
      <c r="O269" s="6" t="s">
        <v>477</v>
      </c>
      <c r="P269" s="6" t="s">
        <v>483</v>
      </c>
      <c r="Q269" s="6">
        <v>30</v>
      </c>
      <c r="R269" s="8">
        <v>0.33402777777777781</v>
      </c>
      <c r="S269" s="6" t="s">
        <v>479</v>
      </c>
      <c r="T269" s="6" t="s">
        <v>480</v>
      </c>
      <c r="U269" s="6" t="s">
        <v>497</v>
      </c>
    </row>
    <row r="270" spans="1:21" ht="15.75" x14ac:dyDescent="0.25">
      <c r="A270" s="3" t="s">
        <v>305</v>
      </c>
      <c r="B270" s="4">
        <v>44364</v>
      </c>
      <c r="C270" s="3" t="s">
        <v>34</v>
      </c>
      <c r="D270" s="3" t="s">
        <v>40</v>
      </c>
      <c r="E270" s="3" t="s">
        <v>41</v>
      </c>
      <c r="F270" s="3" t="s">
        <v>23</v>
      </c>
      <c r="G270" s="3">
        <v>51.494517000000002</v>
      </c>
      <c r="H270" s="3" t="s">
        <v>15</v>
      </c>
      <c r="I270" s="3" t="s">
        <v>16</v>
      </c>
      <c r="J270" s="3" t="s">
        <v>17</v>
      </c>
      <c r="K270" s="3">
        <v>-0.16963400000000001</v>
      </c>
      <c r="L270" s="3">
        <v>1</v>
      </c>
      <c r="M270" s="3">
        <v>3</v>
      </c>
      <c r="N270" s="3" t="s">
        <v>476</v>
      </c>
      <c r="O270" s="3" t="s">
        <v>477</v>
      </c>
      <c r="P270" s="3" t="s">
        <v>483</v>
      </c>
      <c r="Q270" s="3">
        <v>30</v>
      </c>
      <c r="R270" s="5">
        <v>0.75208333333333333</v>
      </c>
      <c r="S270" s="3" t="s">
        <v>479</v>
      </c>
      <c r="T270" s="3" t="s">
        <v>480</v>
      </c>
      <c r="U270" s="3" t="s">
        <v>481</v>
      </c>
    </row>
    <row r="271" spans="1:21" ht="15.75" x14ac:dyDescent="0.25">
      <c r="A271" s="6" t="s">
        <v>306</v>
      </c>
      <c r="B271" s="7">
        <v>44366</v>
      </c>
      <c r="C271" s="6" t="s">
        <v>32</v>
      </c>
      <c r="D271" s="6" t="s">
        <v>12</v>
      </c>
      <c r="E271" s="6" t="s">
        <v>13</v>
      </c>
      <c r="F271" s="6" t="s">
        <v>23</v>
      </c>
      <c r="G271" s="6">
        <v>51.505848999999998</v>
      </c>
      <c r="H271" s="6" t="s">
        <v>15</v>
      </c>
      <c r="I271" s="6" t="s">
        <v>16</v>
      </c>
      <c r="J271" s="6" t="s">
        <v>17</v>
      </c>
      <c r="K271" s="6">
        <v>-0.210536</v>
      </c>
      <c r="L271" s="6">
        <v>2</v>
      </c>
      <c r="M271" s="6">
        <v>2</v>
      </c>
      <c r="N271" s="6" t="s">
        <v>476</v>
      </c>
      <c r="O271" s="6" t="s">
        <v>477</v>
      </c>
      <c r="P271" s="6" t="s">
        <v>483</v>
      </c>
      <c r="Q271" s="6">
        <v>30</v>
      </c>
      <c r="R271" s="8">
        <v>0.5493055555555556</v>
      </c>
      <c r="S271" s="6" t="s">
        <v>479</v>
      </c>
      <c r="T271" s="6" t="s">
        <v>480</v>
      </c>
      <c r="U271" s="6" t="s">
        <v>481</v>
      </c>
    </row>
    <row r="272" spans="1:21" ht="15.75" x14ac:dyDescent="0.25">
      <c r="A272" s="3" t="s">
        <v>307</v>
      </c>
      <c r="B272" s="4">
        <v>44364</v>
      </c>
      <c r="C272" s="3" t="s">
        <v>34</v>
      </c>
      <c r="D272" s="3" t="s">
        <v>25</v>
      </c>
      <c r="E272" s="3" t="s">
        <v>13</v>
      </c>
      <c r="F272" s="3" t="s">
        <v>23</v>
      </c>
      <c r="G272" s="3">
        <v>51.491849999999999</v>
      </c>
      <c r="H272" s="3" t="s">
        <v>15</v>
      </c>
      <c r="I272" s="3" t="s">
        <v>16</v>
      </c>
      <c r="J272" s="3" t="s">
        <v>17</v>
      </c>
      <c r="K272" s="3">
        <v>-0.17161399999999999</v>
      </c>
      <c r="L272" s="3">
        <v>1</v>
      </c>
      <c r="M272" s="3">
        <v>2</v>
      </c>
      <c r="N272" s="3" t="s">
        <v>476</v>
      </c>
      <c r="O272" s="3" t="s">
        <v>477</v>
      </c>
      <c r="P272" s="3" t="s">
        <v>483</v>
      </c>
      <c r="Q272" s="3">
        <v>30</v>
      </c>
      <c r="R272" s="5">
        <v>0.4861111111111111</v>
      </c>
      <c r="S272" s="3" t="s">
        <v>479</v>
      </c>
      <c r="T272" s="3" t="s">
        <v>480</v>
      </c>
      <c r="U272" s="3" t="s">
        <v>481</v>
      </c>
    </row>
    <row r="273" spans="1:21" ht="15.75" x14ac:dyDescent="0.25">
      <c r="A273" s="6" t="s">
        <v>308</v>
      </c>
      <c r="B273" s="7">
        <v>44367</v>
      </c>
      <c r="C273" s="6" t="s">
        <v>36</v>
      </c>
      <c r="D273" s="6" t="s">
        <v>40</v>
      </c>
      <c r="E273" s="6" t="s">
        <v>41</v>
      </c>
      <c r="F273" s="6" t="s">
        <v>23</v>
      </c>
      <c r="G273" s="6">
        <v>51.499685999999997</v>
      </c>
      <c r="H273" s="6" t="s">
        <v>15</v>
      </c>
      <c r="I273" s="6" t="s">
        <v>16</v>
      </c>
      <c r="J273" s="6" t="s">
        <v>17</v>
      </c>
      <c r="K273" s="6">
        <v>-0.183979</v>
      </c>
      <c r="L273" s="6">
        <v>1</v>
      </c>
      <c r="M273" s="6">
        <v>2</v>
      </c>
      <c r="N273" s="6" t="s">
        <v>476</v>
      </c>
      <c r="O273" s="6" t="s">
        <v>477</v>
      </c>
      <c r="P273" s="6" t="s">
        <v>483</v>
      </c>
      <c r="Q273" s="6">
        <v>30</v>
      </c>
      <c r="R273" s="8">
        <v>0.52986111111111112</v>
      </c>
      <c r="S273" s="6" t="s">
        <v>479</v>
      </c>
      <c r="T273" s="6" t="s">
        <v>480</v>
      </c>
      <c r="U273" s="6" t="s">
        <v>481</v>
      </c>
    </row>
    <row r="274" spans="1:21" ht="15.75" x14ac:dyDescent="0.25">
      <c r="A274" s="3" t="s">
        <v>309</v>
      </c>
      <c r="B274" s="4">
        <v>44281</v>
      </c>
      <c r="C274" s="3" t="s">
        <v>11</v>
      </c>
      <c r="D274" s="3" t="s">
        <v>25</v>
      </c>
      <c r="E274" s="3" t="s">
        <v>20</v>
      </c>
      <c r="F274" s="3" t="s">
        <v>23</v>
      </c>
      <c r="G274" s="3">
        <v>51.492659000000003</v>
      </c>
      <c r="H274" s="3" t="s">
        <v>15</v>
      </c>
      <c r="I274" s="3" t="s">
        <v>16</v>
      </c>
      <c r="J274" s="3" t="s">
        <v>17</v>
      </c>
      <c r="K274" s="3">
        <v>-0.200681</v>
      </c>
      <c r="L274" s="3">
        <v>1</v>
      </c>
      <c r="M274" s="3">
        <v>2</v>
      </c>
      <c r="N274" s="3" t="s">
        <v>476</v>
      </c>
      <c r="O274" s="3" t="s">
        <v>477</v>
      </c>
      <c r="P274" s="3" t="s">
        <v>488</v>
      </c>
      <c r="Q274" s="3">
        <v>30</v>
      </c>
      <c r="R274" s="5">
        <v>0.47916666666666669</v>
      </c>
      <c r="S274" s="3" t="s">
        <v>479</v>
      </c>
      <c r="T274" s="3" t="s">
        <v>480</v>
      </c>
      <c r="U274" s="3" t="s">
        <v>481</v>
      </c>
    </row>
    <row r="275" spans="1:21" ht="15.75" x14ac:dyDescent="0.25">
      <c r="A275" s="6" t="s">
        <v>310</v>
      </c>
      <c r="B275" s="7">
        <v>44422</v>
      </c>
      <c r="C275" s="6" t="s">
        <v>32</v>
      </c>
      <c r="D275" s="6" t="s">
        <v>25</v>
      </c>
      <c r="E275" s="6" t="s">
        <v>20</v>
      </c>
      <c r="F275" s="6" t="s">
        <v>23</v>
      </c>
      <c r="G275" s="6">
        <v>51.512946999999997</v>
      </c>
      <c r="H275" s="6" t="s">
        <v>15</v>
      </c>
      <c r="I275" s="6" t="s">
        <v>16</v>
      </c>
      <c r="J275" s="6" t="s">
        <v>17</v>
      </c>
      <c r="K275" s="6">
        <v>-0.204205</v>
      </c>
      <c r="L275" s="6">
        <v>1</v>
      </c>
      <c r="M275" s="6">
        <v>2</v>
      </c>
      <c r="N275" s="6" t="s">
        <v>476</v>
      </c>
      <c r="O275" s="6" t="s">
        <v>477</v>
      </c>
      <c r="P275" s="6" t="s">
        <v>483</v>
      </c>
      <c r="Q275" s="6">
        <v>30</v>
      </c>
      <c r="R275" s="8">
        <v>0.30902777777777779</v>
      </c>
      <c r="S275" s="6" t="s">
        <v>479</v>
      </c>
      <c r="T275" s="6" t="s">
        <v>480</v>
      </c>
      <c r="U275" s="6" t="s">
        <v>481</v>
      </c>
    </row>
    <row r="276" spans="1:21" ht="15.75" x14ac:dyDescent="0.25">
      <c r="A276" s="3" t="s">
        <v>311</v>
      </c>
      <c r="B276" s="4">
        <v>44370</v>
      </c>
      <c r="C276" s="3" t="s">
        <v>27</v>
      </c>
      <c r="D276" s="3" t="s">
        <v>25</v>
      </c>
      <c r="E276" s="3" t="s">
        <v>20</v>
      </c>
      <c r="F276" s="3" t="s">
        <v>23</v>
      </c>
      <c r="G276" s="3">
        <v>51.482075999999999</v>
      </c>
      <c r="H276" s="3" t="s">
        <v>15</v>
      </c>
      <c r="I276" s="3" t="s">
        <v>16</v>
      </c>
      <c r="J276" s="3" t="s">
        <v>17</v>
      </c>
      <c r="K276" s="3">
        <v>-0.17344499999999999</v>
      </c>
      <c r="L276" s="3">
        <v>1</v>
      </c>
      <c r="M276" s="3">
        <v>2</v>
      </c>
      <c r="N276" s="3" t="s">
        <v>476</v>
      </c>
      <c r="O276" s="3" t="s">
        <v>477</v>
      </c>
      <c r="P276" s="3" t="s">
        <v>483</v>
      </c>
      <c r="Q276" s="3">
        <v>30</v>
      </c>
      <c r="R276" s="5">
        <v>0.5625</v>
      </c>
      <c r="S276" s="3" t="s">
        <v>479</v>
      </c>
      <c r="T276" s="3" t="s">
        <v>480</v>
      </c>
      <c r="U276" s="3" t="s">
        <v>481</v>
      </c>
    </row>
    <row r="277" spans="1:21" ht="15.75" x14ac:dyDescent="0.25">
      <c r="A277" s="6" t="s">
        <v>312</v>
      </c>
      <c r="B277" s="7">
        <v>44373</v>
      </c>
      <c r="C277" s="6" t="s">
        <v>32</v>
      </c>
      <c r="D277" s="6" t="s">
        <v>12</v>
      </c>
      <c r="E277" s="6" t="s">
        <v>13</v>
      </c>
      <c r="F277" s="6" t="s">
        <v>23</v>
      </c>
      <c r="G277" s="6">
        <v>51.524560000000001</v>
      </c>
      <c r="H277" s="6" t="s">
        <v>15</v>
      </c>
      <c r="I277" s="6" t="s">
        <v>16</v>
      </c>
      <c r="J277" s="6" t="s">
        <v>17</v>
      </c>
      <c r="K277" s="6">
        <v>-0.210956</v>
      </c>
      <c r="L277" s="6">
        <v>1</v>
      </c>
      <c r="M277" s="6">
        <v>1</v>
      </c>
      <c r="N277" s="6" t="s">
        <v>476</v>
      </c>
      <c r="O277" s="6" t="s">
        <v>477</v>
      </c>
      <c r="P277" s="6" t="s">
        <v>478</v>
      </c>
      <c r="Q277" s="6">
        <v>30</v>
      </c>
      <c r="R277" s="8">
        <v>0.65277777777777779</v>
      </c>
      <c r="S277" s="6" t="s">
        <v>479</v>
      </c>
      <c r="T277" s="6" t="s">
        <v>480</v>
      </c>
      <c r="U277" s="6" t="s">
        <v>481</v>
      </c>
    </row>
    <row r="278" spans="1:21" ht="15.75" x14ac:dyDescent="0.25">
      <c r="A278" s="3" t="s">
        <v>313</v>
      </c>
      <c r="B278" s="4">
        <v>44375</v>
      </c>
      <c r="C278" s="3" t="s">
        <v>22</v>
      </c>
      <c r="D278" s="3" t="s">
        <v>40</v>
      </c>
      <c r="E278" s="3" t="s">
        <v>41</v>
      </c>
      <c r="F278" s="3" t="s">
        <v>23</v>
      </c>
      <c r="G278" s="3">
        <v>51.486015000000002</v>
      </c>
      <c r="H278" s="3" t="s">
        <v>28</v>
      </c>
      <c r="I278" s="3" t="s">
        <v>16</v>
      </c>
      <c r="J278" s="3" t="s">
        <v>17</v>
      </c>
      <c r="K278" s="3">
        <v>-0.17227899999999999</v>
      </c>
      <c r="L278" s="3">
        <v>1</v>
      </c>
      <c r="M278" s="3">
        <v>3</v>
      </c>
      <c r="N278" s="3" t="s">
        <v>476</v>
      </c>
      <c r="O278" s="3" t="s">
        <v>477</v>
      </c>
      <c r="P278" s="3" t="s">
        <v>483</v>
      </c>
      <c r="Q278" s="3">
        <v>30</v>
      </c>
      <c r="R278" s="5">
        <v>0.95138888888888884</v>
      </c>
      <c r="S278" s="3" t="s">
        <v>479</v>
      </c>
      <c r="T278" s="3" t="s">
        <v>480</v>
      </c>
      <c r="U278" s="3" t="s">
        <v>481</v>
      </c>
    </row>
    <row r="279" spans="1:21" ht="15.75" x14ac:dyDescent="0.25">
      <c r="A279" s="6" t="s">
        <v>314</v>
      </c>
      <c r="B279" s="7">
        <v>44372</v>
      </c>
      <c r="C279" s="6" t="s">
        <v>11</v>
      </c>
      <c r="D279" s="6" t="s">
        <v>40</v>
      </c>
      <c r="E279" s="6" t="s">
        <v>41</v>
      </c>
      <c r="F279" s="6" t="s">
        <v>23</v>
      </c>
      <c r="G279" s="6">
        <v>51.525339000000002</v>
      </c>
      <c r="H279" s="6" t="s">
        <v>15</v>
      </c>
      <c r="I279" s="6" t="s">
        <v>16</v>
      </c>
      <c r="J279" s="6" t="s">
        <v>17</v>
      </c>
      <c r="K279" s="6">
        <v>-0.21481800000000001</v>
      </c>
      <c r="L279" s="6">
        <v>2</v>
      </c>
      <c r="M279" s="6">
        <v>1</v>
      </c>
      <c r="N279" s="6" t="s">
        <v>476</v>
      </c>
      <c r="O279" s="6" t="s">
        <v>477</v>
      </c>
      <c r="P279" s="6" t="s">
        <v>483</v>
      </c>
      <c r="Q279" s="6">
        <v>30</v>
      </c>
      <c r="R279" s="8">
        <v>0.53333333333333333</v>
      </c>
      <c r="S279" s="6" t="s">
        <v>479</v>
      </c>
      <c r="T279" s="6" t="s">
        <v>480</v>
      </c>
      <c r="U279" s="6" t="s">
        <v>481</v>
      </c>
    </row>
    <row r="280" spans="1:21" ht="15.75" x14ac:dyDescent="0.25">
      <c r="A280" s="3" t="s">
        <v>315</v>
      </c>
      <c r="B280" s="4">
        <v>44372</v>
      </c>
      <c r="C280" s="3" t="s">
        <v>11</v>
      </c>
      <c r="D280" s="3" t="s">
        <v>40</v>
      </c>
      <c r="E280" s="3" t="s">
        <v>41</v>
      </c>
      <c r="F280" s="3" t="s">
        <v>23</v>
      </c>
      <c r="G280" s="3">
        <v>51.501767999999998</v>
      </c>
      <c r="H280" s="3" t="s">
        <v>15</v>
      </c>
      <c r="I280" s="3" t="s">
        <v>16</v>
      </c>
      <c r="J280" s="3" t="s">
        <v>17</v>
      </c>
      <c r="K280" s="3">
        <v>-0.18490500000000001</v>
      </c>
      <c r="L280" s="3">
        <v>1</v>
      </c>
      <c r="M280" s="3">
        <v>1</v>
      </c>
      <c r="N280" s="3" t="s">
        <v>476</v>
      </c>
      <c r="O280" s="3" t="s">
        <v>477</v>
      </c>
      <c r="P280" s="3" t="s">
        <v>483</v>
      </c>
      <c r="Q280" s="3">
        <v>30</v>
      </c>
      <c r="R280" s="5">
        <v>0.8125</v>
      </c>
      <c r="S280" s="3" t="s">
        <v>479</v>
      </c>
      <c r="T280" s="3" t="s">
        <v>480</v>
      </c>
      <c r="U280" s="3" t="s">
        <v>481</v>
      </c>
    </row>
    <row r="281" spans="1:21" ht="15.75" x14ac:dyDescent="0.25">
      <c r="A281" s="6" t="s">
        <v>316</v>
      </c>
      <c r="B281" s="7">
        <v>44374</v>
      </c>
      <c r="C281" s="6" t="s">
        <v>36</v>
      </c>
      <c r="D281" s="6" t="s">
        <v>25</v>
      </c>
      <c r="E281" s="6" t="s">
        <v>20</v>
      </c>
      <c r="F281" s="6" t="s">
        <v>14</v>
      </c>
      <c r="G281" s="6">
        <v>51.490682999999997</v>
      </c>
      <c r="H281" s="6" t="s">
        <v>15</v>
      </c>
      <c r="I281" s="6" t="s">
        <v>16</v>
      </c>
      <c r="J281" s="6" t="s">
        <v>17</v>
      </c>
      <c r="K281" s="6">
        <v>-0.18332799999999999</v>
      </c>
      <c r="L281" s="6">
        <v>1</v>
      </c>
      <c r="M281" s="6">
        <v>1</v>
      </c>
      <c r="N281" s="6" t="s">
        <v>476</v>
      </c>
      <c r="O281" s="6" t="s">
        <v>477</v>
      </c>
      <c r="P281" s="6" t="s">
        <v>483</v>
      </c>
      <c r="Q281" s="6">
        <v>30</v>
      </c>
      <c r="R281" s="8">
        <v>0.83611111111111114</v>
      </c>
      <c r="S281" s="6" t="s">
        <v>479</v>
      </c>
      <c r="T281" s="6" t="s">
        <v>480</v>
      </c>
      <c r="U281" s="6" t="s">
        <v>481</v>
      </c>
    </row>
    <row r="282" spans="1:21" ht="15.75" x14ac:dyDescent="0.25">
      <c r="A282" s="3" t="s">
        <v>317</v>
      </c>
      <c r="B282" s="4">
        <v>44368</v>
      </c>
      <c r="C282" s="3" t="s">
        <v>22</v>
      </c>
      <c r="D282" s="3" t="s">
        <v>25</v>
      </c>
      <c r="E282" s="3" t="s">
        <v>74</v>
      </c>
      <c r="F282" s="3" t="s">
        <v>23</v>
      </c>
      <c r="G282" s="3">
        <v>51.504053999999996</v>
      </c>
      <c r="H282" s="3" t="s">
        <v>15</v>
      </c>
      <c r="I282" s="3" t="s">
        <v>75</v>
      </c>
      <c r="J282" s="3" t="s">
        <v>17</v>
      </c>
      <c r="K282" s="3">
        <v>-0.21665799999999999</v>
      </c>
      <c r="L282" s="3">
        <v>1</v>
      </c>
      <c r="M282" s="3">
        <v>2</v>
      </c>
      <c r="N282" s="3" t="s">
        <v>476</v>
      </c>
      <c r="O282" s="3" t="s">
        <v>477</v>
      </c>
      <c r="P282" s="3" t="s">
        <v>74</v>
      </c>
      <c r="Q282" s="3">
        <v>30</v>
      </c>
      <c r="R282" s="5">
        <v>0.80902777777777779</v>
      </c>
      <c r="S282" s="3" t="s">
        <v>479</v>
      </c>
      <c r="T282" s="3" t="s">
        <v>480</v>
      </c>
      <c r="U282" s="3" t="s">
        <v>481</v>
      </c>
    </row>
    <row r="283" spans="1:21" ht="15.75" x14ac:dyDescent="0.25">
      <c r="A283" s="6" t="s">
        <v>318</v>
      </c>
      <c r="B283" s="7">
        <v>44376</v>
      </c>
      <c r="C283" s="6" t="s">
        <v>19</v>
      </c>
      <c r="D283" s="6" t="s">
        <v>25</v>
      </c>
      <c r="E283" s="6" t="s">
        <v>13</v>
      </c>
      <c r="F283" s="6" t="s">
        <v>23</v>
      </c>
      <c r="G283" s="6">
        <v>51.494684999999997</v>
      </c>
      <c r="H283" s="6" t="s">
        <v>15</v>
      </c>
      <c r="I283" s="6" t="s">
        <v>16</v>
      </c>
      <c r="J283" s="6" t="s">
        <v>17</v>
      </c>
      <c r="K283" s="6">
        <v>-0.19210099999999999</v>
      </c>
      <c r="L283" s="6">
        <v>2</v>
      </c>
      <c r="M283" s="6">
        <v>1</v>
      </c>
      <c r="N283" s="6" t="s">
        <v>476</v>
      </c>
      <c r="O283" s="6" t="s">
        <v>477</v>
      </c>
      <c r="P283" s="6" t="s">
        <v>488</v>
      </c>
      <c r="Q283" s="6">
        <v>30</v>
      </c>
      <c r="R283" s="8">
        <v>0.35416666666666669</v>
      </c>
      <c r="S283" s="6" t="s">
        <v>479</v>
      </c>
      <c r="T283" s="6" t="s">
        <v>480</v>
      </c>
      <c r="U283" s="6" t="s">
        <v>481</v>
      </c>
    </row>
    <row r="284" spans="1:21" ht="15.75" x14ac:dyDescent="0.25">
      <c r="A284" s="3" t="s">
        <v>319</v>
      </c>
      <c r="B284" s="4">
        <v>44736</v>
      </c>
      <c r="C284" s="3" t="s">
        <v>34</v>
      </c>
      <c r="D284" s="3" t="s">
        <v>12</v>
      </c>
      <c r="E284" s="3" t="s">
        <v>104</v>
      </c>
      <c r="F284" s="3" t="s">
        <v>23</v>
      </c>
      <c r="G284" s="3">
        <v>51.493031000000002</v>
      </c>
      <c r="H284" s="3" t="s">
        <v>15</v>
      </c>
      <c r="I284" s="3" t="s">
        <v>16</v>
      </c>
      <c r="J284" s="3" t="s">
        <v>17</v>
      </c>
      <c r="K284" s="3">
        <v>-0.18395500000000001</v>
      </c>
      <c r="L284" s="3">
        <v>1</v>
      </c>
      <c r="M284" s="3">
        <v>2</v>
      </c>
      <c r="N284" s="3" t="s">
        <v>476</v>
      </c>
      <c r="O284" s="3" t="s">
        <v>477</v>
      </c>
      <c r="P284" s="3" t="s">
        <v>483</v>
      </c>
      <c r="Q284" s="3">
        <v>30</v>
      </c>
      <c r="R284" s="5">
        <v>0.69097222222222221</v>
      </c>
      <c r="S284" s="3" t="s">
        <v>479</v>
      </c>
      <c r="T284" s="3" t="s">
        <v>480</v>
      </c>
      <c r="U284" s="3" t="s">
        <v>481</v>
      </c>
    </row>
    <row r="285" spans="1:21" ht="15.75" x14ac:dyDescent="0.25">
      <c r="A285" s="6" t="s">
        <v>320</v>
      </c>
      <c r="B285" s="7">
        <v>44739</v>
      </c>
      <c r="C285" s="6" t="s">
        <v>36</v>
      </c>
      <c r="D285" s="6" t="s">
        <v>25</v>
      </c>
      <c r="E285" s="6" t="s">
        <v>20</v>
      </c>
      <c r="F285" s="6" t="s">
        <v>23</v>
      </c>
      <c r="G285" s="6">
        <v>51.515172</v>
      </c>
      <c r="H285" s="6" t="s">
        <v>15</v>
      </c>
      <c r="I285" s="6" t="s">
        <v>16</v>
      </c>
      <c r="J285" s="6" t="s">
        <v>17</v>
      </c>
      <c r="K285" s="6">
        <v>-0.20858499999999999</v>
      </c>
      <c r="L285" s="6">
        <v>1</v>
      </c>
      <c r="M285" s="6">
        <v>2</v>
      </c>
      <c r="N285" s="6" t="s">
        <v>476</v>
      </c>
      <c r="O285" s="6" t="s">
        <v>477</v>
      </c>
      <c r="P285" s="6" t="s">
        <v>483</v>
      </c>
      <c r="Q285" s="6">
        <v>30</v>
      </c>
      <c r="R285" s="8">
        <v>0.64722222222222225</v>
      </c>
      <c r="S285" s="6" t="s">
        <v>479</v>
      </c>
      <c r="T285" s="6" t="s">
        <v>480</v>
      </c>
      <c r="U285" s="6" t="s">
        <v>481</v>
      </c>
    </row>
    <row r="286" spans="1:21" ht="15.75" x14ac:dyDescent="0.25">
      <c r="A286" s="3" t="s">
        <v>321</v>
      </c>
      <c r="B286" s="4">
        <v>44733</v>
      </c>
      <c r="C286" s="3" t="s">
        <v>22</v>
      </c>
      <c r="D286" s="3" t="s">
        <v>12</v>
      </c>
      <c r="E286" s="3" t="s">
        <v>20</v>
      </c>
      <c r="F286" s="3" t="s">
        <v>23</v>
      </c>
      <c r="G286" s="3">
        <v>51.48771</v>
      </c>
      <c r="H286" s="3" t="s">
        <v>15</v>
      </c>
      <c r="I286" s="3" t="s">
        <v>16</v>
      </c>
      <c r="J286" s="3" t="s">
        <v>17</v>
      </c>
      <c r="K286" s="3">
        <v>-0.188776</v>
      </c>
      <c r="L286" s="3">
        <v>1</v>
      </c>
      <c r="M286" s="3">
        <v>2</v>
      </c>
      <c r="N286" s="3" t="s">
        <v>476</v>
      </c>
      <c r="O286" s="3" t="s">
        <v>477</v>
      </c>
      <c r="P286" s="3" t="s">
        <v>483</v>
      </c>
      <c r="Q286" s="3">
        <v>30</v>
      </c>
      <c r="R286" s="5">
        <v>0.74791666666666667</v>
      </c>
      <c r="S286" s="3" t="s">
        <v>479</v>
      </c>
      <c r="T286" s="3" t="s">
        <v>480</v>
      </c>
      <c r="U286" s="3" t="s">
        <v>481</v>
      </c>
    </row>
    <row r="287" spans="1:21" ht="15.75" x14ac:dyDescent="0.25">
      <c r="A287" s="6" t="s">
        <v>322</v>
      </c>
      <c r="B287" s="7">
        <v>44741</v>
      </c>
      <c r="C287" s="6" t="s">
        <v>19</v>
      </c>
      <c r="D287" s="6" t="s">
        <v>12</v>
      </c>
      <c r="E287" s="6" t="s">
        <v>13</v>
      </c>
      <c r="F287" s="6" t="s">
        <v>23</v>
      </c>
      <c r="G287" s="6">
        <v>51.484830000000002</v>
      </c>
      <c r="H287" s="6" t="s">
        <v>15</v>
      </c>
      <c r="I287" s="6" t="s">
        <v>16</v>
      </c>
      <c r="J287" s="6" t="s">
        <v>17</v>
      </c>
      <c r="K287" s="6">
        <v>-0.182841</v>
      </c>
      <c r="L287" s="6">
        <v>1</v>
      </c>
      <c r="M287" s="6">
        <v>2</v>
      </c>
      <c r="N287" s="6" t="s">
        <v>476</v>
      </c>
      <c r="O287" s="6" t="s">
        <v>477</v>
      </c>
      <c r="P287" s="6" t="s">
        <v>483</v>
      </c>
      <c r="Q287" s="6">
        <v>30</v>
      </c>
      <c r="R287" s="8">
        <v>0.3888888888888889</v>
      </c>
      <c r="S287" s="6" t="s">
        <v>479</v>
      </c>
      <c r="T287" s="6" t="s">
        <v>486</v>
      </c>
      <c r="U287" s="6" t="s">
        <v>481</v>
      </c>
    </row>
    <row r="288" spans="1:21" ht="15.75" x14ac:dyDescent="0.25">
      <c r="A288" s="3" t="s">
        <v>323</v>
      </c>
      <c r="B288" s="4">
        <v>44735</v>
      </c>
      <c r="C288" s="3" t="s">
        <v>27</v>
      </c>
      <c r="D288" s="3" t="s">
        <v>25</v>
      </c>
      <c r="E288" s="3" t="s">
        <v>154</v>
      </c>
      <c r="F288" s="3" t="s">
        <v>14</v>
      </c>
      <c r="G288" s="3">
        <v>51.493966</v>
      </c>
      <c r="H288" s="3" t="s">
        <v>15</v>
      </c>
      <c r="I288" s="3" t="s">
        <v>16</v>
      </c>
      <c r="J288" s="3" t="s">
        <v>17</v>
      </c>
      <c r="K288" s="3">
        <v>-0.17469799999999999</v>
      </c>
      <c r="L288" s="3">
        <v>1</v>
      </c>
      <c r="M288" s="3">
        <v>2</v>
      </c>
      <c r="N288" s="3" t="s">
        <v>476</v>
      </c>
      <c r="O288" s="3" t="s">
        <v>477</v>
      </c>
      <c r="P288" s="3" t="s">
        <v>483</v>
      </c>
      <c r="Q288" s="3">
        <v>30</v>
      </c>
      <c r="R288" s="5">
        <v>0.77083333333333337</v>
      </c>
      <c r="S288" s="3" t="s">
        <v>479</v>
      </c>
      <c r="T288" s="3" t="s">
        <v>480</v>
      </c>
      <c r="U288" s="3" t="s">
        <v>481</v>
      </c>
    </row>
    <row r="289" spans="1:21" ht="15.75" x14ac:dyDescent="0.25">
      <c r="A289" s="6" t="s">
        <v>324</v>
      </c>
      <c r="B289" s="7">
        <v>44742</v>
      </c>
      <c r="C289" s="6" t="s">
        <v>27</v>
      </c>
      <c r="D289" s="6" t="s">
        <v>12</v>
      </c>
      <c r="E289" s="6" t="s">
        <v>13</v>
      </c>
      <c r="F289" s="6" t="s">
        <v>23</v>
      </c>
      <c r="G289" s="6">
        <v>51.494593000000002</v>
      </c>
      <c r="H289" s="6" t="s">
        <v>15</v>
      </c>
      <c r="I289" s="6" t="s">
        <v>16</v>
      </c>
      <c r="J289" s="6" t="s">
        <v>17</v>
      </c>
      <c r="K289" s="6">
        <v>-0.168767</v>
      </c>
      <c r="L289" s="6">
        <v>1</v>
      </c>
      <c r="M289" s="6">
        <v>2</v>
      </c>
      <c r="N289" s="6" t="s">
        <v>476</v>
      </c>
      <c r="O289" s="6" t="s">
        <v>477</v>
      </c>
      <c r="P289" s="6" t="s">
        <v>483</v>
      </c>
      <c r="Q289" s="6">
        <v>30</v>
      </c>
      <c r="R289" s="8">
        <v>0.5</v>
      </c>
      <c r="S289" s="6" t="s">
        <v>479</v>
      </c>
      <c r="T289" s="6" t="s">
        <v>480</v>
      </c>
      <c r="U289" s="6" t="s">
        <v>481</v>
      </c>
    </row>
    <row r="290" spans="1:21" ht="15.75" x14ac:dyDescent="0.25">
      <c r="A290" s="3" t="s">
        <v>325</v>
      </c>
      <c r="B290" s="4">
        <v>44742</v>
      </c>
      <c r="C290" s="3" t="s">
        <v>27</v>
      </c>
      <c r="D290" s="3" t="s">
        <v>12</v>
      </c>
      <c r="E290" s="3" t="s">
        <v>13</v>
      </c>
      <c r="F290" s="3" t="s">
        <v>23</v>
      </c>
      <c r="G290" s="3">
        <v>51.495811000000003</v>
      </c>
      <c r="H290" s="3" t="s">
        <v>15</v>
      </c>
      <c r="I290" s="3" t="s">
        <v>16</v>
      </c>
      <c r="J290" s="3" t="s">
        <v>17</v>
      </c>
      <c r="K290" s="3">
        <v>-0.17188700000000001</v>
      </c>
      <c r="L290" s="3">
        <v>1</v>
      </c>
      <c r="M290" s="3">
        <v>2</v>
      </c>
      <c r="N290" s="3" t="s">
        <v>476</v>
      </c>
      <c r="O290" s="3" t="s">
        <v>477</v>
      </c>
      <c r="P290" s="3" t="s">
        <v>483</v>
      </c>
      <c r="Q290" s="3">
        <v>30</v>
      </c>
      <c r="R290" s="5">
        <v>0.48402777777777778</v>
      </c>
      <c r="S290" s="3" t="s">
        <v>479</v>
      </c>
      <c r="T290" s="3" t="s">
        <v>480</v>
      </c>
      <c r="U290" s="3" t="s">
        <v>481</v>
      </c>
    </row>
    <row r="291" spans="1:21" ht="15.75" x14ac:dyDescent="0.25">
      <c r="A291" s="6" t="s">
        <v>326</v>
      </c>
      <c r="B291" s="7">
        <v>44737</v>
      </c>
      <c r="C291" s="6" t="s">
        <v>11</v>
      </c>
      <c r="D291" s="6" t="s">
        <v>25</v>
      </c>
      <c r="E291" s="6" t="s">
        <v>20</v>
      </c>
      <c r="F291" s="6" t="s">
        <v>23</v>
      </c>
      <c r="G291" s="6">
        <v>51.493760999999999</v>
      </c>
      <c r="H291" s="6" t="s">
        <v>15</v>
      </c>
      <c r="I291" s="6" t="s">
        <v>16</v>
      </c>
      <c r="J291" s="6" t="s">
        <v>17</v>
      </c>
      <c r="K291" s="6">
        <v>-0.17888399999999999</v>
      </c>
      <c r="L291" s="6">
        <v>1</v>
      </c>
      <c r="M291" s="6">
        <v>2</v>
      </c>
      <c r="N291" s="6" t="s">
        <v>476</v>
      </c>
      <c r="O291" s="6" t="s">
        <v>477</v>
      </c>
      <c r="P291" s="6" t="s">
        <v>488</v>
      </c>
      <c r="Q291" s="6">
        <v>30</v>
      </c>
      <c r="R291" s="8">
        <v>0.70138888888888884</v>
      </c>
      <c r="S291" s="6" t="s">
        <v>479</v>
      </c>
      <c r="T291" s="6" t="s">
        <v>480</v>
      </c>
      <c r="U291" s="6" t="s">
        <v>481</v>
      </c>
    </row>
    <row r="292" spans="1:21" ht="15.75" x14ac:dyDescent="0.25">
      <c r="A292" s="3" t="s">
        <v>327</v>
      </c>
      <c r="B292" s="4">
        <v>44735</v>
      </c>
      <c r="C292" s="3" t="s">
        <v>27</v>
      </c>
      <c r="D292" s="3" t="s">
        <v>12</v>
      </c>
      <c r="E292" s="3" t="s">
        <v>13</v>
      </c>
      <c r="F292" s="3" t="s">
        <v>23</v>
      </c>
      <c r="G292" s="3">
        <v>51.494087</v>
      </c>
      <c r="H292" s="3" t="s">
        <v>15</v>
      </c>
      <c r="I292" s="3" t="s">
        <v>16</v>
      </c>
      <c r="J292" s="3" t="s">
        <v>17</v>
      </c>
      <c r="K292" s="3">
        <v>-0.182473</v>
      </c>
      <c r="L292" s="3">
        <v>1</v>
      </c>
      <c r="M292" s="3">
        <v>1</v>
      </c>
      <c r="N292" s="3" t="s">
        <v>476</v>
      </c>
      <c r="O292" s="3" t="s">
        <v>477</v>
      </c>
      <c r="P292" s="3" t="s">
        <v>483</v>
      </c>
      <c r="Q292" s="3">
        <v>30</v>
      </c>
      <c r="R292" s="5">
        <v>0.67222222222222217</v>
      </c>
      <c r="S292" s="3" t="s">
        <v>479</v>
      </c>
      <c r="T292" s="3" t="s">
        <v>480</v>
      </c>
      <c r="U292" s="3" t="s">
        <v>487</v>
      </c>
    </row>
    <row r="293" spans="1:21" ht="15.75" x14ac:dyDescent="0.25">
      <c r="A293" s="6" t="s">
        <v>328</v>
      </c>
      <c r="B293" s="7">
        <v>44727</v>
      </c>
      <c r="C293" s="6" t="s">
        <v>19</v>
      </c>
      <c r="D293" s="6" t="s">
        <v>25</v>
      </c>
      <c r="E293" s="6" t="s">
        <v>13</v>
      </c>
      <c r="F293" s="6" t="s">
        <v>23</v>
      </c>
      <c r="G293" s="6">
        <v>51.527782999999999</v>
      </c>
      <c r="H293" s="6" t="s">
        <v>28</v>
      </c>
      <c r="I293" s="6" t="s">
        <v>158</v>
      </c>
      <c r="J293" s="6" t="s">
        <v>17</v>
      </c>
      <c r="K293" s="6">
        <v>-0.21587600000000001</v>
      </c>
      <c r="L293" s="6">
        <v>1</v>
      </c>
      <c r="M293" s="6">
        <v>2</v>
      </c>
      <c r="N293" s="6" t="s">
        <v>476</v>
      </c>
      <c r="O293" s="6" t="s">
        <v>482</v>
      </c>
      <c r="P293" s="6" t="s">
        <v>483</v>
      </c>
      <c r="Q293" s="6">
        <v>30</v>
      </c>
      <c r="R293" s="8">
        <v>0.95486111111111116</v>
      </c>
      <c r="S293" s="6" t="s">
        <v>479</v>
      </c>
      <c r="T293" s="6" t="s">
        <v>490</v>
      </c>
      <c r="U293" s="6" t="s">
        <v>481</v>
      </c>
    </row>
    <row r="294" spans="1:21" ht="15.75" x14ac:dyDescent="0.25">
      <c r="A294" s="3" t="s">
        <v>329</v>
      </c>
      <c r="B294" s="4">
        <v>44744</v>
      </c>
      <c r="C294" s="3" t="s">
        <v>11</v>
      </c>
      <c r="D294" s="3" t="s">
        <v>25</v>
      </c>
      <c r="E294" s="3" t="s">
        <v>20</v>
      </c>
      <c r="F294" s="3" t="s">
        <v>23</v>
      </c>
      <c r="G294" s="3">
        <v>51.482073999999997</v>
      </c>
      <c r="H294" s="3" t="s">
        <v>28</v>
      </c>
      <c r="I294" s="3" t="s">
        <v>16</v>
      </c>
      <c r="J294" s="3" t="s">
        <v>17</v>
      </c>
      <c r="K294" s="3">
        <v>-0.17330100000000001</v>
      </c>
      <c r="L294" s="3">
        <v>1</v>
      </c>
      <c r="M294" s="3">
        <v>2</v>
      </c>
      <c r="N294" s="3" t="s">
        <v>476</v>
      </c>
      <c r="O294" s="3" t="s">
        <v>477</v>
      </c>
      <c r="P294" s="3" t="s">
        <v>483</v>
      </c>
      <c r="Q294" s="3">
        <v>30</v>
      </c>
      <c r="R294" s="5">
        <v>0.90625</v>
      </c>
      <c r="S294" s="3" t="s">
        <v>479</v>
      </c>
      <c r="T294" s="3" t="s">
        <v>480</v>
      </c>
      <c r="U294" s="3" t="s">
        <v>481</v>
      </c>
    </row>
    <row r="295" spans="1:21" ht="15.75" x14ac:dyDescent="0.25">
      <c r="A295" s="6" t="s">
        <v>330</v>
      </c>
      <c r="B295" s="7">
        <v>44745</v>
      </c>
      <c r="C295" s="6" t="s">
        <v>32</v>
      </c>
      <c r="D295" s="6" t="s">
        <v>25</v>
      </c>
      <c r="E295" s="6" t="s">
        <v>20</v>
      </c>
      <c r="F295" s="6" t="s">
        <v>23</v>
      </c>
      <c r="G295" s="6">
        <v>51.483420000000002</v>
      </c>
      <c r="H295" s="6" t="s">
        <v>15</v>
      </c>
      <c r="I295" s="6" t="s">
        <v>16</v>
      </c>
      <c r="J295" s="6" t="s">
        <v>17</v>
      </c>
      <c r="K295" s="6">
        <v>-0.16734199999999999</v>
      </c>
      <c r="L295" s="6">
        <v>1</v>
      </c>
      <c r="M295" s="6">
        <v>2</v>
      </c>
      <c r="N295" s="6" t="s">
        <v>476</v>
      </c>
      <c r="O295" s="6" t="s">
        <v>477</v>
      </c>
      <c r="P295" s="6" t="s">
        <v>483</v>
      </c>
      <c r="Q295" s="6">
        <v>30</v>
      </c>
      <c r="R295" s="8">
        <v>0.31736111111111115</v>
      </c>
      <c r="S295" s="6" t="s">
        <v>479</v>
      </c>
      <c r="T295" s="6" t="s">
        <v>480</v>
      </c>
      <c r="U295" s="6" t="s">
        <v>481</v>
      </c>
    </row>
    <row r="296" spans="1:21" ht="15.75" x14ac:dyDescent="0.25">
      <c r="A296" s="3" t="s">
        <v>331</v>
      </c>
      <c r="B296" s="4">
        <v>44747</v>
      </c>
      <c r="C296" s="3" t="s">
        <v>22</v>
      </c>
      <c r="D296" s="3" t="s">
        <v>40</v>
      </c>
      <c r="E296" s="3" t="s">
        <v>41</v>
      </c>
      <c r="F296" s="3" t="s">
        <v>14</v>
      </c>
      <c r="G296" s="3">
        <v>51.501766000000003</v>
      </c>
      <c r="H296" s="3" t="s">
        <v>15</v>
      </c>
      <c r="I296" s="3" t="s">
        <v>16</v>
      </c>
      <c r="J296" s="3" t="s">
        <v>17</v>
      </c>
      <c r="K296" s="3">
        <v>-0.18476100000000001</v>
      </c>
      <c r="L296" s="3">
        <v>1</v>
      </c>
      <c r="M296" s="3">
        <v>2</v>
      </c>
      <c r="N296" s="3" t="s">
        <v>476</v>
      </c>
      <c r="O296" s="3" t="s">
        <v>477</v>
      </c>
      <c r="P296" s="3" t="s">
        <v>483</v>
      </c>
      <c r="Q296" s="3">
        <v>30</v>
      </c>
      <c r="R296" s="5">
        <v>0.59097222222222223</v>
      </c>
      <c r="S296" s="3" t="s">
        <v>479</v>
      </c>
      <c r="T296" s="3" t="s">
        <v>480</v>
      </c>
      <c r="U296" s="3" t="s">
        <v>481</v>
      </c>
    </row>
    <row r="297" spans="1:21" ht="15.75" x14ac:dyDescent="0.25">
      <c r="A297" s="6" t="s">
        <v>332</v>
      </c>
      <c r="B297" s="7">
        <v>44746</v>
      </c>
      <c r="C297" s="6" t="s">
        <v>36</v>
      </c>
      <c r="D297" s="6" t="s">
        <v>25</v>
      </c>
      <c r="E297" s="6" t="s">
        <v>20</v>
      </c>
      <c r="F297" s="6" t="s">
        <v>23</v>
      </c>
      <c r="G297" s="6">
        <v>51.489441999999997</v>
      </c>
      <c r="H297" s="6" t="s">
        <v>15</v>
      </c>
      <c r="I297" s="6" t="s">
        <v>16</v>
      </c>
      <c r="J297" s="6" t="s">
        <v>17</v>
      </c>
      <c r="K297" s="6">
        <v>-0.19029199999999999</v>
      </c>
      <c r="L297" s="6">
        <v>2</v>
      </c>
      <c r="M297" s="6">
        <v>2</v>
      </c>
      <c r="N297" s="6" t="s">
        <v>476</v>
      </c>
      <c r="O297" s="6" t="s">
        <v>477</v>
      </c>
      <c r="P297" s="6" t="s">
        <v>483</v>
      </c>
      <c r="Q297" s="6">
        <v>30</v>
      </c>
      <c r="R297" s="8">
        <v>0.79861111111111116</v>
      </c>
      <c r="S297" s="6" t="s">
        <v>479</v>
      </c>
      <c r="T297" s="6" t="s">
        <v>480</v>
      </c>
      <c r="U297" s="6" t="s">
        <v>493</v>
      </c>
    </row>
    <row r="298" spans="1:21" ht="15.75" x14ac:dyDescent="0.25">
      <c r="A298" s="3" t="s">
        <v>333</v>
      </c>
      <c r="B298" s="4">
        <v>44745</v>
      </c>
      <c r="C298" s="3" t="s">
        <v>32</v>
      </c>
      <c r="D298" s="3" t="s">
        <v>12</v>
      </c>
      <c r="E298" s="3" t="s">
        <v>20</v>
      </c>
      <c r="F298" s="3" t="s">
        <v>23</v>
      </c>
      <c r="G298" s="3">
        <v>51.490516999999997</v>
      </c>
      <c r="H298" s="3" t="s">
        <v>15</v>
      </c>
      <c r="I298" s="3" t="s">
        <v>16</v>
      </c>
      <c r="J298" s="3" t="s">
        <v>17</v>
      </c>
      <c r="K298" s="3">
        <v>-0.17843700000000001</v>
      </c>
      <c r="L298" s="3">
        <v>1</v>
      </c>
      <c r="M298" s="3">
        <v>2</v>
      </c>
      <c r="N298" s="3" t="s">
        <v>476</v>
      </c>
      <c r="O298" s="3" t="s">
        <v>477</v>
      </c>
      <c r="P298" s="3" t="s">
        <v>483</v>
      </c>
      <c r="Q298" s="3">
        <v>30</v>
      </c>
      <c r="R298" s="5">
        <v>0.83333333333333337</v>
      </c>
      <c r="S298" s="3" t="s">
        <v>479</v>
      </c>
      <c r="T298" s="3" t="s">
        <v>480</v>
      </c>
      <c r="U298" s="3" t="s">
        <v>481</v>
      </c>
    </row>
    <row r="299" spans="1:21" ht="15.75" x14ac:dyDescent="0.25">
      <c r="A299" s="6" t="s">
        <v>334</v>
      </c>
      <c r="B299" s="7">
        <v>44745</v>
      </c>
      <c r="C299" s="6" t="s">
        <v>32</v>
      </c>
      <c r="D299" s="6" t="s">
        <v>25</v>
      </c>
      <c r="E299" s="6" t="s">
        <v>20</v>
      </c>
      <c r="F299" s="6" t="s">
        <v>23</v>
      </c>
      <c r="G299" s="6">
        <v>51.484361</v>
      </c>
      <c r="H299" s="6" t="s">
        <v>15</v>
      </c>
      <c r="I299" s="6" t="s">
        <v>16</v>
      </c>
      <c r="J299" s="6" t="s">
        <v>17</v>
      </c>
      <c r="K299" s="6">
        <v>-0.17580200000000001</v>
      </c>
      <c r="L299" s="6">
        <v>1</v>
      </c>
      <c r="M299" s="6">
        <v>2</v>
      </c>
      <c r="N299" s="6" t="s">
        <v>476</v>
      </c>
      <c r="O299" s="6" t="s">
        <v>477</v>
      </c>
      <c r="P299" s="6" t="s">
        <v>483</v>
      </c>
      <c r="Q299" s="6">
        <v>30</v>
      </c>
      <c r="R299" s="8">
        <v>0.36249999999999999</v>
      </c>
      <c r="S299" s="6" t="s">
        <v>479</v>
      </c>
      <c r="T299" s="6" t="s">
        <v>480</v>
      </c>
      <c r="U299" s="6" t="s">
        <v>481</v>
      </c>
    </row>
    <row r="300" spans="1:21" ht="15.75" x14ac:dyDescent="0.25">
      <c r="A300" s="3" t="s">
        <v>335</v>
      </c>
      <c r="B300" s="4">
        <v>44745</v>
      </c>
      <c r="C300" s="3" t="s">
        <v>32</v>
      </c>
      <c r="D300" s="3" t="s">
        <v>12</v>
      </c>
      <c r="E300" s="3" t="s">
        <v>13</v>
      </c>
      <c r="F300" s="3" t="s">
        <v>23</v>
      </c>
      <c r="G300" s="3">
        <v>51.487656999999999</v>
      </c>
      <c r="H300" s="3" t="s">
        <v>15</v>
      </c>
      <c r="I300" s="3" t="s">
        <v>16</v>
      </c>
      <c r="J300" s="3" t="s">
        <v>17</v>
      </c>
      <c r="K300" s="3">
        <v>-0.16803599999999999</v>
      </c>
      <c r="L300" s="3">
        <v>1</v>
      </c>
      <c r="M300" s="3">
        <v>2</v>
      </c>
      <c r="N300" s="3" t="s">
        <v>476</v>
      </c>
      <c r="O300" s="3" t="s">
        <v>477</v>
      </c>
      <c r="P300" s="3" t="s">
        <v>483</v>
      </c>
      <c r="Q300" s="3">
        <v>30</v>
      </c>
      <c r="R300" s="5">
        <v>0.78125</v>
      </c>
      <c r="S300" s="3" t="s">
        <v>479</v>
      </c>
      <c r="T300" s="3" t="s">
        <v>480</v>
      </c>
      <c r="U300" s="3" t="s">
        <v>481</v>
      </c>
    </row>
    <row r="301" spans="1:21" ht="15.75" x14ac:dyDescent="0.25">
      <c r="A301" s="6" t="s">
        <v>336</v>
      </c>
      <c r="B301" s="7">
        <v>44744</v>
      </c>
      <c r="C301" s="6" t="s">
        <v>11</v>
      </c>
      <c r="D301" s="6" t="s">
        <v>40</v>
      </c>
      <c r="E301" s="6" t="s">
        <v>41</v>
      </c>
      <c r="F301" s="6" t="s">
        <v>14</v>
      </c>
      <c r="G301" s="6">
        <v>51.507623000000002</v>
      </c>
      <c r="H301" s="6" t="s">
        <v>28</v>
      </c>
      <c r="I301" s="6" t="s">
        <v>16</v>
      </c>
      <c r="J301" s="6" t="s">
        <v>17</v>
      </c>
      <c r="K301" s="6">
        <v>-0.21479000000000001</v>
      </c>
      <c r="L301" s="6">
        <v>1</v>
      </c>
      <c r="M301" s="6">
        <v>1</v>
      </c>
      <c r="N301" s="6" t="s">
        <v>476</v>
      </c>
      <c r="O301" s="6" t="s">
        <v>477</v>
      </c>
      <c r="P301" s="6" t="s">
        <v>483</v>
      </c>
      <c r="Q301" s="6">
        <v>30</v>
      </c>
      <c r="R301" s="8">
        <v>0.95833333333333337</v>
      </c>
      <c r="S301" s="6" t="s">
        <v>479</v>
      </c>
      <c r="T301" s="6" t="s">
        <v>480</v>
      </c>
      <c r="U301" s="6" t="s">
        <v>481</v>
      </c>
    </row>
    <row r="302" spans="1:21" ht="15.75" x14ac:dyDescent="0.25">
      <c r="A302" s="3" t="s">
        <v>337</v>
      </c>
      <c r="B302" s="4">
        <v>44743</v>
      </c>
      <c r="C302" s="3" t="s">
        <v>34</v>
      </c>
      <c r="D302" s="3" t="s">
        <v>12</v>
      </c>
      <c r="E302" s="3" t="s">
        <v>20</v>
      </c>
      <c r="F302" s="3" t="s">
        <v>23</v>
      </c>
      <c r="G302" s="3">
        <v>51.51417</v>
      </c>
      <c r="H302" s="3" t="s">
        <v>28</v>
      </c>
      <c r="I302" s="3" t="s">
        <v>16</v>
      </c>
      <c r="J302" s="3" t="s">
        <v>17</v>
      </c>
      <c r="K302" s="3">
        <v>-0.20776</v>
      </c>
      <c r="L302" s="3">
        <v>1</v>
      </c>
      <c r="M302" s="3">
        <v>2</v>
      </c>
      <c r="N302" s="3" t="s">
        <v>476</v>
      </c>
      <c r="O302" s="3" t="s">
        <v>477</v>
      </c>
      <c r="P302" s="3" t="s">
        <v>483</v>
      </c>
      <c r="Q302" s="3">
        <v>30</v>
      </c>
      <c r="R302" s="5">
        <v>0.86111111111111116</v>
      </c>
      <c r="S302" s="3" t="s">
        <v>479</v>
      </c>
      <c r="T302" s="3" t="s">
        <v>480</v>
      </c>
      <c r="U302" s="3" t="s">
        <v>481</v>
      </c>
    </row>
    <row r="303" spans="1:21" ht="15.75" x14ac:dyDescent="0.25">
      <c r="A303" s="6" t="s">
        <v>338</v>
      </c>
      <c r="B303" s="7">
        <v>44739</v>
      </c>
      <c r="C303" s="6" t="s">
        <v>36</v>
      </c>
      <c r="D303" s="6" t="s">
        <v>25</v>
      </c>
      <c r="E303" s="6" t="s">
        <v>13</v>
      </c>
      <c r="F303" s="6" t="s">
        <v>23</v>
      </c>
      <c r="G303" s="6">
        <v>51.493606999999997</v>
      </c>
      <c r="H303" s="6" t="s">
        <v>15</v>
      </c>
      <c r="I303" s="6" t="s">
        <v>16</v>
      </c>
      <c r="J303" s="6" t="s">
        <v>17</v>
      </c>
      <c r="K303" s="6">
        <v>-0.16894999999999999</v>
      </c>
      <c r="L303" s="6">
        <v>1</v>
      </c>
      <c r="M303" s="6">
        <v>2</v>
      </c>
      <c r="N303" s="6" t="s">
        <v>476</v>
      </c>
      <c r="O303" s="6" t="s">
        <v>477</v>
      </c>
      <c r="P303" s="6" t="s">
        <v>483</v>
      </c>
      <c r="Q303" s="6">
        <v>30</v>
      </c>
      <c r="R303" s="8">
        <v>0.39583333333333331</v>
      </c>
      <c r="S303" s="6" t="s">
        <v>479</v>
      </c>
      <c r="T303" s="6" t="s">
        <v>480</v>
      </c>
      <c r="U303" s="6" t="s">
        <v>481</v>
      </c>
    </row>
    <row r="304" spans="1:21" ht="15.75" x14ac:dyDescent="0.25">
      <c r="A304" s="3" t="s">
        <v>339</v>
      </c>
      <c r="B304" s="4">
        <v>44746</v>
      </c>
      <c r="C304" s="3" t="s">
        <v>36</v>
      </c>
      <c r="D304" s="3" t="s">
        <v>12</v>
      </c>
      <c r="E304" s="3" t="s">
        <v>20</v>
      </c>
      <c r="F304" s="3" t="s">
        <v>14</v>
      </c>
      <c r="G304" s="3">
        <v>51.487636999999999</v>
      </c>
      <c r="H304" s="3" t="s">
        <v>15</v>
      </c>
      <c r="I304" s="3" t="s">
        <v>16</v>
      </c>
      <c r="J304" s="3" t="s">
        <v>17</v>
      </c>
      <c r="K304" s="3">
        <v>-0.17826400000000001</v>
      </c>
      <c r="L304" s="3">
        <v>1</v>
      </c>
      <c r="M304" s="3">
        <v>2</v>
      </c>
      <c r="N304" s="3" t="s">
        <v>476</v>
      </c>
      <c r="O304" s="3" t="s">
        <v>477</v>
      </c>
      <c r="P304" s="3" t="s">
        <v>483</v>
      </c>
      <c r="Q304" s="3">
        <v>30</v>
      </c>
      <c r="R304" s="5">
        <v>0.6875</v>
      </c>
      <c r="S304" s="3" t="s">
        <v>479</v>
      </c>
      <c r="T304" s="3" t="s">
        <v>480</v>
      </c>
      <c r="U304" s="3" t="s">
        <v>489</v>
      </c>
    </row>
    <row r="305" spans="1:21" ht="15.75" x14ac:dyDescent="0.25">
      <c r="A305" s="6" t="s">
        <v>340</v>
      </c>
      <c r="B305" s="7">
        <v>44736</v>
      </c>
      <c r="C305" s="6" t="s">
        <v>34</v>
      </c>
      <c r="D305" s="6" t="s">
        <v>25</v>
      </c>
      <c r="E305" s="6" t="s">
        <v>20</v>
      </c>
      <c r="F305" s="6" t="s">
        <v>23</v>
      </c>
      <c r="G305" s="6">
        <v>51.489534999999997</v>
      </c>
      <c r="H305" s="6" t="s">
        <v>15</v>
      </c>
      <c r="I305" s="6" t="s">
        <v>16</v>
      </c>
      <c r="J305" s="6" t="s">
        <v>17</v>
      </c>
      <c r="K305" s="6">
        <v>-0.155861</v>
      </c>
      <c r="L305" s="6">
        <v>1</v>
      </c>
      <c r="M305" s="6">
        <v>2</v>
      </c>
      <c r="N305" s="6" t="s">
        <v>476</v>
      </c>
      <c r="O305" s="6" t="s">
        <v>477</v>
      </c>
      <c r="P305" s="6" t="s">
        <v>483</v>
      </c>
      <c r="Q305" s="6">
        <v>30</v>
      </c>
      <c r="R305" s="8">
        <v>0.36458333333333331</v>
      </c>
      <c r="S305" s="6" t="s">
        <v>479</v>
      </c>
      <c r="T305" s="6" t="s">
        <v>480</v>
      </c>
      <c r="U305" s="6" t="s">
        <v>481</v>
      </c>
    </row>
    <row r="306" spans="1:21" ht="15.75" x14ac:dyDescent="0.25">
      <c r="A306" s="3" t="s">
        <v>341</v>
      </c>
      <c r="B306" s="4">
        <v>44747</v>
      </c>
      <c r="C306" s="3" t="s">
        <v>22</v>
      </c>
      <c r="D306" s="3" t="s">
        <v>12</v>
      </c>
      <c r="E306" s="3" t="s">
        <v>13</v>
      </c>
      <c r="F306" s="3" t="s">
        <v>23</v>
      </c>
      <c r="G306" s="3">
        <v>51.495361000000003</v>
      </c>
      <c r="H306" s="3" t="s">
        <v>15</v>
      </c>
      <c r="I306" s="3" t="s">
        <v>16</v>
      </c>
      <c r="J306" s="3" t="s">
        <v>17</v>
      </c>
      <c r="K306" s="3">
        <v>-0.17766799999999999</v>
      </c>
      <c r="L306" s="3">
        <v>1</v>
      </c>
      <c r="M306" s="3">
        <v>2</v>
      </c>
      <c r="N306" s="3" t="s">
        <v>476</v>
      </c>
      <c r="O306" s="3" t="s">
        <v>477</v>
      </c>
      <c r="P306" s="3" t="s">
        <v>483</v>
      </c>
      <c r="Q306" s="3">
        <v>30</v>
      </c>
      <c r="R306" s="5">
        <v>0.5625</v>
      </c>
      <c r="S306" s="3" t="s">
        <v>479</v>
      </c>
      <c r="T306" s="3" t="s">
        <v>480</v>
      </c>
      <c r="U306" s="3" t="s">
        <v>481</v>
      </c>
    </row>
    <row r="307" spans="1:21" ht="15.75" x14ac:dyDescent="0.25">
      <c r="A307" s="6" t="s">
        <v>342</v>
      </c>
      <c r="B307" s="7">
        <v>44736</v>
      </c>
      <c r="C307" s="6" t="s">
        <v>34</v>
      </c>
      <c r="D307" s="6" t="s">
        <v>25</v>
      </c>
      <c r="E307" s="6" t="s">
        <v>13</v>
      </c>
      <c r="F307" s="6" t="s">
        <v>23</v>
      </c>
      <c r="G307" s="6">
        <v>51.494756000000002</v>
      </c>
      <c r="H307" s="6" t="s">
        <v>15</v>
      </c>
      <c r="I307" s="6" t="s">
        <v>16</v>
      </c>
      <c r="J307" s="6" t="s">
        <v>17</v>
      </c>
      <c r="K307" s="6">
        <v>-0.18503900000000001</v>
      </c>
      <c r="L307" s="6">
        <v>1</v>
      </c>
      <c r="M307" s="6">
        <v>2</v>
      </c>
      <c r="N307" s="6" t="s">
        <v>476</v>
      </c>
      <c r="O307" s="6" t="s">
        <v>477</v>
      </c>
      <c r="P307" s="6" t="s">
        <v>483</v>
      </c>
      <c r="Q307" s="6">
        <v>30</v>
      </c>
      <c r="R307" s="8">
        <v>0.65277777777777779</v>
      </c>
      <c r="S307" s="6" t="s">
        <v>479</v>
      </c>
      <c r="T307" s="6" t="s">
        <v>480</v>
      </c>
      <c r="U307" s="6" t="s">
        <v>481</v>
      </c>
    </row>
    <row r="308" spans="1:21" ht="15.75" x14ac:dyDescent="0.25">
      <c r="A308" s="3" t="s">
        <v>343</v>
      </c>
      <c r="B308" s="4">
        <v>44737</v>
      </c>
      <c r="C308" s="3" t="s">
        <v>11</v>
      </c>
      <c r="D308" s="3" t="s">
        <v>12</v>
      </c>
      <c r="E308" s="3" t="s">
        <v>20</v>
      </c>
      <c r="F308" s="3" t="s">
        <v>23</v>
      </c>
      <c r="G308" s="3">
        <v>51.485581000000003</v>
      </c>
      <c r="H308" s="3" t="s">
        <v>15</v>
      </c>
      <c r="I308" s="3" t="s">
        <v>16</v>
      </c>
      <c r="J308" s="3" t="s">
        <v>17</v>
      </c>
      <c r="K308" s="3">
        <v>-0.17330499999999999</v>
      </c>
      <c r="L308" s="3">
        <v>1</v>
      </c>
      <c r="M308" s="3">
        <v>1</v>
      </c>
      <c r="N308" s="3" t="s">
        <v>476</v>
      </c>
      <c r="O308" s="3" t="s">
        <v>477</v>
      </c>
      <c r="P308" s="3" t="s">
        <v>483</v>
      </c>
      <c r="Q308" s="3">
        <v>30</v>
      </c>
      <c r="R308" s="5">
        <v>0.375</v>
      </c>
      <c r="S308" s="3" t="s">
        <v>479</v>
      </c>
      <c r="T308" s="3" t="s">
        <v>480</v>
      </c>
      <c r="U308" s="3" t="s">
        <v>496</v>
      </c>
    </row>
    <row r="309" spans="1:21" ht="15.75" x14ac:dyDescent="0.25">
      <c r="A309" s="6" t="s">
        <v>344</v>
      </c>
      <c r="B309" s="7">
        <v>44739</v>
      </c>
      <c r="C309" s="6" t="s">
        <v>36</v>
      </c>
      <c r="D309" s="6" t="s">
        <v>25</v>
      </c>
      <c r="E309" s="6" t="s">
        <v>13</v>
      </c>
      <c r="F309" s="6" t="s">
        <v>23</v>
      </c>
      <c r="G309" s="6">
        <v>51.507205999999996</v>
      </c>
      <c r="H309" s="6" t="s">
        <v>15</v>
      </c>
      <c r="I309" s="6" t="s">
        <v>16</v>
      </c>
      <c r="J309" s="6" t="s">
        <v>17</v>
      </c>
      <c r="K309" s="6">
        <v>-0.205151</v>
      </c>
      <c r="L309" s="6">
        <v>1</v>
      </c>
      <c r="M309" s="6">
        <v>2</v>
      </c>
      <c r="N309" s="6" t="s">
        <v>476</v>
      </c>
      <c r="O309" s="6" t="s">
        <v>482</v>
      </c>
      <c r="P309" s="6" t="s">
        <v>483</v>
      </c>
      <c r="Q309" s="6">
        <v>30</v>
      </c>
      <c r="R309" s="8">
        <v>0.79513888888888884</v>
      </c>
      <c r="S309" s="6" t="s">
        <v>479</v>
      </c>
      <c r="T309" s="6" t="s">
        <v>490</v>
      </c>
      <c r="U309" s="6" t="s">
        <v>481</v>
      </c>
    </row>
    <row r="310" spans="1:21" ht="15.75" x14ac:dyDescent="0.25">
      <c r="A310" s="3" t="s">
        <v>345</v>
      </c>
      <c r="B310" s="4">
        <v>44749</v>
      </c>
      <c r="C310" s="3" t="s">
        <v>27</v>
      </c>
      <c r="D310" s="3" t="s">
        <v>12</v>
      </c>
      <c r="E310" s="3" t="s">
        <v>74</v>
      </c>
      <c r="F310" s="3" t="s">
        <v>23</v>
      </c>
      <c r="G310" s="3">
        <v>51.520004999999998</v>
      </c>
      <c r="H310" s="3" t="s">
        <v>15</v>
      </c>
      <c r="I310" s="3" t="s">
        <v>16</v>
      </c>
      <c r="J310" s="3" t="s">
        <v>17</v>
      </c>
      <c r="K310" s="3">
        <v>-0.224828</v>
      </c>
      <c r="L310" s="3">
        <v>1</v>
      </c>
      <c r="M310" s="3">
        <v>2</v>
      </c>
      <c r="N310" s="3" t="s">
        <v>476</v>
      </c>
      <c r="O310" s="3" t="s">
        <v>477</v>
      </c>
      <c r="P310" s="3" t="s">
        <v>74</v>
      </c>
      <c r="Q310" s="3">
        <v>30</v>
      </c>
      <c r="R310" s="5">
        <v>0.5</v>
      </c>
      <c r="S310" s="3" t="s">
        <v>479</v>
      </c>
      <c r="T310" s="3" t="s">
        <v>480</v>
      </c>
      <c r="U310" s="3" t="s">
        <v>481</v>
      </c>
    </row>
    <row r="311" spans="1:21" ht="15.75" x14ac:dyDescent="0.25">
      <c r="A311" s="6" t="s">
        <v>346</v>
      </c>
      <c r="B311" s="7">
        <v>44752</v>
      </c>
      <c r="C311" s="6" t="s">
        <v>32</v>
      </c>
      <c r="D311" s="6" t="s">
        <v>12</v>
      </c>
      <c r="E311" s="6" t="s">
        <v>13</v>
      </c>
      <c r="F311" s="6" t="s">
        <v>23</v>
      </c>
      <c r="G311" s="6">
        <v>51.511620999999998</v>
      </c>
      <c r="H311" s="6" t="s">
        <v>15</v>
      </c>
      <c r="I311" s="6" t="s">
        <v>16</v>
      </c>
      <c r="J311" s="6" t="s">
        <v>17</v>
      </c>
      <c r="K311" s="6">
        <v>-0.194025</v>
      </c>
      <c r="L311" s="6">
        <v>1</v>
      </c>
      <c r="M311" s="6">
        <v>2</v>
      </c>
      <c r="N311" s="6" t="s">
        <v>476</v>
      </c>
      <c r="O311" s="6" t="s">
        <v>477</v>
      </c>
      <c r="P311" s="6" t="s">
        <v>483</v>
      </c>
      <c r="Q311" s="6">
        <v>30</v>
      </c>
      <c r="R311" s="8">
        <v>0.35694444444444445</v>
      </c>
      <c r="S311" s="6" t="s">
        <v>479</v>
      </c>
      <c r="T311" s="6" t="s">
        <v>480</v>
      </c>
      <c r="U311" s="6" t="s">
        <v>481</v>
      </c>
    </row>
    <row r="312" spans="1:21" ht="15.75" x14ac:dyDescent="0.25">
      <c r="A312" s="3" t="s">
        <v>347</v>
      </c>
      <c r="B312" s="4">
        <v>44752</v>
      </c>
      <c r="C312" s="3" t="s">
        <v>32</v>
      </c>
      <c r="D312" s="3" t="s">
        <v>12</v>
      </c>
      <c r="E312" s="3" t="s">
        <v>13</v>
      </c>
      <c r="F312" s="3" t="s">
        <v>23</v>
      </c>
      <c r="G312" s="3">
        <v>51.521272000000003</v>
      </c>
      <c r="H312" s="3" t="s">
        <v>15</v>
      </c>
      <c r="I312" s="3" t="s">
        <v>16</v>
      </c>
      <c r="J312" s="3" t="s">
        <v>17</v>
      </c>
      <c r="K312" s="3">
        <v>-0.213535</v>
      </c>
      <c r="L312" s="3">
        <v>1</v>
      </c>
      <c r="M312" s="3">
        <v>2</v>
      </c>
      <c r="N312" s="3" t="s">
        <v>476</v>
      </c>
      <c r="O312" s="3" t="s">
        <v>477</v>
      </c>
      <c r="P312" s="3" t="s">
        <v>483</v>
      </c>
      <c r="Q312" s="3">
        <v>30</v>
      </c>
      <c r="R312" s="5">
        <v>0.70833333333333337</v>
      </c>
      <c r="S312" s="3" t="s">
        <v>479</v>
      </c>
      <c r="T312" s="3" t="s">
        <v>480</v>
      </c>
      <c r="U312" s="3" t="s">
        <v>481</v>
      </c>
    </row>
    <row r="313" spans="1:21" ht="15.75" x14ac:dyDescent="0.25">
      <c r="A313" s="6" t="s">
        <v>348</v>
      </c>
      <c r="B313" s="7">
        <v>44750</v>
      </c>
      <c r="C313" s="6" t="s">
        <v>34</v>
      </c>
      <c r="D313" s="6" t="s">
        <v>12</v>
      </c>
      <c r="E313" s="6" t="s">
        <v>13</v>
      </c>
      <c r="F313" s="6" t="s">
        <v>23</v>
      </c>
      <c r="G313" s="6">
        <v>51.512346000000001</v>
      </c>
      <c r="H313" s="6" t="s">
        <v>15</v>
      </c>
      <c r="I313" s="6" t="s">
        <v>16</v>
      </c>
      <c r="J313" s="6" t="s">
        <v>17</v>
      </c>
      <c r="K313" s="6">
        <v>-0.21792</v>
      </c>
      <c r="L313" s="6">
        <v>1</v>
      </c>
      <c r="M313" s="6">
        <v>3</v>
      </c>
      <c r="N313" s="6" t="s">
        <v>476</v>
      </c>
      <c r="O313" s="6" t="s">
        <v>477</v>
      </c>
      <c r="P313" s="6" t="s">
        <v>483</v>
      </c>
      <c r="Q313" s="6">
        <v>30</v>
      </c>
      <c r="R313" s="8">
        <v>0.5541666666666667</v>
      </c>
      <c r="S313" s="6" t="s">
        <v>479</v>
      </c>
      <c r="T313" s="6" t="s">
        <v>480</v>
      </c>
      <c r="U313" s="6" t="s">
        <v>481</v>
      </c>
    </row>
    <row r="314" spans="1:21" ht="15.75" x14ac:dyDescent="0.25">
      <c r="A314" s="3" t="s">
        <v>349</v>
      </c>
      <c r="B314" s="4">
        <v>44748</v>
      </c>
      <c r="C314" s="3" t="s">
        <v>19</v>
      </c>
      <c r="D314" s="3" t="s">
        <v>12</v>
      </c>
      <c r="E314" s="3" t="s">
        <v>13</v>
      </c>
      <c r="F314" s="3" t="s">
        <v>23</v>
      </c>
      <c r="G314" s="3">
        <v>51.494756000000002</v>
      </c>
      <c r="H314" s="3" t="s">
        <v>15</v>
      </c>
      <c r="I314" s="3" t="s">
        <v>16</v>
      </c>
      <c r="J314" s="3" t="s">
        <v>17</v>
      </c>
      <c r="K314" s="3">
        <v>-0.18503900000000001</v>
      </c>
      <c r="L314" s="3">
        <v>1</v>
      </c>
      <c r="M314" s="3">
        <v>2</v>
      </c>
      <c r="N314" s="3" t="s">
        <v>476</v>
      </c>
      <c r="O314" s="3" t="s">
        <v>482</v>
      </c>
      <c r="P314" s="3" t="s">
        <v>483</v>
      </c>
      <c r="Q314" s="3">
        <v>30</v>
      </c>
      <c r="R314" s="5">
        <v>0.63888888888888895</v>
      </c>
      <c r="S314" s="3" t="s">
        <v>479</v>
      </c>
      <c r="T314" s="3" t="s">
        <v>490</v>
      </c>
      <c r="U314" s="3" t="s">
        <v>481</v>
      </c>
    </row>
    <row r="315" spans="1:21" ht="15.75" x14ac:dyDescent="0.25">
      <c r="A315" s="6" t="s">
        <v>350</v>
      </c>
      <c r="B315" s="7">
        <v>44752</v>
      </c>
      <c r="C315" s="6" t="s">
        <v>32</v>
      </c>
      <c r="D315" s="6" t="s">
        <v>25</v>
      </c>
      <c r="E315" s="6" t="s">
        <v>20</v>
      </c>
      <c r="F315" s="6" t="s">
        <v>23</v>
      </c>
      <c r="G315" s="6">
        <v>51.502577000000002</v>
      </c>
      <c r="H315" s="6" t="s">
        <v>15</v>
      </c>
      <c r="I315" s="6" t="s">
        <v>16</v>
      </c>
      <c r="J315" s="6" t="s">
        <v>17</v>
      </c>
      <c r="K315" s="6">
        <v>-0.21412300000000001</v>
      </c>
      <c r="L315" s="6">
        <v>1</v>
      </c>
      <c r="M315" s="6">
        <v>2</v>
      </c>
      <c r="N315" s="6" t="s">
        <v>476</v>
      </c>
      <c r="O315" s="6" t="s">
        <v>477</v>
      </c>
      <c r="P315" s="6" t="s">
        <v>483</v>
      </c>
      <c r="Q315" s="6">
        <v>30</v>
      </c>
      <c r="R315" s="8">
        <v>0.65</v>
      </c>
      <c r="S315" s="6" t="s">
        <v>479</v>
      </c>
      <c r="T315" s="6" t="s">
        <v>480</v>
      </c>
      <c r="U315" s="6" t="s">
        <v>481</v>
      </c>
    </row>
    <row r="316" spans="1:21" ht="15.75" x14ac:dyDescent="0.25">
      <c r="A316" s="3" t="s">
        <v>351</v>
      </c>
      <c r="B316" s="4">
        <v>44750</v>
      </c>
      <c r="C316" s="3" t="s">
        <v>34</v>
      </c>
      <c r="D316" s="3" t="s">
        <v>40</v>
      </c>
      <c r="E316" s="3" t="s">
        <v>41</v>
      </c>
      <c r="F316" s="3" t="s">
        <v>23</v>
      </c>
      <c r="G316" s="3">
        <v>51.496471</v>
      </c>
      <c r="H316" s="3" t="s">
        <v>15</v>
      </c>
      <c r="I316" s="3" t="s">
        <v>16</v>
      </c>
      <c r="J316" s="3" t="s">
        <v>17</v>
      </c>
      <c r="K316" s="3">
        <v>-0.173878</v>
      </c>
      <c r="L316" s="3">
        <v>1</v>
      </c>
      <c r="M316" s="3">
        <v>2</v>
      </c>
      <c r="N316" s="3" t="s">
        <v>476</v>
      </c>
      <c r="O316" s="3" t="s">
        <v>482</v>
      </c>
      <c r="P316" s="3" t="s">
        <v>483</v>
      </c>
      <c r="Q316" s="3">
        <v>30</v>
      </c>
      <c r="R316" s="5">
        <v>0.68263888888888891</v>
      </c>
      <c r="S316" s="3" t="s">
        <v>479</v>
      </c>
      <c r="T316" s="3" t="s">
        <v>490</v>
      </c>
      <c r="U316" s="3" t="s">
        <v>481</v>
      </c>
    </row>
    <row r="317" spans="1:21" ht="15.75" x14ac:dyDescent="0.25">
      <c r="A317" s="6" t="s">
        <v>352</v>
      </c>
      <c r="B317" s="7">
        <v>44753</v>
      </c>
      <c r="C317" s="6" t="s">
        <v>36</v>
      </c>
      <c r="D317" s="6" t="s">
        <v>25</v>
      </c>
      <c r="E317" s="6" t="s">
        <v>20</v>
      </c>
      <c r="F317" s="6" t="s">
        <v>23</v>
      </c>
      <c r="G317" s="6">
        <v>51.492649999999998</v>
      </c>
      <c r="H317" s="6" t="s">
        <v>15</v>
      </c>
      <c r="I317" s="6" t="s">
        <v>16</v>
      </c>
      <c r="J317" s="6" t="s">
        <v>17</v>
      </c>
      <c r="K317" s="6">
        <v>-0.20010500000000001</v>
      </c>
      <c r="L317" s="6">
        <v>1</v>
      </c>
      <c r="M317" s="6">
        <v>2</v>
      </c>
      <c r="N317" s="6" t="s">
        <v>476</v>
      </c>
      <c r="O317" s="6" t="s">
        <v>477</v>
      </c>
      <c r="P317" s="6" t="s">
        <v>488</v>
      </c>
      <c r="Q317" s="6">
        <v>30</v>
      </c>
      <c r="R317" s="8">
        <v>0.49305555555555558</v>
      </c>
      <c r="S317" s="6" t="s">
        <v>479</v>
      </c>
      <c r="T317" s="6" t="s">
        <v>480</v>
      </c>
      <c r="U317" s="6" t="s">
        <v>487</v>
      </c>
    </row>
    <row r="318" spans="1:21" ht="15.75" x14ac:dyDescent="0.25">
      <c r="A318" s="3" t="s">
        <v>353</v>
      </c>
      <c r="B318" s="4">
        <v>44750</v>
      </c>
      <c r="C318" s="3" t="s">
        <v>34</v>
      </c>
      <c r="D318" s="3" t="s">
        <v>40</v>
      </c>
      <c r="E318" s="3" t="s">
        <v>41</v>
      </c>
      <c r="F318" s="3" t="s">
        <v>23</v>
      </c>
      <c r="G318" s="3">
        <v>51.486451000000002</v>
      </c>
      <c r="H318" s="3" t="s">
        <v>15</v>
      </c>
      <c r="I318" s="3" t="s">
        <v>16</v>
      </c>
      <c r="J318" s="3" t="s">
        <v>17</v>
      </c>
      <c r="K318" s="3">
        <v>-0.17139699999999999</v>
      </c>
      <c r="L318" s="3">
        <v>1</v>
      </c>
      <c r="M318" s="3">
        <v>1</v>
      </c>
      <c r="N318" s="3" t="s">
        <v>476</v>
      </c>
      <c r="O318" s="3" t="s">
        <v>477</v>
      </c>
      <c r="P318" s="3" t="s">
        <v>483</v>
      </c>
      <c r="Q318" s="3">
        <v>30</v>
      </c>
      <c r="R318" s="5">
        <v>0.41666666666666669</v>
      </c>
      <c r="S318" s="3" t="s">
        <v>479</v>
      </c>
      <c r="T318" s="3" t="s">
        <v>480</v>
      </c>
      <c r="U318" s="3" t="s">
        <v>481</v>
      </c>
    </row>
    <row r="319" spans="1:21" ht="15.75" x14ac:dyDescent="0.25">
      <c r="A319" s="6" t="s">
        <v>354</v>
      </c>
      <c r="B319" s="7">
        <v>44746</v>
      </c>
      <c r="C319" s="6" t="s">
        <v>36</v>
      </c>
      <c r="D319" s="6" t="s">
        <v>12</v>
      </c>
      <c r="E319" s="6" t="s">
        <v>20</v>
      </c>
      <c r="F319" s="6" t="s">
        <v>23</v>
      </c>
      <c r="G319" s="6">
        <v>51.488492999999998</v>
      </c>
      <c r="H319" s="6" t="s">
        <v>15</v>
      </c>
      <c r="I319" s="6" t="s">
        <v>16</v>
      </c>
      <c r="J319" s="6" t="s">
        <v>17</v>
      </c>
      <c r="K319" s="6">
        <v>-0.181255</v>
      </c>
      <c r="L319" s="6">
        <v>1</v>
      </c>
      <c r="M319" s="6">
        <v>2</v>
      </c>
      <c r="N319" s="6" t="s">
        <v>476</v>
      </c>
      <c r="O319" s="6" t="s">
        <v>477</v>
      </c>
      <c r="P319" s="6" t="s">
        <v>483</v>
      </c>
      <c r="Q319" s="6">
        <v>30</v>
      </c>
      <c r="R319" s="8">
        <v>0.36874999999999997</v>
      </c>
      <c r="S319" s="6" t="s">
        <v>479</v>
      </c>
      <c r="T319" s="6" t="s">
        <v>480</v>
      </c>
      <c r="U319" s="6" t="s">
        <v>481</v>
      </c>
    </row>
    <row r="320" spans="1:21" ht="15.75" x14ac:dyDescent="0.25">
      <c r="A320" s="3" t="s">
        <v>355</v>
      </c>
      <c r="B320" s="4">
        <v>44751</v>
      </c>
      <c r="C320" s="3" t="s">
        <v>11</v>
      </c>
      <c r="D320" s="3" t="s">
        <v>40</v>
      </c>
      <c r="E320" s="3" t="s">
        <v>41</v>
      </c>
      <c r="F320" s="3" t="s">
        <v>23</v>
      </c>
      <c r="G320" s="3">
        <v>51.499200999999999</v>
      </c>
      <c r="H320" s="3" t="s">
        <v>15</v>
      </c>
      <c r="I320" s="3" t="s">
        <v>16</v>
      </c>
      <c r="J320" s="3" t="s">
        <v>17</v>
      </c>
      <c r="K320" s="3">
        <v>-0.16440399999999999</v>
      </c>
      <c r="L320" s="3">
        <v>2</v>
      </c>
      <c r="M320" s="3">
        <v>4</v>
      </c>
      <c r="N320" s="3" t="s">
        <v>476</v>
      </c>
      <c r="O320" s="3" t="s">
        <v>477</v>
      </c>
      <c r="P320" s="3" t="s">
        <v>483</v>
      </c>
      <c r="Q320" s="3">
        <v>30</v>
      </c>
      <c r="R320" s="5">
        <v>0.34027777777777773</v>
      </c>
      <c r="S320" s="3" t="s">
        <v>479</v>
      </c>
      <c r="T320" s="3" t="s">
        <v>486</v>
      </c>
      <c r="U320" s="3" t="s">
        <v>481</v>
      </c>
    </row>
    <row r="321" spans="1:21" ht="15.75" x14ac:dyDescent="0.25">
      <c r="A321" s="6" t="s">
        <v>356</v>
      </c>
      <c r="B321" s="7">
        <v>44752</v>
      </c>
      <c r="C321" s="6" t="s">
        <v>32</v>
      </c>
      <c r="D321" s="6" t="s">
        <v>40</v>
      </c>
      <c r="E321" s="6" t="s">
        <v>41</v>
      </c>
      <c r="F321" s="6" t="s">
        <v>23</v>
      </c>
      <c r="G321" s="6">
        <v>51.503495000000001</v>
      </c>
      <c r="H321" s="6" t="s">
        <v>15</v>
      </c>
      <c r="I321" s="6" t="s">
        <v>16</v>
      </c>
      <c r="J321" s="6" t="s">
        <v>17</v>
      </c>
      <c r="K321" s="6">
        <v>-0.21538399999999999</v>
      </c>
      <c r="L321" s="6">
        <v>1</v>
      </c>
      <c r="M321" s="6">
        <v>2</v>
      </c>
      <c r="N321" s="6" t="s">
        <v>476</v>
      </c>
      <c r="O321" s="6" t="s">
        <v>477</v>
      </c>
      <c r="P321" s="6" t="s">
        <v>483</v>
      </c>
      <c r="Q321" s="6">
        <v>30</v>
      </c>
      <c r="R321" s="8">
        <v>0.42291666666666666</v>
      </c>
      <c r="S321" s="6" t="s">
        <v>479</v>
      </c>
      <c r="T321" s="6" t="s">
        <v>480</v>
      </c>
      <c r="U321" s="6" t="s">
        <v>481</v>
      </c>
    </row>
    <row r="322" spans="1:21" ht="15.75" x14ac:dyDescent="0.25">
      <c r="A322" s="3" t="s">
        <v>357</v>
      </c>
      <c r="B322" s="4">
        <v>44756</v>
      </c>
      <c r="C322" s="3" t="s">
        <v>27</v>
      </c>
      <c r="D322" s="3" t="s">
        <v>40</v>
      </c>
      <c r="E322" s="3" t="s">
        <v>41</v>
      </c>
      <c r="F322" s="3" t="s">
        <v>23</v>
      </c>
      <c r="G322" s="3">
        <v>51.491898999999997</v>
      </c>
      <c r="H322" s="3" t="s">
        <v>15</v>
      </c>
      <c r="I322" s="3" t="s">
        <v>16</v>
      </c>
      <c r="J322" s="3" t="s">
        <v>17</v>
      </c>
      <c r="K322" s="3">
        <v>-0.157494</v>
      </c>
      <c r="L322" s="3">
        <v>1</v>
      </c>
      <c r="M322" s="3">
        <v>1</v>
      </c>
      <c r="N322" s="3" t="s">
        <v>476</v>
      </c>
      <c r="O322" s="3" t="s">
        <v>477</v>
      </c>
      <c r="P322" s="3" t="s">
        <v>483</v>
      </c>
      <c r="Q322" s="3">
        <v>30</v>
      </c>
      <c r="R322" s="5">
        <v>0.65277777777777779</v>
      </c>
      <c r="S322" s="3" t="s">
        <v>479</v>
      </c>
      <c r="T322" s="3" t="s">
        <v>480</v>
      </c>
      <c r="U322" s="3" t="s">
        <v>481</v>
      </c>
    </row>
    <row r="323" spans="1:21" ht="15.75" x14ac:dyDescent="0.25">
      <c r="A323" s="6" t="s">
        <v>358</v>
      </c>
      <c r="B323" s="7">
        <v>44756</v>
      </c>
      <c r="C323" s="6" t="s">
        <v>27</v>
      </c>
      <c r="D323" s="6" t="s">
        <v>12</v>
      </c>
      <c r="E323" s="6" t="s">
        <v>13</v>
      </c>
      <c r="F323" s="6" t="s">
        <v>23</v>
      </c>
      <c r="G323" s="6">
        <v>51.482582000000001</v>
      </c>
      <c r="H323" s="6" t="s">
        <v>15</v>
      </c>
      <c r="I323" s="6" t="s">
        <v>16</v>
      </c>
      <c r="J323" s="6" t="s">
        <v>17</v>
      </c>
      <c r="K323" s="6">
        <v>-0.171264</v>
      </c>
      <c r="L323" s="6">
        <v>1</v>
      </c>
      <c r="M323" s="6">
        <v>2</v>
      </c>
      <c r="N323" s="6" t="s">
        <v>476</v>
      </c>
      <c r="O323" s="6" t="s">
        <v>477</v>
      </c>
      <c r="P323" s="6" t="s">
        <v>483</v>
      </c>
      <c r="Q323" s="6">
        <v>30</v>
      </c>
      <c r="R323" s="8">
        <v>0.77083333333333337</v>
      </c>
      <c r="S323" s="6" t="s">
        <v>479</v>
      </c>
      <c r="T323" s="6" t="s">
        <v>480</v>
      </c>
      <c r="U323" s="6" t="s">
        <v>499</v>
      </c>
    </row>
    <row r="324" spans="1:21" ht="15.75" x14ac:dyDescent="0.25">
      <c r="A324" s="3" t="s">
        <v>359</v>
      </c>
      <c r="B324" s="4">
        <v>44748</v>
      </c>
      <c r="C324" s="3" t="s">
        <v>19</v>
      </c>
      <c r="D324" s="3" t="s">
        <v>12</v>
      </c>
      <c r="E324" s="3" t="s">
        <v>13</v>
      </c>
      <c r="F324" s="3" t="s">
        <v>23</v>
      </c>
      <c r="G324" s="3">
        <v>51.500476999999997</v>
      </c>
      <c r="H324" s="3" t="s">
        <v>15</v>
      </c>
      <c r="I324" s="3" t="s">
        <v>16</v>
      </c>
      <c r="J324" s="3" t="s">
        <v>17</v>
      </c>
      <c r="K324" s="3">
        <v>-0.194465</v>
      </c>
      <c r="L324" s="3">
        <v>1</v>
      </c>
      <c r="M324" s="3">
        <v>2</v>
      </c>
      <c r="N324" s="3" t="s">
        <v>476</v>
      </c>
      <c r="O324" s="3" t="s">
        <v>477</v>
      </c>
      <c r="P324" s="3" t="s">
        <v>478</v>
      </c>
      <c r="Q324" s="3">
        <v>30</v>
      </c>
      <c r="R324" s="5">
        <v>0.63541666666666663</v>
      </c>
      <c r="S324" s="3" t="s">
        <v>479</v>
      </c>
      <c r="T324" s="3" t="s">
        <v>480</v>
      </c>
      <c r="U324" s="3" t="s">
        <v>487</v>
      </c>
    </row>
    <row r="325" spans="1:21" ht="15.75" x14ac:dyDescent="0.25">
      <c r="A325" s="6" t="s">
        <v>360</v>
      </c>
      <c r="B325" s="7">
        <v>44755</v>
      </c>
      <c r="C325" s="6" t="s">
        <v>19</v>
      </c>
      <c r="D325" s="6" t="s">
        <v>12</v>
      </c>
      <c r="E325" s="6" t="s">
        <v>13</v>
      </c>
      <c r="F325" s="6" t="s">
        <v>23</v>
      </c>
      <c r="G325" s="6">
        <v>51.499454999999998</v>
      </c>
      <c r="H325" s="6" t="s">
        <v>15</v>
      </c>
      <c r="I325" s="6" t="s">
        <v>16</v>
      </c>
      <c r="J325" s="6" t="s">
        <v>17</v>
      </c>
      <c r="K325" s="6">
        <v>-0.209922</v>
      </c>
      <c r="L325" s="6">
        <v>1</v>
      </c>
      <c r="M325" s="6">
        <v>2</v>
      </c>
      <c r="N325" s="6" t="s">
        <v>476</v>
      </c>
      <c r="O325" s="6" t="s">
        <v>477</v>
      </c>
      <c r="P325" s="6" t="s">
        <v>483</v>
      </c>
      <c r="Q325" s="6">
        <v>30</v>
      </c>
      <c r="R325" s="8">
        <v>0.64583333333333337</v>
      </c>
      <c r="S325" s="6" t="s">
        <v>479</v>
      </c>
      <c r="T325" s="6" t="s">
        <v>480</v>
      </c>
      <c r="U325" s="6" t="s">
        <v>481</v>
      </c>
    </row>
    <row r="326" spans="1:21" ht="15.75" x14ac:dyDescent="0.25">
      <c r="A326" s="3" t="s">
        <v>361</v>
      </c>
      <c r="B326" s="4">
        <v>44698</v>
      </c>
      <c r="C326" s="3" t="s">
        <v>22</v>
      </c>
      <c r="D326" s="3" t="s">
        <v>12</v>
      </c>
      <c r="E326" s="3" t="s">
        <v>20</v>
      </c>
      <c r="F326" s="3" t="s">
        <v>14</v>
      </c>
      <c r="G326" s="3">
        <v>51.515079999999998</v>
      </c>
      <c r="H326" s="3" t="s">
        <v>15</v>
      </c>
      <c r="I326" s="3" t="s">
        <v>16</v>
      </c>
      <c r="J326" s="3" t="s">
        <v>17</v>
      </c>
      <c r="K326" s="3">
        <v>-0.20844499999999999</v>
      </c>
      <c r="L326" s="3">
        <v>1</v>
      </c>
      <c r="M326" s="3">
        <v>2</v>
      </c>
      <c r="N326" s="3" t="s">
        <v>476</v>
      </c>
      <c r="O326" s="3" t="s">
        <v>477</v>
      </c>
      <c r="P326" s="3" t="s">
        <v>483</v>
      </c>
      <c r="Q326" s="3">
        <v>30</v>
      </c>
      <c r="R326" s="5">
        <v>0.59375</v>
      </c>
      <c r="S326" s="3" t="s">
        <v>479</v>
      </c>
      <c r="T326" s="3" t="s">
        <v>480</v>
      </c>
      <c r="U326" s="3" t="s">
        <v>481</v>
      </c>
    </row>
    <row r="327" spans="1:21" ht="15.75" x14ac:dyDescent="0.25">
      <c r="A327" s="6" t="s">
        <v>362</v>
      </c>
      <c r="B327" s="7">
        <v>44756</v>
      </c>
      <c r="C327" s="6" t="s">
        <v>27</v>
      </c>
      <c r="D327" s="6" t="s">
        <v>12</v>
      </c>
      <c r="E327" s="6" t="s">
        <v>13</v>
      </c>
      <c r="F327" s="6" t="s">
        <v>23</v>
      </c>
      <c r="G327" s="6">
        <v>51.499634999999998</v>
      </c>
      <c r="H327" s="6" t="s">
        <v>15</v>
      </c>
      <c r="I327" s="6" t="s">
        <v>16</v>
      </c>
      <c r="J327" s="6" t="s">
        <v>17</v>
      </c>
      <c r="K327" s="6">
        <v>-0.163378</v>
      </c>
      <c r="L327" s="6">
        <v>1</v>
      </c>
      <c r="M327" s="6">
        <v>2</v>
      </c>
      <c r="N327" s="6" t="s">
        <v>476</v>
      </c>
      <c r="O327" s="6" t="s">
        <v>477</v>
      </c>
      <c r="P327" s="6" t="s">
        <v>488</v>
      </c>
      <c r="Q327" s="6">
        <v>30</v>
      </c>
      <c r="R327" s="8">
        <v>0.3833333333333333</v>
      </c>
      <c r="S327" s="6" t="s">
        <v>479</v>
      </c>
      <c r="T327" s="6" t="s">
        <v>480</v>
      </c>
      <c r="U327" s="6" t="s">
        <v>481</v>
      </c>
    </row>
    <row r="328" spans="1:21" ht="15.75" x14ac:dyDescent="0.25">
      <c r="A328" s="3" t="s">
        <v>363</v>
      </c>
      <c r="B328" s="4">
        <v>44742</v>
      </c>
      <c r="C328" s="3" t="s">
        <v>27</v>
      </c>
      <c r="D328" s="3" t="s">
        <v>12</v>
      </c>
      <c r="E328" s="3" t="s">
        <v>13</v>
      </c>
      <c r="F328" s="3" t="s">
        <v>23</v>
      </c>
      <c r="G328" s="3">
        <v>51.492713999999999</v>
      </c>
      <c r="H328" s="3" t="s">
        <v>15</v>
      </c>
      <c r="I328" s="3" t="s">
        <v>16</v>
      </c>
      <c r="J328" s="3" t="s">
        <v>17</v>
      </c>
      <c r="K328" s="3">
        <v>-0.15789300000000001</v>
      </c>
      <c r="L328" s="3">
        <v>1</v>
      </c>
      <c r="M328" s="3">
        <v>1</v>
      </c>
      <c r="N328" s="3" t="s">
        <v>476</v>
      </c>
      <c r="O328" s="3" t="s">
        <v>477</v>
      </c>
      <c r="P328" s="3" t="s">
        <v>483</v>
      </c>
      <c r="Q328" s="3">
        <v>30</v>
      </c>
      <c r="R328" s="5">
        <v>0.43055555555555558</v>
      </c>
      <c r="S328" s="3" t="s">
        <v>479</v>
      </c>
      <c r="T328" s="3" t="s">
        <v>480</v>
      </c>
      <c r="U328" s="3" t="s">
        <v>481</v>
      </c>
    </row>
    <row r="329" spans="1:21" ht="15.75" x14ac:dyDescent="0.25">
      <c r="A329" s="6" t="s">
        <v>364</v>
      </c>
      <c r="B329" s="7">
        <v>44745</v>
      </c>
      <c r="C329" s="6" t="s">
        <v>32</v>
      </c>
      <c r="D329" s="6" t="s">
        <v>12</v>
      </c>
      <c r="E329" s="6" t="s">
        <v>13</v>
      </c>
      <c r="F329" s="6" t="s">
        <v>23</v>
      </c>
      <c r="G329" s="6">
        <v>51.501910000000002</v>
      </c>
      <c r="H329" s="6" t="s">
        <v>15</v>
      </c>
      <c r="I329" s="6" t="s">
        <v>158</v>
      </c>
      <c r="J329" s="6" t="s">
        <v>17</v>
      </c>
      <c r="K329" s="6">
        <v>-0.15939600000000001</v>
      </c>
      <c r="L329" s="6">
        <v>1</v>
      </c>
      <c r="M329" s="6">
        <v>2</v>
      </c>
      <c r="N329" s="6" t="s">
        <v>476</v>
      </c>
      <c r="O329" s="6" t="s">
        <v>482</v>
      </c>
      <c r="P329" s="6" t="s">
        <v>483</v>
      </c>
      <c r="Q329" s="6">
        <v>30</v>
      </c>
      <c r="R329" s="8">
        <v>0.21875</v>
      </c>
      <c r="S329" s="6" t="s">
        <v>479</v>
      </c>
      <c r="T329" s="6" t="s">
        <v>486</v>
      </c>
      <c r="U329" s="6" t="s">
        <v>495</v>
      </c>
    </row>
    <row r="330" spans="1:21" ht="15.75" x14ac:dyDescent="0.25">
      <c r="A330" s="3" t="s">
        <v>365</v>
      </c>
      <c r="B330" s="4">
        <v>44758</v>
      </c>
      <c r="C330" s="3" t="s">
        <v>11</v>
      </c>
      <c r="D330" s="3" t="s">
        <v>12</v>
      </c>
      <c r="E330" s="3" t="s">
        <v>13</v>
      </c>
      <c r="F330" s="3" t="s">
        <v>14</v>
      </c>
      <c r="G330" s="3">
        <v>51.486621999999997</v>
      </c>
      <c r="H330" s="3" t="s">
        <v>15</v>
      </c>
      <c r="I330" s="3" t="s">
        <v>16</v>
      </c>
      <c r="J330" s="3" t="s">
        <v>17</v>
      </c>
      <c r="K330" s="3">
        <v>-0.17081399999999999</v>
      </c>
      <c r="L330" s="3">
        <v>1</v>
      </c>
      <c r="M330" s="3">
        <v>2</v>
      </c>
      <c r="N330" s="3" t="s">
        <v>476</v>
      </c>
      <c r="O330" s="3" t="s">
        <v>477</v>
      </c>
      <c r="P330" s="3" t="s">
        <v>483</v>
      </c>
      <c r="Q330" s="3">
        <v>30</v>
      </c>
      <c r="R330" s="5">
        <v>0.375</v>
      </c>
      <c r="S330" s="3" t="s">
        <v>479</v>
      </c>
      <c r="T330" s="3" t="s">
        <v>480</v>
      </c>
      <c r="U330" s="3" t="s">
        <v>481</v>
      </c>
    </row>
    <row r="331" spans="1:21" ht="15.75" x14ac:dyDescent="0.25">
      <c r="A331" s="6" t="s">
        <v>366</v>
      </c>
      <c r="B331" s="7">
        <v>44757</v>
      </c>
      <c r="C331" s="6" t="s">
        <v>34</v>
      </c>
      <c r="D331" s="6" t="s">
        <v>40</v>
      </c>
      <c r="E331" s="6" t="s">
        <v>41</v>
      </c>
      <c r="F331" s="6" t="s">
        <v>23</v>
      </c>
      <c r="G331" s="6">
        <v>51.496862</v>
      </c>
      <c r="H331" s="6" t="s">
        <v>28</v>
      </c>
      <c r="I331" s="6" t="s">
        <v>16</v>
      </c>
      <c r="J331" s="6" t="s">
        <v>17</v>
      </c>
      <c r="K331" s="6">
        <v>-0.204981</v>
      </c>
      <c r="L331" s="6">
        <v>1</v>
      </c>
      <c r="M331" s="6">
        <v>2</v>
      </c>
      <c r="N331" s="6" t="s">
        <v>476</v>
      </c>
      <c r="O331" s="6" t="s">
        <v>477</v>
      </c>
      <c r="P331" s="6" t="s">
        <v>483</v>
      </c>
      <c r="Q331" s="6">
        <v>30</v>
      </c>
      <c r="R331" s="8">
        <v>0.95833333333333337</v>
      </c>
      <c r="S331" s="6" t="s">
        <v>479</v>
      </c>
      <c r="T331" s="6" t="s">
        <v>480</v>
      </c>
      <c r="U331" s="6" t="s">
        <v>481</v>
      </c>
    </row>
    <row r="332" spans="1:21" ht="15.75" x14ac:dyDescent="0.25">
      <c r="A332" s="3" t="s">
        <v>367</v>
      </c>
      <c r="B332" s="4">
        <v>44757</v>
      </c>
      <c r="C332" s="3" t="s">
        <v>34</v>
      </c>
      <c r="D332" s="3" t="s">
        <v>12</v>
      </c>
      <c r="E332" s="3" t="s">
        <v>13</v>
      </c>
      <c r="F332" s="3" t="s">
        <v>23</v>
      </c>
      <c r="G332" s="3">
        <v>51.487744999999997</v>
      </c>
      <c r="H332" s="3" t="s">
        <v>15</v>
      </c>
      <c r="I332" s="3" t="s">
        <v>16</v>
      </c>
      <c r="J332" s="3" t="s">
        <v>17</v>
      </c>
      <c r="K332" s="3">
        <v>-0.16788900000000001</v>
      </c>
      <c r="L332" s="3">
        <v>1</v>
      </c>
      <c r="M332" s="3">
        <v>2</v>
      </c>
      <c r="N332" s="3" t="s">
        <v>476</v>
      </c>
      <c r="O332" s="3" t="s">
        <v>477</v>
      </c>
      <c r="P332" s="3" t="s">
        <v>483</v>
      </c>
      <c r="Q332" s="3">
        <v>30</v>
      </c>
      <c r="R332" s="5">
        <v>0.69097222222222221</v>
      </c>
      <c r="S332" s="3" t="s">
        <v>479</v>
      </c>
      <c r="T332" s="3" t="s">
        <v>480</v>
      </c>
      <c r="U332" s="3" t="s">
        <v>481</v>
      </c>
    </row>
    <row r="333" spans="1:21" ht="15.75" x14ac:dyDescent="0.25">
      <c r="A333" s="6" t="s">
        <v>368</v>
      </c>
      <c r="B333" s="7">
        <v>44753</v>
      </c>
      <c r="C333" s="6" t="s">
        <v>36</v>
      </c>
      <c r="D333" s="6" t="s">
        <v>12</v>
      </c>
      <c r="E333" s="6" t="s">
        <v>104</v>
      </c>
      <c r="F333" s="6" t="s">
        <v>23</v>
      </c>
      <c r="G333" s="6">
        <v>51.523977000000002</v>
      </c>
      <c r="H333" s="6" t="s">
        <v>28</v>
      </c>
      <c r="I333" s="6" t="s">
        <v>16</v>
      </c>
      <c r="J333" s="6" t="s">
        <v>17</v>
      </c>
      <c r="K333" s="6">
        <v>-0.214006</v>
      </c>
      <c r="L333" s="6">
        <v>1</v>
      </c>
      <c r="M333" s="6">
        <v>2</v>
      </c>
      <c r="N333" s="6" t="s">
        <v>476</v>
      </c>
      <c r="O333" s="6" t="s">
        <v>477</v>
      </c>
      <c r="P333" s="6" t="s">
        <v>74</v>
      </c>
      <c r="Q333" s="6">
        <v>30</v>
      </c>
      <c r="R333" s="8">
        <v>5.9027777777777783E-2</v>
      </c>
      <c r="S333" s="6" t="s">
        <v>479</v>
      </c>
      <c r="T333" s="6" t="s">
        <v>480</v>
      </c>
      <c r="U333" s="6" t="s">
        <v>481</v>
      </c>
    </row>
    <row r="334" spans="1:21" ht="15.75" x14ac:dyDescent="0.25">
      <c r="A334" s="3" t="s">
        <v>369</v>
      </c>
      <c r="B334" s="4">
        <v>44762</v>
      </c>
      <c r="C334" s="3" t="s">
        <v>19</v>
      </c>
      <c r="D334" s="3" t="s">
        <v>25</v>
      </c>
      <c r="E334" s="3" t="s">
        <v>13</v>
      </c>
      <c r="F334" s="3" t="s">
        <v>23</v>
      </c>
      <c r="G334" s="3">
        <v>51.500736000000003</v>
      </c>
      <c r="H334" s="3" t="s">
        <v>15</v>
      </c>
      <c r="I334" s="3" t="s">
        <v>16</v>
      </c>
      <c r="J334" s="3" t="s">
        <v>17</v>
      </c>
      <c r="K334" s="3">
        <v>-0.19373499999999999</v>
      </c>
      <c r="L334" s="3">
        <v>1</v>
      </c>
      <c r="M334" s="3">
        <v>1</v>
      </c>
      <c r="N334" s="3" t="s">
        <v>476</v>
      </c>
      <c r="O334" s="3" t="s">
        <v>477</v>
      </c>
      <c r="P334" s="3" t="s">
        <v>483</v>
      </c>
      <c r="Q334" s="3">
        <v>30</v>
      </c>
      <c r="R334" s="5">
        <v>0.67499999999999993</v>
      </c>
      <c r="S334" s="3" t="s">
        <v>479</v>
      </c>
      <c r="T334" s="3" t="s">
        <v>480</v>
      </c>
      <c r="U334" s="3" t="s">
        <v>481</v>
      </c>
    </row>
    <row r="335" spans="1:21" ht="15.75" x14ac:dyDescent="0.25">
      <c r="A335" s="6" t="s">
        <v>370</v>
      </c>
      <c r="B335" s="7">
        <v>44751</v>
      </c>
      <c r="C335" s="6" t="s">
        <v>11</v>
      </c>
      <c r="D335" s="6" t="s">
        <v>12</v>
      </c>
      <c r="E335" s="6" t="s">
        <v>20</v>
      </c>
      <c r="F335" s="6" t="s">
        <v>23</v>
      </c>
      <c r="G335" s="6">
        <v>51.494520999999999</v>
      </c>
      <c r="H335" s="6" t="s">
        <v>15</v>
      </c>
      <c r="I335" s="6" t="s">
        <v>16</v>
      </c>
      <c r="J335" s="6" t="s">
        <v>17</v>
      </c>
      <c r="K335" s="6">
        <v>-0.15839700000000001</v>
      </c>
      <c r="L335" s="6">
        <v>1</v>
      </c>
      <c r="M335" s="6">
        <v>2</v>
      </c>
      <c r="N335" s="6" t="s">
        <v>476</v>
      </c>
      <c r="O335" s="6" t="s">
        <v>477</v>
      </c>
      <c r="P335" s="6" t="s">
        <v>483</v>
      </c>
      <c r="Q335" s="6">
        <v>30</v>
      </c>
      <c r="R335" s="8">
        <v>0.71527777777777779</v>
      </c>
      <c r="S335" s="6" t="s">
        <v>479</v>
      </c>
      <c r="T335" s="6" t="s">
        <v>480</v>
      </c>
      <c r="U335" s="6" t="s">
        <v>481</v>
      </c>
    </row>
    <row r="336" spans="1:21" ht="15.75" x14ac:dyDescent="0.25">
      <c r="A336" s="3" t="s">
        <v>371</v>
      </c>
      <c r="B336" s="4">
        <v>44760</v>
      </c>
      <c r="C336" s="3" t="s">
        <v>36</v>
      </c>
      <c r="D336" s="3" t="s">
        <v>12</v>
      </c>
      <c r="E336" s="3" t="s">
        <v>13</v>
      </c>
      <c r="F336" s="3" t="s">
        <v>23</v>
      </c>
      <c r="G336" s="3">
        <v>51.506188999999999</v>
      </c>
      <c r="H336" s="3" t="s">
        <v>15</v>
      </c>
      <c r="I336" s="3" t="s">
        <v>16</v>
      </c>
      <c r="J336" s="3" t="s">
        <v>17</v>
      </c>
      <c r="K336" s="3">
        <v>-0.209226</v>
      </c>
      <c r="L336" s="3">
        <v>2</v>
      </c>
      <c r="M336" s="3">
        <v>2</v>
      </c>
      <c r="N336" s="3" t="s">
        <v>476</v>
      </c>
      <c r="O336" s="3" t="s">
        <v>477</v>
      </c>
      <c r="P336" s="3" t="s">
        <v>483</v>
      </c>
      <c r="Q336" s="3">
        <v>30</v>
      </c>
      <c r="R336" s="5">
        <v>0.76041666666666663</v>
      </c>
      <c r="S336" s="3" t="s">
        <v>479</v>
      </c>
      <c r="T336" s="3" t="s">
        <v>480</v>
      </c>
      <c r="U336" s="3" t="s">
        <v>481</v>
      </c>
    </row>
    <row r="337" spans="1:21" ht="15.75" x14ac:dyDescent="0.25">
      <c r="A337" s="6" t="s">
        <v>372</v>
      </c>
      <c r="B337" s="7">
        <v>44762</v>
      </c>
      <c r="C337" s="6" t="s">
        <v>19</v>
      </c>
      <c r="D337" s="6" t="s">
        <v>12</v>
      </c>
      <c r="E337" s="6" t="s">
        <v>13</v>
      </c>
      <c r="F337" s="6" t="s">
        <v>23</v>
      </c>
      <c r="G337" s="6">
        <v>51.492804</v>
      </c>
      <c r="H337" s="6" t="s">
        <v>28</v>
      </c>
      <c r="I337" s="6" t="s">
        <v>16</v>
      </c>
      <c r="J337" s="6" t="s">
        <v>17</v>
      </c>
      <c r="K337" s="6">
        <v>-0.15789</v>
      </c>
      <c r="L337" s="6">
        <v>1</v>
      </c>
      <c r="M337" s="6">
        <v>2</v>
      </c>
      <c r="N337" s="6" t="s">
        <v>476</v>
      </c>
      <c r="O337" s="6" t="s">
        <v>477</v>
      </c>
      <c r="P337" s="6" t="s">
        <v>483</v>
      </c>
      <c r="Q337" s="6">
        <v>30</v>
      </c>
      <c r="R337" s="8">
        <v>0.83680555555555547</v>
      </c>
      <c r="S337" s="6" t="s">
        <v>479</v>
      </c>
      <c r="T337" s="6" t="s">
        <v>480</v>
      </c>
      <c r="U337" s="6" t="s">
        <v>481</v>
      </c>
    </row>
    <row r="338" spans="1:21" ht="15.75" x14ac:dyDescent="0.25">
      <c r="A338" s="3" t="s">
        <v>373</v>
      </c>
      <c r="B338" s="4">
        <v>44762</v>
      </c>
      <c r="C338" s="3" t="s">
        <v>19</v>
      </c>
      <c r="D338" s="3" t="s">
        <v>12</v>
      </c>
      <c r="E338" s="3" t="s">
        <v>13</v>
      </c>
      <c r="F338" s="3" t="s">
        <v>23</v>
      </c>
      <c r="G338" s="3">
        <v>51.493163000000003</v>
      </c>
      <c r="H338" s="3" t="s">
        <v>15</v>
      </c>
      <c r="I338" s="3" t="s">
        <v>16</v>
      </c>
      <c r="J338" s="3" t="s">
        <v>17</v>
      </c>
      <c r="K338" s="3">
        <v>-0.18668699999999999</v>
      </c>
      <c r="L338" s="3">
        <v>1</v>
      </c>
      <c r="M338" s="3">
        <v>2</v>
      </c>
      <c r="N338" s="3" t="s">
        <v>476</v>
      </c>
      <c r="O338" s="3" t="s">
        <v>477</v>
      </c>
      <c r="P338" s="3" t="s">
        <v>483</v>
      </c>
      <c r="Q338" s="3">
        <v>30</v>
      </c>
      <c r="R338" s="5">
        <v>0.36458333333333331</v>
      </c>
      <c r="S338" s="3" t="s">
        <v>479</v>
      </c>
      <c r="T338" s="3" t="s">
        <v>480</v>
      </c>
      <c r="U338" s="3" t="s">
        <v>481</v>
      </c>
    </row>
    <row r="339" spans="1:21" ht="15.75" x14ac:dyDescent="0.25">
      <c r="A339" s="6" t="s">
        <v>374</v>
      </c>
      <c r="B339" s="7">
        <v>44761</v>
      </c>
      <c r="C339" s="6" t="s">
        <v>22</v>
      </c>
      <c r="D339" s="6" t="s">
        <v>12</v>
      </c>
      <c r="E339" s="6" t="s">
        <v>20</v>
      </c>
      <c r="F339" s="6" t="s">
        <v>23</v>
      </c>
      <c r="G339" s="6">
        <v>51.486026000000003</v>
      </c>
      <c r="H339" s="6" t="s">
        <v>15</v>
      </c>
      <c r="I339" s="6" t="s">
        <v>16</v>
      </c>
      <c r="J339" s="6" t="s">
        <v>17</v>
      </c>
      <c r="K339" s="6">
        <v>-0.16147600000000001</v>
      </c>
      <c r="L339" s="6">
        <v>1</v>
      </c>
      <c r="M339" s="6">
        <v>2</v>
      </c>
      <c r="N339" s="6" t="s">
        <v>476</v>
      </c>
      <c r="O339" s="6" t="s">
        <v>477</v>
      </c>
      <c r="P339" s="6" t="s">
        <v>483</v>
      </c>
      <c r="Q339" s="6">
        <v>30</v>
      </c>
      <c r="R339" s="8">
        <v>0.49861111111111112</v>
      </c>
      <c r="S339" s="6" t="s">
        <v>479</v>
      </c>
      <c r="T339" s="6" t="s">
        <v>480</v>
      </c>
      <c r="U339" s="6" t="s">
        <v>481</v>
      </c>
    </row>
    <row r="340" spans="1:21" ht="15.75" x14ac:dyDescent="0.25">
      <c r="A340" s="3" t="s">
        <v>375</v>
      </c>
      <c r="B340" s="4">
        <v>44744</v>
      </c>
      <c r="C340" s="3" t="s">
        <v>11</v>
      </c>
      <c r="D340" s="3" t="s">
        <v>25</v>
      </c>
      <c r="E340" s="3" t="s">
        <v>20</v>
      </c>
      <c r="F340" s="3" t="s">
        <v>23</v>
      </c>
      <c r="G340" s="3">
        <v>51.495196999999997</v>
      </c>
      <c r="H340" s="3" t="s">
        <v>15</v>
      </c>
      <c r="I340" s="3" t="s">
        <v>16</v>
      </c>
      <c r="J340" s="3" t="s">
        <v>17</v>
      </c>
      <c r="K340" s="3">
        <v>-0.17868300000000001</v>
      </c>
      <c r="L340" s="3">
        <v>1</v>
      </c>
      <c r="M340" s="3">
        <v>1</v>
      </c>
      <c r="N340" s="3" t="s">
        <v>476</v>
      </c>
      <c r="O340" s="3" t="s">
        <v>477</v>
      </c>
      <c r="P340" s="3" t="s">
        <v>483</v>
      </c>
      <c r="Q340" s="3">
        <v>30</v>
      </c>
      <c r="R340" s="5">
        <v>0.64583333333333337</v>
      </c>
      <c r="S340" s="3" t="s">
        <v>479</v>
      </c>
      <c r="T340" s="3" t="s">
        <v>480</v>
      </c>
      <c r="U340" s="3" t="s">
        <v>487</v>
      </c>
    </row>
    <row r="341" spans="1:21" ht="15.75" x14ac:dyDescent="0.25">
      <c r="A341" s="6" t="s">
        <v>376</v>
      </c>
      <c r="B341" s="7">
        <v>44758</v>
      </c>
      <c r="C341" s="6" t="s">
        <v>11</v>
      </c>
      <c r="D341" s="6" t="s">
        <v>25</v>
      </c>
      <c r="E341" s="6" t="s">
        <v>20</v>
      </c>
      <c r="F341" s="6" t="s">
        <v>23</v>
      </c>
      <c r="G341" s="6">
        <v>51.484361</v>
      </c>
      <c r="H341" s="6" t="s">
        <v>15</v>
      </c>
      <c r="I341" s="6" t="s">
        <v>16</v>
      </c>
      <c r="J341" s="6" t="s">
        <v>17</v>
      </c>
      <c r="K341" s="6">
        <v>-0.17580200000000001</v>
      </c>
      <c r="L341" s="6">
        <v>2</v>
      </c>
      <c r="M341" s="6">
        <v>2</v>
      </c>
      <c r="N341" s="6" t="s">
        <v>476</v>
      </c>
      <c r="O341" s="6" t="s">
        <v>477</v>
      </c>
      <c r="P341" s="6" t="s">
        <v>483</v>
      </c>
      <c r="Q341" s="6">
        <v>30</v>
      </c>
      <c r="R341" s="8">
        <v>0.76736111111111116</v>
      </c>
      <c r="S341" s="6" t="s">
        <v>479</v>
      </c>
      <c r="T341" s="6" t="s">
        <v>480</v>
      </c>
      <c r="U341" s="6" t="s">
        <v>481</v>
      </c>
    </row>
    <row r="342" spans="1:21" ht="15.75" x14ac:dyDescent="0.25">
      <c r="A342" s="3" t="s">
        <v>377</v>
      </c>
      <c r="B342" s="4">
        <v>44762</v>
      </c>
      <c r="C342" s="3" t="s">
        <v>19</v>
      </c>
      <c r="D342" s="3" t="s">
        <v>12</v>
      </c>
      <c r="E342" s="3" t="s">
        <v>13</v>
      </c>
      <c r="F342" s="3" t="s">
        <v>23</v>
      </c>
      <c r="G342" s="3">
        <v>51.517420000000001</v>
      </c>
      <c r="H342" s="3" t="s">
        <v>15</v>
      </c>
      <c r="I342" s="3" t="s">
        <v>16</v>
      </c>
      <c r="J342" s="3" t="s">
        <v>17</v>
      </c>
      <c r="K342" s="3">
        <v>-0.202732</v>
      </c>
      <c r="L342" s="3">
        <v>1</v>
      </c>
      <c r="M342" s="3">
        <v>1</v>
      </c>
      <c r="N342" s="3" t="s">
        <v>476</v>
      </c>
      <c r="O342" s="3" t="s">
        <v>477</v>
      </c>
      <c r="P342" s="3" t="s">
        <v>483</v>
      </c>
      <c r="Q342" s="3">
        <v>30</v>
      </c>
      <c r="R342" s="5">
        <v>0.31805555555555554</v>
      </c>
      <c r="S342" s="3" t="s">
        <v>479</v>
      </c>
      <c r="T342" s="3" t="s">
        <v>480</v>
      </c>
      <c r="U342" s="3" t="s">
        <v>487</v>
      </c>
    </row>
    <row r="343" spans="1:21" ht="15.75" x14ac:dyDescent="0.25">
      <c r="A343" s="6" t="s">
        <v>378</v>
      </c>
      <c r="B343" s="7">
        <v>44765</v>
      </c>
      <c r="C343" s="6" t="s">
        <v>11</v>
      </c>
      <c r="D343" s="6" t="s">
        <v>40</v>
      </c>
      <c r="E343" s="6" t="s">
        <v>41</v>
      </c>
      <c r="F343" s="6" t="s">
        <v>23</v>
      </c>
      <c r="G343" s="6">
        <v>51.494540999999998</v>
      </c>
      <c r="H343" s="6" t="s">
        <v>15</v>
      </c>
      <c r="I343" s="6" t="s">
        <v>16</v>
      </c>
      <c r="J343" s="6" t="s">
        <v>17</v>
      </c>
      <c r="K343" s="6">
        <v>-0.18274299999999999</v>
      </c>
      <c r="L343" s="6">
        <v>1</v>
      </c>
      <c r="M343" s="6">
        <v>1</v>
      </c>
      <c r="N343" s="6" t="s">
        <v>476</v>
      </c>
      <c r="O343" s="6" t="s">
        <v>477</v>
      </c>
      <c r="P343" s="6" t="s">
        <v>483</v>
      </c>
      <c r="Q343" s="6">
        <v>30</v>
      </c>
      <c r="R343" s="8">
        <v>0.71388888888888891</v>
      </c>
      <c r="S343" s="6" t="s">
        <v>479</v>
      </c>
      <c r="T343" s="6" t="s">
        <v>480</v>
      </c>
      <c r="U343" s="6" t="s">
        <v>481</v>
      </c>
    </row>
    <row r="344" spans="1:21" ht="15.75" x14ac:dyDescent="0.25">
      <c r="A344" s="3" t="s">
        <v>379</v>
      </c>
      <c r="B344" s="4">
        <v>44765</v>
      </c>
      <c r="C344" s="3" t="s">
        <v>11</v>
      </c>
      <c r="D344" s="3" t="s">
        <v>40</v>
      </c>
      <c r="E344" s="3" t="s">
        <v>41</v>
      </c>
      <c r="F344" s="3" t="s">
        <v>23</v>
      </c>
      <c r="G344" s="3">
        <v>51.486339000000001</v>
      </c>
      <c r="H344" s="3" t="s">
        <v>15</v>
      </c>
      <c r="I344" s="3" t="s">
        <v>16</v>
      </c>
      <c r="J344" s="3" t="s">
        <v>17</v>
      </c>
      <c r="K344" s="3">
        <v>-0.18739</v>
      </c>
      <c r="L344" s="3">
        <v>1</v>
      </c>
      <c r="M344" s="3">
        <v>2</v>
      </c>
      <c r="N344" s="3" t="s">
        <v>476</v>
      </c>
      <c r="O344" s="3" t="s">
        <v>482</v>
      </c>
      <c r="P344" s="3" t="s">
        <v>483</v>
      </c>
      <c r="Q344" s="3">
        <v>30</v>
      </c>
      <c r="R344" s="5">
        <v>0.75</v>
      </c>
      <c r="S344" s="3" t="s">
        <v>479</v>
      </c>
      <c r="T344" s="3" t="s">
        <v>480</v>
      </c>
      <c r="U344" s="3" t="s">
        <v>489</v>
      </c>
    </row>
    <row r="345" spans="1:21" ht="15.75" x14ac:dyDescent="0.25">
      <c r="A345" s="6" t="s">
        <v>380</v>
      </c>
      <c r="B345" s="7">
        <v>44755</v>
      </c>
      <c r="C345" s="6" t="s">
        <v>19</v>
      </c>
      <c r="D345" s="6" t="s">
        <v>40</v>
      </c>
      <c r="E345" s="6" t="s">
        <v>41</v>
      </c>
      <c r="F345" s="6" t="s">
        <v>23</v>
      </c>
      <c r="G345" s="6">
        <v>51.517370999999997</v>
      </c>
      <c r="H345" s="6" t="s">
        <v>28</v>
      </c>
      <c r="I345" s="6" t="s">
        <v>16</v>
      </c>
      <c r="J345" s="6" t="s">
        <v>17</v>
      </c>
      <c r="K345" s="6">
        <v>-0.21123800000000001</v>
      </c>
      <c r="L345" s="6">
        <v>2</v>
      </c>
      <c r="M345" s="6">
        <v>2</v>
      </c>
      <c r="N345" s="6" t="s">
        <v>476</v>
      </c>
      <c r="O345" s="6" t="s">
        <v>477</v>
      </c>
      <c r="P345" s="6" t="s">
        <v>488</v>
      </c>
      <c r="Q345" s="6">
        <v>50</v>
      </c>
      <c r="R345" s="8">
        <v>0.8125</v>
      </c>
      <c r="S345" s="6" t="s">
        <v>479</v>
      </c>
      <c r="T345" s="6" t="s">
        <v>480</v>
      </c>
      <c r="U345" s="6" t="s">
        <v>481</v>
      </c>
    </row>
    <row r="346" spans="1:21" ht="15.75" x14ac:dyDescent="0.25">
      <c r="A346" s="3" t="s">
        <v>381</v>
      </c>
      <c r="B346" s="4">
        <v>44764</v>
      </c>
      <c r="C346" s="3" t="s">
        <v>34</v>
      </c>
      <c r="D346" s="3" t="s">
        <v>12</v>
      </c>
      <c r="E346" s="3" t="s">
        <v>13</v>
      </c>
      <c r="F346" s="3" t="s">
        <v>23</v>
      </c>
      <c r="G346" s="3">
        <v>51.494281000000001</v>
      </c>
      <c r="H346" s="3" t="s">
        <v>15</v>
      </c>
      <c r="I346" s="3" t="s">
        <v>16</v>
      </c>
      <c r="J346" s="3" t="s">
        <v>17</v>
      </c>
      <c r="K346" s="3">
        <v>-0.177567</v>
      </c>
      <c r="L346" s="3">
        <v>1</v>
      </c>
      <c r="M346" s="3">
        <v>2</v>
      </c>
      <c r="N346" s="3" t="s">
        <v>476</v>
      </c>
      <c r="O346" s="3" t="s">
        <v>477</v>
      </c>
      <c r="P346" s="3" t="s">
        <v>483</v>
      </c>
      <c r="Q346" s="3">
        <v>30</v>
      </c>
      <c r="R346" s="5">
        <v>0.75555555555555554</v>
      </c>
      <c r="S346" s="3" t="s">
        <v>479</v>
      </c>
      <c r="T346" s="3" t="s">
        <v>480</v>
      </c>
      <c r="U346" s="3" t="s">
        <v>496</v>
      </c>
    </row>
    <row r="347" spans="1:21" ht="15.75" x14ac:dyDescent="0.25">
      <c r="A347" s="6" t="s">
        <v>382</v>
      </c>
      <c r="B347" s="7">
        <v>44764</v>
      </c>
      <c r="C347" s="6" t="s">
        <v>34</v>
      </c>
      <c r="D347" s="6" t="s">
        <v>12</v>
      </c>
      <c r="E347" s="6" t="s">
        <v>13</v>
      </c>
      <c r="F347" s="6" t="s">
        <v>23</v>
      </c>
      <c r="G347" s="6">
        <v>51.478416000000003</v>
      </c>
      <c r="H347" s="6" t="s">
        <v>15</v>
      </c>
      <c r="I347" s="6" t="s">
        <v>16</v>
      </c>
      <c r="J347" s="6" t="s">
        <v>17</v>
      </c>
      <c r="K347" s="6">
        <v>-0.18093600000000001</v>
      </c>
      <c r="L347" s="6">
        <v>1</v>
      </c>
      <c r="M347" s="6">
        <v>3</v>
      </c>
      <c r="N347" s="6" t="s">
        <v>476</v>
      </c>
      <c r="O347" s="6" t="s">
        <v>477</v>
      </c>
      <c r="P347" s="6" t="s">
        <v>483</v>
      </c>
      <c r="Q347" s="6">
        <v>30</v>
      </c>
      <c r="R347" s="8">
        <v>0.74305555555555547</v>
      </c>
      <c r="S347" s="6" t="s">
        <v>479</v>
      </c>
      <c r="T347" s="6" t="s">
        <v>480</v>
      </c>
      <c r="U347" s="6" t="s">
        <v>481</v>
      </c>
    </row>
    <row r="348" spans="1:21" ht="15.75" x14ac:dyDescent="0.25">
      <c r="A348" s="3" t="s">
        <v>383</v>
      </c>
      <c r="B348" s="4">
        <v>44763</v>
      </c>
      <c r="C348" s="3" t="s">
        <v>27</v>
      </c>
      <c r="D348" s="3" t="s">
        <v>12</v>
      </c>
      <c r="E348" s="3" t="s">
        <v>74</v>
      </c>
      <c r="F348" s="3" t="s">
        <v>23</v>
      </c>
      <c r="G348" s="3">
        <v>51.517795999999997</v>
      </c>
      <c r="H348" s="3" t="s">
        <v>15</v>
      </c>
      <c r="I348" s="3" t="s">
        <v>16</v>
      </c>
      <c r="J348" s="3" t="s">
        <v>17</v>
      </c>
      <c r="K348" s="3">
        <v>-0.21554499999999999</v>
      </c>
      <c r="L348" s="3">
        <v>1</v>
      </c>
      <c r="M348" s="3">
        <v>2</v>
      </c>
      <c r="N348" s="3" t="s">
        <v>476</v>
      </c>
      <c r="O348" s="3" t="s">
        <v>482</v>
      </c>
      <c r="P348" s="3" t="s">
        <v>74</v>
      </c>
      <c r="Q348" s="3">
        <v>30</v>
      </c>
      <c r="R348" s="5">
        <v>0.68055555555555547</v>
      </c>
      <c r="S348" s="3" t="s">
        <v>479</v>
      </c>
      <c r="T348" s="3" t="s">
        <v>490</v>
      </c>
      <c r="U348" s="3" t="s">
        <v>495</v>
      </c>
    </row>
    <row r="349" spans="1:21" ht="15.75" x14ac:dyDescent="0.25">
      <c r="A349" s="6" t="s">
        <v>384</v>
      </c>
      <c r="B349" s="7">
        <v>44765</v>
      </c>
      <c r="C349" s="6" t="s">
        <v>11</v>
      </c>
      <c r="D349" s="6" t="s">
        <v>12</v>
      </c>
      <c r="E349" s="6" t="s">
        <v>13</v>
      </c>
      <c r="F349" s="6" t="s">
        <v>23</v>
      </c>
      <c r="G349" s="6">
        <v>51.496085999999998</v>
      </c>
      <c r="H349" s="6" t="s">
        <v>15</v>
      </c>
      <c r="I349" s="6" t="s">
        <v>16</v>
      </c>
      <c r="J349" s="6" t="s">
        <v>17</v>
      </c>
      <c r="K349" s="6">
        <v>-0.207173</v>
      </c>
      <c r="L349" s="6">
        <v>1</v>
      </c>
      <c r="M349" s="6">
        <v>2</v>
      </c>
      <c r="N349" s="6" t="s">
        <v>476</v>
      </c>
      <c r="O349" s="6" t="s">
        <v>477</v>
      </c>
      <c r="P349" s="6" t="s">
        <v>483</v>
      </c>
      <c r="Q349" s="6">
        <v>30</v>
      </c>
      <c r="R349" s="8">
        <v>0.86111111111111116</v>
      </c>
      <c r="S349" s="6" t="s">
        <v>479</v>
      </c>
      <c r="T349" s="6" t="s">
        <v>480</v>
      </c>
      <c r="U349" s="6" t="s">
        <v>481</v>
      </c>
    </row>
    <row r="350" spans="1:21" ht="15.75" x14ac:dyDescent="0.25">
      <c r="A350" s="3" t="s">
        <v>385</v>
      </c>
      <c r="B350" s="4">
        <v>44747</v>
      </c>
      <c r="C350" s="3" t="s">
        <v>22</v>
      </c>
      <c r="D350" s="3" t="s">
        <v>12</v>
      </c>
      <c r="E350" s="3" t="s">
        <v>13</v>
      </c>
      <c r="F350" s="3" t="s">
        <v>23</v>
      </c>
      <c r="G350" s="3">
        <v>51.509628999999997</v>
      </c>
      <c r="H350" s="3" t="s">
        <v>15</v>
      </c>
      <c r="I350" s="3" t="s">
        <v>16</v>
      </c>
      <c r="J350" s="3" t="s">
        <v>17</v>
      </c>
      <c r="K350" s="3">
        <v>-0.19309499999999999</v>
      </c>
      <c r="L350" s="3">
        <v>1</v>
      </c>
      <c r="M350" s="3">
        <v>1</v>
      </c>
      <c r="N350" s="3" t="s">
        <v>476</v>
      </c>
      <c r="O350" s="3" t="s">
        <v>477</v>
      </c>
      <c r="P350" s="3" t="s">
        <v>483</v>
      </c>
      <c r="Q350" s="3">
        <v>30</v>
      </c>
      <c r="R350" s="5">
        <v>0.80555555555555547</v>
      </c>
      <c r="S350" s="3" t="s">
        <v>479</v>
      </c>
      <c r="T350" s="3" t="s">
        <v>480</v>
      </c>
      <c r="U350" s="3" t="s">
        <v>487</v>
      </c>
    </row>
    <row r="351" spans="1:21" ht="15.75" x14ac:dyDescent="0.25">
      <c r="A351" s="6" t="s">
        <v>386</v>
      </c>
      <c r="B351" s="7">
        <v>44768</v>
      </c>
      <c r="C351" s="6" t="s">
        <v>22</v>
      </c>
      <c r="D351" s="6" t="s">
        <v>12</v>
      </c>
      <c r="E351" s="6" t="s">
        <v>20</v>
      </c>
      <c r="F351" s="6" t="s">
        <v>14</v>
      </c>
      <c r="G351" s="6">
        <v>51.514398999999997</v>
      </c>
      <c r="H351" s="6" t="s">
        <v>28</v>
      </c>
      <c r="I351" s="6" t="s">
        <v>16</v>
      </c>
      <c r="J351" s="6" t="s">
        <v>17</v>
      </c>
      <c r="K351" s="6">
        <v>-0.19924800000000001</v>
      </c>
      <c r="L351" s="6">
        <v>1</v>
      </c>
      <c r="M351" s="6">
        <v>2</v>
      </c>
      <c r="N351" s="6" t="s">
        <v>476</v>
      </c>
      <c r="O351" s="6" t="s">
        <v>482</v>
      </c>
      <c r="P351" s="6" t="s">
        <v>483</v>
      </c>
      <c r="Q351" s="6">
        <v>30</v>
      </c>
      <c r="R351" s="8">
        <v>0.86875000000000002</v>
      </c>
      <c r="S351" s="6" t="s">
        <v>479</v>
      </c>
      <c r="T351" s="6" t="s">
        <v>490</v>
      </c>
      <c r="U351" s="6" t="s">
        <v>481</v>
      </c>
    </row>
    <row r="352" spans="1:21" ht="15.75" x14ac:dyDescent="0.25">
      <c r="A352" s="3" t="s">
        <v>387</v>
      </c>
      <c r="B352" s="4">
        <v>44767</v>
      </c>
      <c r="C352" s="3" t="s">
        <v>36</v>
      </c>
      <c r="D352" s="3" t="s">
        <v>25</v>
      </c>
      <c r="E352" s="3" t="s">
        <v>20</v>
      </c>
      <c r="F352" s="3" t="s">
        <v>23</v>
      </c>
      <c r="G352" s="3">
        <v>51.493428999999999</v>
      </c>
      <c r="H352" s="3" t="s">
        <v>15</v>
      </c>
      <c r="I352" s="3" t="s">
        <v>16</v>
      </c>
      <c r="J352" s="3" t="s">
        <v>17</v>
      </c>
      <c r="K352" s="3">
        <v>-0.169101</v>
      </c>
      <c r="L352" s="3">
        <v>1</v>
      </c>
      <c r="M352" s="3">
        <v>2</v>
      </c>
      <c r="N352" s="3" t="s">
        <v>476</v>
      </c>
      <c r="O352" s="3" t="s">
        <v>477</v>
      </c>
      <c r="P352" s="3" t="s">
        <v>483</v>
      </c>
      <c r="Q352" s="3">
        <v>30</v>
      </c>
      <c r="R352" s="5">
        <v>0.72569444444444453</v>
      </c>
      <c r="S352" s="3" t="s">
        <v>479</v>
      </c>
      <c r="T352" s="3" t="s">
        <v>480</v>
      </c>
      <c r="U352" s="3" t="s">
        <v>487</v>
      </c>
    </row>
    <row r="353" spans="1:21" ht="15.75" x14ac:dyDescent="0.25">
      <c r="A353" s="6" t="s">
        <v>388</v>
      </c>
      <c r="B353" s="7">
        <v>44770</v>
      </c>
      <c r="C353" s="6" t="s">
        <v>27</v>
      </c>
      <c r="D353" s="6" t="s">
        <v>12</v>
      </c>
      <c r="E353" s="6" t="s">
        <v>13</v>
      </c>
      <c r="F353" s="6" t="s">
        <v>23</v>
      </c>
      <c r="G353" s="6">
        <v>51.488959999999999</v>
      </c>
      <c r="H353" s="6" t="s">
        <v>15</v>
      </c>
      <c r="I353" s="6" t="s">
        <v>16</v>
      </c>
      <c r="J353" s="6" t="s">
        <v>17</v>
      </c>
      <c r="K353" s="6">
        <v>-0.165103</v>
      </c>
      <c r="L353" s="6">
        <v>1</v>
      </c>
      <c r="M353" s="6">
        <v>2</v>
      </c>
      <c r="N353" s="6" t="s">
        <v>476</v>
      </c>
      <c r="O353" s="6" t="s">
        <v>477</v>
      </c>
      <c r="P353" s="6" t="s">
        <v>483</v>
      </c>
      <c r="Q353" s="6">
        <v>30</v>
      </c>
      <c r="R353" s="8">
        <v>0.40625</v>
      </c>
      <c r="S353" s="6" t="s">
        <v>479</v>
      </c>
      <c r="T353" s="6" t="s">
        <v>480</v>
      </c>
      <c r="U353" s="6" t="s">
        <v>481</v>
      </c>
    </row>
    <row r="354" spans="1:21" ht="15.75" x14ac:dyDescent="0.25">
      <c r="A354" s="3" t="s">
        <v>389</v>
      </c>
      <c r="B354" s="4">
        <v>44763</v>
      </c>
      <c r="C354" s="3" t="s">
        <v>27</v>
      </c>
      <c r="D354" s="3" t="s">
        <v>12</v>
      </c>
      <c r="E354" s="3" t="s">
        <v>13</v>
      </c>
      <c r="F354" s="3" t="s">
        <v>23</v>
      </c>
      <c r="G354" s="3">
        <v>51.480240000000002</v>
      </c>
      <c r="H354" s="3" t="s">
        <v>15</v>
      </c>
      <c r="I354" s="3" t="s">
        <v>16</v>
      </c>
      <c r="J354" s="3" t="s">
        <v>17</v>
      </c>
      <c r="K354" s="3">
        <v>-0.182591</v>
      </c>
      <c r="L354" s="3">
        <v>1</v>
      </c>
      <c r="M354" s="3">
        <v>1</v>
      </c>
      <c r="N354" s="3" t="s">
        <v>476</v>
      </c>
      <c r="O354" s="3" t="s">
        <v>477</v>
      </c>
      <c r="P354" s="3" t="s">
        <v>483</v>
      </c>
      <c r="Q354" s="3">
        <v>30</v>
      </c>
      <c r="R354" s="5">
        <v>0.3</v>
      </c>
      <c r="S354" s="3" t="s">
        <v>479</v>
      </c>
      <c r="T354" s="3" t="s">
        <v>480</v>
      </c>
      <c r="U354" s="3" t="s">
        <v>487</v>
      </c>
    </row>
    <row r="355" spans="1:21" ht="15.75" x14ac:dyDescent="0.25">
      <c r="A355" s="6" t="s">
        <v>390</v>
      </c>
      <c r="B355" s="7">
        <v>44768</v>
      </c>
      <c r="C355" s="6" t="s">
        <v>22</v>
      </c>
      <c r="D355" s="6" t="s">
        <v>25</v>
      </c>
      <c r="E355" s="6" t="s">
        <v>20</v>
      </c>
      <c r="F355" s="6" t="s">
        <v>23</v>
      </c>
      <c r="G355" s="6">
        <v>51.495657999999999</v>
      </c>
      <c r="H355" s="6" t="s">
        <v>28</v>
      </c>
      <c r="I355" s="6" t="s">
        <v>16</v>
      </c>
      <c r="J355" s="6" t="s">
        <v>17</v>
      </c>
      <c r="K355" s="6">
        <v>-0.173622</v>
      </c>
      <c r="L355" s="6">
        <v>1</v>
      </c>
      <c r="M355" s="6">
        <v>2</v>
      </c>
      <c r="N355" s="6" t="s">
        <v>476</v>
      </c>
      <c r="O355" s="6" t="s">
        <v>477</v>
      </c>
      <c r="P355" s="6" t="s">
        <v>483</v>
      </c>
      <c r="Q355" s="6">
        <v>30</v>
      </c>
      <c r="R355" s="8">
        <v>0.15277777777777776</v>
      </c>
      <c r="S355" s="6" t="s">
        <v>479</v>
      </c>
      <c r="T355" s="6" t="s">
        <v>480</v>
      </c>
      <c r="U355" s="6" t="s">
        <v>497</v>
      </c>
    </row>
    <row r="356" spans="1:21" ht="15.75" x14ac:dyDescent="0.25">
      <c r="A356" s="3" t="s">
        <v>391</v>
      </c>
      <c r="B356" s="4">
        <v>44770</v>
      </c>
      <c r="C356" s="3" t="s">
        <v>27</v>
      </c>
      <c r="D356" s="3" t="s">
        <v>12</v>
      </c>
      <c r="E356" s="3" t="s">
        <v>13</v>
      </c>
      <c r="F356" s="3" t="s">
        <v>23</v>
      </c>
      <c r="G356" s="3">
        <v>51.480176999999998</v>
      </c>
      <c r="H356" s="3" t="s">
        <v>15</v>
      </c>
      <c r="I356" s="3" t="s">
        <v>16</v>
      </c>
      <c r="J356" s="3" t="s">
        <v>17</v>
      </c>
      <c r="K356" s="3">
        <v>-0.178561</v>
      </c>
      <c r="L356" s="3">
        <v>1</v>
      </c>
      <c r="M356" s="3">
        <v>1</v>
      </c>
      <c r="N356" s="3" t="s">
        <v>476</v>
      </c>
      <c r="O356" s="3" t="s">
        <v>477</v>
      </c>
      <c r="P356" s="3" t="s">
        <v>483</v>
      </c>
      <c r="Q356" s="3">
        <v>30</v>
      </c>
      <c r="R356" s="5">
        <v>0.38472222222222219</v>
      </c>
      <c r="S356" s="3" t="s">
        <v>479</v>
      </c>
      <c r="T356" s="3" t="s">
        <v>480</v>
      </c>
      <c r="U356" s="3" t="s">
        <v>497</v>
      </c>
    </row>
    <row r="357" spans="1:21" ht="15.75" x14ac:dyDescent="0.25">
      <c r="A357" s="6" t="s">
        <v>392</v>
      </c>
      <c r="B357" s="7">
        <v>44770</v>
      </c>
      <c r="C357" s="6" t="s">
        <v>27</v>
      </c>
      <c r="D357" s="6" t="s">
        <v>12</v>
      </c>
      <c r="E357" s="6" t="s">
        <v>13</v>
      </c>
      <c r="F357" s="6" t="s">
        <v>23</v>
      </c>
      <c r="G357" s="6">
        <v>51.482416000000001</v>
      </c>
      <c r="H357" s="6" t="s">
        <v>15</v>
      </c>
      <c r="I357" s="6" t="s">
        <v>16</v>
      </c>
      <c r="J357" s="6" t="s">
        <v>17</v>
      </c>
      <c r="K357" s="6">
        <v>-0.17213500000000001</v>
      </c>
      <c r="L357" s="6">
        <v>1</v>
      </c>
      <c r="M357" s="6">
        <v>2</v>
      </c>
      <c r="N357" s="6" t="s">
        <v>476</v>
      </c>
      <c r="O357" s="6" t="s">
        <v>477</v>
      </c>
      <c r="P357" s="6" t="s">
        <v>483</v>
      </c>
      <c r="Q357" s="6">
        <v>30</v>
      </c>
      <c r="R357" s="8">
        <v>0.3354166666666667</v>
      </c>
      <c r="S357" s="6" t="s">
        <v>479</v>
      </c>
      <c r="T357" s="6" t="s">
        <v>480</v>
      </c>
      <c r="U357" s="6" t="s">
        <v>481</v>
      </c>
    </row>
    <row r="358" spans="1:21" ht="15.75" x14ac:dyDescent="0.25">
      <c r="A358" s="3" t="s">
        <v>393</v>
      </c>
      <c r="B358" s="4">
        <v>44717</v>
      </c>
      <c r="C358" s="3" t="s">
        <v>32</v>
      </c>
      <c r="D358" s="3" t="s">
        <v>12</v>
      </c>
      <c r="E358" s="3" t="s">
        <v>74</v>
      </c>
      <c r="F358" s="3" t="s">
        <v>23</v>
      </c>
      <c r="G358" s="3">
        <v>51.517795999999997</v>
      </c>
      <c r="H358" s="3" t="s">
        <v>15</v>
      </c>
      <c r="I358" s="3" t="s">
        <v>16</v>
      </c>
      <c r="J358" s="3" t="s">
        <v>17</v>
      </c>
      <c r="K358" s="3">
        <v>-0.21554499999999999</v>
      </c>
      <c r="L358" s="3">
        <v>1</v>
      </c>
      <c r="M358" s="3">
        <v>2</v>
      </c>
      <c r="N358" s="3" t="s">
        <v>476</v>
      </c>
      <c r="O358" s="3" t="s">
        <v>477</v>
      </c>
      <c r="P358" s="3" t="s">
        <v>74</v>
      </c>
      <c r="Q358" s="3">
        <v>30</v>
      </c>
      <c r="R358" s="5">
        <v>0.78749999999999998</v>
      </c>
      <c r="S358" s="3" t="s">
        <v>479</v>
      </c>
      <c r="T358" s="3" t="s">
        <v>480</v>
      </c>
      <c r="U358" s="3" t="s">
        <v>481</v>
      </c>
    </row>
    <row r="359" spans="1:21" ht="15.75" x14ac:dyDescent="0.25">
      <c r="A359" s="6" t="s">
        <v>394</v>
      </c>
      <c r="B359" s="7">
        <v>44770</v>
      </c>
      <c r="C359" s="6" t="s">
        <v>27</v>
      </c>
      <c r="D359" s="6" t="s">
        <v>12</v>
      </c>
      <c r="E359" s="6" t="s">
        <v>20</v>
      </c>
      <c r="F359" s="6" t="s">
        <v>14</v>
      </c>
      <c r="G359" s="6">
        <v>51.498460999999999</v>
      </c>
      <c r="H359" s="6" t="s">
        <v>15</v>
      </c>
      <c r="I359" s="6" t="s">
        <v>16</v>
      </c>
      <c r="J359" s="6" t="s">
        <v>17</v>
      </c>
      <c r="K359" s="6">
        <v>-0.15737400000000001</v>
      </c>
      <c r="L359" s="6">
        <v>1</v>
      </c>
      <c r="M359" s="6">
        <v>2</v>
      </c>
      <c r="N359" s="6" t="s">
        <v>476</v>
      </c>
      <c r="O359" s="6" t="s">
        <v>477</v>
      </c>
      <c r="P359" s="6" t="s">
        <v>483</v>
      </c>
      <c r="Q359" s="6">
        <v>30</v>
      </c>
      <c r="R359" s="8">
        <v>0.34722222222222227</v>
      </c>
      <c r="S359" s="6" t="s">
        <v>479</v>
      </c>
      <c r="T359" s="6" t="s">
        <v>480</v>
      </c>
      <c r="U359" s="6" t="s">
        <v>481</v>
      </c>
    </row>
    <row r="360" spans="1:21" ht="15.75" x14ac:dyDescent="0.25">
      <c r="A360" s="3" t="s">
        <v>395</v>
      </c>
      <c r="B360" s="4">
        <v>44771</v>
      </c>
      <c r="C360" s="3" t="s">
        <v>34</v>
      </c>
      <c r="D360" s="3" t="s">
        <v>12</v>
      </c>
      <c r="E360" s="3" t="s">
        <v>13</v>
      </c>
      <c r="F360" s="3" t="s">
        <v>23</v>
      </c>
      <c r="G360" s="3">
        <v>51.499442999999999</v>
      </c>
      <c r="H360" s="3" t="s">
        <v>15</v>
      </c>
      <c r="I360" s="3" t="s">
        <v>16</v>
      </c>
      <c r="J360" s="3" t="s">
        <v>17</v>
      </c>
      <c r="K360" s="3">
        <v>-0.19738800000000001</v>
      </c>
      <c r="L360" s="3">
        <v>1</v>
      </c>
      <c r="M360" s="3">
        <v>2</v>
      </c>
      <c r="N360" s="3" t="s">
        <v>476</v>
      </c>
      <c r="O360" s="3" t="s">
        <v>482</v>
      </c>
      <c r="P360" s="3" t="s">
        <v>483</v>
      </c>
      <c r="Q360" s="3">
        <v>30</v>
      </c>
      <c r="R360" s="5">
        <v>0.6777777777777777</v>
      </c>
      <c r="S360" s="3" t="s">
        <v>479</v>
      </c>
      <c r="T360" s="3" t="s">
        <v>480</v>
      </c>
      <c r="U360" s="3" t="s">
        <v>481</v>
      </c>
    </row>
    <row r="361" spans="1:21" ht="15.75" x14ac:dyDescent="0.25">
      <c r="A361" s="6" t="s">
        <v>396</v>
      </c>
      <c r="B361" s="7">
        <v>44775</v>
      </c>
      <c r="C361" s="6" t="s">
        <v>22</v>
      </c>
      <c r="D361" s="6" t="s">
        <v>25</v>
      </c>
      <c r="E361" s="6" t="s">
        <v>20</v>
      </c>
      <c r="F361" s="6" t="s">
        <v>23</v>
      </c>
      <c r="G361" s="6">
        <v>51.490715000000002</v>
      </c>
      <c r="H361" s="6" t="s">
        <v>15</v>
      </c>
      <c r="I361" s="6" t="s">
        <v>16</v>
      </c>
      <c r="J361" s="6" t="s">
        <v>17</v>
      </c>
      <c r="K361" s="6">
        <v>-0.19125</v>
      </c>
      <c r="L361" s="6">
        <v>1</v>
      </c>
      <c r="M361" s="6">
        <v>2</v>
      </c>
      <c r="N361" s="6" t="s">
        <v>476</v>
      </c>
      <c r="O361" s="6" t="s">
        <v>477</v>
      </c>
      <c r="P361" s="6" t="s">
        <v>483</v>
      </c>
      <c r="Q361" s="6">
        <v>30</v>
      </c>
      <c r="R361" s="8">
        <v>0.41666666666666669</v>
      </c>
      <c r="S361" s="6" t="s">
        <v>479</v>
      </c>
      <c r="T361" s="6" t="s">
        <v>480</v>
      </c>
      <c r="U361" s="6" t="s">
        <v>481</v>
      </c>
    </row>
    <row r="362" spans="1:21" ht="15.75" x14ac:dyDescent="0.25">
      <c r="A362" s="3" t="s">
        <v>397</v>
      </c>
      <c r="B362" s="4">
        <v>44771</v>
      </c>
      <c r="C362" s="3" t="s">
        <v>34</v>
      </c>
      <c r="D362" s="3" t="s">
        <v>25</v>
      </c>
      <c r="E362" s="3" t="s">
        <v>13</v>
      </c>
      <c r="F362" s="3" t="s">
        <v>23</v>
      </c>
      <c r="G362" s="3">
        <v>51.483952000000002</v>
      </c>
      <c r="H362" s="3" t="s">
        <v>15</v>
      </c>
      <c r="I362" s="3" t="s">
        <v>16</v>
      </c>
      <c r="J362" s="3" t="s">
        <v>17</v>
      </c>
      <c r="K362" s="3">
        <v>-0.184172</v>
      </c>
      <c r="L362" s="3">
        <v>1</v>
      </c>
      <c r="M362" s="3">
        <v>2</v>
      </c>
      <c r="N362" s="3" t="s">
        <v>476</v>
      </c>
      <c r="O362" s="3" t="s">
        <v>477</v>
      </c>
      <c r="P362" s="3" t="s">
        <v>483</v>
      </c>
      <c r="Q362" s="3">
        <v>30</v>
      </c>
      <c r="R362" s="5">
        <v>0.54861111111111105</v>
      </c>
      <c r="S362" s="3" t="s">
        <v>479</v>
      </c>
      <c r="T362" s="3" t="s">
        <v>480</v>
      </c>
      <c r="U362" s="3" t="s">
        <v>481</v>
      </c>
    </row>
    <row r="363" spans="1:21" ht="15.75" x14ac:dyDescent="0.25">
      <c r="A363" s="6" t="s">
        <v>398</v>
      </c>
      <c r="B363" s="7">
        <v>44769</v>
      </c>
      <c r="C363" s="6" t="s">
        <v>19</v>
      </c>
      <c r="D363" s="6" t="s">
        <v>25</v>
      </c>
      <c r="E363" s="6" t="s">
        <v>20</v>
      </c>
      <c r="F363" s="6" t="s">
        <v>23</v>
      </c>
      <c r="G363" s="6">
        <v>51.495207999999998</v>
      </c>
      <c r="H363" s="6" t="s">
        <v>28</v>
      </c>
      <c r="I363" s="6" t="s">
        <v>16</v>
      </c>
      <c r="J363" s="6" t="s">
        <v>17</v>
      </c>
      <c r="K363" s="6">
        <v>-0.17940300000000001</v>
      </c>
      <c r="L363" s="6">
        <v>1</v>
      </c>
      <c r="M363" s="6">
        <v>1</v>
      </c>
      <c r="N363" s="6" t="s">
        <v>476</v>
      </c>
      <c r="O363" s="6" t="s">
        <v>477</v>
      </c>
      <c r="P363" s="6" t="s">
        <v>488</v>
      </c>
      <c r="Q363" s="6">
        <v>30</v>
      </c>
      <c r="R363" s="8">
        <v>0.91666666666666663</v>
      </c>
      <c r="S363" s="6" t="s">
        <v>479</v>
      </c>
      <c r="T363" s="6" t="s">
        <v>480</v>
      </c>
      <c r="U363" s="6" t="s">
        <v>481</v>
      </c>
    </row>
    <row r="364" spans="1:21" ht="15.75" x14ac:dyDescent="0.25">
      <c r="A364" s="3" t="s">
        <v>399</v>
      </c>
      <c r="B364" s="4">
        <v>44771</v>
      </c>
      <c r="C364" s="3" t="s">
        <v>34</v>
      </c>
      <c r="D364" s="3" t="s">
        <v>12</v>
      </c>
      <c r="E364" s="3" t="s">
        <v>13</v>
      </c>
      <c r="F364" s="3" t="s">
        <v>23</v>
      </c>
      <c r="G364" s="3">
        <v>51.499023999999999</v>
      </c>
      <c r="H364" s="3" t="s">
        <v>15</v>
      </c>
      <c r="I364" s="3" t="s">
        <v>16</v>
      </c>
      <c r="J364" s="3" t="s">
        <v>17</v>
      </c>
      <c r="K364" s="3">
        <v>-0.16455500000000001</v>
      </c>
      <c r="L364" s="3">
        <v>1</v>
      </c>
      <c r="M364" s="3">
        <v>2</v>
      </c>
      <c r="N364" s="3" t="s">
        <v>476</v>
      </c>
      <c r="O364" s="3" t="s">
        <v>482</v>
      </c>
      <c r="P364" s="3" t="s">
        <v>483</v>
      </c>
      <c r="Q364" s="3">
        <v>30</v>
      </c>
      <c r="R364" s="5">
        <v>0.32777777777777778</v>
      </c>
      <c r="S364" s="3" t="s">
        <v>479</v>
      </c>
      <c r="T364" s="3" t="s">
        <v>490</v>
      </c>
      <c r="U364" s="3" t="s">
        <v>489</v>
      </c>
    </row>
    <row r="365" spans="1:21" ht="15.75" x14ac:dyDescent="0.25">
      <c r="A365" s="6" t="s">
        <v>400</v>
      </c>
      <c r="B365" s="7">
        <v>44756</v>
      </c>
      <c r="C365" s="6" t="s">
        <v>27</v>
      </c>
      <c r="D365" s="6" t="s">
        <v>12</v>
      </c>
      <c r="E365" s="6" t="s">
        <v>13</v>
      </c>
      <c r="F365" s="6" t="s">
        <v>23</v>
      </c>
      <c r="G365" s="6">
        <v>51.499020999999999</v>
      </c>
      <c r="H365" s="6" t="s">
        <v>15</v>
      </c>
      <c r="I365" s="6" t="s">
        <v>16</v>
      </c>
      <c r="J365" s="6" t="s">
        <v>17</v>
      </c>
      <c r="K365" s="6">
        <v>-0.164411</v>
      </c>
      <c r="L365" s="6">
        <v>1</v>
      </c>
      <c r="M365" s="6">
        <v>1</v>
      </c>
      <c r="N365" s="6" t="s">
        <v>476</v>
      </c>
      <c r="O365" s="6" t="s">
        <v>477</v>
      </c>
      <c r="P365" s="6" t="s">
        <v>483</v>
      </c>
      <c r="Q365" s="6">
        <v>30</v>
      </c>
      <c r="R365" s="8">
        <v>0.57638888888888895</v>
      </c>
      <c r="S365" s="6" t="s">
        <v>479</v>
      </c>
      <c r="T365" s="6" t="s">
        <v>480</v>
      </c>
      <c r="U365" s="6" t="s">
        <v>481</v>
      </c>
    </row>
    <row r="366" spans="1:21" ht="15.75" x14ac:dyDescent="0.25">
      <c r="A366" s="3" t="s">
        <v>401</v>
      </c>
      <c r="B366" s="4">
        <v>44771</v>
      </c>
      <c r="C366" s="3" t="s">
        <v>34</v>
      </c>
      <c r="D366" s="3" t="s">
        <v>40</v>
      </c>
      <c r="E366" s="3" t="s">
        <v>41</v>
      </c>
      <c r="F366" s="3" t="s">
        <v>23</v>
      </c>
      <c r="G366" s="3">
        <v>51.502116000000001</v>
      </c>
      <c r="H366" s="3" t="s">
        <v>15</v>
      </c>
      <c r="I366" s="3" t="s">
        <v>16</v>
      </c>
      <c r="J366" s="3" t="s">
        <v>17</v>
      </c>
      <c r="K366" s="3">
        <v>-0.18993399999999999</v>
      </c>
      <c r="L366" s="3">
        <v>1</v>
      </c>
      <c r="M366" s="3">
        <v>2</v>
      </c>
      <c r="N366" s="3" t="s">
        <v>476</v>
      </c>
      <c r="O366" s="3" t="s">
        <v>477</v>
      </c>
      <c r="P366" s="3" t="s">
        <v>483</v>
      </c>
      <c r="Q366" s="3">
        <v>30</v>
      </c>
      <c r="R366" s="5">
        <v>0.75</v>
      </c>
      <c r="S366" s="3" t="s">
        <v>479</v>
      </c>
      <c r="T366" s="3" t="s">
        <v>480</v>
      </c>
      <c r="U366" s="3" t="s">
        <v>497</v>
      </c>
    </row>
    <row r="367" spans="1:21" ht="15.75" x14ac:dyDescent="0.25">
      <c r="A367" s="6" t="s">
        <v>402</v>
      </c>
      <c r="B367" s="7">
        <v>44774</v>
      </c>
      <c r="C367" s="6" t="s">
        <v>36</v>
      </c>
      <c r="D367" s="6" t="s">
        <v>12</v>
      </c>
      <c r="E367" s="6" t="s">
        <v>13</v>
      </c>
      <c r="F367" s="6" t="s">
        <v>23</v>
      </c>
      <c r="G367" s="6">
        <v>51.502158999999999</v>
      </c>
      <c r="H367" s="6" t="s">
        <v>15</v>
      </c>
      <c r="I367" s="6" t="s">
        <v>16</v>
      </c>
      <c r="J367" s="6" t="s">
        <v>17</v>
      </c>
      <c r="K367" s="6">
        <v>-0.18690599999999999</v>
      </c>
      <c r="L367" s="6">
        <v>1</v>
      </c>
      <c r="M367" s="6">
        <v>2</v>
      </c>
      <c r="N367" s="6" t="s">
        <v>476</v>
      </c>
      <c r="O367" s="6" t="s">
        <v>477</v>
      </c>
      <c r="P367" s="6" t="s">
        <v>483</v>
      </c>
      <c r="Q367" s="6">
        <v>30</v>
      </c>
      <c r="R367" s="8">
        <v>0.43055555555555558</v>
      </c>
      <c r="S367" s="6" t="s">
        <v>479</v>
      </c>
      <c r="T367" s="6" t="s">
        <v>480</v>
      </c>
      <c r="U367" s="6" t="s">
        <v>481</v>
      </c>
    </row>
    <row r="368" spans="1:21" ht="15.75" x14ac:dyDescent="0.25">
      <c r="A368" s="3" t="s">
        <v>403</v>
      </c>
      <c r="B368" s="4">
        <v>44771</v>
      </c>
      <c r="C368" s="3" t="s">
        <v>34</v>
      </c>
      <c r="D368" s="3" t="s">
        <v>12</v>
      </c>
      <c r="E368" s="3" t="s">
        <v>13</v>
      </c>
      <c r="F368" s="3" t="s">
        <v>23</v>
      </c>
      <c r="G368" s="3">
        <v>51.493133999999998</v>
      </c>
      <c r="H368" s="3" t="s">
        <v>15</v>
      </c>
      <c r="I368" s="3" t="s">
        <v>16</v>
      </c>
      <c r="J368" s="3" t="s">
        <v>17</v>
      </c>
      <c r="K368" s="3">
        <v>-0.156004</v>
      </c>
      <c r="L368" s="3">
        <v>1</v>
      </c>
      <c r="M368" s="3">
        <v>2</v>
      </c>
      <c r="N368" s="3" t="s">
        <v>476</v>
      </c>
      <c r="O368" s="3" t="s">
        <v>477</v>
      </c>
      <c r="P368" s="3" t="s">
        <v>483</v>
      </c>
      <c r="Q368" s="3">
        <v>30</v>
      </c>
      <c r="R368" s="5">
        <v>0.52430555555555558</v>
      </c>
      <c r="S368" s="3" t="s">
        <v>479</v>
      </c>
      <c r="T368" s="3" t="s">
        <v>480</v>
      </c>
      <c r="U368" s="3" t="s">
        <v>481</v>
      </c>
    </row>
    <row r="369" spans="1:21" ht="15.75" x14ac:dyDescent="0.25">
      <c r="A369" s="6" t="s">
        <v>404</v>
      </c>
      <c r="B369" s="7">
        <v>44777</v>
      </c>
      <c r="C369" s="6" t="s">
        <v>27</v>
      </c>
      <c r="D369" s="6" t="s">
        <v>25</v>
      </c>
      <c r="E369" s="6" t="s">
        <v>20</v>
      </c>
      <c r="F369" s="6" t="s">
        <v>23</v>
      </c>
      <c r="G369" s="6">
        <v>51.492747000000001</v>
      </c>
      <c r="H369" s="6" t="s">
        <v>15</v>
      </c>
      <c r="I369" s="6" t="s">
        <v>16</v>
      </c>
      <c r="J369" s="6" t="s">
        <v>17</v>
      </c>
      <c r="K369" s="6">
        <v>-0.20053299999999999</v>
      </c>
      <c r="L369" s="6">
        <v>1</v>
      </c>
      <c r="M369" s="6">
        <v>3</v>
      </c>
      <c r="N369" s="6" t="s">
        <v>476</v>
      </c>
      <c r="O369" s="6" t="s">
        <v>477</v>
      </c>
      <c r="P369" s="6" t="s">
        <v>488</v>
      </c>
      <c r="Q369" s="6">
        <v>30</v>
      </c>
      <c r="R369" s="8">
        <v>0.62152777777777779</v>
      </c>
      <c r="S369" s="6" t="s">
        <v>479</v>
      </c>
      <c r="T369" s="6" t="s">
        <v>480</v>
      </c>
      <c r="U369" s="6" t="s">
        <v>481</v>
      </c>
    </row>
    <row r="370" spans="1:21" ht="15.75" x14ac:dyDescent="0.25">
      <c r="A370" s="3" t="s">
        <v>405</v>
      </c>
      <c r="B370" s="4">
        <v>44778</v>
      </c>
      <c r="C370" s="3" t="s">
        <v>34</v>
      </c>
      <c r="D370" s="3" t="s">
        <v>25</v>
      </c>
      <c r="E370" s="3" t="s">
        <v>13</v>
      </c>
      <c r="F370" s="3" t="s">
        <v>23</v>
      </c>
      <c r="G370" s="3">
        <v>51.493431000000001</v>
      </c>
      <c r="H370" s="3" t="s">
        <v>15</v>
      </c>
      <c r="I370" s="3" t="s">
        <v>16</v>
      </c>
      <c r="J370" s="3" t="s">
        <v>17</v>
      </c>
      <c r="K370" s="3">
        <v>-0.16924500000000001</v>
      </c>
      <c r="L370" s="3">
        <v>1</v>
      </c>
      <c r="M370" s="3">
        <v>2</v>
      </c>
      <c r="N370" s="3" t="s">
        <v>476</v>
      </c>
      <c r="O370" s="3" t="s">
        <v>477</v>
      </c>
      <c r="P370" s="3" t="s">
        <v>483</v>
      </c>
      <c r="Q370" s="3">
        <v>30</v>
      </c>
      <c r="R370" s="5">
        <v>0.30902777777777779</v>
      </c>
      <c r="S370" s="3" t="s">
        <v>479</v>
      </c>
      <c r="T370" s="3" t="s">
        <v>480</v>
      </c>
      <c r="U370" s="3" t="s">
        <v>481</v>
      </c>
    </row>
    <row r="371" spans="1:21" ht="15.75" x14ac:dyDescent="0.25">
      <c r="A371" s="6" t="s">
        <v>406</v>
      </c>
      <c r="B371" s="7">
        <v>44777</v>
      </c>
      <c r="C371" s="6" t="s">
        <v>27</v>
      </c>
      <c r="D371" s="6" t="s">
        <v>12</v>
      </c>
      <c r="E371" s="6" t="s">
        <v>13</v>
      </c>
      <c r="F371" s="6" t="s">
        <v>23</v>
      </c>
      <c r="G371" s="6">
        <v>51.494177000000001</v>
      </c>
      <c r="H371" s="6" t="s">
        <v>15</v>
      </c>
      <c r="I371" s="6" t="s">
        <v>16</v>
      </c>
      <c r="J371" s="6" t="s">
        <v>17</v>
      </c>
      <c r="K371" s="6">
        <v>-0.18246899999999999</v>
      </c>
      <c r="L371" s="6">
        <v>1</v>
      </c>
      <c r="M371" s="6">
        <v>1</v>
      </c>
      <c r="N371" s="6" t="s">
        <v>476</v>
      </c>
      <c r="O371" s="6" t="s">
        <v>477</v>
      </c>
      <c r="P371" s="6" t="s">
        <v>483</v>
      </c>
      <c r="Q371" s="6">
        <v>30</v>
      </c>
      <c r="R371" s="8">
        <v>0.79999999999999993</v>
      </c>
      <c r="S371" s="6" t="s">
        <v>479</v>
      </c>
      <c r="T371" s="6" t="s">
        <v>480</v>
      </c>
      <c r="U371" s="6" t="s">
        <v>495</v>
      </c>
    </row>
    <row r="372" spans="1:21" ht="15.75" x14ac:dyDescent="0.25">
      <c r="A372" s="3" t="s">
        <v>407</v>
      </c>
      <c r="B372" s="4">
        <v>44778</v>
      </c>
      <c r="C372" s="3" t="s">
        <v>34</v>
      </c>
      <c r="D372" s="3" t="s">
        <v>12</v>
      </c>
      <c r="E372" s="3" t="s">
        <v>13</v>
      </c>
      <c r="F372" s="3" t="s">
        <v>14</v>
      </c>
      <c r="G372" s="3">
        <v>51.481485999999997</v>
      </c>
      <c r="H372" s="3" t="s">
        <v>15</v>
      </c>
      <c r="I372" s="3" t="s">
        <v>16</v>
      </c>
      <c r="J372" s="3" t="s">
        <v>17</v>
      </c>
      <c r="K372" s="3">
        <v>-0.187583</v>
      </c>
      <c r="L372" s="3">
        <v>2</v>
      </c>
      <c r="M372" s="3">
        <v>1</v>
      </c>
      <c r="N372" s="3" t="s">
        <v>476</v>
      </c>
      <c r="O372" s="3" t="s">
        <v>477</v>
      </c>
      <c r="P372" s="3" t="s">
        <v>483</v>
      </c>
      <c r="Q372" s="3">
        <v>30</v>
      </c>
      <c r="R372" s="5">
        <v>0.35416666666666669</v>
      </c>
      <c r="S372" s="3" t="s">
        <v>479</v>
      </c>
      <c r="T372" s="3" t="s">
        <v>480</v>
      </c>
      <c r="U372" s="3" t="s">
        <v>481</v>
      </c>
    </row>
    <row r="373" spans="1:21" ht="15.75" x14ac:dyDescent="0.25">
      <c r="A373" s="6" t="s">
        <v>408</v>
      </c>
      <c r="B373" s="7">
        <v>44780</v>
      </c>
      <c r="C373" s="6" t="s">
        <v>32</v>
      </c>
      <c r="D373" s="6" t="s">
        <v>12</v>
      </c>
      <c r="E373" s="6" t="s">
        <v>13</v>
      </c>
      <c r="F373" s="6" t="s">
        <v>23</v>
      </c>
      <c r="G373" s="6">
        <v>51.492829</v>
      </c>
      <c r="H373" s="6" t="s">
        <v>15</v>
      </c>
      <c r="I373" s="6" t="s">
        <v>16</v>
      </c>
      <c r="J373" s="6" t="s">
        <v>17</v>
      </c>
      <c r="K373" s="6">
        <v>-0.17676</v>
      </c>
      <c r="L373" s="6">
        <v>1</v>
      </c>
      <c r="M373" s="6">
        <v>1</v>
      </c>
      <c r="N373" s="6" t="s">
        <v>476</v>
      </c>
      <c r="O373" s="6" t="s">
        <v>477</v>
      </c>
      <c r="P373" s="6" t="s">
        <v>483</v>
      </c>
      <c r="Q373" s="6">
        <v>30</v>
      </c>
      <c r="R373" s="8">
        <v>0.63541666666666663</v>
      </c>
      <c r="S373" s="6" t="s">
        <v>479</v>
      </c>
      <c r="T373" s="6" t="s">
        <v>480</v>
      </c>
      <c r="U373" s="6" t="s">
        <v>481</v>
      </c>
    </row>
    <row r="374" spans="1:21" ht="15.75" x14ac:dyDescent="0.25">
      <c r="A374" s="3" t="s">
        <v>409</v>
      </c>
      <c r="B374" s="4">
        <v>44779</v>
      </c>
      <c r="C374" s="3" t="s">
        <v>11</v>
      </c>
      <c r="D374" s="3" t="s">
        <v>40</v>
      </c>
      <c r="E374" s="3" t="s">
        <v>41</v>
      </c>
      <c r="F374" s="3" t="s">
        <v>23</v>
      </c>
      <c r="G374" s="3">
        <v>51.503587000000003</v>
      </c>
      <c r="H374" s="3" t="s">
        <v>28</v>
      </c>
      <c r="I374" s="3" t="s">
        <v>16</v>
      </c>
      <c r="J374" s="3" t="s">
        <v>17</v>
      </c>
      <c r="K374" s="3">
        <v>-0.21552399999999999</v>
      </c>
      <c r="L374" s="3">
        <v>1</v>
      </c>
      <c r="M374" s="3">
        <v>2</v>
      </c>
      <c r="N374" s="3" t="s">
        <v>476</v>
      </c>
      <c r="O374" s="3" t="s">
        <v>482</v>
      </c>
      <c r="P374" s="3" t="s">
        <v>483</v>
      </c>
      <c r="Q374" s="3">
        <v>30</v>
      </c>
      <c r="R374" s="5">
        <v>0.84722222222222221</v>
      </c>
      <c r="S374" s="3" t="s">
        <v>479</v>
      </c>
      <c r="T374" s="3" t="s">
        <v>490</v>
      </c>
      <c r="U374" s="3" t="s">
        <v>487</v>
      </c>
    </row>
    <row r="375" spans="1:21" ht="15.75" x14ac:dyDescent="0.25">
      <c r="A375" s="6" t="s">
        <v>410</v>
      </c>
      <c r="B375" s="7">
        <v>44782</v>
      </c>
      <c r="C375" s="6" t="s">
        <v>22</v>
      </c>
      <c r="D375" s="6" t="s">
        <v>12</v>
      </c>
      <c r="E375" s="6" t="s">
        <v>13</v>
      </c>
      <c r="F375" s="6" t="s">
        <v>14</v>
      </c>
      <c r="G375" s="6">
        <v>51.498170000000002</v>
      </c>
      <c r="H375" s="6" t="s">
        <v>15</v>
      </c>
      <c r="I375" s="6" t="s">
        <v>16</v>
      </c>
      <c r="J375" s="6" t="s">
        <v>17</v>
      </c>
      <c r="K375" s="6">
        <v>-0.16170799999999999</v>
      </c>
      <c r="L375" s="6">
        <v>1</v>
      </c>
      <c r="M375" s="6">
        <v>1</v>
      </c>
      <c r="N375" s="6" t="s">
        <v>476</v>
      </c>
      <c r="O375" s="6" t="s">
        <v>477</v>
      </c>
      <c r="P375" s="6" t="s">
        <v>483</v>
      </c>
      <c r="Q375" s="6">
        <v>30</v>
      </c>
      <c r="R375" s="8">
        <v>0.66666666666666663</v>
      </c>
      <c r="S375" s="6" t="s">
        <v>479</v>
      </c>
      <c r="T375" s="6" t="s">
        <v>480</v>
      </c>
      <c r="U375" s="6" t="s">
        <v>481</v>
      </c>
    </row>
    <row r="376" spans="1:21" ht="15.75" x14ac:dyDescent="0.25">
      <c r="A376" s="3" t="s">
        <v>411</v>
      </c>
      <c r="B376" s="4">
        <v>44781</v>
      </c>
      <c r="C376" s="3" t="s">
        <v>36</v>
      </c>
      <c r="D376" s="3" t="s">
        <v>12</v>
      </c>
      <c r="E376" s="3" t="s">
        <v>13</v>
      </c>
      <c r="F376" s="3" t="s">
        <v>23</v>
      </c>
      <c r="G376" s="3">
        <v>51.480114</v>
      </c>
      <c r="H376" s="3" t="s">
        <v>28</v>
      </c>
      <c r="I376" s="3" t="s">
        <v>16</v>
      </c>
      <c r="J376" s="3" t="s">
        <v>17</v>
      </c>
      <c r="K376" s="3">
        <v>-0.186053</v>
      </c>
      <c r="L376" s="3">
        <v>1</v>
      </c>
      <c r="M376" s="3">
        <v>2</v>
      </c>
      <c r="N376" s="3" t="s">
        <v>476</v>
      </c>
      <c r="O376" s="3" t="s">
        <v>477</v>
      </c>
      <c r="P376" s="3" t="s">
        <v>483</v>
      </c>
      <c r="Q376" s="3">
        <v>30</v>
      </c>
      <c r="R376" s="5">
        <v>1.0416666666666666E-2</v>
      </c>
      <c r="S376" s="3" t="s">
        <v>479</v>
      </c>
      <c r="T376" s="3" t="s">
        <v>480</v>
      </c>
      <c r="U376" s="3" t="s">
        <v>487</v>
      </c>
    </row>
    <row r="377" spans="1:21" ht="15.75" x14ac:dyDescent="0.25">
      <c r="A377" s="6" t="s">
        <v>412</v>
      </c>
      <c r="B377" s="7">
        <v>44773</v>
      </c>
      <c r="C377" s="6" t="s">
        <v>32</v>
      </c>
      <c r="D377" s="6" t="s">
        <v>12</v>
      </c>
      <c r="E377" s="6" t="s">
        <v>13</v>
      </c>
      <c r="F377" s="6" t="s">
        <v>23</v>
      </c>
      <c r="G377" s="6">
        <v>51.490622999999999</v>
      </c>
      <c r="H377" s="6" t="s">
        <v>15</v>
      </c>
      <c r="I377" s="6" t="s">
        <v>16</v>
      </c>
      <c r="J377" s="6" t="s">
        <v>17</v>
      </c>
      <c r="K377" s="6">
        <v>-0.173679</v>
      </c>
      <c r="L377" s="6">
        <v>1</v>
      </c>
      <c r="M377" s="6">
        <v>1</v>
      </c>
      <c r="N377" s="6" t="s">
        <v>476</v>
      </c>
      <c r="O377" s="6" t="s">
        <v>477</v>
      </c>
      <c r="P377" s="6" t="s">
        <v>483</v>
      </c>
      <c r="Q377" s="6">
        <v>30</v>
      </c>
      <c r="R377" s="8">
        <v>0.56597222222222221</v>
      </c>
      <c r="S377" s="6" t="s">
        <v>479</v>
      </c>
      <c r="T377" s="6" t="s">
        <v>480</v>
      </c>
      <c r="U377" s="6" t="s">
        <v>489</v>
      </c>
    </row>
    <row r="378" spans="1:21" ht="15.75" x14ac:dyDescent="0.25">
      <c r="A378" s="3" t="s">
        <v>413</v>
      </c>
      <c r="B378" s="4">
        <v>44783</v>
      </c>
      <c r="C378" s="3" t="s">
        <v>19</v>
      </c>
      <c r="D378" s="3" t="s">
        <v>12</v>
      </c>
      <c r="E378" s="3" t="s">
        <v>13</v>
      </c>
      <c r="F378" s="3" t="s">
        <v>23</v>
      </c>
      <c r="G378" s="3">
        <v>51.516171</v>
      </c>
      <c r="H378" s="3" t="s">
        <v>15</v>
      </c>
      <c r="I378" s="3" t="s">
        <v>16</v>
      </c>
      <c r="J378" s="3" t="s">
        <v>17</v>
      </c>
      <c r="K378" s="3">
        <v>-0.20926700000000001</v>
      </c>
      <c r="L378" s="3">
        <v>1</v>
      </c>
      <c r="M378" s="3">
        <v>2</v>
      </c>
      <c r="N378" s="3" t="s">
        <v>476</v>
      </c>
      <c r="O378" s="3" t="s">
        <v>477</v>
      </c>
      <c r="P378" s="3" t="s">
        <v>483</v>
      </c>
      <c r="Q378" s="3">
        <v>30</v>
      </c>
      <c r="R378" s="5">
        <v>0.39583333333333331</v>
      </c>
      <c r="S378" s="3" t="s">
        <v>479</v>
      </c>
      <c r="T378" s="3" t="s">
        <v>480</v>
      </c>
      <c r="U378" s="3" t="s">
        <v>481</v>
      </c>
    </row>
    <row r="379" spans="1:21" ht="15.75" x14ac:dyDescent="0.25">
      <c r="A379" s="6" t="s">
        <v>414</v>
      </c>
      <c r="B379" s="7">
        <v>44773</v>
      </c>
      <c r="C379" s="6" t="s">
        <v>32</v>
      </c>
      <c r="D379" s="6" t="s">
        <v>25</v>
      </c>
      <c r="E379" s="6" t="s">
        <v>13</v>
      </c>
      <c r="F379" s="6" t="s">
        <v>23</v>
      </c>
      <c r="G379" s="6">
        <v>51.483074999999999</v>
      </c>
      <c r="H379" s="6" t="s">
        <v>28</v>
      </c>
      <c r="I379" s="6" t="s">
        <v>16</v>
      </c>
      <c r="J379" s="6" t="s">
        <v>17</v>
      </c>
      <c r="K379" s="6">
        <v>-0.18564700000000001</v>
      </c>
      <c r="L379" s="6">
        <v>1</v>
      </c>
      <c r="M379" s="6">
        <v>2</v>
      </c>
      <c r="N379" s="6" t="s">
        <v>476</v>
      </c>
      <c r="O379" s="6" t="s">
        <v>477</v>
      </c>
      <c r="P379" s="6" t="s">
        <v>483</v>
      </c>
      <c r="Q379" s="6">
        <v>30</v>
      </c>
      <c r="R379" s="8">
        <v>0.97222222222222221</v>
      </c>
      <c r="S379" s="6" t="s">
        <v>479</v>
      </c>
      <c r="T379" s="6" t="s">
        <v>480</v>
      </c>
      <c r="U379" s="6" t="s">
        <v>489</v>
      </c>
    </row>
    <row r="380" spans="1:21" ht="15.75" x14ac:dyDescent="0.25">
      <c r="A380" s="3" t="s">
        <v>415</v>
      </c>
      <c r="B380" s="4">
        <v>44779</v>
      </c>
      <c r="C380" s="3" t="s">
        <v>11</v>
      </c>
      <c r="D380" s="3" t="s">
        <v>25</v>
      </c>
      <c r="E380" s="3" t="s">
        <v>13</v>
      </c>
      <c r="F380" s="3" t="s">
        <v>23</v>
      </c>
      <c r="G380" s="3">
        <v>51.492170000000002</v>
      </c>
      <c r="H380" s="3" t="s">
        <v>15</v>
      </c>
      <c r="I380" s="3" t="s">
        <v>16</v>
      </c>
      <c r="J380" s="3" t="s">
        <v>17</v>
      </c>
      <c r="K380" s="3">
        <v>-0.15762699999999999</v>
      </c>
      <c r="L380" s="3">
        <v>2</v>
      </c>
      <c r="M380" s="3">
        <v>1</v>
      </c>
      <c r="N380" s="3" t="s">
        <v>476</v>
      </c>
      <c r="O380" s="3" t="s">
        <v>477</v>
      </c>
      <c r="P380" s="3" t="s">
        <v>483</v>
      </c>
      <c r="Q380" s="3">
        <v>30</v>
      </c>
      <c r="R380" s="5">
        <v>0.37916666666666665</v>
      </c>
      <c r="S380" s="3" t="s">
        <v>479</v>
      </c>
      <c r="T380" s="3" t="s">
        <v>480</v>
      </c>
      <c r="U380" s="3" t="s">
        <v>481</v>
      </c>
    </row>
    <row r="381" spans="1:21" ht="15.75" x14ac:dyDescent="0.25">
      <c r="A381" s="6" t="s">
        <v>416</v>
      </c>
      <c r="B381" s="7">
        <v>44770</v>
      </c>
      <c r="C381" s="6" t="s">
        <v>27</v>
      </c>
      <c r="D381" s="6" t="s">
        <v>12</v>
      </c>
      <c r="E381" s="6" t="s">
        <v>13</v>
      </c>
      <c r="F381" s="6" t="s">
        <v>23</v>
      </c>
      <c r="G381" s="6">
        <v>51.521979999999999</v>
      </c>
      <c r="H381" s="6" t="s">
        <v>15</v>
      </c>
      <c r="I381" s="6" t="s">
        <v>16</v>
      </c>
      <c r="J381" s="6" t="s">
        <v>17</v>
      </c>
      <c r="K381" s="6">
        <v>-0.212787</v>
      </c>
      <c r="L381" s="6">
        <v>1</v>
      </c>
      <c r="M381" s="6">
        <v>2</v>
      </c>
      <c r="N381" s="6" t="s">
        <v>476</v>
      </c>
      <c r="O381" s="6" t="s">
        <v>477</v>
      </c>
      <c r="P381" s="6" t="s">
        <v>483</v>
      </c>
      <c r="Q381" s="6">
        <v>30</v>
      </c>
      <c r="R381" s="8">
        <v>0.53194444444444444</v>
      </c>
      <c r="S381" s="6" t="s">
        <v>479</v>
      </c>
      <c r="T381" s="6" t="s">
        <v>480</v>
      </c>
      <c r="U381" s="6" t="s">
        <v>481</v>
      </c>
    </row>
    <row r="382" spans="1:21" ht="15.75" x14ac:dyDescent="0.25">
      <c r="A382" s="3" t="s">
        <v>417</v>
      </c>
      <c r="B382" s="4">
        <v>44773</v>
      </c>
      <c r="C382" s="3" t="s">
        <v>32</v>
      </c>
      <c r="D382" s="3" t="s">
        <v>25</v>
      </c>
      <c r="E382" s="3" t="s">
        <v>20</v>
      </c>
      <c r="F382" s="3" t="s">
        <v>14</v>
      </c>
      <c r="G382" s="3">
        <v>51.494469000000002</v>
      </c>
      <c r="H382" s="3" t="s">
        <v>15</v>
      </c>
      <c r="I382" s="3" t="s">
        <v>16</v>
      </c>
      <c r="J382" s="3" t="s">
        <v>17</v>
      </c>
      <c r="K382" s="3">
        <v>-0.19556699999999999</v>
      </c>
      <c r="L382" s="3">
        <v>1</v>
      </c>
      <c r="M382" s="3">
        <v>1</v>
      </c>
      <c r="N382" s="3" t="s">
        <v>476</v>
      </c>
      <c r="O382" s="3" t="s">
        <v>477</v>
      </c>
      <c r="P382" s="3" t="s">
        <v>488</v>
      </c>
      <c r="Q382" s="3">
        <v>30</v>
      </c>
      <c r="R382" s="5">
        <v>0.31805555555555554</v>
      </c>
      <c r="S382" s="3" t="s">
        <v>479</v>
      </c>
      <c r="T382" s="3" t="s">
        <v>480</v>
      </c>
      <c r="U382" s="3" t="s">
        <v>497</v>
      </c>
    </row>
    <row r="383" spans="1:21" ht="15.75" x14ac:dyDescent="0.25">
      <c r="A383" s="6" t="s">
        <v>418</v>
      </c>
      <c r="B383" s="7">
        <v>44785</v>
      </c>
      <c r="C383" s="6" t="s">
        <v>34</v>
      </c>
      <c r="D383" s="6" t="s">
        <v>25</v>
      </c>
      <c r="E383" s="6" t="s">
        <v>20</v>
      </c>
      <c r="F383" s="6" t="s">
        <v>14</v>
      </c>
      <c r="G383" s="6">
        <v>51.493428999999999</v>
      </c>
      <c r="H383" s="6" t="s">
        <v>15</v>
      </c>
      <c r="I383" s="6" t="s">
        <v>16</v>
      </c>
      <c r="J383" s="6" t="s">
        <v>17</v>
      </c>
      <c r="K383" s="6">
        <v>-0.169101</v>
      </c>
      <c r="L383" s="6">
        <v>1</v>
      </c>
      <c r="M383" s="6">
        <v>2</v>
      </c>
      <c r="N383" s="6" t="s">
        <v>476</v>
      </c>
      <c r="O383" s="6" t="s">
        <v>477</v>
      </c>
      <c r="P383" s="6" t="s">
        <v>483</v>
      </c>
      <c r="Q383" s="6">
        <v>30</v>
      </c>
      <c r="R383" s="8">
        <v>0.59722222222222221</v>
      </c>
      <c r="S383" s="6" t="s">
        <v>479</v>
      </c>
      <c r="T383" s="6" t="s">
        <v>480</v>
      </c>
      <c r="U383" s="6" t="s">
        <v>481</v>
      </c>
    </row>
    <row r="384" spans="1:21" ht="15.75" x14ac:dyDescent="0.25">
      <c r="A384" s="3" t="s">
        <v>419</v>
      </c>
      <c r="B384" s="4">
        <v>44782</v>
      </c>
      <c r="C384" s="3" t="s">
        <v>22</v>
      </c>
      <c r="D384" s="3" t="s">
        <v>12</v>
      </c>
      <c r="E384" s="3" t="s">
        <v>13</v>
      </c>
      <c r="F384" s="3" t="s">
        <v>14</v>
      </c>
      <c r="G384" s="3">
        <v>51.492519000000001</v>
      </c>
      <c r="H384" s="3" t="s">
        <v>28</v>
      </c>
      <c r="I384" s="3" t="s">
        <v>16</v>
      </c>
      <c r="J384" s="3" t="s">
        <v>17</v>
      </c>
      <c r="K384" s="3">
        <v>-0.156893</v>
      </c>
      <c r="L384" s="3">
        <v>1</v>
      </c>
      <c r="M384" s="3">
        <v>1</v>
      </c>
      <c r="N384" s="3" t="s">
        <v>476</v>
      </c>
      <c r="O384" s="3" t="s">
        <v>477</v>
      </c>
      <c r="P384" s="3" t="s">
        <v>478</v>
      </c>
      <c r="Q384" s="3">
        <v>30</v>
      </c>
      <c r="R384" s="5">
        <v>0.14583333333333334</v>
      </c>
      <c r="S384" s="3" t="s">
        <v>479</v>
      </c>
      <c r="T384" s="3" t="s">
        <v>480</v>
      </c>
      <c r="U384" s="3" t="s">
        <v>481</v>
      </c>
    </row>
    <row r="385" spans="1:21" ht="15.75" x14ac:dyDescent="0.25">
      <c r="A385" s="6" t="s">
        <v>420</v>
      </c>
      <c r="B385" s="7">
        <v>44786</v>
      </c>
      <c r="C385" s="6" t="s">
        <v>11</v>
      </c>
      <c r="D385" s="6" t="s">
        <v>40</v>
      </c>
      <c r="E385" s="6" t="s">
        <v>41</v>
      </c>
      <c r="F385" s="6" t="s">
        <v>23</v>
      </c>
      <c r="G385" s="6">
        <v>51.494853999999997</v>
      </c>
      <c r="H385" s="6" t="s">
        <v>15</v>
      </c>
      <c r="I385" s="6" t="s">
        <v>16</v>
      </c>
      <c r="J385" s="6" t="s">
        <v>17</v>
      </c>
      <c r="K385" s="6">
        <v>-0.203043</v>
      </c>
      <c r="L385" s="6">
        <v>2</v>
      </c>
      <c r="M385" s="6">
        <v>4</v>
      </c>
      <c r="N385" s="6" t="s">
        <v>476</v>
      </c>
      <c r="O385" s="6" t="s">
        <v>477</v>
      </c>
      <c r="P385" s="6" t="s">
        <v>478</v>
      </c>
      <c r="Q385" s="6">
        <v>30</v>
      </c>
      <c r="R385" s="8">
        <v>0.52152777777777781</v>
      </c>
      <c r="S385" s="6" t="s">
        <v>479</v>
      </c>
      <c r="T385" s="6" t="s">
        <v>480</v>
      </c>
      <c r="U385" s="6" t="s">
        <v>481</v>
      </c>
    </row>
    <row r="386" spans="1:21" ht="15.75" x14ac:dyDescent="0.25">
      <c r="A386" s="3" t="s">
        <v>421</v>
      </c>
      <c r="B386" s="4">
        <v>44789</v>
      </c>
      <c r="C386" s="3" t="s">
        <v>22</v>
      </c>
      <c r="D386" s="3" t="s">
        <v>12</v>
      </c>
      <c r="E386" s="3" t="s">
        <v>20</v>
      </c>
      <c r="F386" s="3" t="s">
        <v>23</v>
      </c>
      <c r="G386" s="3">
        <v>51.488672999999999</v>
      </c>
      <c r="H386" s="3" t="s">
        <v>15</v>
      </c>
      <c r="I386" s="3" t="s">
        <v>16</v>
      </c>
      <c r="J386" s="3" t="s">
        <v>17</v>
      </c>
      <c r="K386" s="3">
        <v>-0.16972400000000001</v>
      </c>
      <c r="L386" s="3">
        <v>1</v>
      </c>
      <c r="M386" s="3">
        <v>2</v>
      </c>
      <c r="N386" s="3" t="s">
        <v>476</v>
      </c>
      <c r="O386" s="3" t="s">
        <v>477</v>
      </c>
      <c r="P386" s="3" t="s">
        <v>483</v>
      </c>
      <c r="Q386" s="3">
        <v>30</v>
      </c>
      <c r="R386" s="5">
        <v>0.71736111111111101</v>
      </c>
      <c r="S386" s="3" t="s">
        <v>479</v>
      </c>
      <c r="T386" s="3" t="s">
        <v>480</v>
      </c>
      <c r="U386" s="3" t="s">
        <v>487</v>
      </c>
    </row>
    <row r="387" spans="1:21" ht="15.75" x14ac:dyDescent="0.25">
      <c r="A387" s="6" t="s">
        <v>422</v>
      </c>
      <c r="B387" s="7">
        <v>44780</v>
      </c>
      <c r="C387" s="6" t="s">
        <v>32</v>
      </c>
      <c r="D387" s="6" t="s">
        <v>25</v>
      </c>
      <c r="E387" s="6" t="s">
        <v>20</v>
      </c>
      <c r="F387" s="6" t="s">
        <v>23</v>
      </c>
      <c r="G387" s="6">
        <v>51.516807</v>
      </c>
      <c r="H387" s="6" t="s">
        <v>28</v>
      </c>
      <c r="I387" s="6" t="s">
        <v>16</v>
      </c>
      <c r="J387" s="6" t="s">
        <v>17</v>
      </c>
      <c r="K387" s="6">
        <v>-0.209674</v>
      </c>
      <c r="L387" s="6">
        <v>1</v>
      </c>
      <c r="M387" s="6">
        <v>1</v>
      </c>
      <c r="N387" s="6" t="s">
        <v>476</v>
      </c>
      <c r="O387" s="6" t="s">
        <v>477</v>
      </c>
      <c r="P387" s="6" t="s">
        <v>483</v>
      </c>
      <c r="Q387" s="6">
        <v>30</v>
      </c>
      <c r="R387" s="8">
        <v>0.93194444444444446</v>
      </c>
      <c r="S387" s="6" t="s">
        <v>479</v>
      </c>
      <c r="T387" s="6" t="s">
        <v>480</v>
      </c>
      <c r="U387" s="6" t="s">
        <v>487</v>
      </c>
    </row>
    <row r="388" spans="1:21" ht="15.75" x14ac:dyDescent="0.25">
      <c r="A388" s="3" t="s">
        <v>423</v>
      </c>
      <c r="B388" s="4">
        <v>44791</v>
      </c>
      <c r="C388" s="3" t="s">
        <v>27</v>
      </c>
      <c r="D388" s="3" t="s">
        <v>12</v>
      </c>
      <c r="E388" s="3" t="s">
        <v>13</v>
      </c>
      <c r="F388" s="3" t="s">
        <v>23</v>
      </c>
      <c r="G388" s="3">
        <v>51.496896</v>
      </c>
      <c r="H388" s="3" t="s">
        <v>15</v>
      </c>
      <c r="I388" s="3" t="s">
        <v>16</v>
      </c>
      <c r="J388" s="3" t="s">
        <v>17</v>
      </c>
      <c r="K388" s="3">
        <v>-0.16075</v>
      </c>
      <c r="L388" s="3">
        <v>2</v>
      </c>
      <c r="M388" s="3">
        <v>2</v>
      </c>
      <c r="N388" s="3" t="s">
        <v>476</v>
      </c>
      <c r="O388" s="3" t="s">
        <v>477</v>
      </c>
      <c r="P388" s="3" t="s">
        <v>483</v>
      </c>
      <c r="Q388" s="3">
        <v>30</v>
      </c>
      <c r="R388" s="5">
        <v>0.4201388888888889</v>
      </c>
      <c r="S388" s="3" t="s">
        <v>479</v>
      </c>
      <c r="T388" s="3" t="s">
        <v>480</v>
      </c>
      <c r="U388" s="3" t="s">
        <v>497</v>
      </c>
    </row>
    <row r="389" spans="1:21" ht="15.75" x14ac:dyDescent="0.25">
      <c r="A389" s="6" t="s">
        <v>424</v>
      </c>
      <c r="B389" s="7">
        <v>44791</v>
      </c>
      <c r="C389" s="6" t="s">
        <v>27</v>
      </c>
      <c r="D389" s="6" t="s">
        <v>40</v>
      </c>
      <c r="E389" s="6" t="s">
        <v>41</v>
      </c>
      <c r="F389" s="6" t="s">
        <v>23</v>
      </c>
      <c r="G389" s="6">
        <v>51.495049000000002</v>
      </c>
      <c r="H389" s="6" t="s">
        <v>15</v>
      </c>
      <c r="I389" s="6" t="s">
        <v>16</v>
      </c>
      <c r="J389" s="6" t="s">
        <v>17</v>
      </c>
      <c r="K389" s="6">
        <v>-0.17494299999999999</v>
      </c>
      <c r="L389" s="6">
        <v>1</v>
      </c>
      <c r="M389" s="6">
        <v>1</v>
      </c>
      <c r="N389" s="6" t="s">
        <v>476</v>
      </c>
      <c r="O389" s="6" t="s">
        <v>477</v>
      </c>
      <c r="P389" s="6" t="s">
        <v>483</v>
      </c>
      <c r="Q389" s="6">
        <v>30</v>
      </c>
      <c r="R389" s="8">
        <v>0.41666666666666669</v>
      </c>
      <c r="S389" s="6" t="s">
        <v>479</v>
      </c>
      <c r="T389" s="6" t="s">
        <v>480</v>
      </c>
      <c r="U389" s="6" t="s">
        <v>481</v>
      </c>
    </row>
    <row r="390" spans="1:21" ht="15.75" x14ac:dyDescent="0.25">
      <c r="A390" s="3" t="s">
        <v>425</v>
      </c>
      <c r="B390" s="4">
        <v>44785</v>
      </c>
      <c r="C390" s="3" t="s">
        <v>34</v>
      </c>
      <c r="D390" s="3" t="s">
        <v>12</v>
      </c>
      <c r="E390" s="3" t="s">
        <v>13</v>
      </c>
      <c r="F390" s="3" t="s">
        <v>23</v>
      </c>
      <c r="G390" s="3">
        <v>51.480786000000002</v>
      </c>
      <c r="H390" s="3" t="s">
        <v>15</v>
      </c>
      <c r="I390" s="3" t="s">
        <v>16</v>
      </c>
      <c r="J390" s="3" t="s">
        <v>17</v>
      </c>
      <c r="K390" s="3">
        <v>-0.17724100000000001</v>
      </c>
      <c r="L390" s="3">
        <v>1</v>
      </c>
      <c r="M390" s="3">
        <v>3</v>
      </c>
      <c r="N390" s="3" t="s">
        <v>476</v>
      </c>
      <c r="O390" s="3" t="s">
        <v>477</v>
      </c>
      <c r="P390" s="3" t="s">
        <v>483</v>
      </c>
      <c r="Q390" s="3">
        <v>30</v>
      </c>
      <c r="R390" s="5">
        <v>0.25</v>
      </c>
      <c r="S390" s="3" t="s">
        <v>479</v>
      </c>
      <c r="T390" s="3" t="s">
        <v>480</v>
      </c>
      <c r="U390" s="3" t="s">
        <v>481</v>
      </c>
    </row>
    <row r="391" spans="1:21" ht="15.75" x14ac:dyDescent="0.25">
      <c r="A391" s="6" t="s">
        <v>426</v>
      </c>
      <c r="B391" s="7">
        <v>44786</v>
      </c>
      <c r="C391" s="6" t="s">
        <v>11</v>
      </c>
      <c r="D391" s="6" t="s">
        <v>12</v>
      </c>
      <c r="E391" s="6" t="s">
        <v>13</v>
      </c>
      <c r="F391" s="6" t="s">
        <v>23</v>
      </c>
      <c r="G391" s="6">
        <v>51.484479999999998</v>
      </c>
      <c r="H391" s="6" t="s">
        <v>15</v>
      </c>
      <c r="I391" s="6" t="s">
        <v>16</v>
      </c>
      <c r="J391" s="6" t="s">
        <v>17</v>
      </c>
      <c r="K391" s="6">
        <v>-0.18343100000000001</v>
      </c>
      <c r="L391" s="6">
        <v>1</v>
      </c>
      <c r="M391" s="6">
        <v>2</v>
      </c>
      <c r="N391" s="6" t="s">
        <v>476</v>
      </c>
      <c r="O391" s="6" t="s">
        <v>477</v>
      </c>
      <c r="P391" s="6" t="s">
        <v>483</v>
      </c>
      <c r="Q391" s="6">
        <v>30</v>
      </c>
      <c r="R391" s="8">
        <v>0.75</v>
      </c>
      <c r="S391" s="6" t="s">
        <v>665</v>
      </c>
      <c r="T391" s="6" t="s">
        <v>480</v>
      </c>
      <c r="U391" s="6" t="s">
        <v>499</v>
      </c>
    </row>
    <row r="392" spans="1:21" ht="15.75" x14ac:dyDescent="0.25">
      <c r="A392" s="3" t="s">
        <v>427</v>
      </c>
      <c r="B392" s="4">
        <v>44785</v>
      </c>
      <c r="C392" s="3" t="s">
        <v>34</v>
      </c>
      <c r="D392" s="3" t="s">
        <v>40</v>
      </c>
      <c r="E392" s="3" t="s">
        <v>41</v>
      </c>
      <c r="F392" s="3" t="s">
        <v>23</v>
      </c>
      <c r="G392" s="3">
        <v>51.483139000000001</v>
      </c>
      <c r="H392" s="3" t="s">
        <v>15</v>
      </c>
      <c r="I392" s="3" t="s">
        <v>16</v>
      </c>
      <c r="J392" s="3" t="s">
        <v>17</v>
      </c>
      <c r="K392" s="3">
        <v>-0.17815500000000001</v>
      </c>
      <c r="L392" s="3">
        <v>2</v>
      </c>
      <c r="M392" s="3">
        <v>3</v>
      </c>
      <c r="N392" s="3" t="s">
        <v>476</v>
      </c>
      <c r="O392" s="3" t="s">
        <v>477</v>
      </c>
      <c r="P392" s="3" t="s">
        <v>483</v>
      </c>
      <c r="Q392" s="3">
        <v>30</v>
      </c>
      <c r="R392" s="5">
        <v>0.73958333333333337</v>
      </c>
      <c r="S392" s="3" t="s">
        <v>665</v>
      </c>
      <c r="T392" s="3" t="s">
        <v>480</v>
      </c>
      <c r="U392" s="3" t="s">
        <v>481</v>
      </c>
    </row>
    <row r="393" spans="1:21" ht="15.75" x14ac:dyDescent="0.25">
      <c r="A393" s="6" t="s">
        <v>428</v>
      </c>
      <c r="B393" s="7">
        <v>44790</v>
      </c>
      <c r="C393" s="6" t="s">
        <v>19</v>
      </c>
      <c r="D393" s="6" t="s">
        <v>12</v>
      </c>
      <c r="E393" s="6" t="s">
        <v>13</v>
      </c>
      <c r="F393" s="6" t="s">
        <v>23</v>
      </c>
      <c r="G393" s="6">
        <v>51.482660000000003</v>
      </c>
      <c r="H393" s="6" t="s">
        <v>15</v>
      </c>
      <c r="I393" s="6" t="s">
        <v>16</v>
      </c>
      <c r="J393" s="6" t="s">
        <v>17</v>
      </c>
      <c r="K393" s="6">
        <v>-0.170541</v>
      </c>
      <c r="L393" s="6">
        <v>1</v>
      </c>
      <c r="M393" s="6">
        <v>2</v>
      </c>
      <c r="N393" s="6" t="s">
        <v>476</v>
      </c>
      <c r="O393" s="6" t="s">
        <v>477</v>
      </c>
      <c r="P393" s="6" t="s">
        <v>483</v>
      </c>
      <c r="Q393" s="6">
        <v>30</v>
      </c>
      <c r="R393" s="8">
        <v>0.75694444444444453</v>
      </c>
      <c r="S393" s="6" t="s">
        <v>665</v>
      </c>
      <c r="T393" s="6" t="s">
        <v>480</v>
      </c>
      <c r="U393" s="6" t="s">
        <v>492</v>
      </c>
    </row>
    <row r="394" spans="1:21" ht="15.75" x14ac:dyDescent="0.25">
      <c r="A394" s="3" t="s">
        <v>429</v>
      </c>
      <c r="B394" s="4">
        <v>44791</v>
      </c>
      <c r="C394" s="3" t="s">
        <v>27</v>
      </c>
      <c r="D394" s="3" t="s">
        <v>12</v>
      </c>
      <c r="E394" s="3" t="s">
        <v>20</v>
      </c>
      <c r="F394" s="3" t="s">
        <v>23</v>
      </c>
      <c r="G394" s="3">
        <v>51.518470999999998</v>
      </c>
      <c r="H394" s="3" t="s">
        <v>15</v>
      </c>
      <c r="I394" s="3" t="s">
        <v>16</v>
      </c>
      <c r="J394" s="3" t="s">
        <v>17</v>
      </c>
      <c r="K394" s="3">
        <v>-0.21854599999999999</v>
      </c>
      <c r="L394" s="3">
        <v>1</v>
      </c>
      <c r="M394" s="3">
        <v>1</v>
      </c>
      <c r="N394" s="3" t="s">
        <v>476</v>
      </c>
      <c r="O394" s="3" t="s">
        <v>477</v>
      </c>
      <c r="P394" s="3" t="s">
        <v>483</v>
      </c>
      <c r="Q394" s="3">
        <v>30</v>
      </c>
      <c r="R394" s="5">
        <v>0.37916666666666665</v>
      </c>
      <c r="S394" s="3" t="s">
        <v>665</v>
      </c>
      <c r="T394" s="3" t="s">
        <v>480</v>
      </c>
      <c r="U394" s="3" t="s">
        <v>481</v>
      </c>
    </row>
    <row r="395" spans="1:21" ht="15.75" x14ac:dyDescent="0.25">
      <c r="A395" s="6" t="s">
        <v>430</v>
      </c>
      <c r="B395" s="7">
        <v>44794</v>
      </c>
      <c r="C395" s="6" t="s">
        <v>32</v>
      </c>
      <c r="D395" s="6" t="s">
        <v>12</v>
      </c>
      <c r="E395" s="6" t="s">
        <v>13</v>
      </c>
      <c r="F395" s="6" t="s">
        <v>23</v>
      </c>
      <c r="G395" s="6">
        <v>51.50806</v>
      </c>
      <c r="H395" s="6" t="s">
        <v>15</v>
      </c>
      <c r="I395" s="6" t="s">
        <v>16</v>
      </c>
      <c r="J395" s="6" t="s">
        <v>17</v>
      </c>
      <c r="K395" s="6">
        <v>-0.202236</v>
      </c>
      <c r="L395" s="6">
        <v>1</v>
      </c>
      <c r="M395" s="6">
        <v>2</v>
      </c>
      <c r="N395" s="6" t="s">
        <v>476</v>
      </c>
      <c r="O395" s="6" t="s">
        <v>477</v>
      </c>
      <c r="P395" s="6" t="s">
        <v>483</v>
      </c>
      <c r="Q395" s="6">
        <v>30</v>
      </c>
      <c r="R395" s="8">
        <v>0.70138888888888884</v>
      </c>
      <c r="S395" s="6" t="s">
        <v>665</v>
      </c>
      <c r="T395" s="6" t="s">
        <v>480</v>
      </c>
      <c r="U395" s="6" t="s">
        <v>481</v>
      </c>
    </row>
    <row r="396" spans="1:21" ht="15.75" x14ac:dyDescent="0.25">
      <c r="A396" s="3" t="s">
        <v>431</v>
      </c>
      <c r="B396" s="4">
        <v>44793</v>
      </c>
      <c r="C396" s="3" t="s">
        <v>11</v>
      </c>
      <c r="D396" s="3" t="s">
        <v>40</v>
      </c>
      <c r="E396" s="3" t="s">
        <v>41</v>
      </c>
      <c r="F396" s="3" t="s">
        <v>23</v>
      </c>
      <c r="G396" s="3">
        <v>51.491920999999998</v>
      </c>
      <c r="H396" s="3" t="s">
        <v>15</v>
      </c>
      <c r="I396" s="3" t="s">
        <v>16</v>
      </c>
      <c r="J396" s="3" t="s">
        <v>17</v>
      </c>
      <c r="K396" s="3">
        <v>-0.15893399999999999</v>
      </c>
      <c r="L396" s="3">
        <v>1</v>
      </c>
      <c r="M396" s="3">
        <v>2</v>
      </c>
      <c r="N396" s="3" t="s">
        <v>476</v>
      </c>
      <c r="O396" s="3" t="s">
        <v>477</v>
      </c>
      <c r="P396" s="3" t="s">
        <v>483</v>
      </c>
      <c r="Q396" s="3">
        <v>30</v>
      </c>
      <c r="R396" s="5">
        <v>0.27638888888888885</v>
      </c>
      <c r="S396" s="3" t="s">
        <v>665</v>
      </c>
      <c r="T396" s="3" t="s">
        <v>480</v>
      </c>
      <c r="U396" s="3" t="s">
        <v>481</v>
      </c>
    </row>
    <row r="397" spans="1:21" ht="15.75" x14ac:dyDescent="0.25">
      <c r="A397" s="6" t="s">
        <v>432</v>
      </c>
      <c r="B397" s="7">
        <v>44787</v>
      </c>
      <c r="C397" s="6" t="s">
        <v>32</v>
      </c>
      <c r="D397" s="6" t="s">
        <v>25</v>
      </c>
      <c r="E397" s="6" t="s">
        <v>20</v>
      </c>
      <c r="F397" s="6" t="s">
        <v>23</v>
      </c>
      <c r="G397" s="6">
        <v>51.492654999999999</v>
      </c>
      <c r="H397" s="6" t="s">
        <v>28</v>
      </c>
      <c r="I397" s="6" t="s">
        <v>16</v>
      </c>
      <c r="J397" s="6" t="s">
        <v>17</v>
      </c>
      <c r="K397" s="6">
        <v>-0.20039299999999999</v>
      </c>
      <c r="L397" s="6">
        <v>4</v>
      </c>
      <c r="M397" s="6">
        <v>2</v>
      </c>
      <c r="N397" s="6" t="s">
        <v>476</v>
      </c>
      <c r="O397" s="6" t="s">
        <v>477</v>
      </c>
      <c r="P397" s="6" t="s">
        <v>488</v>
      </c>
      <c r="Q397" s="6">
        <v>30</v>
      </c>
      <c r="R397" s="8">
        <v>1.3888888888888888E-2</v>
      </c>
      <c r="S397" s="6" t="s">
        <v>665</v>
      </c>
      <c r="T397" s="6" t="s">
        <v>480</v>
      </c>
      <c r="U397" s="6" t="s">
        <v>481</v>
      </c>
    </row>
    <row r="398" spans="1:21" ht="15.75" x14ac:dyDescent="0.25">
      <c r="A398" s="3" t="s">
        <v>433</v>
      </c>
      <c r="B398" s="4">
        <v>44794</v>
      </c>
      <c r="C398" s="3" t="s">
        <v>32</v>
      </c>
      <c r="D398" s="3" t="s">
        <v>40</v>
      </c>
      <c r="E398" s="3" t="s">
        <v>41</v>
      </c>
      <c r="F398" s="3" t="s">
        <v>23</v>
      </c>
      <c r="G398" s="3">
        <v>51.502951000000003</v>
      </c>
      <c r="H398" s="3" t="s">
        <v>15</v>
      </c>
      <c r="I398" s="3" t="s">
        <v>16</v>
      </c>
      <c r="J398" s="3" t="s">
        <v>17</v>
      </c>
      <c r="K398" s="3">
        <v>-0.19162999999999999</v>
      </c>
      <c r="L398" s="3">
        <v>1</v>
      </c>
      <c r="M398" s="3">
        <v>1</v>
      </c>
      <c r="N398" s="3" t="s">
        <v>476</v>
      </c>
      <c r="O398" s="3" t="s">
        <v>477</v>
      </c>
      <c r="P398" s="3" t="s">
        <v>483</v>
      </c>
      <c r="Q398" s="3">
        <v>30</v>
      </c>
      <c r="R398" s="5">
        <v>0.56041666666666667</v>
      </c>
      <c r="S398" s="3" t="s">
        <v>665</v>
      </c>
      <c r="T398" s="3" t="s">
        <v>480</v>
      </c>
      <c r="U398" s="3" t="s">
        <v>481</v>
      </c>
    </row>
    <row r="399" spans="1:21" ht="15.75" x14ac:dyDescent="0.25">
      <c r="A399" s="6" t="s">
        <v>434</v>
      </c>
      <c r="B399" s="7">
        <v>44789</v>
      </c>
      <c r="C399" s="6" t="s">
        <v>22</v>
      </c>
      <c r="D399" s="6" t="s">
        <v>12</v>
      </c>
      <c r="E399" s="6" t="s">
        <v>20</v>
      </c>
      <c r="F399" s="6" t="s">
        <v>23</v>
      </c>
      <c r="G399" s="6">
        <v>51.521999999999998</v>
      </c>
      <c r="H399" s="6" t="s">
        <v>15</v>
      </c>
      <c r="I399" s="6" t="s">
        <v>16</v>
      </c>
      <c r="J399" s="6" t="s">
        <v>17</v>
      </c>
      <c r="K399" s="6">
        <v>-0.208173</v>
      </c>
      <c r="L399" s="6">
        <v>1</v>
      </c>
      <c r="M399" s="6">
        <v>2</v>
      </c>
      <c r="N399" s="6" t="s">
        <v>476</v>
      </c>
      <c r="O399" s="6" t="s">
        <v>477</v>
      </c>
      <c r="P399" s="6" t="s">
        <v>483</v>
      </c>
      <c r="Q399" s="6">
        <v>30</v>
      </c>
      <c r="R399" s="8">
        <v>0.77083333333333337</v>
      </c>
      <c r="S399" s="6" t="s">
        <v>665</v>
      </c>
      <c r="T399" s="6" t="s">
        <v>480</v>
      </c>
      <c r="U399" s="6" t="s">
        <v>489</v>
      </c>
    </row>
    <row r="400" spans="1:21" ht="15.75" x14ac:dyDescent="0.25">
      <c r="A400" s="3" t="s">
        <v>435</v>
      </c>
      <c r="B400" s="4">
        <v>44793</v>
      </c>
      <c r="C400" s="3" t="s">
        <v>11</v>
      </c>
      <c r="D400" s="3" t="s">
        <v>12</v>
      </c>
      <c r="E400" s="3" t="s">
        <v>13</v>
      </c>
      <c r="F400" s="3" t="s">
        <v>23</v>
      </c>
      <c r="G400" s="3">
        <v>51.508127000000002</v>
      </c>
      <c r="H400" s="3" t="s">
        <v>28</v>
      </c>
      <c r="I400" s="3" t="s">
        <v>16</v>
      </c>
      <c r="J400" s="3" t="s">
        <v>17</v>
      </c>
      <c r="K400" s="3">
        <v>-0.194884</v>
      </c>
      <c r="L400" s="3">
        <v>1</v>
      </c>
      <c r="M400" s="3">
        <v>1</v>
      </c>
      <c r="N400" s="3" t="s">
        <v>476</v>
      </c>
      <c r="O400" s="3" t="s">
        <v>477</v>
      </c>
      <c r="P400" s="3" t="s">
        <v>478</v>
      </c>
      <c r="Q400" s="3">
        <v>30</v>
      </c>
      <c r="R400" s="5">
        <v>0.81597222222222221</v>
      </c>
      <c r="S400" s="3" t="s">
        <v>665</v>
      </c>
      <c r="T400" s="3" t="s">
        <v>480</v>
      </c>
      <c r="U400" s="3" t="s">
        <v>481</v>
      </c>
    </row>
    <row r="401" spans="1:21" ht="15.75" x14ac:dyDescent="0.25">
      <c r="A401" s="6" t="s">
        <v>436</v>
      </c>
      <c r="B401" s="7">
        <v>44763</v>
      </c>
      <c r="C401" s="6" t="s">
        <v>27</v>
      </c>
      <c r="D401" s="6" t="s">
        <v>437</v>
      </c>
      <c r="E401" s="6" t="s">
        <v>20</v>
      </c>
      <c r="F401" s="6" t="s">
        <v>23</v>
      </c>
      <c r="G401" s="6">
        <v>51.483252999999998</v>
      </c>
      <c r="H401" s="6" t="s">
        <v>15</v>
      </c>
      <c r="I401" s="6" t="s">
        <v>16</v>
      </c>
      <c r="J401" s="6" t="s">
        <v>17</v>
      </c>
      <c r="K401" s="6">
        <v>-0.18549599999999999</v>
      </c>
      <c r="L401" s="6">
        <v>1</v>
      </c>
      <c r="M401" s="6">
        <v>2</v>
      </c>
      <c r="N401" s="6" t="s">
        <v>476</v>
      </c>
      <c r="O401" s="6" t="s">
        <v>477</v>
      </c>
      <c r="P401" s="6" t="s">
        <v>483</v>
      </c>
      <c r="Q401" s="6">
        <v>30</v>
      </c>
      <c r="R401" s="8">
        <v>0.43402777777777773</v>
      </c>
      <c r="S401" s="6" t="s">
        <v>665</v>
      </c>
      <c r="T401" s="6" t="s">
        <v>480</v>
      </c>
      <c r="U401" s="6" t="s">
        <v>481</v>
      </c>
    </row>
    <row r="402" spans="1:21" ht="15.75" x14ac:dyDescent="0.25">
      <c r="A402" s="3" t="s">
        <v>438</v>
      </c>
      <c r="B402" s="4">
        <v>44788</v>
      </c>
      <c r="C402" s="3" t="s">
        <v>36</v>
      </c>
      <c r="D402" s="3" t="s">
        <v>25</v>
      </c>
      <c r="E402" s="3" t="s">
        <v>13</v>
      </c>
      <c r="F402" s="3" t="s">
        <v>23</v>
      </c>
      <c r="G402" s="3">
        <v>51.480286999999997</v>
      </c>
      <c r="H402" s="3" t="s">
        <v>15</v>
      </c>
      <c r="I402" s="3" t="s">
        <v>16</v>
      </c>
      <c r="J402" s="3" t="s">
        <v>17</v>
      </c>
      <c r="K402" s="3">
        <v>-0.185614</v>
      </c>
      <c r="L402" s="3">
        <v>1</v>
      </c>
      <c r="M402" s="3">
        <v>2</v>
      </c>
      <c r="N402" s="3" t="s">
        <v>476</v>
      </c>
      <c r="O402" s="3" t="s">
        <v>477</v>
      </c>
      <c r="P402" s="3" t="s">
        <v>483</v>
      </c>
      <c r="Q402" s="3">
        <v>30</v>
      </c>
      <c r="R402" s="5">
        <v>0.54166666666666663</v>
      </c>
      <c r="S402" s="3" t="s">
        <v>665</v>
      </c>
      <c r="T402" s="3" t="s">
        <v>480</v>
      </c>
      <c r="U402" s="3" t="s">
        <v>481</v>
      </c>
    </row>
    <row r="403" spans="1:21" ht="15.75" x14ac:dyDescent="0.25">
      <c r="A403" s="6" t="s">
        <v>439</v>
      </c>
      <c r="B403" s="7">
        <v>44794</v>
      </c>
      <c r="C403" s="6" t="s">
        <v>32</v>
      </c>
      <c r="D403" s="6" t="s">
        <v>40</v>
      </c>
      <c r="E403" s="6" t="s">
        <v>41</v>
      </c>
      <c r="F403" s="6" t="s">
        <v>23</v>
      </c>
      <c r="G403" s="6">
        <v>51.517457999999998</v>
      </c>
      <c r="H403" s="6" t="s">
        <v>15</v>
      </c>
      <c r="I403" s="6" t="s">
        <v>16</v>
      </c>
      <c r="J403" s="6" t="s">
        <v>17</v>
      </c>
      <c r="K403" s="6">
        <v>-0.217</v>
      </c>
      <c r="L403" s="6">
        <v>1</v>
      </c>
      <c r="M403" s="6">
        <v>2</v>
      </c>
      <c r="N403" s="6" t="s">
        <v>476</v>
      </c>
      <c r="O403" s="6" t="s">
        <v>477</v>
      </c>
      <c r="P403" s="6" t="s">
        <v>483</v>
      </c>
      <c r="Q403" s="6">
        <v>30</v>
      </c>
      <c r="R403" s="8">
        <v>0.33680555555555558</v>
      </c>
      <c r="S403" s="6" t="s">
        <v>665</v>
      </c>
      <c r="T403" s="6" t="s">
        <v>480</v>
      </c>
      <c r="U403" s="6" t="s">
        <v>481</v>
      </c>
    </row>
    <row r="404" spans="1:21" ht="15.75" x14ac:dyDescent="0.25">
      <c r="A404" s="3" t="s">
        <v>440</v>
      </c>
      <c r="B404" s="4">
        <v>44797</v>
      </c>
      <c r="C404" s="3" t="s">
        <v>19</v>
      </c>
      <c r="D404" s="3" t="s">
        <v>12</v>
      </c>
      <c r="E404" s="3" t="s">
        <v>13</v>
      </c>
      <c r="F404" s="3" t="s">
        <v>23</v>
      </c>
      <c r="G404" s="3">
        <v>51.492899000000001</v>
      </c>
      <c r="H404" s="3" t="s">
        <v>15</v>
      </c>
      <c r="I404" s="3" t="s">
        <v>16</v>
      </c>
      <c r="J404" s="3" t="s">
        <v>17</v>
      </c>
      <c r="K404" s="3">
        <v>-0.16969899999999999</v>
      </c>
      <c r="L404" s="3">
        <v>1</v>
      </c>
      <c r="M404" s="3">
        <v>2</v>
      </c>
      <c r="N404" s="3" t="s">
        <v>476</v>
      </c>
      <c r="O404" s="3" t="s">
        <v>477</v>
      </c>
      <c r="P404" s="3" t="s">
        <v>483</v>
      </c>
      <c r="Q404" s="3">
        <v>30</v>
      </c>
      <c r="R404" s="5">
        <v>0.60138888888888886</v>
      </c>
      <c r="S404" s="3" t="s">
        <v>665</v>
      </c>
      <c r="T404" s="3" t="s">
        <v>480</v>
      </c>
      <c r="U404" s="3" t="s">
        <v>481</v>
      </c>
    </row>
    <row r="405" spans="1:21" ht="15.75" x14ac:dyDescent="0.25">
      <c r="A405" s="6" t="s">
        <v>441</v>
      </c>
      <c r="B405" s="7">
        <v>44796</v>
      </c>
      <c r="C405" s="6" t="s">
        <v>22</v>
      </c>
      <c r="D405" s="6" t="s">
        <v>25</v>
      </c>
      <c r="E405" s="6" t="s">
        <v>13</v>
      </c>
      <c r="F405" s="6" t="s">
        <v>23</v>
      </c>
      <c r="G405" s="6">
        <v>51.507804</v>
      </c>
      <c r="H405" s="6" t="s">
        <v>15</v>
      </c>
      <c r="I405" s="6" t="s">
        <v>16</v>
      </c>
      <c r="J405" s="6" t="s">
        <v>17</v>
      </c>
      <c r="K405" s="6">
        <v>-0.20311000000000001</v>
      </c>
      <c r="L405" s="6">
        <v>1</v>
      </c>
      <c r="M405" s="6">
        <v>2</v>
      </c>
      <c r="N405" s="6" t="s">
        <v>476</v>
      </c>
      <c r="O405" s="6" t="s">
        <v>477</v>
      </c>
      <c r="P405" s="6" t="s">
        <v>483</v>
      </c>
      <c r="Q405" s="6">
        <v>30</v>
      </c>
      <c r="R405" s="8">
        <v>0.70138888888888884</v>
      </c>
      <c r="S405" s="6" t="s">
        <v>665</v>
      </c>
      <c r="T405" s="6" t="s">
        <v>480</v>
      </c>
      <c r="U405" s="6" t="s">
        <v>481</v>
      </c>
    </row>
    <row r="406" spans="1:21" ht="15.75" x14ac:dyDescent="0.25">
      <c r="A406" s="3" t="s">
        <v>442</v>
      </c>
      <c r="B406" s="4">
        <v>44790</v>
      </c>
      <c r="C406" s="3" t="s">
        <v>19</v>
      </c>
      <c r="D406" s="3" t="s">
        <v>25</v>
      </c>
      <c r="E406" s="3" t="s">
        <v>20</v>
      </c>
      <c r="F406" s="3" t="s">
        <v>23</v>
      </c>
      <c r="G406" s="3">
        <v>51.495030999999997</v>
      </c>
      <c r="H406" s="3" t="s">
        <v>15</v>
      </c>
      <c r="I406" s="3" t="s">
        <v>16</v>
      </c>
      <c r="J406" s="3" t="s">
        <v>17</v>
      </c>
      <c r="K406" s="3">
        <v>-0.173791</v>
      </c>
      <c r="L406" s="3">
        <v>1</v>
      </c>
      <c r="M406" s="3">
        <v>1</v>
      </c>
      <c r="N406" s="3" t="s">
        <v>476</v>
      </c>
      <c r="O406" s="3" t="s">
        <v>477</v>
      </c>
      <c r="P406" s="3" t="s">
        <v>483</v>
      </c>
      <c r="Q406" s="3">
        <v>30</v>
      </c>
      <c r="R406" s="5">
        <v>0.3298611111111111</v>
      </c>
      <c r="S406" s="3" t="s">
        <v>665</v>
      </c>
      <c r="T406" s="3" t="s">
        <v>480</v>
      </c>
      <c r="U406" s="3" t="s">
        <v>481</v>
      </c>
    </row>
    <row r="407" spans="1:21" ht="15.75" x14ac:dyDescent="0.25">
      <c r="A407" s="6" t="s">
        <v>443</v>
      </c>
      <c r="B407" s="7">
        <v>44736</v>
      </c>
      <c r="C407" s="6" t="s">
        <v>34</v>
      </c>
      <c r="D407" s="6" t="s">
        <v>40</v>
      </c>
      <c r="E407" s="6" t="s">
        <v>41</v>
      </c>
      <c r="F407" s="6" t="s">
        <v>23</v>
      </c>
      <c r="G407" s="6">
        <v>51.503185999999999</v>
      </c>
      <c r="H407" s="6" t="s">
        <v>15</v>
      </c>
      <c r="I407" s="6" t="s">
        <v>16</v>
      </c>
      <c r="J407" s="6" t="s">
        <v>17</v>
      </c>
      <c r="K407" s="6">
        <v>-0.21280199999999999</v>
      </c>
      <c r="L407" s="6">
        <v>1</v>
      </c>
      <c r="M407" s="6">
        <v>2</v>
      </c>
      <c r="N407" s="6" t="s">
        <v>476</v>
      </c>
      <c r="O407" s="6" t="s">
        <v>477</v>
      </c>
      <c r="P407" s="6" t="s">
        <v>478</v>
      </c>
      <c r="Q407" s="6">
        <v>30</v>
      </c>
      <c r="R407" s="8">
        <v>0.625</v>
      </c>
      <c r="S407" s="6" t="s">
        <v>665</v>
      </c>
      <c r="T407" s="6" t="s">
        <v>480</v>
      </c>
      <c r="U407" s="6" t="s">
        <v>481</v>
      </c>
    </row>
    <row r="408" spans="1:21" ht="15.75" x14ac:dyDescent="0.25">
      <c r="A408" s="3" t="s">
        <v>444</v>
      </c>
      <c r="B408" s="4">
        <v>44787</v>
      </c>
      <c r="C408" s="3" t="s">
        <v>32</v>
      </c>
      <c r="D408" s="3" t="s">
        <v>25</v>
      </c>
      <c r="E408" s="3" t="s">
        <v>20</v>
      </c>
      <c r="F408" s="3" t="s">
        <v>14</v>
      </c>
      <c r="G408" s="3">
        <v>51.515900000000002</v>
      </c>
      <c r="H408" s="3" t="s">
        <v>15</v>
      </c>
      <c r="I408" s="3" t="s">
        <v>16</v>
      </c>
      <c r="J408" s="3" t="s">
        <v>17</v>
      </c>
      <c r="K408" s="3">
        <v>-0.20913300000000001</v>
      </c>
      <c r="L408" s="3">
        <v>1</v>
      </c>
      <c r="M408" s="3">
        <v>2</v>
      </c>
      <c r="N408" s="3" t="s">
        <v>476</v>
      </c>
      <c r="O408" s="3" t="s">
        <v>477</v>
      </c>
      <c r="P408" s="3" t="s">
        <v>483</v>
      </c>
      <c r="Q408" s="3">
        <v>30</v>
      </c>
      <c r="R408" s="5">
        <v>0.58819444444444446</v>
      </c>
      <c r="S408" s="3" t="s">
        <v>665</v>
      </c>
      <c r="T408" s="3" t="s">
        <v>480</v>
      </c>
      <c r="U408" s="3" t="s">
        <v>481</v>
      </c>
    </row>
    <row r="409" spans="1:21" ht="15.75" x14ac:dyDescent="0.25">
      <c r="A409" s="6" t="s">
        <v>445</v>
      </c>
      <c r="B409" s="7">
        <v>44800</v>
      </c>
      <c r="C409" s="6" t="s">
        <v>11</v>
      </c>
      <c r="D409" s="6" t="s">
        <v>25</v>
      </c>
      <c r="E409" s="6" t="s">
        <v>13</v>
      </c>
      <c r="F409" s="6" t="s">
        <v>23</v>
      </c>
      <c r="G409" s="6">
        <v>51.494681999999997</v>
      </c>
      <c r="H409" s="6" t="s">
        <v>15</v>
      </c>
      <c r="I409" s="6" t="s">
        <v>16</v>
      </c>
      <c r="J409" s="6" t="s">
        <v>17</v>
      </c>
      <c r="K409" s="6">
        <v>-0.18605099999999999</v>
      </c>
      <c r="L409" s="6">
        <v>1</v>
      </c>
      <c r="M409" s="6">
        <v>1</v>
      </c>
      <c r="N409" s="6" t="s">
        <v>476</v>
      </c>
      <c r="O409" s="6" t="s">
        <v>477</v>
      </c>
      <c r="P409" s="6" t="s">
        <v>483</v>
      </c>
      <c r="Q409" s="6">
        <v>30</v>
      </c>
      <c r="R409" s="8">
        <v>0.56597222222222221</v>
      </c>
      <c r="S409" s="6" t="s">
        <v>665</v>
      </c>
      <c r="T409" s="6" t="s">
        <v>480</v>
      </c>
      <c r="U409" s="6" t="s">
        <v>489</v>
      </c>
    </row>
    <row r="410" spans="1:21" ht="15.75" x14ac:dyDescent="0.25">
      <c r="A410" s="3" t="s">
        <v>446</v>
      </c>
      <c r="B410" s="4">
        <v>44804</v>
      </c>
      <c r="C410" s="3" t="s">
        <v>19</v>
      </c>
      <c r="D410" s="3" t="s">
        <v>25</v>
      </c>
      <c r="E410" s="3" t="s">
        <v>20</v>
      </c>
      <c r="F410" s="3" t="s">
        <v>14</v>
      </c>
      <c r="G410" s="3">
        <v>51.497467</v>
      </c>
      <c r="H410" s="3" t="s">
        <v>28</v>
      </c>
      <c r="I410" s="3" t="s">
        <v>16</v>
      </c>
      <c r="J410" s="3" t="s">
        <v>17</v>
      </c>
      <c r="K410" s="3">
        <v>-0.203373</v>
      </c>
      <c r="L410" s="3">
        <v>2</v>
      </c>
      <c r="M410" s="3">
        <v>2</v>
      </c>
      <c r="N410" s="3" t="s">
        <v>476</v>
      </c>
      <c r="O410" s="3" t="s">
        <v>477</v>
      </c>
      <c r="P410" s="3" t="s">
        <v>483</v>
      </c>
      <c r="Q410" s="3">
        <v>30</v>
      </c>
      <c r="R410" s="5">
        <v>0.15277777777777776</v>
      </c>
      <c r="S410" s="3" t="s">
        <v>665</v>
      </c>
      <c r="T410" s="3" t="s">
        <v>480</v>
      </c>
      <c r="U410" s="3" t="s">
        <v>481</v>
      </c>
    </row>
    <row r="411" spans="1:21" ht="15.75" x14ac:dyDescent="0.25">
      <c r="A411" s="6" t="s">
        <v>447</v>
      </c>
      <c r="B411" s="7">
        <v>44801</v>
      </c>
      <c r="C411" s="6" t="s">
        <v>32</v>
      </c>
      <c r="D411" s="6" t="s">
        <v>12</v>
      </c>
      <c r="E411" s="6" t="s">
        <v>104</v>
      </c>
      <c r="F411" s="6" t="s">
        <v>23</v>
      </c>
      <c r="G411" s="6">
        <v>51.493667000000002</v>
      </c>
      <c r="H411" s="6" t="s">
        <v>15</v>
      </c>
      <c r="I411" s="6" t="s">
        <v>16</v>
      </c>
      <c r="J411" s="6" t="s">
        <v>17</v>
      </c>
      <c r="K411" s="6">
        <v>-0.184362</v>
      </c>
      <c r="L411" s="6">
        <v>1</v>
      </c>
      <c r="M411" s="6">
        <v>2</v>
      </c>
      <c r="N411" s="6" t="s">
        <v>476</v>
      </c>
      <c r="O411" s="6" t="s">
        <v>477</v>
      </c>
      <c r="P411" s="6" t="s">
        <v>74</v>
      </c>
      <c r="Q411" s="6">
        <v>30</v>
      </c>
      <c r="R411" s="8">
        <v>0.52569444444444446</v>
      </c>
      <c r="S411" s="6" t="s">
        <v>665</v>
      </c>
      <c r="T411" s="6" t="s">
        <v>480</v>
      </c>
      <c r="U411" s="6" t="s">
        <v>481</v>
      </c>
    </row>
    <row r="412" spans="1:21" ht="15.75" x14ac:dyDescent="0.25">
      <c r="A412" s="3" t="s">
        <v>448</v>
      </c>
      <c r="B412" s="4">
        <v>44804</v>
      </c>
      <c r="C412" s="3" t="s">
        <v>19</v>
      </c>
      <c r="D412" s="3" t="s">
        <v>40</v>
      </c>
      <c r="E412" s="3" t="s">
        <v>41</v>
      </c>
      <c r="F412" s="3" t="s">
        <v>23</v>
      </c>
      <c r="G412" s="3">
        <v>51.512976000000002</v>
      </c>
      <c r="H412" s="3" t="s">
        <v>28</v>
      </c>
      <c r="I412" s="3" t="s">
        <v>16</v>
      </c>
      <c r="J412" s="3" t="s">
        <v>17</v>
      </c>
      <c r="K412" s="3">
        <v>-0.21789500000000001</v>
      </c>
      <c r="L412" s="3">
        <v>1</v>
      </c>
      <c r="M412" s="3">
        <v>1</v>
      </c>
      <c r="N412" s="3" t="s">
        <v>476</v>
      </c>
      <c r="O412" s="3" t="s">
        <v>477</v>
      </c>
      <c r="P412" s="3" t="s">
        <v>483</v>
      </c>
      <c r="Q412" s="3">
        <v>30</v>
      </c>
      <c r="R412" s="5">
        <v>0.91666666666666663</v>
      </c>
      <c r="S412" s="3" t="s">
        <v>665</v>
      </c>
      <c r="T412" s="3" t="s">
        <v>480</v>
      </c>
      <c r="U412" s="3" t="s">
        <v>481</v>
      </c>
    </row>
    <row r="413" spans="1:21" ht="15.75" x14ac:dyDescent="0.25">
      <c r="A413" s="6" t="s">
        <v>449</v>
      </c>
      <c r="B413" s="7">
        <v>44801</v>
      </c>
      <c r="C413" s="6" t="s">
        <v>32</v>
      </c>
      <c r="D413" s="6" t="s">
        <v>12</v>
      </c>
      <c r="E413" s="6" t="s">
        <v>20</v>
      </c>
      <c r="F413" s="6" t="s">
        <v>14</v>
      </c>
      <c r="G413" s="6">
        <v>51.492072</v>
      </c>
      <c r="H413" s="6" t="s">
        <v>15</v>
      </c>
      <c r="I413" s="6" t="s">
        <v>16</v>
      </c>
      <c r="J413" s="6" t="s">
        <v>17</v>
      </c>
      <c r="K413" s="6">
        <v>-0.16857900000000001</v>
      </c>
      <c r="L413" s="6">
        <v>2</v>
      </c>
      <c r="M413" s="6">
        <v>1</v>
      </c>
      <c r="N413" s="6" t="s">
        <v>476</v>
      </c>
      <c r="O413" s="6" t="s">
        <v>477</v>
      </c>
      <c r="P413" s="6" t="s">
        <v>483</v>
      </c>
      <c r="Q413" s="6">
        <v>30</v>
      </c>
      <c r="R413" s="8">
        <v>0.61458333333333337</v>
      </c>
      <c r="S413" s="6" t="s">
        <v>665</v>
      </c>
      <c r="T413" s="6" t="s">
        <v>480</v>
      </c>
      <c r="U413" s="6" t="s">
        <v>481</v>
      </c>
    </row>
    <row r="414" spans="1:21" ht="15.75" x14ac:dyDescent="0.25">
      <c r="A414" s="3" t="s">
        <v>450</v>
      </c>
      <c r="B414" s="4">
        <v>44800</v>
      </c>
      <c r="C414" s="3" t="s">
        <v>11</v>
      </c>
      <c r="D414" s="3" t="s">
        <v>12</v>
      </c>
      <c r="E414" s="3" t="s">
        <v>13</v>
      </c>
      <c r="F414" s="3" t="s">
        <v>23</v>
      </c>
      <c r="G414" s="3">
        <v>51.490437</v>
      </c>
      <c r="H414" s="3" t="s">
        <v>15</v>
      </c>
      <c r="I414" s="3" t="s">
        <v>16</v>
      </c>
      <c r="J414" s="3" t="s">
        <v>17</v>
      </c>
      <c r="K414" s="3">
        <v>-0.167493</v>
      </c>
      <c r="L414" s="3">
        <v>1</v>
      </c>
      <c r="M414" s="3">
        <v>1</v>
      </c>
      <c r="N414" s="3" t="s">
        <v>476</v>
      </c>
      <c r="O414" s="3" t="s">
        <v>477</v>
      </c>
      <c r="P414" s="3" t="s">
        <v>483</v>
      </c>
      <c r="Q414" s="3">
        <v>30</v>
      </c>
      <c r="R414" s="5">
        <v>0.72152777777777777</v>
      </c>
      <c r="S414" s="3" t="s">
        <v>665</v>
      </c>
      <c r="T414" s="3" t="s">
        <v>480</v>
      </c>
      <c r="U414" s="3" t="s">
        <v>481</v>
      </c>
    </row>
    <row r="415" spans="1:21" ht="15.75" x14ac:dyDescent="0.25">
      <c r="A415" s="6" t="s">
        <v>451</v>
      </c>
      <c r="B415" s="7">
        <v>44804</v>
      </c>
      <c r="C415" s="6" t="s">
        <v>19</v>
      </c>
      <c r="D415" s="6" t="s">
        <v>25</v>
      </c>
      <c r="E415" s="6" t="s">
        <v>20</v>
      </c>
      <c r="F415" s="6" t="s">
        <v>23</v>
      </c>
      <c r="G415" s="6">
        <v>51.483252999999998</v>
      </c>
      <c r="H415" s="6" t="s">
        <v>15</v>
      </c>
      <c r="I415" s="6" t="s">
        <v>16</v>
      </c>
      <c r="J415" s="6" t="s">
        <v>17</v>
      </c>
      <c r="K415" s="6">
        <v>-0.18549599999999999</v>
      </c>
      <c r="L415" s="6">
        <v>1</v>
      </c>
      <c r="M415" s="6">
        <v>2</v>
      </c>
      <c r="N415" s="6" t="s">
        <v>476</v>
      </c>
      <c r="O415" s="6" t="s">
        <v>477</v>
      </c>
      <c r="P415" s="6" t="s">
        <v>478</v>
      </c>
      <c r="Q415" s="6">
        <v>30</v>
      </c>
      <c r="R415" s="8">
        <v>0.69444444444444453</v>
      </c>
      <c r="S415" s="6" t="s">
        <v>665</v>
      </c>
      <c r="T415" s="6" t="s">
        <v>480</v>
      </c>
      <c r="U415" s="6" t="s">
        <v>481</v>
      </c>
    </row>
    <row r="416" spans="1:21" ht="15.75" x14ac:dyDescent="0.25">
      <c r="A416" s="3" t="s">
        <v>452</v>
      </c>
      <c r="B416" s="4">
        <v>44808</v>
      </c>
      <c r="C416" s="3" t="s">
        <v>32</v>
      </c>
      <c r="D416" s="3" t="s">
        <v>25</v>
      </c>
      <c r="E416" s="3" t="s">
        <v>20</v>
      </c>
      <c r="F416" s="3" t="s">
        <v>23</v>
      </c>
      <c r="G416" s="3">
        <v>51.497135999999998</v>
      </c>
      <c r="H416" s="3" t="s">
        <v>15</v>
      </c>
      <c r="I416" s="3" t="s">
        <v>16</v>
      </c>
      <c r="J416" s="3" t="s">
        <v>453</v>
      </c>
      <c r="K416" s="3">
        <v>-0.15886800000000001</v>
      </c>
      <c r="L416" s="3">
        <v>1</v>
      </c>
      <c r="M416" s="3">
        <v>1</v>
      </c>
      <c r="N416" s="3" t="s">
        <v>476</v>
      </c>
      <c r="O416" s="3" t="s">
        <v>477</v>
      </c>
      <c r="P416" s="3" t="s">
        <v>483</v>
      </c>
      <c r="Q416" s="3">
        <v>30</v>
      </c>
      <c r="R416" s="5">
        <v>0.66319444444444442</v>
      </c>
      <c r="S416" s="3" t="s">
        <v>665</v>
      </c>
      <c r="T416" s="3" t="s">
        <v>480</v>
      </c>
      <c r="U416" s="3" t="s">
        <v>481</v>
      </c>
    </row>
    <row r="417" spans="1:21" ht="15.75" x14ac:dyDescent="0.25">
      <c r="A417" s="6" t="s">
        <v>454</v>
      </c>
      <c r="B417" s="7">
        <v>44808</v>
      </c>
      <c r="C417" s="6" t="s">
        <v>32</v>
      </c>
      <c r="D417" s="6" t="s">
        <v>12</v>
      </c>
      <c r="E417" s="6" t="s">
        <v>104</v>
      </c>
      <c r="F417" s="6" t="s">
        <v>23</v>
      </c>
      <c r="G417" s="6">
        <v>51.492941000000002</v>
      </c>
      <c r="H417" s="6" t="s">
        <v>15</v>
      </c>
      <c r="I417" s="6" t="s">
        <v>16</v>
      </c>
      <c r="J417" s="6" t="s">
        <v>17</v>
      </c>
      <c r="K417" s="6">
        <v>-0.18395900000000001</v>
      </c>
      <c r="L417" s="6">
        <v>1</v>
      </c>
      <c r="M417" s="6">
        <v>2</v>
      </c>
      <c r="N417" s="6" t="s">
        <v>476</v>
      </c>
      <c r="O417" s="6" t="s">
        <v>477</v>
      </c>
      <c r="P417" s="6" t="s">
        <v>74</v>
      </c>
      <c r="Q417" s="6">
        <v>30</v>
      </c>
      <c r="R417" s="8">
        <v>0.69444444444444453</v>
      </c>
      <c r="S417" s="6" t="s">
        <v>665</v>
      </c>
      <c r="T417" s="6" t="s">
        <v>480</v>
      </c>
      <c r="U417" s="6" t="s">
        <v>481</v>
      </c>
    </row>
    <row r="418" spans="1:21" ht="15.75" x14ac:dyDescent="0.25">
      <c r="A418" s="3" t="s">
        <v>455</v>
      </c>
      <c r="B418" s="4">
        <v>44806</v>
      </c>
      <c r="C418" s="3" t="s">
        <v>34</v>
      </c>
      <c r="D418" s="3" t="s">
        <v>12</v>
      </c>
      <c r="E418" s="3" t="s">
        <v>13</v>
      </c>
      <c r="F418" s="3" t="s">
        <v>23</v>
      </c>
      <c r="G418" s="3">
        <v>51.526077000000001</v>
      </c>
      <c r="H418" s="3" t="s">
        <v>15</v>
      </c>
      <c r="I418" s="3" t="s">
        <v>16</v>
      </c>
      <c r="J418" s="3" t="s">
        <v>17</v>
      </c>
      <c r="K418" s="3">
        <v>-0.210176</v>
      </c>
      <c r="L418" s="3">
        <v>1</v>
      </c>
      <c r="M418" s="3">
        <v>2</v>
      </c>
      <c r="N418" s="3" t="s">
        <v>476</v>
      </c>
      <c r="O418" s="3" t="s">
        <v>482</v>
      </c>
      <c r="P418" s="3" t="s">
        <v>483</v>
      </c>
      <c r="Q418" s="3">
        <v>30</v>
      </c>
      <c r="R418" s="5">
        <v>0.56597222222222221</v>
      </c>
      <c r="S418" s="3" t="s">
        <v>665</v>
      </c>
      <c r="T418" s="3" t="s">
        <v>490</v>
      </c>
      <c r="U418" s="3" t="s">
        <v>481</v>
      </c>
    </row>
    <row r="419" spans="1:21" ht="15.75" x14ac:dyDescent="0.25">
      <c r="A419" s="6" t="s">
        <v>456</v>
      </c>
      <c r="B419" s="7">
        <v>44807</v>
      </c>
      <c r="C419" s="6" t="s">
        <v>11</v>
      </c>
      <c r="D419" s="6" t="s">
        <v>12</v>
      </c>
      <c r="E419" s="6" t="s">
        <v>13</v>
      </c>
      <c r="F419" s="6" t="s">
        <v>23</v>
      </c>
      <c r="G419" s="6">
        <v>51.480460000000001</v>
      </c>
      <c r="H419" s="6" t="s">
        <v>15</v>
      </c>
      <c r="I419" s="6" t="s">
        <v>16</v>
      </c>
      <c r="J419" s="6" t="s">
        <v>17</v>
      </c>
      <c r="K419" s="6">
        <v>-0.18517500000000001</v>
      </c>
      <c r="L419" s="6">
        <v>1</v>
      </c>
      <c r="M419" s="6">
        <v>2</v>
      </c>
      <c r="N419" s="6" t="s">
        <v>476</v>
      </c>
      <c r="O419" s="6" t="s">
        <v>477</v>
      </c>
      <c r="P419" s="6" t="s">
        <v>483</v>
      </c>
      <c r="Q419" s="6">
        <v>30</v>
      </c>
      <c r="R419" s="8">
        <v>0.77083333333333337</v>
      </c>
      <c r="S419" s="6" t="s">
        <v>665</v>
      </c>
      <c r="T419" s="6" t="s">
        <v>480</v>
      </c>
      <c r="U419" s="6" t="s">
        <v>481</v>
      </c>
    </row>
    <row r="420" spans="1:21" ht="15.75" x14ac:dyDescent="0.25">
      <c r="A420" s="3" t="s">
        <v>457</v>
      </c>
      <c r="B420" s="4">
        <v>44808</v>
      </c>
      <c r="C420" s="3" t="s">
        <v>32</v>
      </c>
      <c r="D420" s="3" t="s">
        <v>25</v>
      </c>
      <c r="E420" s="3" t="s">
        <v>13</v>
      </c>
      <c r="F420" s="3" t="s">
        <v>23</v>
      </c>
      <c r="G420" s="3">
        <v>51.492044999999997</v>
      </c>
      <c r="H420" s="3" t="s">
        <v>15</v>
      </c>
      <c r="I420" s="3" t="s">
        <v>16</v>
      </c>
      <c r="J420" s="3" t="s">
        <v>17</v>
      </c>
      <c r="K420" s="3">
        <v>-0.17837600000000001</v>
      </c>
      <c r="L420" s="3">
        <v>1</v>
      </c>
      <c r="M420" s="3">
        <v>1</v>
      </c>
      <c r="N420" s="3" t="s">
        <v>476</v>
      </c>
      <c r="O420" s="3" t="s">
        <v>477</v>
      </c>
      <c r="P420" s="3" t="s">
        <v>483</v>
      </c>
      <c r="Q420" s="3">
        <v>30</v>
      </c>
      <c r="R420" s="5">
        <v>0.37847222222222227</v>
      </c>
      <c r="S420" s="3" t="s">
        <v>665</v>
      </c>
      <c r="T420" s="3" t="s">
        <v>480</v>
      </c>
      <c r="U420" s="3" t="s">
        <v>481</v>
      </c>
    </row>
    <row r="421" spans="1:21" ht="15.75" x14ac:dyDescent="0.25">
      <c r="A421" s="6" t="s">
        <v>458</v>
      </c>
      <c r="B421" s="7">
        <v>44806</v>
      </c>
      <c r="C421" s="6" t="s">
        <v>34</v>
      </c>
      <c r="D421" s="6" t="s">
        <v>12</v>
      </c>
      <c r="E421" s="6" t="s">
        <v>13</v>
      </c>
      <c r="F421" s="6" t="s">
        <v>23</v>
      </c>
      <c r="G421" s="6">
        <v>51.489213999999997</v>
      </c>
      <c r="H421" s="6" t="s">
        <v>15</v>
      </c>
      <c r="I421" s="6" t="s">
        <v>16</v>
      </c>
      <c r="J421" s="6" t="s">
        <v>17</v>
      </c>
      <c r="K421" s="6">
        <v>-0.16408400000000001</v>
      </c>
      <c r="L421" s="6">
        <v>1</v>
      </c>
      <c r="M421" s="6">
        <v>2</v>
      </c>
      <c r="N421" s="6" t="s">
        <v>476</v>
      </c>
      <c r="O421" s="6" t="s">
        <v>482</v>
      </c>
      <c r="P421" s="6" t="s">
        <v>483</v>
      </c>
      <c r="Q421" s="6">
        <v>30</v>
      </c>
      <c r="R421" s="8">
        <v>0.75</v>
      </c>
      <c r="S421" s="6" t="s">
        <v>665</v>
      </c>
      <c r="T421" s="6" t="s">
        <v>490</v>
      </c>
      <c r="U421" s="6" t="s">
        <v>481</v>
      </c>
    </row>
    <row r="422" spans="1:21" ht="15.75" x14ac:dyDescent="0.25">
      <c r="A422" s="3" t="s">
        <v>459</v>
      </c>
      <c r="B422" s="4">
        <v>44810</v>
      </c>
      <c r="C422" s="3" t="s">
        <v>22</v>
      </c>
      <c r="D422" s="3" t="s">
        <v>12</v>
      </c>
      <c r="E422" s="3" t="s">
        <v>13</v>
      </c>
      <c r="F422" s="3" t="s">
        <v>23</v>
      </c>
      <c r="G422" s="3">
        <v>51.496263999999996</v>
      </c>
      <c r="H422" s="3" t="s">
        <v>15</v>
      </c>
      <c r="I422" s="3" t="s">
        <v>16</v>
      </c>
      <c r="J422" s="3" t="s">
        <v>17</v>
      </c>
      <c r="K422" s="3">
        <v>-0.195352</v>
      </c>
      <c r="L422" s="3">
        <v>1</v>
      </c>
      <c r="M422" s="3">
        <v>2</v>
      </c>
      <c r="N422" s="3" t="s">
        <v>476</v>
      </c>
      <c r="O422" s="3" t="s">
        <v>477</v>
      </c>
      <c r="P422" s="3" t="s">
        <v>483</v>
      </c>
      <c r="Q422" s="3">
        <v>30</v>
      </c>
      <c r="R422" s="5">
        <v>0.65902777777777777</v>
      </c>
      <c r="S422" s="3" t="s">
        <v>665</v>
      </c>
      <c r="T422" s="3" t="s">
        <v>480</v>
      </c>
      <c r="U422" s="3" t="s">
        <v>481</v>
      </c>
    </row>
    <row r="423" spans="1:21" ht="15.75" x14ac:dyDescent="0.25">
      <c r="A423" s="6" t="s">
        <v>460</v>
      </c>
      <c r="B423" s="7">
        <v>44812</v>
      </c>
      <c r="C423" s="6" t="s">
        <v>27</v>
      </c>
      <c r="D423" s="6" t="s">
        <v>12</v>
      </c>
      <c r="E423" s="6" t="s">
        <v>13</v>
      </c>
      <c r="F423" s="6" t="s">
        <v>23</v>
      </c>
      <c r="G423" s="6">
        <v>51.491723999999998</v>
      </c>
      <c r="H423" s="6" t="s">
        <v>15</v>
      </c>
      <c r="I423" s="6" t="s">
        <v>16</v>
      </c>
      <c r="J423" s="6" t="s">
        <v>17</v>
      </c>
      <c r="K423" s="6">
        <v>-0.19250600000000001</v>
      </c>
      <c r="L423" s="6">
        <v>1</v>
      </c>
      <c r="M423" s="6">
        <v>1</v>
      </c>
      <c r="N423" s="6" t="s">
        <v>476</v>
      </c>
      <c r="O423" s="6" t="s">
        <v>477</v>
      </c>
      <c r="P423" s="6" t="s">
        <v>478</v>
      </c>
      <c r="Q423" s="6">
        <v>30</v>
      </c>
      <c r="R423" s="8">
        <v>0.50138888888888888</v>
      </c>
      <c r="S423" s="6" t="s">
        <v>665</v>
      </c>
      <c r="T423" s="6" t="s">
        <v>480</v>
      </c>
      <c r="U423" s="6" t="s">
        <v>481</v>
      </c>
    </row>
    <row r="424" spans="1:21" ht="15.75" x14ac:dyDescent="0.25">
      <c r="A424" s="3" t="s">
        <v>461</v>
      </c>
      <c r="B424" s="4">
        <v>44810</v>
      </c>
      <c r="C424" s="3" t="s">
        <v>22</v>
      </c>
      <c r="D424" s="3" t="s">
        <v>12</v>
      </c>
      <c r="E424" s="3" t="s">
        <v>20</v>
      </c>
      <c r="F424" s="3" t="s">
        <v>23</v>
      </c>
      <c r="G424" s="3">
        <v>51.522176999999999</v>
      </c>
      <c r="H424" s="3" t="s">
        <v>28</v>
      </c>
      <c r="I424" s="3" t="s">
        <v>16</v>
      </c>
      <c r="J424" s="3" t="s">
        <v>17</v>
      </c>
      <c r="K424" s="3">
        <v>-0.20802200000000001</v>
      </c>
      <c r="L424" s="3">
        <v>1</v>
      </c>
      <c r="M424" s="3">
        <v>1</v>
      </c>
      <c r="N424" s="3" t="s">
        <v>476</v>
      </c>
      <c r="O424" s="3" t="s">
        <v>477</v>
      </c>
      <c r="P424" s="3" t="s">
        <v>483</v>
      </c>
      <c r="Q424" s="3">
        <v>30</v>
      </c>
      <c r="R424" s="5">
        <v>6.9444444444444441E-3</v>
      </c>
      <c r="S424" s="3" t="s">
        <v>665</v>
      </c>
      <c r="T424" s="3" t="s">
        <v>480</v>
      </c>
      <c r="U424" s="3" t="s">
        <v>489</v>
      </c>
    </row>
    <row r="425" spans="1:21" ht="15.75" x14ac:dyDescent="0.25">
      <c r="A425" s="6" t="s">
        <v>462</v>
      </c>
      <c r="B425" s="7">
        <v>44807</v>
      </c>
      <c r="C425" s="6" t="s">
        <v>11</v>
      </c>
      <c r="D425" s="6" t="s">
        <v>40</v>
      </c>
      <c r="E425" s="6" t="s">
        <v>41</v>
      </c>
      <c r="F425" s="6" t="s">
        <v>23</v>
      </c>
      <c r="G425" s="6">
        <v>51.485419999999998</v>
      </c>
      <c r="H425" s="6" t="s">
        <v>15</v>
      </c>
      <c r="I425" s="6" t="s">
        <v>16</v>
      </c>
      <c r="J425" s="6" t="s">
        <v>17</v>
      </c>
      <c r="K425" s="6">
        <v>-0.151562</v>
      </c>
      <c r="L425" s="6">
        <v>1</v>
      </c>
      <c r="M425" s="6">
        <v>2</v>
      </c>
      <c r="N425" s="6" t="s">
        <v>476</v>
      </c>
      <c r="O425" s="6" t="s">
        <v>477</v>
      </c>
      <c r="P425" s="6" t="s">
        <v>483</v>
      </c>
      <c r="Q425" s="6">
        <v>30</v>
      </c>
      <c r="R425" s="8">
        <v>0.74305555555555547</v>
      </c>
      <c r="S425" s="6" t="s">
        <v>665</v>
      </c>
      <c r="T425" s="6" t="s">
        <v>480</v>
      </c>
      <c r="U425" s="6" t="s">
        <v>481</v>
      </c>
    </row>
    <row r="426" spans="1:21" ht="15.75" x14ac:dyDescent="0.25">
      <c r="A426" s="3" t="s">
        <v>463</v>
      </c>
      <c r="B426" s="4">
        <v>44812</v>
      </c>
      <c r="C426" s="3" t="s">
        <v>27</v>
      </c>
      <c r="D426" s="3" t="s">
        <v>12</v>
      </c>
      <c r="E426" s="3" t="s">
        <v>13</v>
      </c>
      <c r="F426" s="3" t="s">
        <v>23</v>
      </c>
      <c r="G426" s="3">
        <v>51.482546999999997</v>
      </c>
      <c r="H426" s="3" t="s">
        <v>15</v>
      </c>
      <c r="I426" s="3" t="s">
        <v>16</v>
      </c>
      <c r="J426" s="3" t="s">
        <v>17</v>
      </c>
      <c r="K426" s="3">
        <v>-0.186388</v>
      </c>
      <c r="L426" s="3">
        <v>1</v>
      </c>
      <c r="M426" s="3">
        <v>3</v>
      </c>
      <c r="N426" s="3" t="s">
        <v>476</v>
      </c>
      <c r="O426" s="3" t="s">
        <v>477</v>
      </c>
      <c r="P426" s="3" t="s">
        <v>483</v>
      </c>
      <c r="Q426" s="3">
        <v>30</v>
      </c>
      <c r="R426" s="5">
        <v>0.72916666666666663</v>
      </c>
      <c r="S426" s="3" t="s">
        <v>665</v>
      </c>
      <c r="T426" s="3" t="s">
        <v>480</v>
      </c>
      <c r="U426" s="3" t="s">
        <v>481</v>
      </c>
    </row>
    <row r="427" spans="1:21" ht="15.75" x14ac:dyDescent="0.25">
      <c r="A427" s="6" t="s">
        <v>464</v>
      </c>
      <c r="B427" s="7">
        <v>44813</v>
      </c>
      <c r="C427" s="6" t="s">
        <v>34</v>
      </c>
      <c r="D427" s="6" t="s">
        <v>40</v>
      </c>
      <c r="E427" s="6" t="s">
        <v>41</v>
      </c>
      <c r="F427" s="6" t="s">
        <v>23</v>
      </c>
      <c r="G427" s="6">
        <v>51.509130999999996</v>
      </c>
      <c r="H427" s="6" t="s">
        <v>15</v>
      </c>
      <c r="I427" s="6" t="s">
        <v>16</v>
      </c>
      <c r="J427" s="6" t="s">
        <v>17</v>
      </c>
      <c r="K427" s="6">
        <v>-0.195853</v>
      </c>
      <c r="L427" s="6">
        <v>1</v>
      </c>
      <c r="M427" s="6">
        <v>2</v>
      </c>
      <c r="N427" s="6" t="s">
        <v>476</v>
      </c>
      <c r="O427" s="6" t="s">
        <v>477</v>
      </c>
      <c r="P427" s="6" t="s">
        <v>488</v>
      </c>
      <c r="Q427" s="6">
        <v>30</v>
      </c>
      <c r="R427" s="8">
        <v>0.52083333333333337</v>
      </c>
      <c r="S427" s="6" t="s">
        <v>665</v>
      </c>
      <c r="T427" s="6" t="s">
        <v>480</v>
      </c>
      <c r="U427" s="6" t="s">
        <v>481</v>
      </c>
    </row>
    <row r="428" spans="1:21" ht="15.75" x14ac:dyDescent="0.25">
      <c r="A428" s="3" t="s">
        <v>500</v>
      </c>
      <c r="B428" s="4">
        <v>44818</v>
      </c>
      <c r="C428" s="3" t="s">
        <v>19</v>
      </c>
      <c r="D428" s="3" t="s">
        <v>40</v>
      </c>
      <c r="E428" s="3" t="s">
        <v>41</v>
      </c>
      <c r="F428" s="3" t="s">
        <v>23</v>
      </c>
      <c r="G428" s="3">
        <v>51.497594999999997</v>
      </c>
      <c r="H428" s="3" t="s">
        <v>15</v>
      </c>
      <c r="I428" s="3" t="s">
        <v>16</v>
      </c>
      <c r="J428" s="3" t="s">
        <v>17</v>
      </c>
      <c r="K428" s="3">
        <v>-0.165188</v>
      </c>
      <c r="L428" s="3">
        <v>1</v>
      </c>
      <c r="M428" s="3">
        <v>2</v>
      </c>
      <c r="N428" s="3" t="s">
        <v>476</v>
      </c>
      <c r="O428" s="3" t="s">
        <v>477</v>
      </c>
      <c r="P428" s="3" t="s">
        <v>483</v>
      </c>
      <c r="Q428" s="3">
        <v>30</v>
      </c>
      <c r="R428" s="5">
        <v>0.27430555555555552</v>
      </c>
      <c r="S428" s="3" t="s">
        <v>665</v>
      </c>
      <c r="T428" s="3" t="s">
        <v>480</v>
      </c>
      <c r="U428" s="3" t="s">
        <v>481</v>
      </c>
    </row>
    <row r="429" spans="1:21" ht="15.75" x14ac:dyDescent="0.25">
      <c r="A429" s="6" t="s">
        <v>501</v>
      </c>
      <c r="B429" s="7">
        <v>44818</v>
      </c>
      <c r="C429" s="6" t="s">
        <v>19</v>
      </c>
      <c r="D429" s="6" t="s">
        <v>40</v>
      </c>
      <c r="E429" s="6" t="s">
        <v>41</v>
      </c>
      <c r="F429" s="6" t="s">
        <v>23</v>
      </c>
      <c r="G429" s="6">
        <v>51.500993999999999</v>
      </c>
      <c r="H429" s="6" t="s">
        <v>15</v>
      </c>
      <c r="I429" s="6" t="s">
        <v>16</v>
      </c>
      <c r="J429" s="6" t="s">
        <v>17</v>
      </c>
      <c r="K429" s="6">
        <v>-0.19300400000000001</v>
      </c>
      <c r="L429" s="6">
        <v>1</v>
      </c>
      <c r="M429" s="6">
        <v>2</v>
      </c>
      <c r="N429" s="6" t="s">
        <v>476</v>
      </c>
      <c r="O429" s="6" t="s">
        <v>477</v>
      </c>
      <c r="P429" s="6" t="s">
        <v>483</v>
      </c>
      <c r="Q429" s="6">
        <v>30</v>
      </c>
      <c r="R429" s="8">
        <v>0.4993055555555555</v>
      </c>
      <c r="S429" s="6" t="s">
        <v>665</v>
      </c>
      <c r="T429" s="6" t="s">
        <v>480</v>
      </c>
      <c r="U429" s="6" t="s">
        <v>481</v>
      </c>
    </row>
    <row r="430" spans="1:21" ht="15.75" x14ac:dyDescent="0.25">
      <c r="A430" s="3" t="s">
        <v>502</v>
      </c>
      <c r="B430" s="4">
        <v>44816</v>
      </c>
      <c r="C430" s="3" t="s">
        <v>36</v>
      </c>
      <c r="D430" s="3" t="s">
        <v>12</v>
      </c>
      <c r="E430" s="3" t="s">
        <v>13</v>
      </c>
      <c r="F430" s="3" t="s">
        <v>14</v>
      </c>
      <c r="G430" s="3">
        <v>51.512433999999999</v>
      </c>
      <c r="H430" s="3" t="s">
        <v>15</v>
      </c>
      <c r="I430" s="3" t="s">
        <v>16</v>
      </c>
      <c r="J430" s="3" t="s">
        <v>17</v>
      </c>
      <c r="K430" s="3">
        <v>-0.21777199999999999</v>
      </c>
      <c r="L430" s="3">
        <v>1</v>
      </c>
      <c r="M430" s="3">
        <v>1</v>
      </c>
      <c r="N430" s="3" t="s">
        <v>476</v>
      </c>
      <c r="O430" s="3" t="s">
        <v>477</v>
      </c>
      <c r="P430" s="3" t="s">
        <v>483</v>
      </c>
      <c r="Q430" s="3">
        <v>30</v>
      </c>
      <c r="R430" s="5">
        <v>0.44444444444444442</v>
      </c>
      <c r="S430" s="3" t="s">
        <v>665</v>
      </c>
      <c r="T430" s="3" t="s">
        <v>480</v>
      </c>
      <c r="U430" s="3" t="s">
        <v>481</v>
      </c>
    </row>
    <row r="431" spans="1:21" ht="15.75" x14ac:dyDescent="0.25">
      <c r="A431" s="6" t="s">
        <v>503</v>
      </c>
      <c r="B431" s="7">
        <v>44813</v>
      </c>
      <c r="C431" s="6" t="s">
        <v>34</v>
      </c>
      <c r="D431" s="6" t="s">
        <v>40</v>
      </c>
      <c r="E431" s="6" t="s">
        <v>41</v>
      </c>
      <c r="F431" s="6" t="s">
        <v>23</v>
      </c>
      <c r="G431" s="6">
        <v>51.488318</v>
      </c>
      <c r="H431" s="6" t="s">
        <v>15</v>
      </c>
      <c r="I431" s="6" t="s">
        <v>16</v>
      </c>
      <c r="J431" s="6" t="s">
        <v>17</v>
      </c>
      <c r="K431" s="6">
        <v>-0.193217</v>
      </c>
      <c r="L431" s="6">
        <v>2</v>
      </c>
      <c r="M431" s="6">
        <v>1</v>
      </c>
      <c r="N431" s="6" t="s">
        <v>476</v>
      </c>
      <c r="O431" s="6" t="s">
        <v>477</v>
      </c>
      <c r="P431" s="6" t="s">
        <v>483</v>
      </c>
      <c r="Q431" s="6">
        <v>30</v>
      </c>
      <c r="R431" s="8">
        <v>0.65347222222222223</v>
      </c>
      <c r="S431" s="6" t="s">
        <v>665</v>
      </c>
      <c r="T431" s="6" t="s">
        <v>480</v>
      </c>
      <c r="U431" s="6" t="s">
        <v>496</v>
      </c>
    </row>
    <row r="432" spans="1:21" ht="15.75" x14ac:dyDescent="0.25">
      <c r="A432" s="3" t="s">
        <v>504</v>
      </c>
      <c r="B432" s="4">
        <v>44805</v>
      </c>
      <c r="C432" s="3" t="s">
        <v>27</v>
      </c>
      <c r="D432" s="3" t="s">
        <v>12</v>
      </c>
      <c r="E432" s="3" t="s">
        <v>13</v>
      </c>
      <c r="F432" s="3" t="s">
        <v>23</v>
      </c>
      <c r="G432" s="3">
        <v>51.501513000000003</v>
      </c>
      <c r="H432" s="3" t="s">
        <v>15</v>
      </c>
      <c r="I432" s="3" t="s">
        <v>16</v>
      </c>
      <c r="J432" s="3" t="s">
        <v>17</v>
      </c>
      <c r="K432" s="3">
        <v>-0.191687</v>
      </c>
      <c r="L432" s="3">
        <v>1</v>
      </c>
      <c r="M432" s="3">
        <v>2</v>
      </c>
      <c r="N432" s="3" t="s">
        <v>476</v>
      </c>
      <c r="O432" s="3" t="s">
        <v>477</v>
      </c>
      <c r="P432" s="3" t="s">
        <v>483</v>
      </c>
      <c r="Q432" s="3">
        <v>30</v>
      </c>
      <c r="R432" s="5">
        <v>0.52777777777777779</v>
      </c>
      <c r="S432" s="3" t="s">
        <v>665</v>
      </c>
      <c r="T432" s="3" t="s">
        <v>480</v>
      </c>
      <c r="U432" s="3" t="s">
        <v>481</v>
      </c>
    </row>
    <row r="433" spans="1:21" ht="15.75" x14ac:dyDescent="0.25">
      <c r="A433" s="6" t="s">
        <v>505</v>
      </c>
      <c r="B433" s="7">
        <v>44818</v>
      </c>
      <c r="C433" s="6" t="s">
        <v>19</v>
      </c>
      <c r="D433" s="6" t="s">
        <v>40</v>
      </c>
      <c r="E433" s="6" t="s">
        <v>41</v>
      </c>
      <c r="F433" s="6" t="s">
        <v>23</v>
      </c>
      <c r="G433" s="6">
        <v>51.487763000000001</v>
      </c>
      <c r="H433" s="6" t="s">
        <v>15</v>
      </c>
      <c r="I433" s="6" t="s">
        <v>16</v>
      </c>
      <c r="J433" s="6" t="s">
        <v>17</v>
      </c>
      <c r="K433" s="6">
        <v>-0.16904</v>
      </c>
      <c r="L433" s="6">
        <v>1</v>
      </c>
      <c r="M433" s="6">
        <v>1</v>
      </c>
      <c r="N433" s="6" t="s">
        <v>476</v>
      </c>
      <c r="O433" s="6" t="s">
        <v>477</v>
      </c>
      <c r="P433" s="6" t="s">
        <v>483</v>
      </c>
      <c r="Q433" s="6">
        <v>30</v>
      </c>
      <c r="R433" s="8">
        <v>0.63541666666666663</v>
      </c>
      <c r="S433" s="6" t="s">
        <v>665</v>
      </c>
      <c r="T433" s="6" t="s">
        <v>480</v>
      </c>
      <c r="U433" s="6" t="s">
        <v>481</v>
      </c>
    </row>
    <row r="434" spans="1:21" ht="15.75" x14ac:dyDescent="0.25">
      <c r="A434" s="3" t="s">
        <v>506</v>
      </c>
      <c r="B434" s="4">
        <v>44818</v>
      </c>
      <c r="C434" s="3" t="s">
        <v>19</v>
      </c>
      <c r="D434" s="3" t="s">
        <v>40</v>
      </c>
      <c r="E434" s="3" t="s">
        <v>41</v>
      </c>
      <c r="F434" s="3" t="s">
        <v>23</v>
      </c>
      <c r="G434" s="3">
        <v>51.524082999999997</v>
      </c>
      <c r="H434" s="3" t="s">
        <v>15</v>
      </c>
      <c r="I434" s="3" t="s">
        <v>16</v>
      </c>
      <c r="J434" s="3" t="s">
        <v>17</v>
      </c>
      <c r="K434" s="3">
        <v>-0.21501100000000001</v>
      </c>
      <c r="L434" s="3">
        <v>1</v>
      </c>
      <c r="M434" s="3">
        <v>1</v>
      </c>
      <c r="N434" s="3" t="s">
        <v>476</v>
      </c>
      <c r="O434" s="3" t="s">
        <v>477</v>
      </c>
      <c r="P434" s="3" t="s">
        <v>483</v>
      </c>
      <c r="Q434" s="3">
        <v>30</v>
      </c>
      <c r="R434" s="5">
        <v>0.52083333333333337</v>
      </c>
      <c r="S434" s="3" t="s">
        <v>665</v>
      </c>
      <c r="T434" s="3" t="s">
        <v>480</v>
      </c>
      <c r="U434" s="3" t="s">
        <v>481</v>
      </c>
    </row>
    <row r="435" spans="1:21" ht="15.75" x14ac:dyDescent="0.25">
      <c r="A435" s="6" t="s">
        <v>507</v>
      </c>
      <c r="B435" s="7">
        <v>44821</v>
      </c>
      <c r="C435" s="6" t="s">
        <v>11</v>
      </c>
      <c r="D435" s="6" t="s">
        <v>25</v>
      </c>
      <c r="E435" s="6" t="s">
        <v>13</v>
      </c>
      <c r="F435" s="6" t="s">
        <v>23</v>
      </c>
      <c r="G435" s="6">
        <v>51.498060000000002</v>
      </c>
      <c r="H435" s="6" t="s">
        <v>15</v>
      </c>
      <c r="I435" s="6" t="s">
        <v>16</v>
      </c>
      <c r="J435" s="6" t="s">
        <v>17</v>
      </c>
      <c r="K435" s="6">
        <v>-0.16617799999999999</v>
      </c>
      <c r="L435" s="6">
        <v>1</v>
      </c>
      <c r="M435" s="6">
        <v>1</v>
      </c>
      <c r="N435" s="6" t="s">
        <v>476</v>
      </c>
      <c r="O435" s="6" t="s">
        <v>477</v>
      </c>
      <c r="P435" s="6" t="s">
        <v>483</v>
      </c>
      <c r="Q435" s="6">
        <v>30</v>
      </c>
      <c r="R435" s="8">
        <v>0.55555555555555558</v>
      </c>
      <c r="S435" s="6" t="s">
        <v>665</v>
      </c>
      <c r="T435" s="6" t="s">
        <v>480</v>
      </c>
      <c r="U435" s="6" t="s">
        <v>481</v>
      </c>
    </row>
    <row r="436" spans="1:21" ht="15.75" x14ac:dyDescent="0.25">
      <c r="A436" s="3" t="s">
        <v>508</v>
      </c>
      <c r="B436" s="4">
        <v>44823</v>
      </c>
      <c r="C436" s="3" t="s">
        <v>36</v>
      </c>
      <c r="D436" s="3" t="s">
        <v>12</v>
      </c>
      <c r="E436" s="3" t="s">
        <v>13</v>
      </c>
      <c r="F436" s="3" t="s">
        <v>23</v>
      </c>
      <c r="G436" s="3">
        <v>51.485824999999998</v>
      </c>
      <c r="H436" s="3" t="s">
        <v>15</v>
      </c>
      <c r="I436" s="3" t="s">
        <v>16</v>
      </c>
      <c r="J436" s="3" t="s">
        <v>17</v>
      </c>
      <c r="K436" s="3">
        <v>-0.188995</v>
      </c>
      <c r="L436" s="3">
        <v>1</v>
      </c>
      <c r="M436" s="3">
        <v>2</v>
      </c>
      <c r="N436" s="3" t="s">
        <v>476</v>
      </c>
      <c r="O436" s="3" t="s">
        <v>477</v>
      </c>
      <c r="P436" s="3" t="s">
        <v>478</v>
      </c>
      <c r="Q436" s="3">
        <v>30</v>
      </c>
      <c r="R436" s="5">
        <v>0.72916666666666663</v>
      </c>
      <c r="S436" s="3" t="s">
        <v>665</v>
      </c>
      <c r="T436" s="3" t="s">
        <v>480</v>
      </c>
      <c r="U436" s="3" t="s">
        <v>481</v>
      </c>
    </row>
    <row r="437" spans="1:21" ht="15.75" x14ac:dyDescent="0.25">
      <c r="A437" s="6" t="s">
        <v>509</v>
      </c>
      <c r="B437" s="7">
        <v>44823</v>
      </c>
      <c r="C437" s="6" t="s">
        <v>36</v>
      </c>
      <c r="D437" s="6" t="s">
        <v>12</v>
      </c>
      <c r="E437" s="6" t="s">
        <v>13</v>
      </c>
      <c r="F437" s="6" t="s">
        <v>23</v>
      </c>
      <c r="G437" s="6">
        <v>51.521033000000003</v>
      </c>
      <c r="H437" s="6" t="s">
        <v>28</v>
      </c>
      <c r="I437" s="6" t="s">
        <v>16</v>
      </c>
      <c r="J437" s="6" t="s">
        <v>17</v>
      </c>
      <c r="K437" s="6">
        <v>-0.20965300000000001</v>
      </c>
      <c r="L437" s="6">
        <v>1</v>
      </c>
      <c r="M437" s="6">
        <v>1</v>
      </c>
      <c r="N437" s="6" t="s">
        <v>476</v>
      </c>
      <c r="O437" s="6" t="s">
        <v>477</v>
      </c>
      <c r="P437" s="6" t="s">
        <v>483</v>
      </c>
      <c r="Q437" s="6">
        <v>30</v>
      </c>
      <c r="R437" s="8">
        <v>0.85069444444444453</v>
      </c>
      <c r="S437" s="6" t="s">
        <v>665</v>
      </c>
      <c r="T437" s="6" t="s">
        <v>480</v>
      </c>
      <c r="U437" s="6" t="s">
        <v>487</v>
      </c>
    </row>
    <row r="438" spans="1:21" ht="15.75" x14ac:dyDescent="0.25">
      <c r="A438" s="3" t="s">
        <v>510</v>
      </c>
      <c r="B438" s="4">
        <v>44823</v>
      </c>
      <c r="C438" s="3" t="s">
        <v>36</v>
      </c>
      <c r="D438" s="3" t="s">
        <v>25</v>
      </c>
      <c r="E438" s="3" t="s">
        <v>20</v>
      </c>
      <c r="F438" s="3" t="s">
        <v>23</v>
      </c>
      <c r="G438" s="3">
        <v>51.495657999999999</v>
      </c>
      <c r="H438" s="3" t="s">
        <v>28</v>
      </c>
      <c r="I438" s="3" t="s">
        <v>16</v>
      </c>
      <c r="J438" s="3" t="s">
        <v>17</v>
      </c>
      <c r="K438" s="3">
        <v>-0.173622</v>
      </c>
      <c r="L438" s="3">
        <v>2</v>
      </c>
      <c r="M438" s="3">
        <v>2</v>
      </c>
      <c r="N438" s="3" t="s">
        <v>476</v>
      </c>
      <c r="O438" s="3" t="s">
        <v>477</v>
      </c>
      <c r="P438" s="3" t="s">
        <v>488</v>
      </c>
      <c r="Q438" s="3">
        <v>30</v>
      </c>
      <c r="R438" s="5">
        <v>5.2083333333333336E-2</v>
      </c>
      <c r="S438" s="3" t="s">
        <v>665</v>
      </c>
      <c r="T438" s="3" t="s">
        <v>480</v>
      </c>
      <c r="U438" s="3" t="s">
        <v>481</v>
      </c>
    </row>
    <row r="439" spans="1:21" ht="15.75" x14ac:dyDescent="0.25">
      <c r="A439" s="6" t="s">
        <v>511</v>
      </c>
      <c r="B439" s="7">
        <v>44814</v>
      </c>
      <c r="C439" s="6" t="s">
        <v>11</v>
      </c>
      <c r="D439" s="6" t="s">
        <v>12</v>
      </c>
      <c r="E439" s="6" t="s">
        <v>13</v>
      </c>
      <c r="F439" s="6" t="s">
        <v>23</v>
      </c>
      <c r="G439" s="6">
        <v>51.506096999999997</v>
      </c>
      <c r="H439" s="6" t="s">
        <v>15</v>
      </c>
      <c r="I439" s="6" t="s">
        <v>16</v>
      </c>
      <c r="J439" s="6" t="s">
        <v>17</v>
      </c>
      <c r="K439" s="6">
        <v>-0.20908599999999999</v>
      </c>
      <c r="L439" s="6">
        <v>1</v>
      </c>
      <c r="M439" s="6">
        <v>2</v>
      </c>
      <c r="N439" s="6" t="s">
        <v>476</v>
      </c>
      <c r="O439" s="6" t="s">
        <v>477</v>
      </c>
      <c r="P439" s="6" t="s">
        <v>483</v>
      </c>
      <c r="Q439" s="6">
        <v>30</v>
      </c>
      <c r="R439" s="8">
        <v>0.70138888888888884</v>
      </c>
      <c r="S439" s="6" t="s">
        <v>665</v>
      </c>
      <c r="T439" s="6" t="s">
        <v>480</v>
      </c>
      <c r="U439" s="6" t="s">
        <v>487</v>
      </c>
    </row>
    <row r="440" spans="1:21" ht="15.75" x14ac:dyDescent="0.25">
      <c r="A440" s="3" t="s">
        <v>512</v>
      </c>
      <c r="B440" s="4">
        <v>44821</v>
      </c>
      <c r="C440" s="3" t="s">
        <v>11</v>
      </c>
      <c r="D440" s="3" t="s">
        <v>25</v>
      </c>
      <c r="E440" s="3" t="s">
        <v>154</v>
      </c>
      <c r="F440" s="3" t="s">
        <v>23</v>
      </c>
      <c r="G440" s="3">
        <v>51.492657000000001</v>
      </c>
      <c r="H440" s="3" t="s">
        <v>15</v>
      </c>
      <c r="I440" s="3" t="s">
        <v>16</v>
      </c>
      <c r="J440" s="3" t="s">
        <v>17</v>
      </c>
      <c r="K440" s="3">
        <v>-0.20053699999999999</v>
      </c>
      <c r="L440" s="3">
        <v>1</v>
      </c>
      <c r="M440" s="3">
        <v>2</v>
      </c>
      <c r="N440" s="3" t="s">
        <v>476</v>
      </c>
      <c r="O440" s="3" t="s">
        <v>477</v>
      </c>
      <c r="P440" s="3" t="s">
        <v>478</v>
      </c>
      <c r="Q440" s="3">
        <v>30</v>
      </c>
      <c r="R440" s="5">
        <v>0.27777777777777779</v>
      </c>
      <c r="S440" s="3" t="s">
        <v>665</v>
      </c>
      <c r="T440" s="3" t="s">
        <v>480</v>
      </c>
      <c r="U440" s="3" t="s">
        <v>481</v>
      </c>
    </row>
    <row r="441" spans="1:21" ht="15.75" x14ac:dyDescent="0.25">
      <c r="A441" s="6" t="s">
        <v>513</v>
      </c>
      <c r="B441" s="7">
        <v>44812</v>
      </c>
      <c r="C441" s="6" t="s">
        <v>27</v>
      </c>
      <c r="D441" s="6" t="s">
        <v>25</v>
      </c>
      <c r="E441" s="6" t="s">
        <v>20</v>
      </c>
      <c r="F441" s="6" t="s">
        <v>23</v>
      </c>
      <c r="G441" s="6">
        <v>51.481988999999999</v>
      </c>
      <c r="H441" s="6" t="s">
        <v>15</v>
      </c>
      <c r="I441" s="6" t="s">
        <v>16</v>
      </c>
      <c r="J441" s="6" t="s">
        <v>17</v>
      </c>
      <c r="K441" s="6">
        <v>-0.173592</v>
      </c>
      <c r="L441" s="6">
        <v>1</v>
      </c>
      <c r="M441" s="6">
        <v>2</v>
      </c>
      <c r="N441" s="6" t="s">
        <v>476</v>
      </c>
      <c r="O441" s="6" t="s">
        <v>477</v>
      </c>
      <c r="P441" s="6" t="s">
        <v>483</v>
      </c>
      <c r="Q441" s="6">
        <v>30</v>
      </c>
      <c r="R441" s="8">
        <v>0.36458333333333331</v>
      </c>
      <c r="S441" s="6" t="s">
        <v>665</v>
      </c>
      <c r="T441" s="6" t="s">
        <v>480</v>
      </c>
      <c r="U441" s="6" t="s">
        <v>487</v>
      </c>
    </row>
    <row r="442" spans="1:21" ht="15.75" x14ac:dyDescent="0.25">
      <c r="A442" s="3" t="s">
        <v>514</v>
      </c>
      <c r="B442" s="4">
        <v>44826</v>
      </c>
      <c r="C442" s="3" t="s">
        <v>27</v>
      </c>
      <c r="D442" s="3" t="s">
        <v>12</v>
      </c>
      <c r="E442" s="3" t="s">
        <v>13</v>
      </c>
      <c r="F442" s="3" t="s">
        <v>23</v>
      </c>
      <c r="G442" s="3">
        <v>51.517926000000003</v>
      </c>
      <c r="H442" s="3" t="s">
        <v>15</v>
      </c>
      <c r="I442" s="3" t="s">
        <v>158</v>
      </c>
      <c r="J442" s="3" t="s">
        <v>17</v>
      </c>
      <c r="K442" s="3">
        <v>-0.20055000000000001</v>
      </c>
      <c r="L442" s="3">
        <v>1</v>
      </c>
      <c r="M442" s="3">
        <v>2</v>
      </c>
      <c r="N442" s="3" t="s">
        <v>476</v>
      </c>
      <c r="O442" s="3" t="s">
        <v>477</v>
      </c>
      <c r="P442" s="3" t="s">
        <v>483</v>
      </c>
      <c r="Q442" s="3">
        <v>30</v>
      </c>
      <c r="R442" s="5">
        <v>0.70763888888888893</v>
      </c>
      <c r="S442" s="3" t="s">
        <v>665</v>
      </c>
      <c r="T442" s="3" t="s">
        <v>480</v>
      </c>
      <c r="U442" s="3" t="s">
        <v>481</v>
      </c>
    </row>
    <row r="443" spans="1:21" ht="15.75" x14ac:dyDescent="0.25">
      <c r="A443" s="6" t="s">
        <v>515</v>
      </c>
      <c r="B443" s="7">
        <v>44825</v>
      </c>
      <c r="C443" s="6" t="s">
        <v>19</v>
      </c>
      <c r="D443" s="6" t="s">
        <v>12</v>
      </c>
      <c r="E443" s="6" t="s">
        <v>13</v>
      </c>
      <c r="F443" s="6" t="s">
        <v>23</v>
      </c>
      <c r="G443" s="6">
        <v>51.498587999999998</v>
      </c>
      <c r="H443" s="6" t="s">
        <v>15</v>
      </c>
      <c r="I443" s="6" t="s">
        <v>16</v>
      </c>
      <c r="J443" s="6" t="s">
        <v>17</v>
      </c>
      <c r="K443" s="6">
        <v>-0.20030300000000001</v>
      </c>
      <c r="L443" s="6">
        <v>1</v>
      </c>
      <c r="M443" s="6">
        <v>2</v>
      </c>
      <c r="N443" s="6" t="s">
        <v>476</v>
      </c>
      <c r="O443" s="6" t="s">
        <v>477</v>
      </c>
      <c r="P443" s="6" t="s">
        <v>483</v>
      </c>
      <c r="Q443" s="6">
        <v>30</v>
      </c>
      <c r="R443" s="8">
        <v>0.66805555555555562</v>
      </c>
      <c r="S443" s="6" t="s">
        <v>665</v>
      </c>
      <c r="T443" s="6" t="s">
        <v>480</v>
      </c>
      <c r="U443" s="6" t="s">
        <v>481</v>
      </c>
    </row>
    <row r="444" spans="1:21" ht="15.75" x14ac:dyDescent="0.25">
      <c r="A444" s="3" t="s">
        <v>516</v>
      </c>
      <c r="B444" s="4">
        <v>44826</v>
      </c>
      <c r="C444" s="3" t="s">
        <v>27</v>
      </c>
      <c r="D444" s="3" t="s">
        <v>12</v>
      </c>
      <c r="E444" s="3" t="s">
        <v>20</v>
      </c>
      <c r="F444" s="3" t="s">
        <v>23</v>
      </c>
      <c r="G444" s="3">
        <v>51.501365</v>
      </c>
      <c r="H444" s="3" t="s">
        <v>15</v>
      </c>
      <c r="I444" s="3" t="s">
        <v>16</v>
      </c>
      <c r="J444" s="3" t="s">
        <v>17</v>
      </c>
      <c r="K444" s="3">
        <v>-0.19370999999999999</v>
      </c>
      <c r="L444" s="3">
        <v>1</v>
      </c>
      <c r="M444" s="3">
        <v>1</v>
      </c>
      <c r="N444" s="3" t="s">
        <v>476</v>
      </c>
      <c r="O444" s="3" t="s">
        <v>477</v>
      </c>
      <c r="P444" s="3" t="s">
        <v>488</v>
      </c>
      <c r="Q444" s="3">
        <v>30</v>
      </c>
      <c r="R444" s="5">
        <v>0.7006944444444444</v>
      </c>
      <c r="S444" s="3" t="s">
        <v>665</v>
      </c>
      <c r="T444" s="3" t="s">
        <v>480</v>
      </c>
      <c r="U444" s="3" t="s">
        <v>481</v>
      </c>
    </row>
    <row r="445" spans="1:21" ht="15.75" x14ac:dyDescent="0.25">
      <c r="A445" s="6" t="s">
        <v>517</v>
      </c>
      <c r="B445" s="7">
        <v>44819</v>
      </c>
      <c r="C445" s="6" t="s">
        <v>27</v>
      </c>
      <c r="D445" s="6" t="s">
        <v>25</v>
      </c>
      <c r="E445" s="6" t="s">
        <v>20</v>
      </c>
      <c r="F445" s="6" t="s">
        <v>14</v>
      </c>
      <c r="G445" s="6">
        <v>51.516658</v>
      </c>
      <c r="H445" s="6" t="s">
        <v>15</v>
      </c>
      <c r="I445" s="6" t="s">
        <v>16</v>
      </c>
      <c r="J445" s="6" t="s">
        <v>17</v>
      </c>
      <c r="K445" s="6">
        <v>-0.205789</v>
      </c>
      <c r="L445" s="6">
        <v>2</v>
      </c>
      <c r="M445" s="6">
        <v>1</v>
      </c>
      <c r="N445" s="6" t="s">
        <v>476</v>
      </c>
      <c r="O445" s="6" t="s">
        <v>482</v>
      </c>
      <c r="P445" s="6" t="s">
        <v>483</v>
      </c>
      <c r="Q445" s="6">
        <v>30</v>
      </c>
      <c r="R445" s="8">
        <v>0.71180555555555547</v>
      </c>
      <c r="S445" s="6" t="s">
        <v>665</v>
      </c>
      <c r="T445" s="6" t="s">
        <v>490</v>
      </c>
      <c r="U445" s="6" t="s">
        <v>487</v>
      </c>
    </row>
    <row r="446" spans="1:21" ht="15.75" x14ac:dyDescent="0.25">
      <c r="A446" s="3" t="s">
        <v>518</v>
      </c>
      <c r="B446" s="4">
        <v>44826</v>
      </c>
      <c r="C446" s="3" t="s">
        <v>27</v>
      </c>
      <c r="D446" s="3" t="s">
        <v>12</v>
      </c>
      <c r="E446" s="3" t="s">
        <v>13</v>
      </c>
      <c r="F446" s="3" t="s">
        <v>23</v>
      </c>
      <c r="G446" s="3">
        <v>51.505257</v>
      </c>
      <c r="H446" s="3" t="s">
        <v>15</v>
      </c>
      <c r="I446" s="3" t="s">
        <v>16</v>
      </c>
      <c r="J446" s="3" t="s">
        <v>17</v>
      </c>
      <c r="K446" s="3">
        <v>-0.213009</v>
      </c>
      <c r="L446" s="3">
        <v>1</v>
      </c>
      <c r="M446" s="3">
        <v>2</v>
      </c>
      <c r="N446" s="3" t="s">
        <v>476</v>
      </c>
      <c r="O446" s="3" t="s">
        <v>477</v>
      </c>
      <c r="P446" s="3" t="s">
        <v>483</v>
      </c>
      <c r="Q446" s="3">
        <v>30</v>
      </c>
      <c r="R446" s="5">
        <v>0.78125</v>
      </c>
      <c r="S446" s="3" t="s">
        <v>665</v>
      </c>
      <c r="T446" s="3" t="s">
        <v>480</v>
      </c>
      <c r="U446" s="3" t="s">
        <v>481</v>
      </c>
    </row>
    <row r="447" spans="1:21" ht="15.75" x14ac:dyDescent="0.25">
      <c r="A447" s="6" t="s">
        <v>519</v>
      </c>
      <c r="B447" s="7">
        <v>44826</v>
      </c>
      <c r="C447" s="6" t="s">
        <v>27</v>
      </c>
      <c r="D447" s="6" t="s">
        <v>40</v>
      </c>
      <c r="E447" s="6" t="s">
        <v>41</v>
      </c>
      <c r="F447" s="6" t="s">
        <v>23</v>
      </c>
      <c r="G447" s="6">
        <v>51.485410000000002</v>
      </c>
      <c r="H447" s="6" t="s">
        <v>15</v>
      </c>
      <c r="I447" s="6" t="s">
        <v>16</v>
      </c>
      <c r="J447" s="6" t="s">
        <v>17</v>
      </c>
      <c r="K447" s="6">
        <v>-0.17388799999999999</v>
      </c>
      <c r="L447" s="6">
        <v>1</v>
      </c>
      <c r="M447" s="6">
        <v>2</v>
      </c>
      <c r="N447" s="6" t="s">
        <v>476</v>
      </c>
      <c r="O447" s="6" t="s">
        <v>477</v>
      </c>
      <c r="P447" s="6" t="s">
        <v>483</v>
      </c>
      <c r="Q447" s="6">
        <v>30</v>
      </c>
      <c r="R447" s="8">
        <v>0.57638888888888895</v>
      </c>
      <c r="S447" s="6" t="s">
        <v>665</v>
      </c>
      <c r="T447" s="6" t="s">
        <v>480</v>
      </c>
      <c r="U447" s="6" t="s">
        <v>481</v>
      </c>
    </row>
    <row r="448" spans="1:21" ht="15.75" x14ac:dyDescent="0.25">
      <c r="A448" s="3" t="s">
        <v>520</v>
      </c>
      <c r="B448" s="4">
        <v>44820</v>
      </c>
      <c r="C448" s="3" t="s">
        <v>34</v>
      </c>
      <c r="D448" s="3" t="s">
        <v>12</v>
      </c>
      <c r="E448" s="3" t="s">
        <v>13</v>
      </c>
      <c r="F448" s="3" t="s">
        <v>23</v>
      </c>
      <c r="G448" s="3">
        <v>51.498742999999997</v>
      </c>
      <c r="H448" s="3" t="s">
        <v>15</v>
      </c>
      <c r="I448" s="3" t="s">
        <v>16</v>
      </c>
      <c r="J448" s="3" t="s">
        <v>17</v>
      </c>
      <c r="K448" s="3">
        <v>-0.21038200000000001</v>
      </c>
      <c r="L448" s="3">
        <v>1</v>
      </c>
      <c r="M448" s="3">
        <v>2</v>
      </c>
      <c r="N448" s="3" t="s">
        <v>476</v>
      </c>
      <c r="O448" s="3" t="s">
        <v>477</v>
      </c>
      <c r="P448" s="3" t="s">
        <v>483</v>
      </c>
      <c r="Q448" s="3">
        <v>30</v>
      </c>
      <c r="R448" s="5">
        <v>0.75</v>
      </c>
      <c r="S448" s="3" t="s">
        <v>665</v>
      </c>
      <c r="T448" s="3" t="s">
        <v>480</v>
      </c>
      <c r="U448" s="3" t="s">
        <v>497</v>
      </c>
    </row>
    <row r="449" spans="1:21" ht="15.75" x14ac:dyDescent="0.25">
      <c r="A449" s="6" t="s">
        <v>521</v>
      </c>
      <c r="B449" s="7">
        <v>44829</v>
      </c>
      <c r="C449" s="6" t="s">
        <v>32</v>
      </c>
      <c r="D449" s="6" t="s">
        <v>12</v>
      </c>
      <c r="E449" s="6" t="s">
        <v>13</v>
      </c>
      <c r="F449" s="6" t="s">
        <v>23</v>
      </c>
      <c r="G449" s="6">
        <v>51.523521000000002</v>
      </c>
      <c r="H449" s="6" t="s">
        <v>15</v>
      </c>
      <c r="I449" s="6" t="s">
        <v>16</v>
      </c>
      <c r="J449" s="6" t="s">
        <v>17</v>
      </c>
      <c r="K449" s="6">
        <v>-0.213591</v>
      </c>
      <c r="L449" s="6">
        <v>1</v>
      </c>
      <c r="M449" s="6">
        <v>2</v>
      </c>
      <c r="N449" s="6" t="s">
        <v>476</v>
      </c>
      <c r="O449" s="6" t="s">
        <v>477</v>
      </c>
      <c r="P449" s="6" t="s">
        <v>483</v>
      </c>
      <c r="Q449" s="6">
        <v>30</v>
      </c>
      <c r="R449" s="8">
        <v>0.6020833333333333</v>
      </c>
      <c r="S449" s="6" t="s">
        <v>665</v>
      </c>
      <c r="T449" s="6" t="s">
        <v>480</v>
      </c>
      <c r="U449" s="6" t="s">
        <v>481</v>
      </c>
    </row>
    <row r="450" spans="1:21" ht="15.75" x14ac:dyDescent="0.25">
      <c r="A450" s="3" t="s">
        <v>522</v>
      </c>
      <c r="B450" s="4">
        <v>44831</v>
      </c>
      <c r="C450" s="3" t="s">
        <v>22</v>
      </c>
      <c r="D450" s="3" t="s">
        <v>40</v>
      </c>
      <c r="E450" s="3" t="s">
        <v>41</v>
      </c>
      <c r="F450" s="3" t="s">
        <v>23</v>
      </c>
      <c r="G450" s="3">
        <v>51.511353</v>
      </c>
      <c r="H450" s="3" t="s">
        <v>28</v>
      </c>
      <c r="I450" s="3" t="s">
        <v>16</v>
      </c>
      <c r="J450" s="3" t="s">
        <v>17</v>
      </c>
      <c r="K450" s="3">
        <v>-0.20585300000000001</v>
      </c>
      <c r="L450" s="3">
        <v>1</v>
      </c>
      <c r="M450" s="3">
        <v>2</v>
      </c>
      <c r="N450" s="3" t="s">
        <v>476</v>
      </c>
      <c r="O450" s="3" t="s">
        <v>477</v>
      </c>
      <c r="P450" s="3" t="s">
        <v>483</v>
      </c>
      <c r="Q450" s="3">
        <v>30</v>
      </c>
      <c r="R450" s="5">
        <v>0.97916666666666663</v>
      </c>
      <c r="S450" s="3" t="s">
        <v>665</v>
      </c>
      <c r="T450" s="3" t="s">
        <v>480</v>
      </c>
      <c r="U450" s="3" t="s">
        <v>481</v>
      </c>
    </row>
    <row r="451" spans="1:21" ht="15.75" x14ac:dyDescent="0.25">
      <c r="A451" s="6" t="s">
        <v>523</v>
      </c>
      <c r="B451" s="7">
        <v>44829</v>
      </c>
      <c r="C451" s="6" t="s">
        <v>32</v>
      </c>
      <c r="D451" s="6" t="s">
        <v>12</v>
      </c>
      <c r="E451" s="6" t="s">
        <v>13</v>
      </c>
      <c r="F451" s="6" t="s">
        <v>23</v>
      </c>
      <c r="G451" s="6">
        <v>51.495804</v>
      </c>
      <c r="H451" s="6" t="s">
        <v>15</v>
      </c>
      <c r="I451" s="6" t="s">
        <v>16</v>
      </c>
      <c r="J451" s="6" t="s">
        <v>17</v>
      </c>
      <c r="K451" s="6">
        <v>-0.171455</v>
      </c>
      <c r="L451" s="6">
        <v>1</v>
      </c>
      <c r="M451" s="6">
        <v>1</v>
      </c>
      <c r="N451" s="6" t="s">
        <v>476</v>
      </c>
      <c r="O451" s="6" t="s">
        <v>477</v>
      </c>
      <c r="P451" s="6" t="s">
        <v>483</v>
      </c>
      <c r="Q451" s="6">
        <v>30</v>
      </c>
      <c r="R451" s="8">
        <v>0.68055555555555547</v>
      </c>
      <c r="S451" s="6" t="s">
        <v>665</v>
      </c>
      <c r="T451" s="6" t="s">
        <v>480</v>
      </c>
      <c r="U451" s="6" t="s">
        <v>481</v>
      </c>
    </row>
    <row r="452" spans="1:21" ht="15.75" x14ac:dyDescent="0.25">
      <c r="A452" s="3" t="s">
        <v>524</v>
      </c>
      <c r="B452" s="4">
        <v>44825</v>
      </c>
      <c r="C452" s="3" t="s">
        <v>19</v>
      </c>
      <c r="D452" s="3" t="s">
        <v>12</v>
      </c>
      <c r="E452" s="3" t="s">
        <v>20</v>
      </c>
      <c r="F452" s="3" t="s">
        <v>23</v>
      </c>
      <c r="G452" s="3">
        <v>51.519505000000002</v>
      </c>
      <c r="H452" s="3" t="s">
        <v>15</v>
      </c>
      <c r="I452" s="3" t="s">
        <v>16</v>
      </c>
      <c r="J452" s="3" t="s">
        <v>17</v>
      </c>
      <c r="K452" s="3">
        <v>-0.22153200000000001</v>
      </c>
      <c r="L452" s="3">
        <v>1</v>
      </c>
      <c r="M452" s="3">
        <v>2</v>
      </c>
      <c r="N452" s="3" t="s">
        <v>476</v>
      </c>
      <c r="O452" s="3" t="s">
        <v>477</v>
      </c>
      <c r="P452" s="3" t="s">
        <v>483</v>
      </c>
      <c r="Q452" s="3">
        <v>30</v>
      </c>
      <c r="R452" s="5">
        <v>0.61458333333333337</v>
      </c>
      <c r="S452" s="3" t="s">
        <v>665</v>
      </c>
      <c r="T452" s="3" t="s">
        <v>480</v>
      </c>
      <c r="U452" s="3" t="s">
        <v>484</v>
      </c>
    </row>
    <row r="453" spans="1:21" ht="15.75" x14ac:dyDescent="0.25">
      <c r="A453" s="6" t="s">
        <v>525</v>
      </c>
      <c r="B453" s="7">
        <v>44827</v>
      </c>
      <c r="C453" s="6" t="s">
        <v>34</v>
      </c>
      <c r="D453" s="6" t="s">
        <v>12</v>
      </c>
      <c r="E453" s="6" t="s">
        <v>13</v>
      </c>
      <c r="F453" s="6" t="s">
        <v>14</v>
      </c>
      <c r="G453" s="6">
        <v>51.497714000000002</v>
      </c>
      <c r="H453" s="6" t="s">
        <v>15</v>
      </c>
      <c r="I453" s="6" t="s">
        <v>16</v>
      </c>
      <c r="J453" s="6" t="s">
        <v>17</v>
      </c>
      <c r="K453" s="6">
        <v>-0.16705700000000001</v>
      </c>
      <c r="L453" s="6">
        <v>1</v>
      </c>
      <c r="M453" s="6">
        <v>2</v>
      </c>
      <c r="N453" s="6" t="s">
        <v>476</v>
      </c>
      <c r="O453" s="6" t="s">
        <v>477</v>
      </c>
      <c r="P453" s="6" t="s">
        <v>483</v>
      </c>
      <c r="Q453" s="6">
        <v>30</v>
      </c>
      <c r="R453" s="8">
        <v>0.63888888888888895</v>
      </c>
      <c r="S453" s="6" t="s">
        <v>665</v>
      </c>
      <c r="T453" s="6" t="s">
        <v>480</v>
      </c>
      <c r="U453" s="6" t="s">
        <v>481</v>
      </c>
    </row>
    <row r="454" spans="1:21" ht="15.75" x14ac:dyDescent="0.25">
      <c r="A454" s="3" t="s">
        <v>526</v>
      </c>
      <c r="B454" s="4">
        <v>44827</v>
      </c>
      <c r="C454" s="3" t="s">
        <v>34</v>
      </c>
      <c r="D454" s="3" t="s">
        <v>40</v>
      </c>
      <c r="E454" s="3" t="s">
        <v>41</v>
      </c>
      <c r="F454" s="3" t="s">
        <v>23</v>
      </c>
      <c r="G454" s="3">
        <v>51.501826999999999</v>
      </c>
      <c r="H454" s="3" t="s">
        <v>28</v>
      </c>
      <c r="I454" s="3" t="s">
        <v>158</v>
      </c>
      <c r="J454" s="3" t="s">
        <v>17</v>
      </c>
      <c r="K454" s="3">
        <v>-0.159831</v>
      </c>
      <c r="L454" s="3">
        <v>1</v>
      </c>
      <c r="M454" s="3">
        <v>1</v>
      </c>
      <c r="N454" s="3" t="s">
        <v>476</v>
      </c>
      <c r="O454" s="3" t="s">
        <v>482</v>
      </c>
      <c r="P454" s="3" t="s">
        <v>483</v>
      </c>
      <c r="Q454" s="3">
        <v>30</v>
      </c>
      <c r="R454" s="5">
        <v>0.82986111111111116</v>
      </c>
      <c r="S454" s="3" t="s">
        <v>665</v>
      </c>
      <c r="T454" s="3" t="s">
        <v>490</v>
      </c>
      <c r="U454" s="3" t="s">
        <v>481</v>
      </c>
    </row>
    <row r="455" spans="1:21" ht="15.75" x14ac:dyDescent="0.25">
      <c r="A455" s="6" t="s">
        <v>527</v>
      </c>
      <c r="B455" s="7">
        <v>44827</v>
      </c>
      <c r="C455" s="6" t="s">
        <v>34</v>
      </c>
      <c r="D455" s="6" t="s">
        <v>40</v>
      </c>
      <c r="E455" s="6" t="s">
        <v>41</v>
      </c>
      <c r="F455" s="6" t="s">
        <v>23</v>
      </c>
      <c r="G455" s="6">
        <v>51.479734999999998</v>
      </c>
      <c r="H455" s="6" t="s">
        <v>28</v>
      </c>
      <c r="I455" s="6" t="s">
        <v>16</v>
      </c>
      <c r="J455" s="6" t="s">
        <v>17</v>
      </c>
      <c r="K455" s="6">
        <v>-0.179011</v>
      </c>
      <c r="L455" s="6">
        <v>1</v>
      </c>
      <c r="M455" s="6">
        <v>2</v>
      </c>
      <c r="N455" s="6" t="s">
        <v>476</v>
      </c>
      <c r="O455" s="6" t="s">
        <v>482</v>
      </c>
      <c r="P455" s="6" t="s">
        <v>483</v>
      </c>
      <c r="Q455" s="6">
        <v>30</v>
      </c>
      <c r="R455" s="8">
        <v>0.87847222222222221</v>
      </c>
      <c r="S455" s="6" t="s">
        <v>665</v>
      </c>
      <c r="T455" s="6" t="s">
        <v>480</v>
      </c>
      <c r="U455" s="6" t="s">
        <v>481</v>
      </c>
    </row>
    <row r="456" spans="1:21" ht="15.75" x14ac:dyDescent="0.25">
      <c r="A456" s="3" t="s">
        <v>528</v>
      </c>
      <c r="B456" s="4">
        <v>44820</v>
      </c>
      <c r="C456" s="3" t="s">
        <v>34</v>
      </c>
      <c r="D456" s="3" t="s">
        <v>12</v>
      </c>
      <c r="E456" s="3" t="s">
        <v>20</v>
      </c>
      <c r="F456" s="3" t="s">
        <v>23</v>
      </c>
      <c r="G456" s="3">
        <v>51.492856000000003</v>
      </c>
      <c r="H456" s="3" t="s">
        <v>15</v>
      </c>
      <c r="I456" s="3" t="s">
        <v>16</v>
      </c>
      <c r="J456" s="3" t="s">
        <v>17</v>
      </c>
      <c r="K456" s="3">
        <v>-0.19591900000000001</v>
      </c>
      <c r="L456" s="3">
        <v>1</v>
      </c>
      <c r="M456" s="3">
        <v>2</v>
      </c>
      <c r="N456" s="3" t="s">
        <v>476</v>
      </c>
      <c r="O456" s="3" t="s">
        <v>477</v>
      </c>
      <c r="P456" s="3" t="s">
        <v>483</v>
      </c>
      <c r="Q456" s="3">
        <v>30</v>
      </c>
      <c r="R456" s="5">
        <v>0.72569444444444453</v>
      </c>
      <c r="S456" s="3" t="s">
        <v>665</v>
      </c>
      <c r="T456" s="3" t="s">
        <v>480</v>
      </c>
      <c r="U456" s="3" t="s">
        <v>497</v>
      </c>
    </row>
    <row r="457" spans="1:21" ht="15.75" x14ac:dyDescent="0.25">
      <c r="A457" s="6" t="s">
        <v>529</v>
      </c>
      <c r="B457" s="7">
        <v>44832</v>
      </c>
      <c r="C457" s="6" t="s">
        <v>19</v>
      </c>
      <c r="D457" s="6" t="s">
        <v>25</v>
      </c>
      <c r="E457" s="6" t="s">
        <v>13</v>
      </c>
      <c r="F457" s="6" t="s">
        <v>23</v>
      </c>
      <c r="G457" s="6">
        <v>51.501863</v>
      </c>
      <c r="H457" s="6" t="s">
        <v>15</v>
      </c>
      <c r="I457" s="6" t="s">
        <v>16</v>
      </c>
      <c r="J457" s="6" t="s">
        <v>17</v>
      </c>
      <c r="K457" s="6">
        <v>-0.18518899999999999</v>
      </c>
      <c r="L457" s="6">
        <v>1</v>
      </c>
      <c r="M457" s="6">
        <v>2</v>
      </c>
      <c r="N457" s="6" t="s">
        <v>476</v>
      </c>
      <c r="O457" s="6" t="s">
        <v>477</v>
      </c>
      <c r="P457" s="6" t="s">
        <v>483</v>
      </c>
      <c r="Q457" s="6">
        <v>30</v>
      </c>
      <c r="R457" s="8">
        <v>0.33680555555555558</v>
      </c>
      <c r="S457" s="6" t="s">
        <v>665</v>
      </c>
      <c r="T457" s="6" t="s">
        <v>480</v>
      </c>
      <c r="U457" s="6" t="s">
        <v>481</v>
      </c>
    </row>
    <row r="458" spans="1:21" ht="15.75" x14ac:dyDescent="0.25">
      <c r="A458" s="3" t="s">
        <v>530</v>
      </c>
      <c r="B458" s="4">
        <v>44829</v>
      </c>
      <c r="C458" s="3" t="s">
        <v>32</v>
      </c>
      <c r="D458" s="3" t="s">
        <v>12</v>
      </c>
      <c r="E458" s="3" t="s">
        <v>13</v>
      </c>
      <c r="F458" s="3" t="s">
        <v>23</v>
      </c>
      <c r="G458" s="3">
        <v>51.482990000000001</v>
      </c>
      <c r="H458" s="3" t="s">
        <v>15</v>
      </c>
      <c r="I458" s="3" t="s">
        <v>16</v>
      </c>
      <c r="J458" s="3" t="s">
        <v>17</v>
      </c>
      <c r="K458" s="3">
        <v>-0.18593899999999999</v>
      </c>
      <c r="L458" s="3">
        <v>1</v>
      </c>
      <c r="M458" s="3">
        <v>2</v>
      </c>
      <c r="N458" s="3" t="s">
        <v>476</v>
      </c>
      <c r="O458" s="3" t="s">
        <v>477</v>
      </c>
      <c r="P458" s="3" t="s">
        <v>483</v>
      </c>
      <c r="Q458" s="3">
        <v>30</v>
      </c>
      <c r="R458" s="5">
        <v>0.69444444444444453</v>
      </c>
      <c r="S458" s="3" t="s">
        <v>665</v>
      </c>
      <c r="T458" s="3" t="s">
        <v>480</v>
      </c>
      <c r="U458" s="3" t="s">
        <v>481</v>
      </c>
    </row>
    <row r="459" spans="1:21" ht="15.75" x14ac:dyDescent="0.25">
      <c r="A459" s="6" t="s">
        <v>531</v>
      </c>
      <c r="B459" s="7">
        <v>44827</v>
      </c>
      <c r="C459" s="6" t="s">
        <v>34</v>
      </c>
      <c r="D459" s="6" t="s">
        <v>12</v>
      </c>
      <c r="E459" s="6" t="s">
        <v>20</v>
      </c>
      <c r="F459" s="6" t="s">
        <v>23</v>
      </c>
      <c r="G459" s="6">
        <v>51.488424999999999</v>
      </c>
      <c r="H459" s="6" t="s">
        <v>28</v>
      </c>
      <c r="I459" s="6" t="s">
        <v>16</v>
      </c>
      <c r="J459" s="6" t="s">
        <v>17</v>
      </c>
      <c r="K459" s="6">
        <v>-0.17693600000000001</v>
      </c>
      <c r="L459" s="6">
        <v>1</v>
      </c>
      <c r="M459" s="6">
        <v>2</v>
      </c>
      <c r="N459" s="6" t="s">
        <v>476</v>
      </c>
      <c r="O459" s="6" t="s">
        <v>482</v>
      </c>
      <c r="P459" s="6" t="s">
        <v>483</v>
      </c>
      <c r="Q459" s="6">
        <v>30</v>
      </c>
      <c r="R459" s="8">
        <v>0.87430555555555556</v>
      </c>
      <c r="S459" s="6" t="s">
        <v>665</v>
      </c>
      <c r="T459" s="6" t="s">
        <v>490</v>
      </c>
      <c r="U459" s="6" t="s">
        <v>481</v>
      </c>
    </row>
    <row r="460" spans="1:21" ht="15.75" x14ac:dyDescent="0.25">
      <c r="A460" s="3" t="s">
        <v>532</v>
      </c>
      <c r="B460" s="4">
        <v>44819</v>
      </c>
      <c r="C460" s="3" t="s">
        <v>27</v>
      </c>
      <c r="D460" s="3" t="s">
        <v>40</v>
      </c>
      <c r="E460" s="3" t="s">
        <v>41</v>
      </c>
      <c r="F460" s="3" t="s">
        <v>23</v>
      </c>
      <c r="G460" s="3">
        <v>51.501398000000002</v>
      </c>
      <c r="H460" s="3" t="s">
        <v>28</v>
      </c>
      <c r="I460" s="3" t="s">
        <v>16</v>
      </c>
      <c r="J460" s="3" t="s">
        <v>17</v>
      </c>
      <c r="K460" s="3">
        <v>-0.16114500000000001</v>
      </c>
      <c r="L460" s="3">
        <v>1</v>
      </c>
      <c r="M460" s="3">
        <v>1</v>
      </c>
      <c r="N460" s="3" t="s">
        <v>476</v>
      </c>
      <c r="O460" s="3" t="s">
        <v>477</v>
      </c>
      <c r="P460" s="3" t="s">
        <v>483</v>
      </c>
      <c r="Q460" s="3">
        <v>30</v>
      </c>
      <c r="R460" s="5">
        <v>0.79513888888888884</v>
      </c>
      <c r="S460" s="3" t="s">
        <v>665</v>
      </c>
      <c r="T460" s="3" t="s">
        <v>480</v>
      </c>
      <c r="U460" s="3" t="s">
        <v>489</v>
      </c>
    </row>
    <row r="461" spans="1:21" ht="15.75" x14ac:dyDescent="0.25">
      <c r="A461" s="6" t="s">
        <v>533</v>
      </c>
      <c r="B461" s="7">
        <v>44830</v>
      </c>
      <c r="C461" s="6" t="s">
        <v>36</v>
      </c>
      <c r="D461" s="6" t="s">
        <v>12</v>
      </c>
      <c r="E461" s="6" t="s">
        <v>13</v>
      </c>
      <c r="F461" s="6" t="s">
        <v>23</v>
      </c>
      <c r="G461" s="6">
        <v>51.519106999999998</v>
      </c>
      <c r="H461" s="6" t="s">
        <v>15</v>
      </c>
      <c r="I461" s="6" t="s">
        <v>16</v>
      </c>
      <c r="J461" s="6" t="s">
        <v>17</v>
      </c>
      <c r="K461" s="6">
        <v>-0.21895300000000001</v>
      </c>
      <c r="L461" s="6">
        <v>1</v>
      </c>
      <c r="M461" s="6">
        <v>2</v>
      </c>
      <c r="N461" s="6" t="s">
        <v>476</v>
      </c>
      <c r="O461" s="6" t="s">
        <v>477</v>
      </c>
      <c r="P461" s="6" t="s">
        <v>483</v>
      </c>
      <c r="Q461" s="6">
        <v>30</v>
      </c>
      <c r="R461" s="8">
        <v>0.75555555555555554</v>
      </c>
      <c r="S461" s="6" t="s">
        <v>665</v>
      </c>
      <c r="T461" s="6" t="s">
        <v>480</v>
      </c>
      <c r="U461" s="6" t="s">
        <v>489</v>
      </c>
    </row>
    <row r="462" spans="1:21" ht="15.75" x14ac:dyDescent="0.25">
      <c r="A462" s="3" t="s">
        <v>534</v>
      </c>
      <c r="B462" s="4">
        <v>44829</v>
      </c>
      <c r="C462" s="3" t="s">
        <v>32</v>
      </c>
      <c r="D462" s="3" t="s">
        <v>25</v>
      </c>
      <c r="E462" s="3" t="s">
        <v>20</v>
      </c>
      <c r="F462" s="3" t="s">
        <v>23</v>
      </c>
      <c r="G462" s="3">
        <v>51.495201999999999</v>
      </c>
      <c r="H462" s="3" t="s">
        <v>15</v>
      </c>
      <c r="I462" s="3" t="s">
        <v>16</v>
      </c>
      <c r="J462" s="3" t="s">
        <v>17</v>
      </c>
      <c r="K462" s="3">
        <v>-0.17897099999999999</v>
      </c>
      <c r="L462" s="3">
        <v>1</v>
      </c>
      <c r="M462" s="3">
        <v>2</v>
      </c>
      <c r="N462" s="3" t="s">
        <v>476</v>
      </c>
      <c r="O462" s="3" t="s">
        <v>477</v>
      </c>
      <c r="P462" s="3" t="s">
        <v>488</v>
      </c>
      <c r="Q462" s="3">
        <v>30</v>
      </c>
      <c r="R462" s="5">
        <v>0.36805555555555558</v>
      </c>
      <c r="S462" s="3" t="s">
        <v>665</v>
      </c>
      <c r="T462" s="3" t="s">
        <v>480</v>
      </c>
      <c r="U462" s="3" t="s">
        <v>481</v>
      </c>
    </row>
    <row r="463" spans="1:21" ht="15.75" x14ac:dyDescent="0.25">
      <c r="A463" s="6" t="s">
        <v>535</v>
      </c>
      <c r="B463" s="7">
        <v>44818</v>
      </c>
      <c r="C463" s="6" t="s">
        <v>19</v>
      </c>
      <c r="D463" s="6" t="s">
        <v>12</v>
      </c>
      <c r="E463" s="6" t="s">
        <v>13</v>
      </c>
      <c r="F463" s="6" t="s">
        <v>23</v>
      </c>
      <c r="G463" s="6">
        <v>51.505848999999998</v>
      </c>
      <c r="H463" s="6" t="s">
        <v>15</v>
      </c>
      <c r="I463" s="6" t="s">
        <v>16</v>
      </c>
      <c r="J463" s="6" t="s">
        <v>17</v>
      </c>
      <c r="K463" s="6">
        <v>-0.210536</v>
      </c>
      <c r="L463" s="6">
        <v>1</v>
      </c>
      <c r="M463" s="6">
        <v>2</v>
      </c>
      <c r="N463" s="6" t="s">
        <v>476</v>
      </c>
      <c r="O463" s="6" t="s">
        <v>477</v>
      </c>
      <c r="P463" s="6" t="s">
        <v>483</v>
      </c>
      <c r="Q463" s="6">
        <v>30</v>
      </c>
      <c r="R463" s="8">
        <v>0.41666666666666669</v>
      </c>
      <c r="S463" s="6" t="s">
        <v>665</v>
      </c>
      <c r="T463" s="6" t="s">
        <v>480</v>
      </c>
      <c r="U463" s="6" t="s">
        <v>481</v>
      </c>
    </row>
    <row r="464" spans="1:21" ht="15.75" x14ac:dyDescent="0.25">
      <c r="A464" s="3" t="s">
        <v>536</v>
      </c>
      <c r="B464" s="4">
        <v>44832</v>
      </c>
      <c r="C464" s="3" t="s">
        <v>19</v>
      </c>
      <c r="D464" s="3" t="s">
        <v>12</v>
      </c>
      <c r="E464" s="3" t="s">
        <v>20</v>
      </c>
      <c r="F464" s="3" t="s">
        <v>23</v>
      </c>
      <c r="G464" s="3">
        <v>51.522176999999999</v>
      </c>
      <c r="H464" s="3" t="s">
        <v>15</v>
      </c>
      <c r="I464" s="3" t="s">
        <v>16</v>
      </c>
      <c r="J464" s="3" t="s">
        <v>17</v>
      </c>
      <c r="K464" s="3">
        <v>-0.20802200000000001</v>
      </c>
      <c r="L464" s="3">
        <v>1</v>
      </c>
      <c r="M464" s="3">
        <v>2</v>
      </c>
      <c r="N464" s="3" t="s">
        <v>476</v>
      </c>
      <c r="O464" s="3" t="s">
        <v>477</v>
      </c>
      <c r="P464" s="3" t="s">
        <v>483</v>
      </c>
      <c r="Q464" s="3">
        <v>30</v>
      </c>
      <c r="R464" s="5">
        <v>0.5</v>
      </c>
      <c r="S464" s="3" t="s">
        <v>665</v>
      </c>
      <c r="T464" s="3" t="s">
        <v>480</v>
      </c>
      <c r="U464" s="3" t="s">
        <v>487</v>
      </c>
    </row>
    <row r="465" spans="1:21" ht="15.75" x14ac:dyDescent="0.25">
      <c r="A465" s="6" t="s">
        <v>537</v>
      </c>
      <c r="B465" s="7">
        <v>44722</v>
      </c>
      <c r="C465" s="6" t="s">
        <v>34</v>
      </c>
      <c r="D465" s="6" t="s">
        <v>40</v>
      </c>
      <c r="E465" s="6" t="s">
        <v>41</v>
      </c>
      <c r="F465" s="6" t="s">
        <v>14</v>
      </c>
      <c r="G465" s="6">
        <v>51.494633</v>
      </c>
      <c r="H465" s="6" t="s">
        <v>15</v>
      </c>
      <c r="I465" s="6" t="s">
        <v>16</v>
      </c>
      <c r="J465" s="6" t="s">
        <v>17</v>
      </c>
      <c r="K465" s="6">
        <v>-0.194552</v>
      </c>
      <c r="L465" s="6">
        <v>1</v>
      </c>
      <c r="M465" s="6">
        <v>2</v>
      </c>
      <c r="N465" s="6" t="s">
        <v>476</v>
      </c>
      <c r="O465" s="6" t="s">
        <v>477</v>
      </c>
      <c r="P465" s="6" t="s">
        <v>483</v>
      </c>
      <c r="Q465" s="6">
        <v>30</v>
      </c>
      <c r="R465" s="8">
        <v>0.39583333333333331</v>
      </c>
      <c r="S465" s="6" t="s">
        <v>665</v>
      </c>
      <c r="T465" s="6" t="s">
        <v>480</v>
      </c>
      <c r="U465" s="6" t="s">
        <v>498</v>
      </c>
    </row>
    <row r="466" spans="1:21" ht="15.75" x14ac:dyDescent="0.25">
      <c r="A466" s="3" t="s">
        <v>538</v>
      </c>
      <c r="B466" s="4">
        <v>44834</v>
      </c>
      <c r="C466" s="3" t="s">
        <v>34</v>
      </c>
      <c r="D466" s="3" t="s">
        <v>12</v>
      </c>
      <c r="E466" s="3" t="s">
        <v>74</v>
      </c>
      <c r="F466" s="3" t="s">
        <v>14</v>
      </c>
      <c r="G466" s="3">
        <v>51.515101999999999</v>
      </c>
      <c r="H466" s="3" t="s">
        <v>28</v>
      </c>
      <c r="I466" s="3" t="s">
        <v>75</v>
      </c>
      <c r="J466" s="3" t="s">
        <v>17</v>
      </c>
      <c r="K466" s="3">
        <v>-0.22170400000000001</v>
      </c>
      <c r="L466" s="3">
        <v>3</v>
      </c>
      <c r="M466" s="3">
        <v>2</v>
      </c>
      <c r="N466" s="3" t="s">
        <v>476</v>
      </c>
      <c r="O466" s="3" t="s">
        <v>477</v>
      </c>
      <c r="P466" s="3" t="s">
        <v>74</v>
      </c>
      <c r="Q466" s="3">
        <v>40</v>
      </c>
      <c r="R466" s="5">
        <v>0.80902777777777779</v>
      </c>
      <c r="S466" s="3" t="s">
        <v>665</v>
      </c>
      <c r="T466" s="3" t="s">
        <v>480</v>
      </c>
      <c r="U466" s="3" t="s">
        <v>481</v>
      </c>
    </row>
    <row r="467" spans="1:21" ht="15.75" x14ac:dyDescent="0.25">
      <c r="A467" s="6" t="s">
        <v>539</v>
      </c>
      <c r="B467" s="7">
        <v>44836</v>
      </c>
      <c r="C467" s="6" t="s">
        <v>32</v>
      </c>
      <c r="D467" s="6" t="s">
        <v>40</v>
      </c>
      <c r="E467" s="6" t="s">
        <v>41</v>
      </c>
      <c r="F467" s="6" t="s">
        <v>23</v>
      </c>
      <c r="G467" s="6">
        <v>51.515886999999999</v>
      </c>
      <c r="H467" s="6" t="s">
        <v>28</v>
      </c>
      <c r="I467" s="6" t="s">
        <v>16</v>
      </c>
      <c r="J467" s="6" t="s">
        <v>17</v>
      </c>
      <c r="K467" s="6">
        <v>-0.21417900000000001</v>
      </c>
      <c r="L467" s="6">
        <v>1</v>
      </c>
      <c r="M467" s="6">
        <v>2</v>
      </c>
      <c r="N467" s="6" t="s">
        <v>476</v>
      </c>
      <c r="O467" s="6" t="s">
        <v>477</v>
      </c>
      <c r="P467" s="6" t="s">
        <v>483</v>
      </c>
      <c r="Q467" s="6">
        <v>30</v>
      </c>
      <c r="R467" s="8">
        <v>0.88541666666666663</v>
      </c>
      <c r="S467" s="6" t="s">
        <v>665</v>
      </c>
      <c r="T467" s="6" t="s">
        <v>480</v>
      </c>
      <c r="U467" s="6" t="s">
        <v>481</v>
      </c>
    </row>
    <row r="468" spans="1:21" ht="15.75" x14ac:dyDescent="0.25">
      <c r="A468" s="3" t="s">
        <v>540</v>
      </c>
      <c r="B468" s="4">
        <v>44836</v>
      </c>
      <c r="C468" s="3" t="s">
        <v>32</v>
      </c>
      <c r="D468" s="3" t="s">
        <v>12</v>
      </c>
      <c r="E468" s="3" t="s">
        <v>13</v>
      </c>
      <c r="F468" s="3" t="s">
        <v>23</v>
      </c>
      <c r="G468" s="3">
        <v>51.494069000000003</v>
      </c>
      <c r="H468" s="3" t="s">
        <v>15</v>
      </c>
      <c r="I468" s="3" t="s">
        <v>16</v>
      </c>
      <c r="J468" s="3" t="s">
        <v>17</v>
      </c>
      <c r="K468" s="3">
        <v>-0.158271</v>
      </c>
      <c r="L468" s="3">
        <v>1</v>
      </c>
      <c r="M468" s="3">
        <v>2</v>
      </c>
      <c r="N468" s="3" t="s">
        <v>476</v>
      </c>
      <c r="O468" s="3" t="s">
        <v>477</v>
      </c>
      <c r="P468" s="3" t="s">
        <v>483</v>
      </c>
      <c r="Q468" s="3">
        <v>30</v>
      </c>
      <c r="R468" s="5">
        <v>0.75694444444444453</v>
      </c>
      <c r="S468" s="3" t="s">
        <v>665</v>
      </c>
      <c r="T468" s="3" t="s">
        <v>480</v>
      </c>
      <c r="U468" s="3" t="s">
        <v>481</v>
      </c>
    </row>
    <row r="469" spans="1:21" ht="15.75" x14ac:dyDescent="0.25">
      <c r="A469" s="6" t="s">
        <v>541</v>
      </c>
      <c r="B469" s="7">
        <v>44834</v>
      </c>
      <c r="C469" s="6" t="s">
        <v>34</v>
      </c>
      <c r="D469" s="6" t="s">
        <v>12</v>
      </c>
      <c r="E469" s="6" t="s">
        <v>13</v>
      </c>
      <c r="F469" s="6" t="s">
        <v>23</v>
      </c>
      <c r="G469" s="6">
        <v>51.496577000000002</v>
      </c>
      <c r="H469" s="6" t="s">
        <v>28</v>
      </c>
      <c r="I469" s="6" t="s">
        <v>16</v>
      </c>
      <c r="J469" s="6" t="s">
        <v>17</v>
      </c>
      <c r="K469" s="6">
        <v>-0.19231400000000001</v>
      </c>
      <c r="L469" s="6">
        <v>1</v>
      </c>
      <c r="M469" s="6">
        <v>2</v>
      </c>
      <c r="N469" s="6" t="s">
        <v>476</v>
      </c>
      <c r="O469" s="6" t="s">
        <v>477</v>
      </c>
      <c r="P469" s="6" t="s">
        <v>483</v>
      </c>
      <c r="Q469" s="6">
        <v>30</v>
      </c>
      <c r="R469" s="8">
        <v>0.78472222222222221</v>
      </c>
      <c r="S469" s="6" t="s">
        <v>665</v>
      </c>
      <c r="T469" s="6" t="s">
        <v>480</v>
      </c>
      <c r="U469" s="6" t="s">
        <v>481</v>
      </c>
    </row>
    <row r="470" spans="1:21" ht="15.75" x14ac:dyDescent="0.25">
      <c r="A470" s="3" t="s">
        <v>542</v>
      </c>
      <c r="B470" s="4">
        <v>44835</v>
      </c>
      <c r="C470" s="3" t="s">
        <v>11</v>
      </c>
      <c r="D470" s="3" t="s">
        <v>12</v>
      </c>
      <c r="E470" s="3" t="s">
        <v>13</v>
      </c>
      <c r="F470" s="3" t="s">
        <v>23</v>
      </c>
      <c r="G470" s="3">
        <v>51.490997999999998</v>
      </c>
      <c r="H470" s="3" t="s">
        <v>28</v>
      </c>
      <c r="I470" s="3" t="s">
        <v>16</v>
      </c>
      <c r="J470" s="3" t="s">
        <v>17</v>
      </c>
      <c r="K470" s="3">
        <v>-0.16314899999999999</v>
      </c>
      <c r="L470" s="3">
        <v>1</v>
      </c>
      <c r="M470" s="3">
        <v>2</v>
      </c>
      <c r="N470" s="3" t="s">
        <v>476</v>
      </c>
      <c r="O470" s="3" t="s">
        <v>477</v>
      </c>
      <c r="P470" s="3" t="s">
        <v>483</v>
      </c>
      <c r="Q470" s="3">
        <v>30</v>
      </c>
      <c r="R470" s="5">
        <v>2.0833333333333332E-2</v>
      </c>
      <c r="S470" s="3" t="s">
        <v>665</v>
      </c>
      <c r="T470" s="3" t="s">
        <v>480</v>
      </c>
      <c r="U470" s="3" t="s">
        <v>481</v>
      </c>
    </row>
    <row r="471" spans="1:21" ht="15.75" x14ac:dyDescent="0.25">
      <c r="A471" s="6" t="s">
        <v>543</v>
      </c>
      <c r="B471" s="7">
        <v>44834</v>
      </c>
      <c r="C471" s="6" t="s">
        <v>34</v>
      </c>
      <c r="D471" s="6" t="s">
        <v>40</v>
      </c>
      <c r="E471" s="6" t="s">
        <v>41</v>
      </c>
      <c r="F471" s="6" t="s">
        <v>23</v>
      </c>
      <c r="G471" s="6">
        <v>51.488785</v>
      </c>
      <c r="H471" s="6" t="s">
        <v>15</v>
      </c>
      <c r="I471" s="6" t="s">
        <v>16</v>
      </c>
      <c r="J471" s="6" t="s">
        <v>17</v>
      </c>
      <c r="K471" s="6">
        <v>-0.16539799999999999</v>
      </c>
      <c r="L471" s="6">
        <v>1</v>
      </c>
      <c r="M471" s="6">
        <v>1</v>
      </c>
      <c r="N471" s="6" t="s">
        <v>476</v>
      </c>
      <c r="O471" s="6" t="s">
        <v>477</v>
      </c>
      <c r="P471" s="6" t="s">
        <v>483</v>
      </c>
      <c r="Q471" s="6">
        <v>30</v>
      </c>
      <c r="R471" s="8">
        <v>0.69444444444444453</v>
      </c>
      <c r="S471" s="6" t="s">
        <v>665</v>
      </c>
      <c r="T471" s="6" t="s">
        <v>480</v>
      </c>
      <c r="U471" s="6" t="s">
        <v>481</v>
      </c>
    </row>
    <row r="472" spans="1:21" ht="15.75" x14ac:dyDescent="0.25">
      <c r="A472" s="3" t="s">
        <v>544</v>
      </c>
      <c r="B472" s="4">
        <v>44836</v>
      </c>
      <c r="C472" s="3" t="s">
        <v>32</v>
      </c>
      <c r="D472" s="3" t="s">
        <v>12</v>
      </c>
      <c r="E472" s="3" t="s">
        <v>13</v>
      </c>
      <c r="F472" s="3" t="s">
        <v>23</v>
      </c>
      <c r="G472" s="3">
        <v>51.493434999999998</v>
      </c>
      <c r="H472" s="3" t="s">
        <v>28</v>
      </c>
      <c r="I472" s="3" t="s">
        <v>16</v>
      </c>
      <c r="J472" s="3" t="s">
        <v>17</v>
      </c>
      <c r="K472" s="3">
        <v>-0.15800800000000001</v>
      </c>
      <c r="L472" s="3">
        <v>1</v>
      </c>
      <c r="M472" s="3">
        <v>1</v>
      </c>
      <c r="N472" s="3" t="s">
        <v>476</v>
      </c>
      <c r="O472" s="3" t="s">
        <v>477</v>
      </c>
      <c r="P472" s="3" t="s">
        <v>483</v>
      </c>
      <c r="Q472" s="3">
        <v>30</v>
      </c>
      <c r="R472" s="5">
        <v>0.11597222222222221</v>
      </c>
      <c r="S472" s="3" t="s">
        <v>665</v>
      </c>
      <c r="T472" s="3" t="s">
        <v>480</v>
      </c>
      <c r="U472" s="3" t="s">
        <v>481</v>
      </c>
    </row>
    <row r="473" spans="1:21" ht="15.75" x14ac:dyDescent="0.25">
      <c r="A473" s="6" t="s">
        <v>545</v>
      </c>
      <c r="B473" s="7">
        <v>44837</v>
      </c>
      <c r="C473" s="6" t="s">
        <v>36</v>
      </c>
      <c r="D473" s="6" t="s">
        <v>12</v>
      </c>
      <c r="E473" s="6" t="s">
        <v>20</v>
      </c>
      <c r="F473" s="6" t="s">
        <v>23</v>
      </c>
      <c r="G473" s="6">
        <v>51.515954999999998</v>
      </c>
      <c r="H473" s="6" t="s">
        <v>15</v>
      </c>
      <c r="I473" s="6" t="s">
        <v>16</v>
      </c>
      <c r="J473" s="6" t="s">
        <v>17</v>
      </c>
      <c r="K473" s="6">
        <v>-0.21273500000000001</v>
      </c>
      <c r="L473" s="6">
        <v>1</v>
      </c>
      <c r="M473" s="6">
        <v>2</v>
      </c>
      <c r="N473" s="6" t="s">
        <v>476</v>
      </c>
      <c r="O473" s="6" t="s">
        <v>477</v>
      </c>
      <c r="P473" s="6" t="s">
        <v>483</v>
      </c>
      <c r="Q473" s="6">
        <v>30</v>
      </c>
      <c r="R473" s="8">
        <v>0.72361111111111109</v>
      </c>
      <c r="S473" s="6" t="s">
        <v>665</v>
      </c>
      <c r="T473" s="6" t="s">
        <v>546</v>
      </c>
      <c r="U473" s="6" t="s">
        <v>481</v>
      </c>
    </row>
    <row r="474" spans="1:21" ht="15.75" x14ac:dyDescent="0.25">
      <c r="A474" s="3" t="s">
        <v>547</v>
      </c>
      <c r="B474" s="4">
        <v>44836</v>
      </c>
      <c r="C474" s="3" t="s">
        <v>32</v>
      </c>
      <c r="D474" s="3" t="s">
        <v>12</v>
      </c>
      <c r="E474" s="3" t="s">
        <v>13</v>
      </c>
      <c r="F474" s="3" t="s">
        <v>23</v>
      </c>
      <c r="G474" s="3">
        <v>51.492209000000003</v>
      </c>
      <c r="H474" s="3" t="s">
        <v>28</v>
      </c>
      <c r="I474" s="3" t="s">
        <v>16</v>
      </c>
      <c r="J474" s="3" t="s">
        <v>17</v>
      </c>
      <c r="K474" s="3">
        <v>-0.16583700000000001</v>
      </c>
      <c r="L474" s="3">
        <v>1</v>
      </c>
      <c r="M474" s="3">
        <v>2</v>
      </c>
      <c r="N474" s="3" t="s">
        <v>476</v>
      </c>
      <c r="O474" s="3" t="s">
        <v>477</v>
      </c>
      <c r="P474" s="3" t="s">
        <v>483</v>
      </c>
      <c r="Q474" s="3">
        <v>30</v>
      </c>
      <c r="R474" s="5">
        <v>0.8847222222222223</v>
      </c>
      <c r="S474" s="3" t="s">
        <v>665</v>
      </c>
      <c r="T474" s="3" t="s">
        <v>480</v>
      </c>
      <c r="U474" s="3" t="s">
        <v>481</v>
      </c>
    </row>
    <row r="475" spans="1:21" ht="15.75" x14ac:dyDescent="0.25">
      <c r="A475" s="6" t="s">
        <v>548</v>
      </c>
      <c r="B475" s="7">
        <v>44832</v>
      </c>
      <c r="C475" s="6" t="s">
        <v>19</v>
      </c>
      <c r="D475" s="6" t="s">
        <v>12</v>
      </c>
      <c r="E475" s="6" t="s">
        <v>13</v>
      </c>
      <c r="F475" s="6" t="s">
        <v>14</v>
      </c>
      <c r="G475" s="6">
        <v>51.493918999999998</v>
      </c>
      <c r="H475" s="6" t="s">
        <v>15</v>
      </c>
      <c r="I475" s="6" t="s">
        <v>16</v>
      </c>
      <c r="J475" s="6" t="s">
        <v>17</v>
      </c>
      <c r="K475" s="6">
        <v>-0.17743700000000001</v>
      </c>
      <c r="L475" s="6">
        <v>1</v>
      </c>
      <c r="M475" s="6">
        <v>2</v>
      </c>
      <c r="N475" s="6" t="s">
        <v>476</v>
      </c>
      <c r="O475" s="6" t="s">
        <v>477</v>
      </c>
      <c r="P475" s="6" t="s">
        <v>483</v>
      </c>
      <c r="Q475" s="6">
        <v>30</v>
      </c>
      <c r="R475" s="8">
        <v>0.3611111111111111</v>
      </c>
      <c r="S475" s="6" t="s">
        <v>665</v>
      </c>
      <c r="T475" s="6" t="s">
        <v>480</v>
      </c>
      <c r="U475" s="6" t="s">
        <v>493</v>
      </c>
    </row>
    <row r="476" spans="1:21" ht="15.75" x14ac:dyDescent="0.25">
      <c r="A476" s="3" t="s">
        <v>549</v>
      </c>
      <c r="B476" s="4">
        <v>44826</v>
      </c>
      <c r="C476" s="3" t="s">
        <v>27</v>
      </c>
      <c r="D476" s="3" t="s">
        <v>12</v>
      </c>
      <c r="E476" s="3" t="s">
        <v>13</v>
      </c>
      <c r="F476" s="3" t="s">
        <v>23</v>
      </c>
      <c r="G476" s="3">
        <v>51.480460000000001</v>
      </c>
      <c r="H476" s="3" t="s">
        <v>15</v>
      </c>
      <c r="I476" s="3" t="s">
        <v>16</v>
      </c>
      <c r="J476" s="3" t="s">
        <v>17</v>
      </c>
      <c r="K476" s="3">
        <v>-0.18517500000000001</v>
      </c>
      <c r="L476" s="3">
        <v>1</v>
      </c>
      <c r="M476" s="3">
        <v>2</v>
      </c>
      <c r="N476" s="3" t="s">
        <v>476</v>
      </c>
      <c r="O476" s="3" t="s">
        <v>477</v>
      </c>
      <c r="P476" s="3" t="s">
        <v>483</v>
      </c>
      <c r="Q476" s="3">
        <v>30</v>
      </c>
      <c r="R476" s="5">
        <v>0.66666666666666663</v>
      </c>
      <c r="S476" s="3" t="s">
        <v>665</v>
      </c>
      <c r="T476" s="3" t="s">
        <v>480</v>
      </c>
      <c r="U476" s="3" t="s">
        <v>487</v>
      </c>
    </row>
    <row r="477" spans="1:21" ht="15.75" x14ac:dyDescent="0.25">
      <c r="A477" s="6" t="s">
        <v>550</v>
      </c>
      <c r="B477" s="7">
        <v>44826</v>
      </c>
      <c r="C477" s="6" t="s">
        <v>27</v>
      </c>
      <c r="D477" s="6" t="s">
        <v>40</v>
      </c>
      <c r="E477" s="6" t="s">
        <v>41</v>
      </c>
      <c r="F477" s="6" t="s">
        <v>14</v>
      </c>
      <c r="G477" s="6">
        <v>51.514245000000003</v>
      </c>
      <c r="H477" s="6" t="s">
        <v>15</v>
      </c>
      <c r="I477" s="6" t="s">
        <v>16</v>
      </c>
      <c r="J477" s="6" t="s">
        <v>17</v>
      </c>
      <c r="K477" s="6">
        <v>-0.21265700000000001</v>
      </c>
      <c r="L477" s="6">
        <v>1</v>
      </c>
      <c r="M477" s="6">
        <v>1</v>
      </c>
      <c r="N477" s="6" t="s">
        <v>476</v>
      </c>
      <c r="O477" s="6" t="s">
        <v>477</v>
      </c>
      <c r="P477" s="6" t="s">
        <v>483</v>
      </c>
      <c r="Q477" s="6">
        <v>30</v>
      </c>
      <c r="R477" s="8">
        <v>0.46527777777777773</v>
      </c>
      <c r="S477" s="6" t="s">
        <v>665</v>
      </c>
      <c r="T477" s="6" t="s">
        <v>480</v>
      </c>
      <c r="U477" s="6" t="s">
        <v>481</v>
      </c>
    </row>
    <row r="478" spans="1:21" ht="15.75" x14ac:dyDescent="0.25">
      <c r="A478" s="3" t="s">
        <v>551</v>
      </c>
      <c r="B478" s="4">
        <v>44840</v>
      </c>
      <c r="C478" s="3" t="s">
        <v>27</v>
      </c>
      <c r="D478" s="3" t="s">
        <v>25</v>
      </c>
      <c r="E478" s="3" t="s">
        <v>13</v>
      </c>
      <c r="F478" s="3" t="s">
        <v>23</v>
      </c>
      <c r="G478" s="3">
        <v>51.495660000000001</v>
      </c>
      <c r="H478" s="3" t="s">
        <v>15</v>
      </c>
      <c r="I478" s="3" t="s">
        <v>16</v>
      </c>
      <c r="J478" s="3" t="s">
        <v>453</v>
      </c>
      <c r="K478" s="3">
        <v>-0.173766</v>
      </c>
      <c r="L478" s="3">
        <v>1</v>
      </c>
      <c r="M478" s="3">
        <v>2</v>
      </c>
      <c r="N478" s="3" t="s">
        <v>476</v>
      </c>
      <c r="O478" s="3" t="s">
        <v>477</v>
      </c>
      <c r="P478" s="3" t="s">
        <v>483</v>
      </c>
      <c r="Q478" s="3">
        <v>30</v>
      </c>
      <c r="R478" s="5">
        <v>0.73333333333333339</v>
      </c>
      <c r="S478" s="3" t="s">
        <v>665</v>
      </c>
      <c r="T478" s="3" t="s">
        <v>480</v>
      </c>
      <c r="U478" s="3" t="s">
        <v>496</v>
      </c>
    </row>
    <row r="479" spans="1:21" ht="15.75" x14ac:dyDescent="0.25">
      <c r="A479" s="6" t="s">
        <v>552</v>
      </c>
      <c r="B479" s="7">
        <v>44840</v>
      </c>
      <c r="C479" s="6" t="s">
        <v>27</v>
      </c>
      <c r="D479" s="6" t="s">
        <v>12</v>
      </c>
      <c r="E479" s="6" t="s">
        <v>13</v>
      </c>
      <c r="F479" s="6" t="s">
        <v>14</v>
      </c>
      <c r="G479" s="6">
        <v>51.515849000000003</v>
      </c>
      <c r="H479" s="6" t="s">
        <v>15</v>
      </c>
      <c r="I479" s="6" t="s">
        <v>16</v>
      </c>
      <c r="J479" s="6" t="s">
        <v>17</v>
      </c>
      <c r="K479" s="6">
        <v>-0.217639</v>
      </c>
      <c r="L479" s="6">
        <v>1</v>
      </c>
      <c r="M479" s="6">
        <v>1</v>
      </c>
      <c r="N479" s="6" t="s">
        <v>476</v>
      </c>
      <c r="O479" s="6" t="s">
        <v>477</v>
      </c>
      <c r="P479" s="6" t="s">
        <v>483</v>
      </c>
      <c r="Q479" s="6">
        <v>30</v>
      </c>
      <c r="R479" s="8">
        <v>0.69791666666666663</v>
      </c>
      <c r="S479" s="6" t="s">
        <v>665</v>
      </c>
      <c r="T479" s="6" t="s">
        <v>480</v>
      </c>
      <c r="U479" s="6" t="s">
        <v>481</v>
      </c>
    </row>
    <row r="480" spans="1:21" ht="15.75" x14ac:dyDescent="0.25">
      <c r="A480" s="3" t="s">
        <v>553</v>
      </c>
      <c r="B480" s="4">
        <v>44833</v>
      </c>
      <c r="C480" s="3" t="s">
        <v>27</v>
      </c>
      <c r="D480" s="3" t="s">
        <v>12</v>
      </c>
      <c r="E480" s="3" t="s">
        <v>13</v>
      </c>
      <c r="F480" s="3" t="s">
        <v>23</v>
      </c>
      <c r="G480" s="3">
        <v>51.522078</v>
      </c>
      <c r="H480" s="3" t="s">
        <v>15</v>
      </c>
      <c r="I480" s="3" t="s">
        <v>158</v>
      </c>
      <c r="J480" s="3" t="s">
        <v>17</v>
      </c>
      <c r="K480" s="3">
        <v>-0.201539</v>
      </c>
      <c r="L480" s="3">
        <v>1</v>
      </c>
      <c r="M480" s="3">
        <v>2</v>
      </c>
      <c r="N480" s="3" t="s">
        <v>476</v>
      </c>
      <c r="O480" s="3" t="s">
        <v>477</v>
      </c>
      <c r="P480" s="3" t="s">
        <v>483</v>
      </c>
      <c r="Q480" s="3">
        <v>30</v>
      </c>
      <c r="R480" s="5">
        <v>0.43055555555555558</v>
      </c>
      <c r="S480" s="3" t="s">
        <v>665</v>
      </c>
      <c r="T480" s="3" t="s">
        <v>480</v>
      </c>
      <c r="U480" s="3" t="s">
        <v>481</v>
      </c>
    </row>
    <row r="481" spans="1:21" ht="15.75" x14ac:dyDescent="0.25">
      <c r="A481" s="6" t="s">
        <v>554</v>
      </c>
      <c r="B481" s="7">
        <v>44846</v>
      </c>
      <c r="C481" s="6" t="s">
        <v>19</v>
      </c>
      <c r="D481" s="6" t="s">
        <v>25</v>
      </c>
      <c r="E481" s="6" t="s">
        <v>13</v>
      </c>
      <c r="F481" s="6" t="s">
        <v>23</v>
      </c>
      <c r="G481" s="6">
        <v>51.493335000000002</v>
      </c>
      <c r="H481" s="6" t="s">
        <v>28</v>
      </c>
      <c r="I481" s="6" t="s">
        <v>16</v>
      </c>
      <c r="J481" s="6" t="s">
        <v>17</v>
      </c>
      <c r="K481" s="6">
        <v>-0.16881699999999999</v>
      </c>
      <c r="L481" s="6">
        <v>1</v>
      </c>
      <c r="M481" s="6">
        <v>1</v>
      </c>
      <c r="N481" s="6" t="s">
        <v>476</v>
      </c>
      <c r="O481" s="6" t="s">
        <v>477</v>
      </c>
      <c r="P481" s="6" t="s">
        <v>483</v>
      </c>
      <c r="Q481" s="6">
        <v>30</v>
      </c>
      <c r="R481" s="8">
        <v>1.1111111111111112E-2</v>
      </c>
      <c r="S481" s="6" t="s">
        <v>665</v>
      </c>
      <c r="T481" s="6" t="s">
        <v>480</v>
      </c>
      <c r="U481" s="6" t="s">
        <v>481</v>
      </c>
    </row>
    <row r="482" spans="1:21" ht="15.75" x14ac:dyDescent="0.25">
      <c r="A482" s="3" t="s">
        <v>555</v>
      </c>
      <c r="B482" s="4">
        <v>44843</v>
      </c>
      <c r="C482" s="3" t="s">
        <v>32</v>
      </c>
      <c r="D482" s="3" t="s">
        <v>40</v>
      </c>
      <c r="E482" s="3" t="s">
        <v>41</v>
      </c>
      <c r="F482" s="3" t="s">
        <v>23</v>
      </c>
      <c r="G482" s="3">
        <v>51.506866000000002</v>
      </c>
      <c r="H482" s="3" t="s">
        <v>15</v>
      </c>
      <c r="I482" s="3" t="s">
        <v>16</v>
      </c>
      <c r="J482" s="3" t="s">
        <v>17</v>
      </c>
      <c r="K482" s="3">
        <v>-0.20646200000000001</v>
      </c>
      <c r="L482" s="3">
        <v>1</v>
      </c>
      <c r="M482" s="3">
        <v>1</v>
      </c>
      <c r="N482" s="3" t="s">
        <v>476</v>
      </c>
      <c r="O482" s="3" t="s">
        <v>477</v>
      </c>
      <c r="P482" s="3" t="s">
        <v>483</v>
      </c>
      <c r="Q482" s="3">
        <v>30</v>
      </c>
      <c r="R482" s="5">
        <v>0.51597222222222217</v>
      </c>
      <c r="S482" s="3" t="s">
        <v>665</v>
      </c>
      <c r="T482" s="3" t="s">
        <v>480</v>
      </c>
      <c r="U482" s="3" t="s">
        <v>481</v>
      </c>
    </row>
    <row r="483" spans="1:21" ht="15.75" x14ac:dyDescent="0.25">
      <c r="A483" s="6" t="s">
        <v>556</v>
      </c>
      <c r="B483" s="7">
        <v>44843</v>
      </c>
      <c r="C483" s="6" t="s">
        <v>32</v>
      </c>
      <c r="D483" s="6" t="s">
        <v>12</v>
      </c>
      <c r="E483" s="6" t="s">
        <v>13</v>
      </c>
      <c r="F483" s="6" t="s">
        <v>23</v>
      </c>
      <c r="G483" s="6">
        <v>51.492930000000001</v>
      </c>
      <c r="H483" s="6" t="s">
        <v>15</v>
      </c>
      <c r="I483" s="6" t="s">
        <v>16</v>
      </c>
      <c r="J483" s="6" t="s">
        <v>17</v>
      </c>
      <c r="K483" s="6">
        <v>-0.16595199999999999</v>
      </c>
      <c r="L483" s="6">
        <v>1</v>
      </c>
      <c r="M483" s="6">
        <v>1</v>
      </c>
      <c r="N483" s="6" t="s">
        <v>476</v>
      </c>
      <c r="O483" s="6" t="s">
        <v>482</v>
      </c>
      <c r="P483" s="6" t="s">
        <v>483</v>
      </c>
      <c r="Q483" s="6">
        <v>30</v>
      </c>
      <c r="R483" s="8">
        <v>0.70833333333333337</v>
      </c>
      <c r="S483" s="6" t="s">
        <v>665</v>
      </c>
      <c r="T483" s="6" t="s">
        <v>490</v>
      </c>
      <c r="U483" s="6" t="s">
        <v>481</v>
      </c>
    </row>
    <row r="484" spans="1:21" ht="15.75" x14ac:dyDescent="0.25">
      <c r="A484" s="3" t="s">
        <v>557</v>
      </c>
      <c r="B484" s="4">
        <v>44835</v>
      </c>
      <c r="C484" s="3" t="s">
        <v>11</v>
      </c>
      <c r="D484" s="3" t="s">
        <v>25</v>
      </c>
      <c r="E484" s="3" t="s">
        <v>20</v>
      </c>
      <c r="F484" s="3" t="s">
        <v>23</v>
      </c>
      <c r="G484" s="3">
        <v>51.509374000000001</v>
      </c>
      <c r="H484" s="3" t="s">
        <v>15</v>
      </c>
      <c r="I484" s="3" t="s">
        <v>16</v>
      </c>
      <c r="J484" s="3" t="s">
        <v>17</v>
      </c>
      <c r="K484" s="3">
        <v>-0.19411400000000001</v>
      </c>
      <c r="L484" s="3">
        <v>1</v>
      </c>
      <c r="M484" s="3">
        <v>2</v>
      </c>
      <c r="N484" s="3" t="s">
        <v>476</v>
      </c>
      <c r="O484" s="3" t="s">
        <v>477</v>
      </c>
      <c r="P484" s="3" t="s">
        <v>483</v>
      </c>
      <c r="Q484" s="3">
        <v>30</v>
      </c>
      <c r="R484" s="5">
        <v>0.5</v>
      </c>
      <c r="S484" s="3" t="s">
        <v>665</v>
      </c>
      <c r="T484" s="3" t="s">
        <v>480</v>
      </c>
      <c r="U484" s="3" t="s">
        <v>481</v>
      </c>
    </row>
    <row r="485" spans="1:21" ht="15.75" x14ac:dyDescent="0.25">
      <c r="A485" s="6" t="s">
        <v>558</v>
      </c>
      <c r="B485" s="7">
        <v>44831</v>
      </c>
      <c r="C485" s="6" t="s">
        <v>22</v>
      </c>
      <c r="D485" s="6" t="s">
        <v>12</v>
      </c>
      <c r="E485" s="6" t="s">
        <v>13</v>
      </c>
      <c r="F485" s="6" t="s">
        <v>14</v>
      </c>
      <c r="G485" s="6">
        <v>51.484195</v>
      </c>
      <c r="H485" s="6" t="s">
        <v>15</v>
      </c>
      <c r="I485" s="6" t="s">
        <v>16</v>
      </c>
      <c r="J485" s="6" t="s">
        <v>17</v>
      </c>
      <c r="K485" s="6">
        <v>-0.159389</v>
      </c>
      <c r="L485" s="6">
        <v>1</v>
      </c>
      <c r="M485" s="6">
        <v>2</v>
      </c>
      <c r="N485" s="6" t="s">
        <v>476</v>
      </c>
      <c r="O485" s="6" t="s">
        <v>477</v>
      </c>
      <c r="P485" s="6" t="s">
        <v>483</v>
      </c>
      <c r="Q485" s="6">
        <v>30</v>
      </c>
      <c r="R485" s="8">
        <v>0.30208333333333331</v>
      </c>
      <c r="S485" s="6" t="s">
        <v>665</v>
      </c>
      <c r="T485" s="6" t="s">
        <v>480</v>
      </c>
      <c r="U485" s="6" t="s">
        <v>487</v>
      </c>
    </row>
    <row r="486" spans="1:21" ht="15.75" x14ac:dyDescent="0.25">
      <c r="A486" s="3" t="s">
        <v>559</v>
      </c>
      <c r="B486" s="4">
        <v>44844</v>
      </c>
      <c r="C486" s="3" t="s">
        <v>36</v>
      </c>
      <c r="D486" s="3" t="s">
        <v>40</v>
      </c>
      <c r="E486" s="3" t="s">
        <v>41</v>
      </c>
      <c r="F486" s="3" t="s">
        <v>23</v>
      </c>
      <c r="G486" s="3">
        <v>51.485177999999998</v>
      </c>
      <c r="H486" s="3" t="s">
        <v>15</v>
      </c>
      <c r="I486" s="3" t="s">
        <v>16</v>
      </c>
      <c r="J486" s="3" t="s">
        <v>17</v>
      </c>
      <c r="K486" s="3">
        <v>-0.18786800000000001</v>
      </c>
      <c r="L486" s="3">
        <v>1</v>
      </c>
      <c r="M486" s="3">
        <v>2</v>
      </c>
      <c r="N486" s="3" t="s">
        <v>476</v>
      </c>
      <c r="O486" s="3" t="s">
        <v>477</v>
      </c>
      <c r="P486" s="3" t="s">
        <v>483</v>
      </c>
      <c r="Q486" s="3">
        <v>30</v>
      </c>
      <c r="R486" s="5">
        <v>0.59722222222222221</v>
      </c>
      <c r="S486" s="3" t="s">
        <v>665</v>
      </c>
      <c r="T486" s="3" t="s">
        <v>480</v>
      </c>
      <c r="U486" s="3" t="s">
        <v>481</v>
      </c>
    </row>
    <row r="487" spans="1:21" ht="15.75" x14ac:dyDescent="0.25">
      <c r="A487" s="6" t="s">
        <v>560</v>
      </c>
      <c r="B487" s="7">
        <v>44838</v>
      </c>
      <c r="C487" s="6" t="s">
        <v>22</v>
      </c>
      <c r="D487" s="6" t="s">
        <v>12</v>
      </c>
      <c r="E487" s="6" t="s">
        <v>13</v>
      </c>
      <c r="F487" s="6" t="s">
        <v>23</v>
      </c>
      <c r="G487" s="6">
        <v>51.491050000000001</v>
      </c>
      <c r="H487" s="6" t="s">
        <v>15</v>
      </c>
      <c r="I487" s="6" t="s">
        <v>16</v>
      </c>
      <c r="J487" s="6" t="s">
        <v>17</v>
      </c>
      <c r="K487" s="6">
        <v>-0.16069800000000001</v>
      </c>
      <c r="L487" s="6">
        <v>1</v>
      </c>
      <c r="M487" s="6">
        <v>1</v>
      </c>
      <c r="N487" s="6" t="s">
        <v>476</v>
      </c>
      <c r="O487" s="6" t="s">
        <v>477</v>
      </c>
      <c r="P487" s="6" t="s">
        <v>483</v>
      </c>
      <c r="Q487" s="6">
        <v>30</v>
      </c>
      <c r="R487" s="8">
        <v>0.4513888888888889</v>
      </c>
      <c r="S487" s="6" t="s">
        <v>665</v>
      </c>
      <c r="T487" s="6" t="s">
        <v>480</v>
      </c>
      <c r="U487" s="6" t="s">
        <v>481</v>
      </c>
    </row>
    <row r="488" spans="1:21" ht="15.75" x14ac:dyDescent="0.25">
      <c r="A488" s="3" t="s">
        <v>561</v>
      </c>
      <c r="B488" s="4">
        <v>44835</v>
      </c>
      <c r="C488" s="3" t="s">
        <v>11</v>
      </c>
      <c r="D488" s="3" t="s">
        <v>40</v>
      </c>
      <c r="E488" s="3" t="s">
        <v>41</v>
      </c>
      <c r="F488" s="3" t="s">
        <v>23</v>
      </c>
      <c r="G488" s="3">
        <v>51.518023999999997</v>
      </c>
      <c r="H488" s="3" t="s">
        <v>15</v>
      </c>
      <c r="I488" s="3" t="s">
        <v>16</v>
      </c>
      <c r="J488" s="3" t="s">
        <v>17</v>
      </c>
      <c r="K488" s="3">
        <v>-0.20688799999999999</v>
      </c>
      <c r="L488" s="3">
        <v>1</v>
      </c>
      <c r="M488" s="3">
        <v>1</v>
      </c>
      <c r="N488" s="3" t="s">
        <v>476</v>
      </c>
      <c r="O488" s="3" t="s">
        <v>477</v>
      </c>
      <c r="P488" s="3" t="s">
        <v>483</v>
      </c>
      <c r="Q488" s="3">
        <v>30</v>
      </c>
      <c r="R488" s="5">
        <v>0.65972222222222221</v>
      </c>
      <c r="S488" s="3" t="s">
        <v>665</v>
      </c>
      <c r="T488" s="3" t="s">
        <v>480</v>
      </c>
      <c r="U488" s="3" t="s">
        <v>481</v>
      </c>
    </row>
    <row r="489" spans="1:21" ht="15.75" x14ac:dyDescent="0.25">
      <c r="A489" s="6" t="s">
        <v>562</v>
      </c>
      <c r="B489" s="7">
        <v>44846</v>
      </c>
      <c r="C489" s="6" t="s">
        <v>19</v>
      </c>
      <c r="D489" s="6" t="s">
        <v>12</v>
      </c>
      <c r="E489" s="6" t="s">
        <v>13</v>
      </c>
      <c r="F489" s="6" t="s">
        <v>23</v>
      </c>
      <c r="G489" s="6">
        <v>51.506096999999997</v>
      </c>
      <c r="H489" s="6" t="s">
        <v>15</v>
      </c>
      <c r="I489" s="6" t="s">
        <v>16</v>
      </c>
      <c r="J489" s="6" t="s">
        <v>17</v>
      </c>
      <c r="K489" s="6">
        <v>-0.20908599999999999</v>
      </c>
      <c r="L489" s="6">
        <v>1</v>
      </c>
      <c r="M489" s="6">
        <v>2</v>
      </c>
      <c r="N489" s="6" t="s">
        <v>476</v>
      </c>
      <c r="O489" s="6" t="s">
        <v>477</v>
      </c>
      <c r="P489" s="6" t="s">
        <v>483</v>
      </c>
      <c r="Q489" s="6">
        <v>30</v>
      </c>
      <c r="R489" s="8">
        <v>0.4513888888888889</v>
      </c>
      <c r="S489" s="6" t="s">
        <v>665</v>
      </c>
      <c r="T489" s="6" t="s">
        <v>480</v>
      </c>
      <c r="U489" s="6" t="s">
        <v>489</v>
      </c>
    </row>
    <row r="490" spans="1:21" ht="15.75" x14ac:dyDescent="0.25">
      <c r="A490" s="3" t="s">
        <v>563</v>
      </c>
      <c r="B490" s="4">
        <v>44843</v>
      </c>
      <c r="C490" s="3" t="s">
        <v>32</v>
      </c>
      <c r="D490" s="3" t="s">
        <v>40</v>
      </c>
      <c r="E490" s="3" t="s">
        <v>41</v>
      </c>
      <c r="F490" s="3" t="s">
        <v>23</v>
      </c>
      <c r="G490" s="3">
        <v>51.495355000000004</v>
      </c>
      <c r="H490" s="3" t="s">
        <v>15</v>
      </c>
      <c r="I490" s="3" t="s">
        <v>16</v>
      </c>
      <c r="J490" s="3" t="s">
        <v>17</v>
      </c>
      <c r="K490" s="3">
        <v>-0.177236</v>
      </c>
      <c r="L490" s="3">
        <v>1</v>
      </c>
      <c r="M490" s="3">
        <v>2</v>
      </c>
      <c r="N490" s="3" t="s">
        <v>476</v>
      </c>
      <c r="O490" s="3" t="s">
        <v>477</v>
      </c>
      <c r="P490" s="3" t="s">
        <v>483</v>
      </c>
      <c r="Q490" s="3">
        <v>30</v>
      </c>
      <c r="R490" s="5">
        <v>0.39930555555555558</v>
      </c>
      <c r="S490" s="3" t="s">
        <v>665</v>
      </c>
      <c r="T490" s="3" t="s">
        <v>480</v>
      </c>
      <c r="U490" s="3" t="s">
        <v>481</v>
      </c>
    </row>
    <row r="491" spans="1:21" ht="15.75" x14ac:dyDescent="0.25">
      <c r="A491" s="6" t="s">
        <v>564</v>
      </c>
      <c r="B491" s="7">
        <v>44838</v>
      </c>
      <c r="C491" s="6" t="s">
        <v>22</v>
      </c>
      <c r="D491" s="6" t="s">
        <v>25</v>
      </c>
      <c r="E491" s="6" t="s">
        <v>20</v>
      </c>
      <c r="F491" s="6" t="s">
        <v>23</v>
      </c>
      <c r="G491" s="6">
        <v>51.495657999999999</v>
      </c>
      <c r="H491" s="6" t="s">
        <v>15</v>
      </c>
      <c r="I491" s="6" t="s">
        <v>16</v>
      </c>
      <c r="J491" s="6" t="s">
        <v>17</v>
      </c>
      <c r="K491" s="6">
        <v>-0.173622</v>
      </c>
      <c r="L491" s="6">
        <v>2</v>
      </c>
      <c r="M491" s="6">
        <v>2</v>
      </c>
      <c r="N491" s="6" t="s">
        <v>476</v>
      </c>
      <c r="O491" s="6" t="s">
        <v>477</v>
      </c>
      <c r="P491" s="6" t="s">
        <v>488</v>
      </c>
      <c r="Q491" s="6">
        <v>30</v>
      </c>
      <c r="R491" s="8">
        <v>0.61805555555555558</v>
      </c>
      <c r="S491" s="6" t="s">
        <v>665</v>
      </c>
      <c r="T491" s="6" t="s">
        <v>480</v>
      </c>
      <c r="U491" s="6" t="s">
        <v>481</v>
      </c>
    </row>
    <row r="492" spans="1:21" ht="15.75" x14ac:dyDescent="0.25">
      <c r="A492" s="3" t="s">
        <v>565</v>
      </c>
      <c r="B492" s="4">
        <v>44846</v>
      </c>
      <c r="C492" s="3" t="s">
        <v>19</v>
      </c>
      <c r="D492" s="3" t="s">
        <v>40</v>
      </c>
      <c r="E492" s="3" t="s">
        <v>41</v>
      </c>
      <c r="F492" s="3" t="s">
        <v>23</v>
      </c>
      <c r="G492" s="3">
        <v>51.481907999999997</v>
      </c>
      <c r="H492" s="3" t="s">
        <v>28</v>
      </c>
      <c r="I492" s="3" t="s">
        <v>16</v>
      </c>
      <c r="J492" s="3" t="s">
        <v>17</v>
      </c>
      <c r="K492" s="3">
        <v>-0.17417199999999999</v>
      </c>
      <c r="L492" s="3">
        <v>1</v>
      </c>
      <c r="M492" s="3">
        <v>2</v>
      </c>
      <c r="N492" s="3" t="s">
        <v>476</v>
      </c>
      <c r="O492" s="3" t="s">
        <v>477</v>
      </c>
      <c r="P492" s="3" t="s">
        <v>483</v>
      </c>
      <c r="Q492" s="3">
        <v>30</v>
      </c>
      <c r="R492" s="5">
        <v>0.79166666666666663</v>
      </c>
      <c r="S492" s="3" t="s">
        <v>665</v>
      </c>
      <c r="T492" s="3" t="s">
        <v>480</v>
      </c>
      <c r="U492" s="3" t="s">
        <v>481</v>
      </c>
    </row>
    <row r="493" spans="1:21" ht="15.75" x14ac:dyDescent="0.25">
      <c r="A493" s="6" t="s">
        <v>566</v>
      </c>
      <c r="B493" s="7">
        <v>44842</v>
      </c>
      <c r="C493" s="6" t="s">
        <v>11</v>
      </c>
      <c r="D493" s="6" t="s">
        <v>12</v>
      </c>
      <c r="E493" s="6" t="s">
        <v>13</v>
      </c>
      <c r="F493" s="6" t="s">
        <v>23</v>
      </c>
      <c r="G493" s="6">
        <v>51.49868</v>
      </c>
      <c r="H493" s="6" t="s">
        <v>15</v>
      </c>
      <c r="I493" s="6" t="s">
        <v>16</v>
      </c>
      <c r="J493" s="6" t="s">
        <v>17</v>
      </c>
      <c r="K493" s="6">
        <v>-0.165577</v>
      </c>
      <c r="L493" s="6">
        <v>1</v>
      </c>
      <c r="M493" s="6">
        <v>2</v>
      </c>
      <c r="N493" s="6" t="s">
        <v>476</v>
      </c>
      <c r="O493" s="6" t="s">
        <v>477</v>
      </c>
      <c r="P493" s="6" t="s">
        <v>483</v>
      </c>
      <c r="Q493" s="6">
        <v>30</v>
      </c>
      <c r="R493" s="8">
        <v>0.36458333333333331</v>
      </c>
      <c r="S493" s="6" t="s">
        <v>665</v>
      </c>
      <c r="T493" s="6" t="s">
        <v>480</v>
      </c>
      <c r="U493" s="6" t="s">
        <v>481</v>
      </c>
    </row>
    <row r="494" spans="1:21" ht="15.75" x14ac:dyDescent="0.25">
      <c r="A494" s="3" t="s">
        <v>567</v>
      </c>
      <c r="B494" s="4">
        <v>44846</v>
      </c>
      <c r="C494" s="3" t="s">
        <v>19</v>
      </c>
      <c r="D494" s="3" t="s">
        <v>40</v>
      </c>
      <c r="E494" s="3" t="s">
        <v>41</v>
      </c>
      <c r="F494" s="3" t="s">
        <v>23</v>
      </c>
      <c r="G494" s="3">
        <v>51.494695999999998</v>
      </c>
      <c r="H494" s="3" t="s">
        <v>15</v>
      </c>
      <c r="I494" s="3" t="s">
        <v>16</v>
      </c>
      <c r="J494" s="3" t="s">
        <v>17</v>
      </c>
      <c r="K494" s="3">
        <v>-0.19282099999999999</v>
      </c>
      <c r="L494" s="3">
        <v>1</v>
      </c>
      <c r="M494" s="3">
        <v>2</v>
      </c>
      <c r="N494" s="3" t="s">
        <v>476</v>
      </c>
      <c r="O494" s="3" t="s">
        <v>477</v>
      </c>
      <c r="P494" s="3" t="s">
        <v>483</v>
      </c>
      <c r="Q494" s="3">
        <v>30</v>
      </c>
      <c r="R494" s="5">
        <v>0.69444444444444453</v>
      </c>
      <c r="S494" s="3" t="s">
        <v>665</v>
      </c>
      <c r="T494" s="3" t="s">
        <v>480</v>
      </c>
      <c r="U494" s="3" t="s">
        <v>481</v>
      </c>
    </row>
    <row r="495" spans="1:21" ht="15.75" x14ac:dyDescent="0.25">
      <c r="A495" s="6" t="s">
        <v>568</v>
      </c>
      <c r="B495" s="7">
        <v>44847</v>
      </c>
      <c r="C495" s="6" t="s">
        <v>27</v>
      </c>
      <c r="D495" s="6" t="s">
        <v>12</v>
      </c>
      <c r="E495" s="6" t="s">
        <v>13</v>
      </c>
      <c r="F495" s="6" t="s">
        <v>23</v>
      </c>
      <c r="G495" s="6">
        <v>51.498826000000001</v>
      </c>
      <c r="H495" s="6" t="s">
        <v>28</v>
      </c>
      <c r="I495" s="6" t="s">
        <v>16</v>
      </c>
      <c r="J495" s="6" t="s">
        <v>17</v>
      </c>
      <c r="K495" s="6">
        <v>-0.19237000000000001</v>
      </c>
      <c r="L495" s="6">
        <v>1</v>
      </c>
      <c r="M495" s="6">
        <v>2</v>
      </c>
      <c r="N495" s="6" t="s">
        <v>476</v>
      </c>
      <c r="O495" s="6" t="s">
        <v>477</v>
      </c>
      <c r="P495" s="6" t="s">
        <v>483</v>
      </c>
      <c r="Q495" s="6">
        <v>30</v>
      </c>
      <c r="R495" s="8">
        <v>0.87430555555555556</v>
      </c>
      <c r="S495" s="6" t="s">
        <v>665</v>
      </c>
      <c r="T495" s="6" t="s">
        <v>480</v>
      </c>
      <c r="U495" s="6" t="s">
        <v>481</v>
      </c>
    </row>
    <row r="496" spans="1:21" ht="15.75" x14ac:dyDescent="0.25">
      <c r="A496" s="3" t="s">
        <v>569</v>
      </c>
      <c r="B496" s="4">
        <v>44843</v>
      </c>
      <c r="C496" s="3" t="s">
        <v>32</v>
      </c>
      <c r="D496" s="3" t="s">
        <v>12</v>
      </c>
      <c r="E496" s="3" t="s">
        <v>13</v>
      </c>
      <c r="F496" s="3" t="s">
        <v>23</v>
      </c>
      <c r="G496" s="3">
        <v>51.499023999999999</v>
      </c>
      <c r="H496" s="3" t="s">
        <v>15</v>
      </c>
      <c r="I496" s="3" t="s">
        <v>16</v>
      </c>
      <c r="J496" s="3" t="s">
        <v>17</v>
      </c>
      <c r="K496" s="3">
        <v>-0.16455500000000001</v>
      </c>
      <c r="L496" s="3">
        <v>1</v>
      </c>
      <c r="M496" s="3">
        <v>2</v>
      </c>
      <c r="N496" s="3" t="s">
        <v>476</v>
      </c>
      <c r="O496" s="3" t="s">
        <v>477</v>
      </c>
      <c r="P496" s="3" t="s">
        <v>483</v>
      </c>
      <c r="Q496" s="3">
        <v>30</v>
      </c>
      <c r="R496" s="5">
        <v>0.61805555555555558</v>
      </c>
      <c r="S496" s="3" t="s">
        <v>665</v>
      </c>
      <c r="T496" s="3" t="s">
        <v>480</v>
      </c>
      <c r="U496" s="3" t="s">
        <v>481</v>
      </c>
    </row>
    <row r="497" spans="1:21" ht="15.75" x14ac:dyDescent="0.25">
      <c r="A497" s="6" t="s">
        <v>570</v>
      </c>
      <c r="B497" s="7">
        <v>44831</v>
      </c>
      <c r="C497" s="6" t="s">
        <v>22</v>
      </c>
      <c r="D497" s="6" t="s">
        <v>40</v>
      </c>
      <c r="E497" s="6" t="s">
        <v>41</v>
      </c>
      <c r="F497" s="6" t="s">
        <v>23</v>
      </c>
      <c r="G497" s="6">
        <v>51.497371999999999</v>
      </c>
      <c r="H497" s="6" t="s">
        <v>15</v>
      </c>
      <c r="I497" s="6" t="s">
        <v>16</v>
      </c>
      <c r="J497" s="6" t="s">
        <v>17</v>
      </c>
      <c r="K497" s="6">
        <v>-0.156697</v>
      </c>
      <c r="L497" s="6">
        <v>1</v>
      </c>
      <c r="M497" s="6">
        <v>2</v>
      </c>
      <c r="N497" s="6" t="s">
        <v>476</v>
      </c>
      <c r="O497" s="6" t="s">
        <v>477</v>
      </c>
      <c r="P497" s="6" t="s">
        <v>483</v>
      </c>
      <c r="Q497" s="6">
        <v>30</v>
      </c>
      <c r="R497" s="8">
        <v>0.55555555555555558</v>
      </c>
      <c r="S497" s="6" t="s">
        <v>665</v>
      </c>
      <c r="T497" s="6" t="s">
        <v>480</v>
      </c>
      <c r="U497" s="6" t="s">
        <v>496</v>
      </c>
    </row>
    <row r="498" spans="1:21" ht="15.75" x14ac:dyDescent="0.25">
      <c r="A498" s="3" t="s">
        <v>571</v>
      </c>
      <c r="B498" s="4">
        <v>44847</v>
      </c>
      <c r="C498" s="3" t="s">
        <v>27</v>
      </c>
      <c r="D498" s="3" t="s">
        <v>25</v>
      </c>
      <c r="E498" s="3" t="s">
        <v>13</v>
      </c>
      <c r="F498" s="3" t="s">
        <v>23</v>
      </c>
      <c r="G498" s="3">
        <v>51.498060000000002</v>
      </c>
      <c r="H498" s="3" t="s">
        <v>15</v>
      </c>
      <c r="I498" s="3" t="s">
        <v>16</v>
      </c>
      <c r="J498" s="3" t="s">
        <v>17</v>
      </c>
      <c r="K498" s="3">
        <v>-0.16617799999999999</v>
      </c>
      <c r="L498" s="3">
        <v>1</v>
      </c>
      <c r="M498" s="3">
        <v>1</v>
      </c>
      <c r="N498" s="3" t="s">
        <v>476</v>
      </c>
      <c r="O498" s="3" t="s">
        <v>477</v>
      </c>
      <c r="P498" s="3" t="s">
        <v>483</v>
      </c>
      <c r="Q498" s="3">
        <v>30</v>
      </c>
      <c r="R498" s="5">
        <v>0.60416666666666663</v>
      </c>
      <c r="S498" s="3" t="s">
        <v>665</v>
      </c>
      <c r="T498" s="3" t="s">
        <v>480</v>
      </c>
      <c r="U498" s="3" t="s">
        <v>481</v>
      </c>
    </row>
    <row r="499" spans="1:21" ht="15.75" x14ac:dyDescent="0.25">
      <c r="A499" s="6" t="s">
        <v>572</v>
      </c>
      <c r="B499" s="7">
        <v>44847</v>
      </c>
      <c r="C499" s="6" t="s">
        <v>27</v>
      </c>
      <c r="D499" s="6" t="s">
        <v>25</v>
      </c>
      <c r="E499" s="6" t="s">
        <v>20</v>
      </c>
      <c r="F499" s="6" t="s">
        <v>23</v>
      </c>
      <c r="G499" s="6">
        <v>51.481574999999999</v>
      </c>
      <c r="H499" s="6" t="s">
        <v>15</v>
      </c>
      <c r="I499" s="6" t="s">
        <v>16</v>
      </c>
      <c r="J499" s="6" t="s">
        <v>17</v>
      </c>
      <c r="K499" s="6">
        <v>-0.181674</v>
      </c>
      <c r="L499" s="6">
        <v>1</v>
      </c>
      <c r="M499" s="6">
        <v>1</v>
      </c>
      <c r="N499" s="6" t="s">
        <v>476</v>
      </c>
      <c r="O499" s="6" t="s">
        <v>477</v>
      </c>
      <c r="P499" s="6" t="s">
        <v>483</v>
      </c>
      <c r="Q499" s="6">
        <v>30</v>
      </c>
      <c r="R499" s="8">
        <v>0.57291666666666663</v>
      </c>
      <c r="S499" s="6" t="s">
        <v>665</v>
      </c>
      <c r="T499" s="6" t="s">
        <v>480</v>
      </c>
      <c r="U499" s="6" t="s">
        <v>481</v>
      </c>
    </row>
    <row r="500" spans="1:21" ht="15.75" x14ac:dyDescent="0.25">
      <c r="A500" s="3" t="s">
        <v>573</v>
      </c>
      <c r="B500" s="4">
        <v>44846</v>
      </c>
      <c r="C500" s="3" t="s">
        <v>19</v>
      </c>
      <c r="D500" s="3" t="s">
        <v>12</v>
      </c>
      <c r="E500" s="3" t="s">
        <v>13</v>
      </c>
      <c r="F500" s="3" t="s">
        <v>23</v>
      </c>
      <c r="G500" s="3">
        <v>51.486212999999999</v>
      </c>
      <c r="H500" s="3" t="s">
        <v>28</v>
      </c>
      <c r="I500" s="3" t="s">
        <v>16</v>
      </c>
      <c r="J500" s="3" t="s">
        <v>17</v>
      </c>
      <c r="K500" s="3">
        <v>-0.17342299999999999</v>
      </c>
      <c r="L500" s="3">
        <v>1</v>
      </c>
      <c r="M500" s="3">
        <v>2</v>
      </c>
      <c r="N500" s="3" t="s">
        <v>476</v>
      </c>
      <c r="O500" s="3" t="s">
        <v>477</v>
      </c>
      <c r="P500" s="3" t="s">
        <v>483</v>
      </c>
      <c r="Q500" s="3">
        <v>30</v>
      </c>
      <c r="R500" s="5">
        <v>0.875</v>
      </c>
      <c r="S500" s="3" t="s">
        <v>665</v>
      </c>
      <c r="T500" s="3" t="s">
        <v>480</v>
      </c>
      <c r="U500" s="3" t="s">
        <v>481</v>
      </c>
    </row>
    <row r="501" spans="1:21" ht="15.75" x14ac:dyDescent="0.25">
      <c r="A501" s="6" t="s">
        <v>574</v>
      </c>
      <c r="B501" s="7">
        <v>44849</v>
      </c>
      <c r="C501" s="6" t="s">
        <v>11</v>
      </c>
      <c r="D501" s="6" t="s">
        <v>12</v>
      </c>
      <c r="E501" s="6" t="s">
        <v>13</v>
      </c>
      <c r="F501" s="6" t="s">
        <v>23</v>
      </c>
      <c r="G501" s="6">
        <v>51.495500999999997</v>
      </c>
      <c r="H501" s="6" t="s">
        <v>15</v>
      </c>
      <c r="I501" s="6" t="s">
        <v>16</v>
      </c>
      <c r="J501" s="6" t="s">
        <v>17</v>
      </c>
      <c r="K501" s="6">
        <v>-0.175069</v>
      </c>
      <c r="L501" s="6">
        <v>1</v>
      </c>
      <c r="M501" s="6">
        <v>1</v>
      </c>
      <c r="N501" s="6" t="s">
        <v>476</v>
      </c>
      <c r="O501" s="6" t="s">
        <v>477</v>
      </c>
      <c r="P501" s="6" t="s">
        <v>483</v>
      </c>
      <c r="Q501" s="6">
        <v>30</v>
      </c>
      <c r="R501" s="8">
        <v>0.50624999999999998</v>
      </c>
      <c r="S501" s="6" t="s">
        <v>665</v>
      </c>
      <c r="T501" s="6" t="s">
        <v>480</v>
      </c>
      <c r="U501" s="6" t="s">
        <v>481</v>
      </c>
    </row>
    <row r="502" spans="1:21" ht="15.75" x14ac:dyDescent="0.25">
      <c r="A502" s="3" t="s">
        <v>575</v>
      </c>
      <c r="B502" s="4">
        <v>44852</v>
      </c>
      <c r="C502" s="3" t="s">
        <v>22</v>
      </c>
      <c r="D502" s="3" t="s">
        <v>12</v>
      </c>
      <c r="E502" s="3" t="s">
        <v>13</v>
      </c>
      <c r="F502" s="3" t="s">
        <v>23</v>
      </c>
      <c r="G502" s="3">
        <v>51.490991000000001</v>
      </c>
      <c r="H502" s="3" t="s">
        <v>15</v>
      </c>
      <c r="I502" s="3" t="s">
        <v>16</v>
      </c>
      <c r="J502" s="3" t="s">
        <v>17</v>
      </c>
      <c r="K502" s="3">
        <v>-0.197433</v>
      </c>
      <c r="L502" s="3">
        <v>1</v>
      </c>
      <c r="M502" s="3">
        <v>2</v>
      </c>
      <c r="N502" s="3" t="s">
        <v>476</v>
      </c>
      <c r="O502" s="3" t="s">
        <v>477</v>
      </c>
      <c r="P502" s="3" t="s">
        <v>478</v>
      </c>
      <c r="Q502" s="3">
        <v>30</v>
      </c>
      <c r="R502" s="5">
        <v>0.55763888888888891</v>
      </c>
      <c r="S502" s="3" t="s">
        <v>665</v>
      </c>
      <c r="T502" s="3" t="s">
        <v>480</v>
      </c>
      <c r="U502" s="3" t="s">
        <v>481</v>
      </c>
    </row>
    <row r="503" spans="1:21" ht="15.75" x14ac:dyDescent="0.25">
      <c r="A503" s="6" t="s">
        <v>576</v>
      </c>
      <c r="B503" s="7">
        <v>44851</v>
      </c>
      <c r="C503" s="6" t="s">
        <v>36</v>
      </c>
      <c r="D503" s="6" t="s">
        <v>40</v>
      </c>
      <c r="E503" s="6" t="s">
        <v>41</v>
      </c>
      <c r="F503" s="6" t="s">
        <v>23</v>
      </c>
      <c r="G503" s="6">
        <v>51.498584000000001</v>
      </c>
      <c r="H503" s="6" t="s">
        <v>28</v>
      </c>
      <c r="I503" s="6" t="s">
        <v>16</v>
      </c>
      <c r="J503" s="6" t="s">
        <v>17</v>
      </c>
      <c r="K503" s="6">
        <v>-0.200015</v>
      </c>
      <c r="L503" s="6">
        <v>1</v>
      </c>
      <c r="M503" s="6">
        <v>2</v>
      </c>
      <c r="N503" s="6" t="s">
        <v>476</v>
      </c>
      <c r="O503" s="6" t="s">
        <v>477</v>
      </c>
      <c r="P503" s="6" t="s">
        <v>488</v>
      </c>
      <c r="Q503" s="6">
        <v>30</v>
      </c>
      <c r="R503" s="8">
        <v>0.92361111111111116</v>
      </c>
      <c r="S503" s="6" t="s">
        <v>665</v>
      </c>
      <c r="T503" s="6" t="s">
        <v>480</v>
      </c>
      <c r="U503" s="6" t="s">
        <v>489</v>
      </c>
    </row>
    <row r="504" spans="1:21" ht="15.75" x14ac:dyDescent="0.25">
      <c r="A504" s="3" t="s">
        <v>577</v>
      </c>
      <c r="B504" s="4">
        <v>44853</v>
      </c>
      <c r="C504" s="3" t="s">
        <v>19</v>
      </c>
      <c r="D504" s="3" t="s">
        <v>12</v>
      </c>
      <c r="E504" s="3" t="s">
        <v>74</v>
      </c>
      <c r="F504" s="3" t="s">
        <v>14</v>
      </c>
      <c r="G504" s="3">
        <v>51.523977000000002</v>
      </c>
      <c r="H504" s="3" t="s">
        <v>28</v>
      </c>
      <c r="I504" s="3" t="s">
        <v>16</v>
      </c>
      <c r="J504" s="3" t="s">
        <v>17</v>
      </c>
      <c r="K504" s="3">
        <v>-0.214006</v>
      </c>
      <c r="L504" s="3">
        <v>1</v>
      </c>
      <c r="M504" s="3">
        <v>2</v>
      </c>
      <c r="N504" s="3" t="s">
        <v>476</v>
      </c>
      <c r="O504" s="3" t="s">
        <v>477</v>
      </c>
      <c r="P504" s="3" t="s">
        <v>74</v>
      </c>
      <c r="Q504" s="3">
        <v>30</v>
      </c>
      <c r="R504" s="5">
        <v>0.8340277777777777</v>
      </c>
      <c r="S504" s="3" t="s">
        <v>665</v>
      </c>
      <c r="T504" s="3" t="s">
        <v>480</v>
      </c>
      <c r="U504" s="3" t="s">
        <v>481</v>
      </c>
    </row>
    <row r="505" spans="1:21" ht="15.75" x14ac:dyDescent="0.25">
      <c r="A505" s="6" t="s">
        <v>578</v>
      </c>
      <c r="B505" s="7">
        <v>44843</v>
      </c>
      <c r="C505" s="6" t="s">
        <v>32</v>
      </c>
      <c r="D505" s="6" t="s">
        <v>25</v>
      </c>
      <c r="E505" s="6" t="s">
        <v>13</v>
      </c>
      <c r="F505" s="6" t="s">
        <v>23</v>
      </c>
      <c r="G505" s="6">
        <v>51.494681999999997</v>
      </c>
      <c r="H505" s="6" t="s">
        <v>15</v>
      </c>
      <c r="I505" s="6" t="s">
        <v>16</v>
      </c>
      <c r="J505" s="6" t="s">
        <v>17</v>
      </c>
      <c r="K505" s="6">
        <v>-0.18605099999999999</v>
      </c>
      <c r="L505" s="6">
        <v>1</v>
      </c>
      <c r="M505" s="6">
        <v>3</v>
      </c>
      <c r="N505" s="6" t="s">
        <v>476</v>
      </c>
      <c r="O505" s="6" t="s">
        <v>477</v>
      </c>
      <c r="P505" s="6" t="s">
        <v>483</v>
      </c>
      <c r="Q505" s="6">
        <v>30</v>
      </c>
      <c r="R505" s="8">
        <v>0.68055555555555547</v>
      </c>
      <c r="S505" s="6" t="s">
        <v>665</v>
      </c>
      <c r="T505" s="6" t="s">
        <v>480</v>
      </c>
      <c r="U505" s="6" t="s">
        <v>481</v>
      </c>
    </row>
    <row r="506" spans="1:21" ht="15.75" x14ac:dyDescent="0.25">
      <c r="A506" s="3" t="s">
        <v>579</v>
      </c>
      <c r="B506" s="4">
        <v>44853</v>
      </c>
      <c r="C506" s="3" t="s">
        <v>19</v>
      </c>
      <c r="D506" s="3" t="s">
        <v>12</v>
      </c>
      <c r="E506" s="3" t="s">
        <v>13</v>
      </c>
      <c r="F506" s="3" t="s">
        <v>23</v>
      </c>
      <c r="G506" s="3">
        <v>51.492589000000002</v>
      </c>
      <c r="H506" s="3" t="s">
        <v>28</v>
      </c>
      <c r="I506" s="3" t="s">
        <v>16</v>
      </c>
      <c r="J506" s="3" t="s">
        <v>17</v>
      </c>
      <c r="K506" s="3">
        <v>-0.178643</v>
      </c>
      <c r="L506" s="3">
        <v>1</v>
      </c>
      <c r="M506" s="3">
        <v>3</v>
      </c>
      <c r="N506" s="3" t="s">
        <v>476</v>
      </c>
      <c r="O506" s="3" t="s">
        <v>477</v>
      </c>
      <c r="P506" s="3" t="s">
        <v>488</v>
      </c>
      <c r="Q506" s="3">
        <v>30</v>
      </c>
      <c r="R506" s="5">
        <v>0.77777777777777779</v>
      </c>
      <c r="S506" s="3" t="s">
        <v>665</v>
      </c>
      <c r="T506" s="3" t="s">
        <v>480</v>
      </c>
      <c r="U506" s="3" t="s">
        <v>481</v>
      </c>
    </row>
    <row r="507" spans="1:21" ht="15.75" x14ac:dyDescent="0.25">
      <c r="A507" s="6" t="s">
        <v>580</v>
      </c>
      <c r="B507" s="7">
        <v>44804</v>
      </c>
      <c r="C507" s="6" t="s">
        <v>19</v>
      </c>
      <c r="D507" s="6" t="s">
        <v>40</v>
      </c>
      <c r="E507" s="6" t="s">
        <v>41</v>
      </c>
      <c r="F507" s="6" t="s">
        <v>14</v>
      </c>
      <c r="G507" s="6">
        <v>51.524000999999998</v>
      </c>
      <c r="H507" s="6" t="s">
        <v>15</v>
      </c>
      <c r="I507" s="6" t="s">
        <v>16</v>
      </c>
      <c r="J507" s="6" t="s">
        <v>17</v>
      </c>
      <c r="K507" s="6">
        <v>-0.215591</v>
      </c>
      <c r="L507" s="6">
        <v>1</v>
      </c>
      <c r="M507" s="6">
        <v>1</v>
      </c>
      <c r="N507" s="6" t="s">
        <v>476</v>
      </c>
      <c r="O507" s="6" t="s">
        <v>477</v>
      </c>
      <c r="P507" s="6" t="s">
        <v>483</v>
      </c>
      <c r="Q507" s="6">
        <v>30</v>
      </c>
      <c r="R507" s="8">
        <v>0.41666666666666669</v>
      </c>
      <c r="S507" s="6" t="s">
        <v>665</v>
      </c>
      <c r="T507" s="6" t="s">
        <v>480</v>
      </c>
      <c r="U507" s="6" t="s">
        <v>481</v>
      </c>
    </row>
    <row r="508" spans="1:21" ht="15.75" x14ac:dyDescent="0.25">
      <c r="A508" s="3" t="s">
        <v>581</v>
      </c>
      <c r="B508" s="4">
        <v>44854</v>
      </c>
      <c r="C508" s="3" t="s">
        <v>27</v>
      </c>
      <c r="D508" s="3" t="s">
        <v>12</v>
      </c>
      <c r="E508" s="3" t="s">
        <v>74</v>
      </c>
      <c r="F508" s="3" t="s">
        <v>23</v>
      </c>
      <c r="G508" s="3">
        <v>51.518348000000003</v>
      </c>
      <c r="H508" s="3" t="s">
        <v>28</v>
      </c>
      <c r="I508" s="3" t="s">
        <v>16</v>
      </c>
      <c r="J508" s="3" t="s">
        <v>17</v>
      </c>
      <c r="K508" s="3">
        <v>-0.216388</v>
      </c>
      <c r="L508" s="3">
        <v>2</v>
      </c>
      <c r="M508" s="3">
        <v>2</v>
      </c>
      <c r="N508" s="3" t="s">
        <v>476</v>
      </c>
      <c r="O508" s="3" t="s">
        <v>477</v>
      </c>
      <c r="P508" s="3" t="s">
        <v>74</v>
      </c>
      <c r="Q508" s="3">
        <v>30</v>
      </c>
      <c r="R508" s="5">
        <v>2.7777777777777779E-3</v>
      </c>
      <c r="S508" s="3" t="s">
        <v>665</v>
      </c>
      <c r="T508" s="3" t="s">
        <v>480</v>
      </c>
      <c r="U508" s="3" t="s">
        <v>497</v>
      </c>
    </row>
    <row r="509" spans="1:21" ht="15.75" x14ac:dyDescent="0.25">
      <c r="A509" s="6" t="s">
        <v>582</v>
      </c>
      <c r="B509" s="7">
        <v>44854</v>
      </c>
      <c r="C509" s="6" t="s">
        <v>27</v>
      </c>
      <c r="D509" s="6" t="s">
        <v>40</v>
      </c>
      <c r="E509" s="6" t="s">
        <v>41</v>
      </c>
      <c r="F509" s="6" t="s">
        <v>23</v>
      </c>
      <c r="G509" s="6">
        <v>51.493003999999999</v>
      </c>
      <c r="H509" s="6" t="s">
        <v>28</v>
      </c>
      <c r="I509" s="6" t="s">
        <v>16</v>
      </c>
      <c r="J509" s="6" t="s">
        <v>17</v>
      </c>
      <c r="K509" s="6">
        <v>-0.17646500000000001</v>
      </c>
      <c r="L509" s="6">
        <v>1</v>
      </c>
      <c r="M509" s="6">
        <v>2</v>
      </c>
      <c r="N509" s="6" t="s">
        <v>476</v>
      </c>
      <c r="O509" s="6" t="s">
        <v>477</v>
      </c>
      <c r="P509" s="6" t="s">
        <v>483</v>
      </c>
      <c r="Q509" s="6">
        <v>30</v>
      </c>
      <c r="R509" s="8">
        <v>0.81041666666666667</v>
      </c>
      <c r="S509" s="6" t="s">
        <v>665</v>
      </c>
      <c r="T509" s="6" t="s">
        <v>480</v>
      </c>
      <c r="U509" s="6" t="s">
        <v>497</v>
      </c>
    </row>
    <row r="510" spans="1:21" ht="15.75" x14ac:dyDescent="0.25">
      <c r="A510" s="3" t="s">
        <v>583</v>
      </c>
      <c r="B510" s="4">
        <v>44847</v>
      </c>
      <c r="C510" s="3" t="s">
        <v>27</v>
      </c>
      <c r="D510" s="3" t="s">
        <v>40</v>
      </c>
      <c r="E510" s="3" t="s">
        <v>41</v>
      </c>
      <c r="F510" s="3" t="s">
        <v>23</v>
      </c>
      <c r="G510" s="3">
        <v>51.521374999999999</v>
      </c>
      <c r="H510" s="3" t="s">
        <v>15</v>
      </c>
      <c r="I510" s="3" t="s">
        <v>16</v>
      </c>
      <c r="J510" s="3" t="s">
        <v>17</v>
      </c>
      <c r="K510" s="3">
        <v>-0.20257600000000001</v>
      </c>
      <c r="L510" s="3">
        <v>1</v>
      </c>
      <c r="M510" s="3">
        <v>2</v>
      </c>
      <c r="N510" s="3" t="s">
        <v>476</v>
      </c>
      <c r="O510" s="3" t="s">
        <v>477</v>
      </c>
      <c r="P510" s="3" t="s">
        <v>488</v>
      </c>
      <c r="Q510" s="3">
        <v>40</v>
      </c>
      <c r="R510" s="5">
        <v>0.625</v>
      </c>
      <c r="S510" s="3" t="s">
        <v>665</v>
      </c>
      <c r="T510" s="3" t="s">
        <v>480</v>
      </c>
      <c r="U510" s="3" t="s">
        <v>487</v>
      </c>
    </row>
    <row r="511" spans="1:21" ht="15.75" x14ac:dyDescent="0.25">
      <c r="A511" s="6" t="s">
        <v>584</v>
      </c>
      <c r="B511" s="7">
        <v>44829</v>
      </c>
      <c r="C511" s="6" t="s">
        <v>32</v>
      </c>
      <c r="D511" s="6" t="s">
        <v>40</v>
      </c>
      <c r="E511" s="6" t="s">
        <v>41</v>
      </c>
      <c r="F511" s="6" t="s">
        <v>23</v>
      </c>
      <c r="G511" s="6">
        <v>51.495300999999998</v>
      </c>
      <c r="H511" s="6" t="s">
        <v>15</v>
      </c>
      <c r="I511" s="6" t="s">
        <v>16</v>
      </c>
      <c r="J511" s="6" t="s">
        <v>17</v>
      </c>
      <c r="K511" s="6">
        <v>-0.19121199999999999</v>
      </c>
      <c r="L511" s="6">
        <v>1</v>
      </c>
      <c r="M511" s="6">
        <v>1</v>
      </c>
      <c r="N511" s="6" t="s">
        <v>476</v>
      </c>
      <c r="O511" s="6" t="s">
        <v>477</v>
      </c>
      <c r="P511" s="6" t="s">
        <v>478</v>
      </c>
      <c r="Q511" s="6">
        <v>30</v>
      </c>
      <c r="R511" s="8">
        <v>0.65625</v>
      </c>
      <c r="S511" s="6" t="s">
        <v>665</v>
      </c>
      <c r="T511" s="6" t="s">
        <v>480</v>
      </c>
      <c r="U511" s="6" t="s">
        <v>481</v>
      </c>
    </row>
    <row r="512" spans="1:21" ht="15.75" x14ac:dyDescent="0.25">
      <c r="A512" s="3" t="s">
        <v>585</v>
      </c>
      <c r="B512" s="4">
        <v>44856</v>
      </c>
      <c r="C512" s="3" t="s">
        <v>11</v>
      </c>
      <c r="D512" s="3" t="s">
        <v>25</v>
      </c>
      <c r="E512" s="3" t="s">
        <v>13</v>
      </c>
      <c r="F512" s="3" t="s">
        <v>23</v>
      </c>
      <c r="G512" s="3">
        <v>51.499989999999997</v>
      </c>
      <c r="H512" s="3" t="s">
        <v>28</v>
      </c>
      <c r="I512" s="3" t="s">
        <v>158</v>
      </c>
      <c r="J512" s="3" t="s">
        <v>17</v>
      </c>
      <c r="K512" s="3">
        <v>-0.17460200000000001</v>
      </c>
      <c r="L512" s="3">
        <v>1</v>
      </c>
      <c r="M512" s="3">
        <v>2</v>
      </c>
      <c r="N512" s="3" t="s">
        <v>476</v>
      </c>
      <c r="O512" s="3" t="s">
        <v>477</v>
      </c>
      <c r="P512" s="3" t="s">
        <v>488</v>
      </c>
      <c r="Q512" s="3">
        <v>30</v>
      </c>
      <c r="R512" s="5">
        <v>0.87847222222222221</v>
      </c>
      <c r="S512" s="3" t="s">
        <v>665</v>
      </c>
      <c r="T512" s="3" t="s">
        <v>486</v>
      </c>
      <c r="U512" s="3" t="s">
        <v>481</v>
      </c>
    </row>
    <row r="513" spans="1:21" ht="15.75" x14ac:dyDescent="0.25">
      <c r="A513" s="6" t="s">
        <v>586</v>
      </c>
      <c r="B513" s="7">
        <v>44857</v>
      </c>
      <c r="C513" s="6" t="s">
        <v>32</v>
      </c>
      <c r="D513" s="6" t="s">
        <v>12</v>
      </c>
      <c r="E513" s="6" t="s">
        <v>13</v>
      </c>
      <c r="F513" s="6" t="s">
        <v>23</v>
      </c>
      <c r="G513" s="6">
        <v>51.522888000000002</v>
      </c>
      <c r="H513" s="6" t="s">
        <v>28</v>
      </c>
      <c r="I513" s="6" t="s">
        <v>16</v>
      </c>
      <c r="J513" s="6" t="s">
        <v>17</v>
      </c>
      <c r="K513" s="6">
        <v>-0.21332799999999999</v>
      </c>
      <c r="L513" s="6">
        <v>1</v>
      </c>
      <c r="M513" s="6">
        <v>2</v>
      </c>
      <c r="N513" s="6" t="s">
        <v>476</v>
      </c>
      <c r="O513" s="6" t="s">
        <v>477</v>
      </c>
      <c r="P513" s="6" t="s">
        <v>483</v>
      </c>
      <c r="Q513" s="6">
        <v>30</v>
      </c>
      <c r="R513" s="8">
        <v>0.875</v>
      </c>
      <c r="S513" s="6" t="s">
        <v>665</v>
      </c>
      <c r="T513" s="6" t="s">
        <v>480</v>
      </c>
      <c r="U513" s="6" t="s">
        <v>499</v>
      </c>
    </row>
    <row r="514" spans="1:21" ht="15.75" x14ac:dyDescent="0.25">
      <c r="A514" s="3" t="s">
        <v>587</v>
      </c>
      <c r="B514" s="4">
        <v>44858</v>
      </c>
      <c r="C514" s="3" t="s">
        <v>36</v>
      </c>
      <c r="D514" s="3" t="s">
        <v>25</v>
      </c>
      <c r="E514" s="3" t="s">
        <v>20</v>
      </c>
      <c r="F514" s="3" t="s">
        <v>23</v>
      </c>
      <c r="G514" s="3">
        <v>51.483071000000002</v>
      </c>
      <c r="H514" s="3" t="s">
        <v>15</v>
      </c>
      <c r="I514" s="3" t="s">
        <v>16</v>
      </c>
      <c r="J514" s="3" t="s">
        <v>17</v>
      </c>
      <c r="K514" s="3">
        <v>-0.185359</v>
      </c>
      <c r="L514" s="3">
        <v>3</v>
      </c>
      <c r="M514" s="3">
        <v>4</v>
      </c>
      <c r="N514" s="3" t="s">
        <v>476</v>
      </c>
      <c r="O514" s="3" t="s">
        <v>477</v>
      </c>
      <c r="P514" s="3" t="s">
        <v>478</v>
      </c>
      <c r="Q514" s="3">
        <v>30</v>
      </c>
      <c r="R514" s="5">
        <v>0.59375</v>
      </c>
      <c r="S514" s="3" t="s">
        <v>665</v>
      </c>
      <c r="T514" s="3" t="s">
        <v>480</v>
      </c>
      <c r="U514" s="3" t="s">
        <v>481</v>
      </c>
    </row>
    <row r="515" spans="1:21" ht="15.75" x14ac:dyDescent="0.25">
      <c r="A515" s="6" t="s">
        <v>588</v>
      </c>
      <c r="B515" s="7">
        <v>44850</v>
      </c>
      <c r="C515" s="6" t="s">
        <v>32</v>
      </c>
      <c r="D515" s="6" t="s">
        <v>12</v>
      </c>
      <c r="E515" s="6" t="s">
        <v>13</v>
      </c>
      <c r="F515" s="6" t="s">
        <v>23</v>
      </c>
      <c r="G515" s="6">
        <v>51.491</v>
      </c>
      <c r="H515" s="6" t="s">
        <v>15</v>
      </c>
      <c r="I515" s="6" t="s">
        <v>16</v>
      </c>
      <c r="J515" s="6" t="s">
        <v>17</v>
      </c>
      <c r="K515" s="6">
        <v>-0.16329199999999999</v>
      </c>
      <c r="L515" s="6">
        <v>1</v>
      </c>
      <c r="M515" s="6">
        <v>2</v>
      </c>
      <c r="N515" s="6" t="s">
        <v>476</v>
      </c>
      <c r="O515" s="6" t="s">
        <v>477</v>
      </c>
      <c r="P515" s="6" t="s">
        <v>483</v>
      </c>
      <c r="Q515" s="6">
        <v>30</v>
      </c>
      <c r="R515" s="8">
        <v>0.49305555555555558</v>
      </c>
      <c r="S515" s="6" t="s">
        <v>665</v>
      </c>
      <c r="T515" s="6" t="s">
        <v>480</v>
      </c>
      <c r="U515" s="6" t="s">
        <v>481</v>
      </c>
    </row>
    <row r="516" spans="1:21" ht="15.75" x14ac:dyDescent="0.25">
      <c r="A516" s="3" t="s">
        <v>589</v>
      </c>
      <c r="B516" s="4">
        <v>44857</v>
      </c>
      <c r="C516" s="3" t="s">
        <v>32</v>
      </c>
      <c r="D516" s="3" t="s">
        <v>12</v>
      </c>
      <c r="E516" s="3" t="s">
        <v>13</v>
      </c>
      <c r="F516" s="3" t="s">
        <v>23</v>
      </c>
      <c r="G516" s="3">
        <v>51.491050000000001</v>
      </c>
      <c r="H516" s="3" t="s">
        <v>15</v>
      </c>
      <c r="I516" s="3" t="s">
        <v>16</v>
      </c>
      <c r="J516" s="3" t="s">
        <v>17</v>
      </c>
      <c r="K516" s="3">
        <v>-0.16069800000000001</v>
      </c>
      <c r="L516" s="3">
        <v>1</v>
      </c>
      <c r="M516" s="3">
        <v>1</v>
      </c>
      <c r="N516" s="3" t="s">
        <v>476</v>
      </c>
      <c r="O516" s="3" t="s">
        <v>477</v>
      </c>
      <c r="P516" s="3" t="s">
        <v>483</v>
      </c>
      <c r="Q516" s="3">
        <v>30</v>
      </c>
      <c r="R516" s="5">
        <v>0.38194444444444442</v>
      </c>
      <c r="S516" s="3" t="s">
        <v>665</v>
      </c>
      <c r="T516" s="3" t="s">
        <v>480</v>
      </c>
      <c r="U516" s="3" t="s">
        <v>481</v>
      </c>
    </row>
    <row r="517" spans="1:21" ht="15.75" x14ac:dyDescent="0.25">
      <c r="A517" s="6" t="s">
        <v>590</v>
      </c>
      <c r="B517" s="7">
        <v>44855</v>
      </c>
      <c r="C517" s="6" t="s">
        <v>34</v>
      </c>
      <c r="D517" s="6" t="s">
        <v>25</v>
      </c>
      <c r="E517" s="6" t="s">
        <v>20</v>
      </c>
      <c r="F517" s="6" t="s">
        <v>23</v>
      </c>
      <c r="G517" s="6">
        <v>51.495657999999999</v>
      </c>
      <c r="H517" s="6" t="s">
        <v>28</v>
      </c>
      <c r="I517" s="6" t="s">
        <v>16</v>
      </c>
      <c r="J517" s="6" t="s">
        <v>17</v>
      </c>
      <c r="K517" s="6">
        <v>-0.173622</v>
      </c>
      <c r="L517" s="6">
        <v>1</v>
      </c>
      <c r="M517" s="6">
        <v>2</v>
      </c>
      <c r="N517" s="6" t="s">
        <v>476</v>
      </c>
      <c r="O517" s="6" t="s">
        <v>477</v>
      </c>
      <c r="P517" s="6" t="s">
        <v>488</v>
      </c>
      <c r="Q517" s="6">
        <v>30</v>
      </c>
      <c r="R517" s="8">
        <v>0.85416666666666663</v>
      </c>
      <c r="S517" s="6" t="s">
        <v>665</v>
      </c>
      <c r="T517" s="6" t="s">
        <v>480</v>
      </c>
      <c r="U517" s="6" t="s">
        <v>481</v>
      </c>
    </row>
    <row r="518" spans="1:21" ht="15.75" x14ac:dyDescent="0.25">
      <c r="A518" s="3" t="s">
        <v>591</v>
      </c>
      <c r="B518" s="4">
        <v>44850</v>
      </c>
      <c r="C518" s="3" t="s">
        <v>32</v>
      </c>
      <c r="D518" s="3" t="s">
        <v>12</v>
      </c>
      <c r="E518" s="3" t="s">
        <v>235</v>
      </c>
      <c r="F518" s="3" t="s">
        <v>23</v>
      </c>
      <c r="G518" s="3">
        <v>51.487369000000001</v>
      </c>
      <c r="H518" s="3" t="s">
        <v>15</v>
      </c>
      <c r="I518" s="3" t="s">
        <v>16</v>
      </c>
      <c r="J518" s="3" t="s">
        <v>17</v>
      </c>
      <c r="K518" s="3">
        <v>-0.19584799999999999</v>
      </c>
      <c r="L518" s="3">
        <v>1</v>
      </c>
      <c r="M518" s="3">
        <v>2</v>
      </c>
      <c r="N518" s="3" t="s">
        <v>476</v>
      </c>
      <c r="O518" s="3" t="s">
        <v>477</v>
      </c>
      <c r="P518" s="3" t="s">
        <v>483</v>
      </c>
      <c r="Q518" s="3">
        <v>30</v>
      </c>
      <c r="R518" s="5">
        <v>0.35069444444444442</v>
      </c>
      <c r="S518" s="3" t="s">
        <v>665</v>
      </c>
      <c r="T518" s="3" t="s">
        <v>480</v>
      </c>
      <c r="U518" s="3" t="s">
        <v>492</v>
      </c>
    </row>
    <row r="519" spans="1:21" ht="15.75" x14ac:dyDescent="0.25">
      <c r="A519" s="6" t="s">
        <v>592</v>
      </c>
      <c r="B519" s="7">
        <v>44838</v>
      </c>
      <c r="C519" s="6" t="s">
        <v>22</v>
      </c>
      <c r="D519" s="6" t="s">
        <v>25</v>
      </c>
      <c r="E519" s="6" t="s">
        <v>13</v>
      </c>
      <c r="F519" s="6" t="s">
        <v>14</v>
      </c>
      <c r="G519" s="6">
        <v>51.507804</v>
      </c>
      <c r="H519" s="6" t="s">
        <v>15</v>
      </c>
      <c r="I519" s="6" t="s">
        <v>16</v>
      </c>
      <c r="J519" s="6" t="s">
        <v>17</v>
      </c>
      <c r="K519" s="6">
        <v>-0.20311000000000001</v>
      </c>
      <c r="L519" s="6">
        <v>1</v>
      </c>
      <c r="M519" s="6">
        <v>2</v>
      </c>
      <c r="N519" s="6" t="s">
        <v>476</v>
      </c>
      <c r="O519" s="6" t="s">
        <v>477</v>
      </c>
      <c r="P519" s="6" t="s">
        <v>488</v>
      </c>
      <c r="Q519" s="6">
        <v>30</v>
      </c>
      <c r="R519" s="8">
        <v>0.6875</v>
      </c>
      <c r="S519" s="6" t="s">
        <v>665</v>
      </c>
      <c r="T519" s="6" t="s">
        <v>480</v>
      </c>
      <c r="U519" s="6" t="s">
        <v>481</v>
      </c>
    </row>
    <row r="520" spans="1:21" ht="15.75" x14ac:dyDescent="0.25">
      <c r="A520" s="3" t="s">
        <v>593</v>
      </c>
      <c r="B520" s="4">
        <v>44847</v>
      </c>
      <c r="C520" s="3" t="s">
        <v>27</v>
      </c>
      <c r="D520" s="3" t="s">
        <v>40</v>
      </c>
      <c r="E520" s="3" t="s">
        <v>41</v>
      </c>
      <c r="F520" s="3" t="s">
        <v>23</v>
      </c>
      <c r="G520" s="3">
        <v>51.493108999999997</v>
      </c>
      <c r="H520" s="3" t="s">
        <v>15</v>
      </c>
      <c r="I520" s="3" t="s">
        <v>16</v>
      </c>
      <c r="J520" s="3" t="s">
        <v>17</v>
      </c>
      <c r="K520" s="3">
        <v>-0.18323200000000001</v>
      </c>
      <c r="L520" s="3">
        <v>1</v>
      </c>
      <c r="M520" s="3">
        <v>2</v>
      </c>
      <c r="N520" s="3" t="s">
        <v>476</v>
      </c>
      <c r="O520" s="3" t="s">
        <v>477</v>
      </c>
      <c r="P520" s="3" t="s">
        <v>483</v>
      </c>
      <c r="Q520" s="3">
        <v>30</v>
      </c>
      <c r="R520" s="5">
        <v>0.54166666666666663</v>
      </c>
      <c r="S520" s="3" t="s">
        <v>665</v>
      </c>
      <c r="T520" s="3" t="s">
        <v>480</v>
      </c>
      <c r="U520" s="3" t="s">
        <v>481</v>
      </c>
    </row>
    <row r="521" spans="1:21" ht="15.75" x14ac:dyDescent="0.25">
      <c r="A521" s="6" t="s">
        <v>594</v>
      </c>
      <c r="B521" s="7">
        <v>44847</v>
      </c>
      <c r="C521" s="6" t="s">
        <v>27</v>
      </c>
      <c r="D521" s="6" t="s">
        <v>25</v>
      </c>
      <c r="E521" s="6" t="s">
        <v>20</v>
      </c>
      <c r="F521" s="6" t="s">
        <v>23</v>
      </c>
      <c r="G521" s="6">
        <v>51.496515000000002</v>
      </c>
      <c r="H521" s="6" t="s">
        <v>15</v>
      </c>
      <c r="I521" s="6" t="s">
        <v>16</v>
      </c>
      <c r="J521" s="6" t="s">
        <v>17</v>
      </c>
      <c r="K521" s="6">
        <v>-0.20585899999999999</v>
      </c>
      <c r="L521" s="6">
        <v>1</v>
      </c>
      <c r="M521" s="6">
        <v>2</v>
      </c>
      <c r="N521" s="6" t="s">
        <v>476</v>
      </c>
      <c r="O521" s="6" t="s">
        <v>477</v>
      </c>
      <c r="P521" s="6" t="s">
        <v>483</v>
      </c>
      <c r="Q521" s="6">
        <v>30</v>
      </c>
      <c r="R521" s="8">
        <v>0.36458333333333331</v>
      </c>
      <c r="S521" s="6" t="s">
        <v>665</v>
      </c>
      <c r="T521" s="6" t="s">
        <v>480</v>
      </c>
      <c r="U521" s="6" t="s">
        <v>481</v>
      </c>
    </row>
    <row r="522" spans="1:21" ht="15.75" x14ac:dyDescent="0.25">
      <c r="A522" s="3" t="s">
        <v>595</v>
      </c>
      <c r="B522" s="4">
        <v>44717</v>
      </c>
      <c r="C522" s="3" t="s">
        <v>32</v>
      </c>
      <c r="D522" s="3" t="s">
        <v>40</v>
      </c>
      <c r="E522" s="3" t="s">
        <v>41</v>
      </c>
      <c r="F522" s="3" t="s">
        <v>23</v>
      </c>
      <c r="G522" s="3">
        <v>51.522278</v>
      </c>
      <c r="H522" s="3" t="s">
        <v>15</v>
      </c>
      <c r="I522" s="3" t="s">
        <v>16</v>
      </c>
      <c r="J522" s="3" t="s">
        <v>17</v>
      </c>
      <c r="K522" s="3">
        <v>-0.20282900000000001</v>
      </c>
      <c r="L522" s="3">
        <v>1</v>
      </c>
      <c r="M522" s="3">
        <v>9</v>
      </c>
      <c r="N522" s="3" t="s">
        <v>476</v>
      </c>
      <c r="O522" s="3" t="s">
        <v>477</v>
      </c>
      <c r="P522" s="3" t="s">
        <v>483</v>
      </c>
      <c r="Q522" s="3">
        <v>30</v>
      </c>
      <c r="R522" s="5">
        <v>0.56944444444444442</v>
      </c>
      <c r="S522" s="3" t="s">
        <v>665</v>
      </c>
      <c r="T522" s="3" t="s">
        <v>480</v>
      </c>
      <c r="U522" s="3" t="s">
        <v>489</v>
      </c>
    </row>
    <row r="523" spans="1:21" ht="15.75" x14ac:dyDescent="0.25">
      <c r="A523" s="6" t="s">
        <v>596</v>
      </c>
      <c r="B523" s="7">
        <v>44855</v>
      </c>
      <c r="C523" s="6" t="s">
        <v>34</v>
      </c>
      <c r="D523" s="6" t="s">
        <v>12</v>
      </c>
      <c r="E523" s="6" t="s">
        <v>13</v>
      </c>
      <c r="F523" s="6" t="s">
        <v>14</v>
      </c>
      <c r="G523" s="6">
        <v>51.489313000000003</v>
      </c>
      <c r="H523" s="6" t="s">
        <v>15</v>
      </c>
      <c r="I523" s="6" t="s">
        <v>16</v>
      </c>
      <c r="J523" s="6" t="s">
        <v>17</v>
      </c>
      <c r="K523" s="6">
        <v>-0.18194199999999999</v>
      </c>
      <c r="L523" s="6">
        <v>1</v>
      </c>
      <c r="M523" s="6">
        <v>2</v>
      </c>
      <c r="N523" s="6" t="s">
        <v>476</v>
      </c>
      <c r="O523" s="6" t="s">
        <v>477</v>
      </c>
      <c r="P523" s="6" t="s">
        <v>483</v>
      </c>
      <c r="Q523" s="6">
        <v>30</v>
      </c>
      <c r="R523" s="8">
        <v>0.37152777777777773</v>
      </c>
      <c r="S523" s="6" t="s">
        <v>665</v>
      </c>
      <c r="T523" s="6" t="s">
        <v>480</v>
      </c>
      <c r="U523" s="6" t="s">
        <v>481</v>
      </c>
    </row>
    <row r="524" spans="1:21" ht="15.75" x14ac:dyDescent="0.25">
      <c r="A524" s="3" t="s">
        <v>597</v>
      </c>
      <c r="B524" s="4">
        <v>44860</v>
      </c>
      <c r="C524" s="3" t="s">
        <v>19</v>
      </c>
      <c r="D524" s="3" t="s">
        <v>40</v>
      </c>
      <c r="E524" s="3" t="s">
        <v>41</v>
      </c>
      <c r="F524" s="3" t="s">
        <v>23</v>
      </c>
      <c r="G524" s="3">
        <v>51.489857999999998</v>
      </c>
      <c r="H524" s="3" t="s">
        <v>28</v>
      </c>
      <c r="I524" s="3" t="s">
        <v>16</v>
      </c>
      <c r="J524" s="3" t="s">
        <v>17</v>
      </c>
      <c r="K524" s="3">
        <v>-0.188115</v>
      </c>
      <c r="L524" s="3">
        <v>1</v>
      </c>
      <c r="M524" s="3">
        <v>2</v>
      </c>
      <c r="N524" s="3" t="s">
        <v>476</v>
      </c>
      <c r="O524" s="3" t="s">
        <v>477</v>
      </c>
      <c r="P524" s="3" t="s">
        <v>483</v>
      </c>
      <c r="Q524" s="3">
        <v>30</v>
      </c>
      <c r="R524" s="5">
        <v>0.85763888888888884</v>
      </c>
      <c r="S524" s="3" t="s">
        <v>665</v>
      </c>
      <c r="T524" s="3" t="s">
        <v>480</v>
      </c>
      <c r="U524" s="3" t="s">
        <v>481</v>
      </c>
    </row>
    <row r="525" spans="1:21" ht="15.75" x14ac:dyDescent="0.25">
      <c r="A525" s="6" t="s">
        <v>598</v>
      </c>
      <c r="B525" s="7">
        <v>44862</v>
      </c>
      <c r="C525" s="6" t="s">
        <v>34</v>
      </c>
      <c r="D525" s="6" t="s">
        <v>12</v>
      </c>
      <c r="E525" s="6" t="s">
        <v>13</v>
      </c>
      <c r="F525" s="6" t="s">
        <v>23</v>
      </c>
      <c r="G525" s="6">
        <v>51.488957999999997</v>
      </c>
      <c r="H525" s="6" t="s">
        <v>15</v>
      </c>
      <c r="I525" s="6" t="s">
        <v>16</v>
      </c>
      <c r="J525" s="6" t="s">
        <v>17</v>
      </c>
      <c r="K525" s="6">
        <v>-0.16495899999999999</v>
      </c>
      <c r="L525" s="6">
        <v>1</v>
      </c>
      <c r="M525" s="6">
        <v>2</v>
      </c>
      <c r="N525" s="6" t="s">
        <v>476</v>
      </c>
      <c r="O525" s="6" t="s">
        <v>477</v>
      </c>
      <c r="P525" s="6" t="s">
        <v>483</v>
      </c>
      <c r="Q525" s="6">
        <v>30</v>
      </c>
      <c r="R525" s="8">
        <v>0.65486111111111112</v>
      </c>
      <c r="S525" s="6" t="s">
        <v>665</v>
      </c>
      <c r="T525" s="6" t="s">
        <v>480</v>
      </c>
      <c r="U525" s="6" t="s">
        <v>481</v>
      </c>
    </row>
    <row r="526" spans="1:21" ht="15.75" x14ac:dyDescent="0.25">
      <c r="A526" s="3" t="s">
        <v>599</v>
      </c>
      <c r="B526" s="4">
        <v>44864</v>
      </c>
      <c r="C526" s="3" t="s">
        <v>32</v>
      </c>
      <c r="D526" s="3" t="s">
        <v>12</v>
      </c>
      <c r="E526" s="3" t="s">
        <v>154</v>
      </c>
      <c r="F526" s="3" t="s">
        <v>23</v>
      </c>
      <c r="G526" s="3">
        <v>51.494593000000002</v>
      </c>
      <c r="H526" s="3" t="s">
        <v>15</v>
      </c>
      <c r="I526" s="3" t="s">
        <v>16</v>
      </c>
      <c r="J526" s="3" t="s">
        <v>17</v>
      </c>
      <c r="K526" s="3">
        <v>-0.168767</v>
      </c>
      <c r="L526" s="3">
        <v>2</v>
      </c>
      <c r="M526" s="3">
        <v>2</v>
      </c>
      <c r="N526" s="3" t="s">
        <v>476</v>
      </c>
      <c r="O526" s="3" t="s">
        <v>477</v>
      </c>
      <c r="P526" s="3" t="s">
        <v>483</v>
      </c>
      <c r="Q526" s="3">
        <v>30</v>
      </c>
      <c r="R526" s="5">
        <v>0.56944444444444442</v>
      </c>
      <c r="S526" s="3" t="s">
        <v>665</v>
      </c>
      <c r="T526" s="3" t="s">
        <v>480</v>
      </c>
      <c r="U526" s="3" t="s">
        <v>481</v>
      </c>
    </row>
    <row r="527" spans="1:21" ht="15.75" x14ac:dyDescent="0.25">
      <c r="A527" s="6" t="s">
        <v>600</v>
      </c>
      <c r="B527" s="7">
        <v>44864</v>
      </c>
      <c r="C527" s="6" t="s">
        <v>32</v>
      </c>
      <c r="D527" s="6" t="s">
        <v>12</v>
      </c>
      <c r="E527" s="6" t="s">
        <v>13</v>
      </c>
      <c r="F527" s="6" t="s">
        <v>23</v>
      </c>
      <c r="G527" s="6">
        <v>51.497106000000002</v>
      </c>
      <c r="H527" s="6" t="s">
        <v>15</v>
      </c>
      <c r="I527" s="6" t="s">
        <v>16</v>
      </c>
      <c r="J527" s="6" t="s">
        <v>17</v>
      </c>
      <c r="K527" s="6">
        <v>-0.19747999999999999</v>
      </c>
      <c r="L527" s="6">
        <v>1</v>
      </c>
      <c r="M527" s="6">
        <v>2</v>
      </c>
      <c r="N527" s="6" t="s">
        <v>476</v>
      </c>
      <c r="O527" s="6" t="s">
        <v>477</v>
      </c>
      <c r="P527" s="6" t="s">
        <v>478</v>
      </c>
      <c r="Q527" s="6">
        <v>30</v>
      </c>
      <c r="R527" s="8">
        <v>0.33333333333333331</v>
      </c>
      <c r="S527" s="6" t="s">
        <v>665</v>
      </c>
      <c r="T527" s="6" t="s">
        <v>480</v>
      </c>
      <c r="U527" s="6" t="s">
        <v>481</v>
      </c>
    </row>
    <row r="528" spans="1:21" ht="15.75" x14ac:dyDescent="0.25">
      <c r="A528" s="3" t="s">
        <v>601</v>
      </c>
      <c r="B528" s="4">
        <v>44866</v>
      </c>
      <c r="C528" s="3" t="s">
        <v>22</v>
      </c>
      <c r="D528" s="3" t="s">
        <v>25</v>
      </c>
      <c r="E528" s="3" t="s">
        <v>13</v>
      </c>
      <c r="F528" s="3" t="s">
        <v>23</v>
      </c>
      <c r="G528" s="3">
        <v>51.499011000000003</v>
      </c>
      <c r="H528" s="3" t="s">
        <v>15</v>
      </c>
      <c r="I528" s="3" t="s">
        <v>16</v>
      </c>
      <c r="J528" s="3" t="s">
        <v>17</v>
      </c>
      <c r="K528" s="3">
        <v>-0.19855800000000001</v>
      </c>
      <c r="L528" s="3">
        <v>2</v>
      </c>
      <c r="M528" s="3">
        <v>2</v>
      </c>
      <c r="N528" s="3" t="s">
        <v>476</v>
      </c>
      <c r="O528" s="3" t="s">
        <v>477</v>
      </c>
      <c r="P528" s="3" t="s">
        <v>483</v>
      </c>
      <c r="Q528" s="3">
        <v>30</v>
      </c>
      <c r="R528" s="5">
        <v>0.63958333333333328</v>
      </c>
      <c r="S528" s="3" t="s">
        <v>665</v>
      </c>
      <c r="T528" s="3" t="s">
        <v>546</v>
      </c>
      <c r="U528" s="3" t="s">
        <v>481</v>
      </c>
    </row>
    <row r="529" spans="1:21" ht="15.75" x14ac:dyDescent="0.25">
      <c r="A529" s="6" t="s">
        <v>602</v>
      </c>
      <c r="B529" s="7">
        <v>44862</v>
      </c>
      <c r="C529" s="6" t="s">
        <v>34</v>
      </c>
      <c r="D529" s="6" t="s">
        <v>12</v>
      </c>
      <c r="E529" s="6" t="s">
        <v>13</v>
      </c>
      <c r="F529" s="6" t="s">
        <v>23</v>
      </c>
      <c r="G529" s="6">
        <v>51.506185000000002</v>
      </c>
      <c r="H529" s="6" t="s">
        <v>28</v>
      </c>
      <c r="I529" s="6" t="s">
        <v>16</v>
      </c>
      <c r="J529" s="6" t="s">
        <v>17</v>
      </c>
      <c r="K529" s="6">
        <v>-0.20893800000000001</v>
      </c>
      <c r="L529" s="6">
        <v>1</v>
      </c>
      <c r="M529" s="6">
        <v>3</v>
      </c>
      <c r="N529" s="6" t="s">
        <v>476</v>
      </c>
      <c r="O529" s="6" t="s">
        <v>477</v>
      </c>
      <c r="P529" s="6" t="s">
        <v>483</v>
      </c>
      <c r="Q529" s="6">
        <v>30</v>
      </c>
      <c r="R529" s="8">
        <v>0.83333333333333337</v>
      </c>
      <c r="S529" s="6" t="s">
        <v>665</v>
      </c>
      <c r="T529" s="6" t="s">
        <v>480</v>
      </c>
      <c r="U529" s="6" t="s">
        <v>481</v>
      </c>
    </row>
    <row r="530" spans="1:21" ht="15.75" x14ac:dyDescent="0.25">
      <c r="A530" s="3" t="s">
        <v>603</v>
      </c>
      <c r="B530" s="4">
        <v>44862</v>
      </c>
      <c r="C530" s="3" t="s">
        <v>34</v>
      </c>
      <c r="D530" s="3" t="s">
        <v>12</v>
      </c>
      <c r="E530" s="3" t="s">
        <v>13</v>
      </c>
      <c r="F530" s="3" t="s">
        <v>14</v>
      </c>
      <c r="G530" s="3">
        <v>51.488849999999999</v>
      </c>
      <c r="H530" s="3" t="s">
        <v>28</v>
      </c>
      <c r="I530" s="3" t="s">
        <v>16</v>
      </c>
      <c r="J530" s="3" t="s">
        <v>17</v>
      </c>
      <c r="K530" s="3">
        <v>-0.17533499999999999</v>
      </c>
      <c r="L530" s="3">
        <v>1</v>
      </c>
      <c r="M530" s="3">
        <v>2</v>
      </c>
      <c r="N530" s="3" t="s">
        <v>476</v>
      </c>
      <c r="O530" s="3" t="s">
        <v>477</v>
      </c>
      <c r="P530" s="3" t="s">
        <v>483</v>
      </c>
      <c r="Q530" s="3">
        <v>30</v>
      </c>
      <c r="R530" s="5">
        <v>0.79166666666666663</v>
      </c>
      <c r="S530" s="3" t="s">
        <v>665</v>
      </c>
      <c r="T530" s="3" t="s">
        <v>480</v>
      </c>
      <c r="U530" s="3" t="s">
        <v>481</v>
      </c>
    </row>
    <row r="531" spans="1:21" ht="15.75" x14ac:dyDescent="0.25">
      <c r="A531" s="6" t="s">
        <v>604</v>
      </c>
      <c r="B531" s="7">
        <v>44855</v>
      </c>
      <c r="C531" s="6" t="s">
        <v>34</v>
      </c>
      <c r="D531" s="6" t="s">
        <v>40</v>
      </c>
      <c r="E531" s="6" t="s">
        <v>41</v>
      </c>
      <c r="F531" s="6" t="s">
        <v>23</v>
      </c>
      <c r="G531" s="6">
        <v>51.503126999999999</v>
      </c>
      <c r="H531" s="6" t="s">
        <v>15</v>
      </c>
      <c r="I531" s="6" t="s">
        <v>16</v>
      </c>
      <c r="J531" s="6" t="s">
        <v>17</v>
      </c>
      <c r="K531" s="6">
        <v>-0.21482200000000001</v>
      </c>
      <c r="L531" s="6">
        <v>2</v>
      </c>
      <c r="M531" s="6">
        <v>1</v>
      </c>
      <c r="N531" s="6" t="s">
        <v>476</v>
      </c>
      <c r="O531" s="6" t="s">
        <v>477</v>
      </c>
      <c r="P531" s="6" t="s">
        <v>483</v>
      </c>
      <c r="Q531" s="6">
        <v>30</v>
      </c>
      <c r="R531" s="8">
        <v>0.34722222222222227</v>
      </c>
      <c r="S531" s="6" t="s">
        <v>665</v>
      </c>
      <c r="T531" s="6" t="s">
        <v>480</v>
      </c>
      <c r="U531" s="6" t="s">
        <v>497</v>
      </c>
    </row>
    <row r="532" spans="1:21" ht="15.75" x14ac:dyDescent="0.25">
      <c r="A532" s="3" t="s">
        <v>605</v>
      </c>
      <c r="B532" s="4">
        <v>44862</v>
      </c>
      <c r="C532" s="3" t="s">
        <v>34</v>
      </c>
      <c r="D532" s="3" t="s">
        <v>12</v>
      </c>
      <c r="E532" s="3" t="s">
        <v>13</v>
      </c>
      <c r="F532" s="3" t="s">
        <v>23</v>
      </c>
      <c r="G532" s="3">
        <v>51.499355000000001</v>
      </c>
      <c r="H532" s="3" t="s">
        <v>15</v>
      </c>
      <c r="I532" s="3" t="s">
        <v>16</v>
      </c>
      <c r="J532" s="3" t="s">
        <v>17</v>
      </c>
      <c r="K532" s="3">
        <v>-0.19753499999999999</v>
      </c>
      <c r="L532" s="3">
        <v>1</v>
      </c>
      <c r="M532" s="3">
        <v>2</v>
      </c>
      <c r="N532" s="3" t="s">
        <v>476</v>
      </c>
      <c r="O532" s="3" t="s">
        <v>477</v>
      </c>
      <c r="P532" s="3" t="s">
        <v>483</v>
      </c>
      <c r="Q532" s="3">
        <v>30</v>
      </c>
      <c r="R532" s="5">
        <v>0.57222222222222219</v>
      </c>
      <c r="S532" s="3" t="s">
        <v>665</v>
      </c>
      <c r="T532" s="3" t="s">
        <v>480</v>
      </c>
      <c r="U532" s="3" t="s">
        <v>481</v>
      </c>
    </row>
    <row r="533" spans="1:21" ht="15.75" x14ac:dyDescent="0.25">
      <c r="A533" s="6" t="s">
        <v>606</v>
      </c>
      <c r="B533" s="7">
        <v>44854</v>
      </c>
      <c r="C533" s="6" t="s">
        <v>27</v>
      </c>
      <c r="D533" s="6" t="s">
        <v>40</v>
      </c>
      <c r="E533" s="6" t="s">
        <v>41</v>
      </c>
      <c r="F533" s="6" t="s">
        <v>23</v>
      </c>
      <c r="G533" s="6">
        <v>51.514609</v>
      </c>
      <c r="H533" s="6" t="s">
        <v>15</v>
      </c>
      <c r="I533" s="6" t="s">
        <v>16</v>
      </c>
      <c r="J533" s="6" t="s">
        <v>17</v>
      </c>
      <c r="K533" s="6">
        <v>-0.19534799999999999</v>
      </c>
      <c r="L533" s="6">
        <v>1</v>
      </c>
      <c r="M533" s="6">
        <v>2</v>
      </c>
      <c r="N533" s="6" t="s">
        <v>476</v>
      </c>
      <c r="O533" s="6" t="s">
        <v>477</v>
      </c>
      <c r="P533" s="6" t="s">
        <v>483</v>
      </c>
      <c r="Q533" s="6">
        <v>30</v>
      </c>
      <c r="R533" s="8">
        <v>0.71875</v>
      </c>
      <c r="S533" s="6" t="s">
        <v>665</v>
      </c>
      <c r="T533" s="6" t="s">
        <v>480</v>
      </c>
      <c r="U533" s="6" t="s">
        <v>481</v>
      </c>
    </row>
    <row r="534" spans="1:21" ht="15.75" x14ac:dyDescent="0.25">
      <c r="A534" s="3" t="s">
        <v>607</v>
      </c>
      <c r="B534" s="4">
        <v>44863</v>
      </c>
      <c r="C534" s="3" t="s">
        <v>11</v>
      </c>
      <c r="D534" s="3" t="s">
        <v>12</v>
      </c>
      <c r="E534" s="3" t="s">
        <v>13</v>
      </c>
      <c r="F534" s="3" t="s">
        <v>23</v>
      </c>
      <c r="G534" s="3">
        <v>51.522162000000002</v>
      </c>
      <c r="H534" s="3" t="s">
        <v>15</v>
      </c>
      <c r="I534" s="3" t="s">
        <v>16</v>
      </c>
      <c r="J534" s="3" t="s">
        <v>17</v>
      </c>
      <c r="K534" s="3">
        <v>-0.212924</v>
      </c>
      <c r="L534" s="3">
        <v>1</v>
      </c>
      <c r="M534" s="3">
        <v>2</v>
      </c>
      <c r="N534" s="3" t="s">
        <v>476</v>
      </c>
      <c r="O534" s="3" t="s">
        <v>477</v>
      </c>
      <c r="P534" s="3" t="s">
        <v>483</v>
      </c>
      <c r="Q534" s="3">
        <v>30</v>
      </c>
      <c r="R534" s="5">
        <v>0.62152777777777779</v>
      </c>
      <c r="S534" s="3" t="s">
        <v>665</v>
      </c>
      <c r="T534" s="3" t="s">
        <v>480</v>
      </c>
      <c r="U534" s="3" t="s">
        <v>489</v>
      </c>
    </row>
    <row r="535" spans="1:21" ht="15.75" x14ac:dyDescent="0.25">
      <c r="A535" s="6" t="s">
        <v>608</v>
      </c>
      <c r="B535" s="7">
        <v>44866</v>
      </c>
      <c r="C535" s="6" t="s">
        <v>22</v>
      </c>
      <c r="D535" s="6" t="s">
        <v>12</v>
      </c>
      <c r="E535" s="6" t="s">
        <v>74</v>
      </c>
      <c r="F535" s="6" t="s">
        <v>23</v>
      </c>
      <c r="G535" s="6">
        <v>51.497242</v>
      </c>
      <c r="H535" s="6" t="s">
        <v>28</v>
      </c>
      <c r="I535" s="6" t="s">
        <v>16</v>
      </c>
      <c r="J535" s="6" t="s">
        <v>17</v>
      </c>
      <c r="K535" s="6">
        <v>-0.19459299999999999</v>
      </c>
      <c r="L535" s="6">
        <v>1</v>
      </c>
      <c r="M535" s="6">
        <v>2</v>
      </c>
      <c r="N535" s="6" t="s">
        <v>476</v>
      </c>
      <c r="O535" s="6" t="s">
        <v>477</v>
      </c>
      <c r="P535" s="6" t="s">
        <v>74</v>
      </c>
      <c r="Q535" s="6">
        <v>30</v>
      </c>
      <c r="R535" s="8">
        <v>0.78819444444444453</v>
      </c>
      <c r="S535" s="6" t="s">
        <v>665</v>
      </c>
      <c r="T535" s="6" t="s">
        <v>480</v>
      </c>
      <c r="U535" s="6" t="s">
        <v>497</v>
      </c>
    </row>
    <row r="536" spans="1:21" ht="15.75" x14ac:dyDescent="0.25">
      <c r="A536" s="3" t="s">
        <v>609</v>
      </c>
      <c r="B536" s="4">
        <v>44858</v>
      </c>
      <c r="C536" s="3" t="s">
        <v>36</v>
      </c>
      <c r="D536" s="3" t="s">
        <v>12</v>
      </c>
      <c r="E536" s="3" t="s">
        <v>20</v>
      </c>
      <c r="F536" s="3" t="s">
        <v>23</v>
      </c>
      <c r="G536" s="3">
        <v>51.515838000000002</v>
      </c>
      <c r="H536" s="3" t="s">
        <v>28</v>
      </c>
      <c r="I536" s="3" t="s">
        <v>16</v>
      </c>
      <c r="J536" s="3" t="s">
        <v>17</v>
      </c>
      <c r="K536" s="3">
        <v>-0.2051</v>
      </c>
      <c r="L536" s="3">
        <v>1</v>
      </c>
      <c r="M536" s="3">
        <v>1</v>
      </c>
      <c r="N536" s="3" t="s">
        <v>476</v>
      </c>
      <c r="O536" s="3" t="s">
        <v>482</v>
      </c>
      <c r="P536" s="3" t="s">
        <v>478</v>
      </c>
      <c r="Q536" s="3">
        <v>30</v>
      </c>
      <c r="R536" s="5">
        <v>0.65972222222222221</v>
      </c>
      <c r="S536" s="3" t="s">
        <v>665</v>
      </c>
      <c r="T536" s="3" t="s">
        <v>490</v>
      </c>
      <c r="U536" s="3" t="s">
        <v>487</v>
      </c>
    </row>
    <row r="537" spans="1:21" ht="15.75" x14ac:dyDescent="0.25">
      <c r="A537" s="6" t="s">
        <v>610</v>
      </c>
      <c r="B537" s="7">
        <v>44866</v>
      </c>
      <c r="C537" s="6" t="s">
        <v>22</v>
      </c>
      <c r="D537" s="6" t="s">
        <v>40</v>
      </c>
      <c r="E537" s="6" t="s">
        <v>41</v>
      </c>
      <c r="F537" s="6" t="s">
        <v>23</v>
      </c>
      <c r="G537" s="6">
        <v>51.488897999999999</v>
      </c>
      <c r="H537" s="6" t="s">
        <v>15</v>
      </c>
      <c r="I537" s="6" t="s">
        <v>16</v>
      </c>
      <c r="J537" s="6" t="s">
        <v>17</v>
      </c>
      <c r="K537" s="6">
        <v>-0.190025</v>
      </c>
      <c r="L537" s="6">
        <v>1</v>
      </c>
      <c r="M537" s="6">
        <v>1</v>
      </c>
      <c r="N537" s="6" t="s">
        <v>476</v>
      </c>
      <c r="O537" s="6" t="s">
        <v>482</v>
      </c>
      <c r="P537" s="6" t="s">
        <v>478</v>
      </c>
      <c r="Q537" s="6">
        <v>30</v>
      </c>
      <c r="R537" s="8">
        <v>0.35416666666666669</v>
      </c>
      <c r="S537" s="6" t="s">
        <v>665</v>
      </c>
      <c r="T537" s="6" t="s">
        <v>490</v>
      </c>
      <c r="U537" s="6" t="s">
        <v>489</v>
      </c>
    </row>
    <row r="538" spans="1:21" ht="15.75" x14ac:dyDescent="0.25">
      <c r="A538" s="3" t="s">
        <v>611</v>
      </c>
      <c r="B538" s="4">
        <v>44868</v>
      </c>
      <c r="C538" s="3" t="s">
        <v>27</v>
      </c>
      <c r="D538" s="3" t="s">
        <v>12</v>
      </c>
      <c r="E538" s="3" t="s">
        <v>13</v>
      </c>
      <c r="F538" s="3" t="s">
        <v>23</v>
      </c>
      <c r="G538" s="3">
        <v>51.482636999999997</v>
      </c>
      <c r="H538" s="3" t="s">
        <v>15</v>
      </c>
      <c r="I538" s="3" t="s">
        <v>16</v>
      </c>
      <c r="J538" s="3" t="s">
        <v>17</v>
      </c>
      <c r="K538" s="3">
        <v>-0.186385</v>
      </c>
      <c r="L538" s="3">
        <v>1</v>
      </c>
      <c r="M538" s="3">
        <v>2</v>
      </c>
      <c r="N538" s="3" t="s">
        <v>476</v>
      </c>
      <c r="O538" s="3" t="s">
        <v>482</v>
      </c>
      <c r="P538" s="3" t="s">
        <v>483</v>
      </c>
      <c r="Q538" s="3">
        <v>30</v>
      </c>
      <c r="R538" s="5">
        <v>0.33194444444444443</v>
      </c>
      <c r="S538" s="3" t="s">
        <v>665</v>
      </c>
      <c r="T538" s="3" t="s">
        <v>490</v>
      </c>
      <c r="U538" s="3" t="s">
        <v>489</v>
      </c>
    </row>
    <row r="539" spans="1:21" ht="15.75" x14ac:dyDescent="0.25">
      <c r="A539" s="6" t="s">
        <v>612</v>
      </c>
      <c r="B539" s="7">
        <v>44857</v>
      </c>
      <c r="C539" s="6" t="s">
        <v>32</v>
      </c>
      <c r="D539" s="6" t="s">
        <v>12</v>
      </c>
      <c r="E539" s="6" t="s">
        <v>13</v>
      </c>
      <c r="F539" s="6" t="s">
        <v>23</v>
      </c>
      <c r="G539" s="6">
        <v>51.511035999999997</v>
      </c>
      <c r="H539" s="6" t="s">
        <v>15</v>
      </c>
      <c r="I539" s="6" t="s">
        <v>16</v>
      </c>
      <c r="J539" s="6" t="s">
        <v>17</v>
      </c>
      <c r="K539" s="6">
        <v>-0.19692999999999999</v>
      </c>
      <c r="L539" s="6">
        <v>1</v>
      </c>
      <c r="M539" s="6">
        <v>1</v>
      </c>
      <c r="N539" s="6" t="s">
        <v>476</v>
      </c>
      <c r="O539" s="6" t="s">
        <v>477</v>
      </c>
      <c r="P539" s="6" t="s">
        <v>483</v>
      </c>
      <c r="Q539" s="6">
        <v>30</v>
      </c>
      <c r="R539" s="8">
        <v>0.47222222222222227</v>
      </c>
      <c r="S539" s="6" t="s">
        <v>665</v>
      </c>
      <c r="T539" s="6" t="s">
        <v>480</v>
      </c>
      <c r="U539" s="6" t="s">
        <v>489</v>
      </c>
    </row>
    <row r="540" spans="1:21" ht="15.75" x14ac:dyDescent="0.25">
      <c r="A540" s="3" t="s">
        <v>613</v>
      </c>
      <c r="B540" s="4">
        <v>44869</v>
      </c>
      <c r="C540" s="3" t="s">
        <v>34</v>
      </c>
      <c r="D540" s="3" t="s">
        <v>12</v>
      </c>
      <c r="E540" s="3" t="s">
        <v>20</v>
      </c>
      <c r="F540" s="3" t="s">
        <v>23</v>
      </c>
      <c r="G540" s="3">
        <v>51.494520999999999</v>
      </c>
      <c r="H540" s="3" t="s">
        <v>15</v>
      </c>
      <c r="I540" s="3" t="s">
        <v>16</v>
      </c>
      <c r="J540" s="3" t="s">
        <v>17</v>
      </c>
      <c r="K540" s="3">
        <v>-0.15839700000000001</v>
      </c>
      <c r="L540" s="3">
        <v>1</v>
      </c>
      <c r="M540" s="3">
        <v>2</v>
      </c>
      <c r="N540" s="3" t="s">
        <v>476</v>
      </c>
      <c r="O540" s="3" t="s">
        <v>477</v>
      </c>
      <c r="P540" s="3" t="s">
        <v>483</v>
      </c>
      <c r="Q540" s="3">
        <v>30</v>
      </c>
      <c r="R540" s="5">
        <v>0.35069444444444442</v>
      </c>
      <c r="S540" s="3" t="s">
        <v>665</v>
      </c>
      <c r="T540" s="3" t="s">
        <v>480</v>
      </c>
      <c r="U540" s="3" t="s">
        <v>481</v>
      </c>
    </row>
    <row r="541" spans="1:21" ht="15.75" x14ac:dyDescent="0.25">
      <c r="A541" s="6" t="s">
        <v>614</v>
      </c>
      <c r="B541" s="7">
        <v>44867</v>
      </c>
      <c r="C541" s="6" t="s">
        <v>19</v>
      </c>
      <c r="D541" s="6" t="s">
        <v>12</v>
      </c>
      <c r="E541" s="6" t="s">
        <v>13</v>
      </c>
      <c r="F541" s="6" t="s">
        <v>23</v>
      </c>
      <c r="G541" s="6">
        <v>51.503587000000003</v>
      </c>
      <c r="H541" s="6" t="s">
        <v>28</v>
      </c>
      <c r="I541" s="6" t="s">
        <v>16</v>
      </c>
      <c r="J541" s="6" t="s">
        <v>17</v>
      </c>
      <c r="K541" s="6">
        <v>-0.19203700000000001</v>
      </c>
      <c r="L541" s="6">
        <v>1</v>
      </c>
      <c r="M541" s="6">
        <v>1</v>
      </c>
      <c r="N541" s="6" t="s">
        <v>476</v>
      </c>
      <c r="O541" s="6" t="s">
        <v>477</v>
      </c>
      <c r="P541" s="6" t="s">
        <v>483</v>
      </c>
      <c r="Q541" s="6">
        <v>30</v>
      </c>
      <c r="R541" s="8">
        <v>0.87013888888888891</v>
      </c>
      <c r="S541" s="6" t="s">
        <v>665</v>
      </c>
      <c r="T541" s="6" t="s">
        <v>480</v>
      </c>
      <c r="U541" s="6" t="s">
        <v>481</v>
      </c>
    </row>
    <row r="542" spans="1:21" ht="15.75" x14ac:dyDescent="0.25">
      <c r="A542" s="3" t="s">
        <v>615</v>
      </c>
      <c r="B542" s="4">
        <v>44872</v>
      </c>
      <c r="C542" s="3" t="s">
        <v>36</v>
      </c>
      <c r="D542" s="3" t="s">
        <v>12</v>
      </c>
      <c r="E542" s="3" t="s">
        <v>13</v>
      </c>
      <c r="F542" s="3" t="s">
        <v>23</v>
      </c>
      <c r="G542" s="3">
        <v>51.526246</v>
      </c>
      <c r="H542" s="3" t="s">
        <v>15</v>
      </c>
      <c r="I542" s="3" t="s">
        <v>16</v>
      </c>
      <c r="J542" s="3" t="s">
        <v>17</v>
      </c>
      <c r="K542" s="3">
        <v>-0.21535899999999999</v>
      </c>
      <c r="L542" s="3">
        <v>1</v>
      </c>
      <c r="M542" s="3">
        <v>2</v>
      </c>
      <c r="N542" s="3" t="s">
        <v>476</v>
      </c>
      <c r="O542" s="3" t="s">
        <v>477</v>
      </c>
      <c r="P542" s="3" t="s">
        <v>483</v>
      </c>
      <c r="Q542" s="3">
        <v>30</v>
      </c>
      <c r="R542" s="5">
        <v>0.48194444444444445</v>
      </c>
      <c r="S542" s="3" t="s">
        <v>665</v>
      </c>
      <c r="T542" s="3" t="s">
        <v>480</v>
      </c>
      <c r="U542" s="3" t="s">
        <v>487</v>
      </c>
    </row>
    <row r="543" spans="1:21" ht="15.75" x14ac:dyDescent="0.25">
      <c r="A543" s="6" t="s">
        <v>616</v>
      </c>
      <c r="B543" s="7">
        <v>44865</v>
      </c>
      <c r="C543" s="6" t="s">
        <v>36</v>
      </c>
      <c r="D543" s="6" t="s">
        <v>12</v>
      </c>
      <c r="E543" s="6" t="s">
        <v>13</v>
      </c>
      <c r="F543" s="6" t="s">
        <v>23</v>
      </c>
      <c r="G543" s="6">
        <v>51.510992999999999</v>
      </c>
      <c r="H543" s="6" t="s">
        <v>28</v>
      </c>
      <c r="I543" s="6" t="s">
        <v>16</v>
      </c>
      <c r="J543" s="6" t="s">
        <v>17</v>
      </c>
      <c r="K543" s="6">
        <v>-0.199958</v>
      </c>
      <c r="L543" s="6">
        <v>1</v>
      </c>
      <c r="M543" s="6">
        <v>1</v>
      </c>
      <c r="N543" s="6" t="s">
        <v>476</v>
      </c>
      <c r="O543" s="6" t="s">
        <v>477</v>
      </c>
      <c r="P543" s="6" t="s">
        <v>483</v>
      </c>
      <c r="Q543" s="6">
        <v>30</v>
      </c>
      <c r="R543" s="8">
        <v>0.86458333333333337</v>
      </c>
      <c r="S543" s="6" t="s">
        <v>665</v>
      </c>
      <c r="T543" s="6" t="s">
        <v>480</v>
      </c>
      <c r="U543" s="6" t="s">
        <v>481</v>
      </c>
    </row>
    <row r="544" spans="1:21" ht="15.75" x14ac:dyDescent="0.25">
      <c r="A544" s="3" t="s">
        <v>617</v>
      </c>
      <c r="B544" s="4">
        <v>44862</v>
      </c>
      <c r="C544" s="3" t="s">
        <v>34</v>
      </c>
      <c r="D544" s="3" t="s">
        <v>25</v>
      </c>
      <c r="E544" s="3" t="s">
        <v>74</v>
      </c>
      <c r="F544" s="3" t="s">
        <v>23</v>
      </c>
      <c r="G544" s="3">
        <v>51.514915000000002</v>
      </c>
      <c r="H544" s="3" t="s">
        <v>28</v>
      </c>
      <c r="I544" s="3" t="s">
        <v>75</v>
      </c>
      <c r="J544" s="3" t="s">
        <v>17</v>
      </c>
      <c r="K544" s="3">
        <v>-0.221279</v>
      </c>
      <c r="L544" s="3">
        <v>1</v>
      </c>
      <c r="M544" s="3">
        <v>3</v>
      </c>
      <c r="N544" s="3" t="s">
        <v>476</v>
      </c>
      <c r="O544" s="3" t="s">
        <v>477</v>
      </c>
      <c r="P544" s="3" t="s">
        <v>488</v>
      </c>
      <c r="Q544" s="3">
        <v>50</v>
      </c>
      <c r="R544" s="5">
        <v>0.72569444444444453</v>
      </c>
      <c r="S544" s="3" t="s">
        <v>665</v>
      </c>
      <c r="T544" s="3" t="s">
        <v>480</v>
      </c>
      <c r="U544" s="3" t="s">
        <v>481</v>
      </c>
    </row>
    <row r="545" spans="1:21" ht="15.75" x14ac:dyDescent="0.25">
      <c r="A545" s="6" t="s">
        <v>618</v>
      </c>
      <c r="B545" s="7">
        <v>44870</v>
      </c>
      <c r="C545" s="6" t="s">
        <v>11</v>
      </c>
      <c r="D545" s="6" t="s">
        <v>12</v>
      </c>
      <c r="E545" s="6" t="s">
        <v>20</v>
      </c>
      <c r="F545" s="6" t="s">
        <v>23</v>
      </c>
      <c r="G545" s="6">
        <v>51.483420000000002</v>
      </c>
      <c r="H545" s="6" t="s">
        <v>28</v>
      </c>
      <c r="I545" s="6" t="s">
        <v>16</v>
      </c>
      <c r="J545" s="6" t="s">
        <v>17</v>
      </c>
      <c r="K545" s="6">
        <v>-0.16734199999999999</v>
      </c>
      <c r="L545" s="6">
        <v>1</v>
      </c>
      <c r="M545" s="6">
        <v>1</v>
      </c>
      <c r="N545" s="6" t="s">
        <v>476</v>
      </c>
      <c r="O545" s="6" t="s">
        <v>477</v>
      </c>
      <c r="P545" s="6" t="s">
        <v>483</v>
      </c>
      <c r="Q545" s="6">
        <v>30</v>
      </c>
      <c r="R545" s="8">
        <v>0.92361111111111116</v>
      </c>
      <c r="S545" s="6" t="s">
        <v>665</v>
      </c>
      <c r="T545" s="6" t="s">
        <v>480</v>
      </c>
      <c r="U545" s="6" t="s">
        <v>481</v>
      </c>
    </row>
    <row r="546" spans="1:21" ht="15.75" x14ac:dyDescent="0.25">
      <c r="A546" s="3" t="s">
        <v>619</v>
      </c>
      <c r="B546" s="4">
        <v>44865</v>
      </c>
      <c r="C546" s="3" t="s">
        <v>36</v>
      </c>
      <c r="D546" s="3" t="s">
        <v>12</v>
      </c>
      <c r="E546" s="3" t="s">
        <v>13</v>
      </c>
      <c r="F546" s="3" t="s">
        <v>23</v>
      </c>
      <c r="G546" s="3">
        <v>51.480544999999999</v>
      </c>
      <c r="H546" s="3" t="s">
        <v>28</v>
      </c>
      <c r="I546" s="3" t="s">
        <v>16</v>
      </c>
      <c r="J546" s="3" t="s">
        <v>17</v>
      </c>
      <c r="K546" s="3">
        <v>-0.18488299999999999</v>
      </c>
      <c r="L546" s="3">
        <v>1</v>
      </c>
      <c r="M546" s="3">
        <v>2</v>
      </c>
      <c r="N546" s="3" t="s">
        <v>476</v>
      </c>
      <c r="O546" s="3" t="s">
        <v>477</v>
      </c>
      <c r="P546" s="3" t="s">
        <v>483</v>
      </c>
      <c r="Q546" s="3">
        <v>30</v>
      </c>
      <c r="R546" s="5">
        <v>0.20138888888888887</v>
      </c>
      <c r="S546" s="3" t="s">
        <v>665</v>
      </c>
      <c r="T546" s="3" t="s">
        <v>480</v>
      </c>
      <c r="U546" s="3" t="s">
        <v>481</v>
      </c>
    </row>
    <row r="547" spans="1:21" ht="15.75" x14ac:dyDescent="0.25">
      <c r="A547" s="6" t="s">
        <v>620</v>
      </c>
      <c r="B547" s="7">
        <v>44857</v>
      </c>
      <c r="C547" s="6" t="s">
        <v>32</v>
      </c>
      <c r="D547" s="6" t="s">
        <v>40</v>
      </c>
      <c r="E547" s="6" t="s">
        <v>41</v>
      </c>
      <c r="F547" s="6" t="s">
        <v>23</v>
      </c>
      <c r="G547" s="6">
        <v>51.497315999999998</v>
      </c>
      <c r="H547" s="6" t="s">
        <v>28</v>
      </c>
      <c r="I547" s="6" t="s">
        <v>16</v>
      </c>
      <c r="J547" s="6" t="s">
        <v>17</v>
      </c>
      <c r="K547" s="6">
        <v>-0.16462299999999999</v>
      </c>
      <c r="L547" s="6">
        <v>1</v>
      </c>
      <c r="M547" s="6">
        <v>1</v>
      </c>
      <c r="N547" s="6" t="s">
        <v>476</v>
      </c>
      <c r="O547" s="6" t="s">
        <v>477</v>
      </c>
      <c r="P547" s="6" t="s">
        <v>483</v>
      </c>
      <c r="Q547" s="6">
        <v>30</v>
      </c>
      <c r="R547" s="8">
        <v>3.472222222222222E-3</v>
      </c>
      <c r="S547" s="6" t="s">
        <v>665</v>
      </c>
      <c r="T547" s="6" t="s">
        <v>480</v>
      </c>
      <c r="U547" s="6" t="s">
        <v>481</v>
      </c>
    </row>
    <row r="548" spans="1:21" ht="15.75" x14ac:dyDescent="0.25">
      <c r="A548" s="3" t="s">
        <v>621</v>
      </c>
      <c r="B548" s="4">
        <v>44865</v>
      </c>
      <c r="C548" s="3" t="s">
        <v>36</v>
      </c>
      <c r="D548" s="3" t="s">
        <v>25</v>
      </c>
      <c r="E548" s="3" t="s">
        <v>13</v>
      </c>
      <c r="F548" s="3" t="s">
        <v>23</v>
      </c>
      <c r="G548" s="3">
        <v>51.494720000000001</v>
      </c>
      <c r="H548" s="3" t="s">
        <v>28</v>
      </c>
      <c r="I548" s="3" t="s">
        <v>16</v>
      </c>
      <c r="J548" s="3" t="s">
        <v>17</v>
      </c>
      <c r="K548" s="3">
        <v>-0.18273600000000001</v>
      </c>
      <c r="L548" s="3">
        <v>1</v>
      </c>
      <c r="M548" s="3">
        <v>2</v>
      </c>
      <c r="N548" s="3" t="s">
        <v>476</v>
      </c>
      <c r="O548" s="3" t="s">
        <v>477</v>
      </c>
      <c r="P548" s="3" t="s">
        <v>483</v>
      </c>
      <c r="Q548" s="3">
        <v>30</v>
      </c>
      <c r="R548" s="5">
        <v>0.81944444444444453</v>
      </c>
      <c r="S548" s="3" t="s">
        <v>665</v>
      </c>
      <c r="T548" s="3" t="s">
        <v>480</v>
      </c>
      <c r="U548" s="3" t="s">
        <v>481</v>
      </c>
    </row>
    <row r="549" spans="1:21" ht="15.75" x14ac:dyDescent="0.25">
      <c r="A549" s="6" t="s">
        <v>622</v>
      </c>
      <c r="B549" s="7">
        <v>44871</v>
      </c>
      <c r="C549" s="6" t="s">
        <v>32</v>
      </c>
      <c r="D549" s="6" t="s">
        <v>25</v>
      </c>
      <c r="E549" s="6" t="s">
        <v>13</v>
      </c>
      <c r="F549" s="6" t="s">
        <v>23</v>
      </c>
      <c r="G549" s="6">
        <v>51.508884000000002</v>
      </c>
      <c r="H549" s="6" t="s">
        <v>15</v>
      </c>
      <c r="I549" s="6" t="s">
        <v>16</v>
      </c>
      <c r="J549" s="6" t="s">
        <v>17</v>
      </c>
      <c r="K549" s="6">
        <v>-0.19730300000000001</v>
      </c>
      <c r="L549" s="6">
        <v>1</v>
      </c>
      <c r="M549" s="6">
        <v>1</v>
      </c>
      <c r="N549" s="6" t="s">
        <v>476</v>
      </c>
      <c r="O549" s="6" t="s">
        <v>477</v>
      </c>
      <c r="P549" s="6" t="s">
        <v>488</v>
      </c>
      <c r="Q549" s="6">
        <v>30</v>
      </c>
      <c r="R549" s="8">
        <v>0.51388888888888895</v>
      </c>
      <c r="S549" s="6" t="s">
        <v>665</v>
      </c>
      <c r="T549" s="6" t="s">
        <v>480</v>
      </c>
      <c r="U549" s="6" t="s">
        <v>481</v>
      </c>
    </row>
    <row r="550" spans="1:21" ht="15.75" x14ac:dyDescent="0.25">
      <c r="A550" s="3" t="s">
        <v>623</v>
      </c>
      <c r="B550" s="4">
        <v>44871</v>
      </c>
      <c r="C550" s="3" t="s">
        <v>32</v>
      </c>
      <c r="D550" s="3" t="s">
        <v>12</v>
      </c>
      <c r="E550" s="3" t="s">
        <v>13</v>
      </c>
      <c r="F550" s="3" t="s">
        <v>23</v>
      </c>
      <c r="G550" s="3">
        <v>51.492277000000001</v>
      </c>
      <c r="H550" s="3" t="s">
        <v>28</v>
      </c>
      <c r="I550" s="3" t="s">
        <v>16</v>
      </c>
      <c r="J550" s="3" t="s">
        <v>17</v>
      </c>
      <c r="K550" s="3">
        <v>-0.19334899999999999</v>
      </c>
      <c r="L550" s="3">
        <v>1</v>
      </c>
      <c r="M550" s="3">
        <v>1</v>
      </c>
      <c r="N550" s="3" t="s">
        <v>476</v>
      </c>
      <c r="O550" s="3" t="s">
        <v>477</v>
      </c>
      <c r="P550" s="3" t="s">
        <v>478</v>
      </c>
      <c r="Q550" s="3">
        <v>30</v>
      </c>
      <c r="R550" s="5">
        <v>0.27291666666666664</v>
      </c>
      <c r="S550" s="3" t="s">
        <v>665</v>
      </c>
      <c r="T550" s="3" t="s">
        <v>480</v>
      </c>
      <c r="U550" s="3" t="s">
        <v>493</v>
      </c>
    </row>
    <row r="551" spans="1:21" ht="15.75" x14ac:dyDescent="0.25">
      <c r="A551" s="6" t="s">
        <v>624</v>
      </c>
      <c r="B551" s="7">
        <v>44870</v>
      </c>
      <c r="C551" s="6" t="s">
        <v>11</v>
      </c>
      <c r="D551" s="6" t="s">
        <v>25</v>
      </c>
      <c r="E551" s="6" t="s">
        <v>20</v>
      </c>
      <c r="F551" s="6" t="s">
        <v>23</v>
      </c>
      <c r="G551" s="6">
        <v>51.495117</v>
      </c>
      <c r="H551" s="6" t="s">
        <v>28</v>
      </c>
      <c r="I551" s="6" t="s">
        <v>16</v>
      </c>
      <c r="J551" s="6" t="s">
        <v>17</v>
      </c>
      <c r="K551" s="6">
        <v>-0.17349999999999999</v>
      </c>
      <c r="L551" s="6">
        <v>1</v>
      </c>
      <c r="M551" s="6">
        <v>2</v>
      </c>
      <c r="N551" s="6" t="s">
        <v>476</v>
      </c>
      <c r="O551" s="6" t="s">
        <v>477</v>
      </c>
      <c r="P551" s="6" t="s">
        <v>483</v>
      </c>
      <c r="Q551" s="6">
        <v>30</v>
      </c>
      <c r="R551" s="8">
        <v>0.74236111111111114</v>
      </c>
      <c r="S551" s="6" t="s">
        <v>665</v>
      </c>
      <c r="T551" s="6" t="s">
        <v>480</v>
      </c>
      <c r="U551" s="6" t="s">
        <v>481</v>
      </c>
    </row>
    <row r="552" spans="1:21" ht="15.75" x14ac:dyDescent="0.25">
      <c r="A552" s="3" t="s">
        <v>625</v>
      </c>
      <c r="B552" s="4">
        <v>44862</v>
      </c>
      <c r="C552" s="3" t="s">
        <v>34</v>
      </c>
      <c r="D552" s="3" t="s">
        <v>12</v>
      </c>
      <c r="E552" s="3" t="s">
        <v>13</v>
      </c>
      <c r="F552" s="3" t="s">
        <v>23</v>
      </c>
      <c r="G552" s="3">
        <v>51.497911000000002</v>
      </c>
      <c r="H552" s="3" t="s">
        <v>15</v>
      </c>
      <c r="I552" s="3" t="s">
        <v>16</v>
      </c>
      <c r="J552" s="3" t="s">
        <v>17</v>
      </c>
      <c r="K552" s="3">
        <v>-0.179727</v>
      </c>
      <c r="L552" s="3">
        <v>1</v>
      </c>
      <c r="M552" s="3">
        <v>2</v>
      </c>
      <c r="N552" s="3" t="s">
        <v>476</v>
      </c>
      <c r="O552" s="3" t="s">
        <v>477</v>
      </c>
      <c r="P552" s="3" t="s">
        <v>483</v>
      </c>
      <c r="Q552" s="3">
        <v>30</v>
      </c>
      <c r="R552" s="5">
        <v>0.2986111111111111</v>
      </c>
      <c r="S552" s="3" t="s">
        <v>665</v>
      </c>
      <c r="T552" s="3" t="s">
        <v>480</v>
      </c>
      <c r="U552" s="3" t="s">
        <v>481</v>
      </c>
    </row>
    <row r="553" spans="1:21" ht="15.75" x14ac:dyDescent="0.25">
      <c r="A553" s="6" t="s">
        <v>626</v>
      </c>
      <c r="B553" s="7">
        <v>44871</v>
      </c>
      <c r="C553" s="6" t="s">
        <v>32</v>
      </c>
      <c r="D553" s="6" t="s">
        <v>40</v>
      </c>
      <c r="E553" s="6" t="s">
        <v>41</v>
      </c>
      <c r="F553" s="6" t="s">
        <v>23</v>
      </c>
      <c r="G553" s="6">
        <v>51.481993000000003</v>
      </c>
      <c r="H553" s="6" t="s">
        <v>28</v>
      </c>
      <c r="I553" s="6" t="s">
        <v>16</v>
      </c>
      <c r="J553" s="6" t="s">
        <v>17</v>
      </c>
      <c r="K553" s="6">
        <v>-0.17388000000000001</v>
      </c>
      <c r="L553" s="6">
        <v>1</v>
      </c>
      <c r="M553" s="6">
        <v>2</v>
      </c>
      <c r="N553" s="6" t="s">
        <v>476</v>
      </c>
      <c r="O553" s="6" t="s">
        <v>482</v>
      </c>
      <c r="P553" s="6" t="s">
        <v>483</v>
      </c>
      <c r="Q553" s="6">
        <v>30</v>
      </c>
      <c r="R553" s="8">
        <v>0.69930555555555562</v>
      </c>
      <c r="S553" s="6" t="s">
        <v>665</v>
      </c>
      <c r="T553" s="6" t="s">
        <v>490</v>
      </c>
      <c r="U553" s="6" t="s">
        <v>481</v>
      </c>
    </row>
    <row r="554" spans="1:21" ht="15.75" x14ac:dyDescent="0.25">
      <c r="A554" s="3" t="s">
        <v>627</v>
      </c>
      <c r="B554" s="4">
        <v>44865</v>
      </c>
      <c r="C554" s="3" t="s">
        <v>36</v>
      </c>
      <c r="D554" s="3" t="s">
        <v>12</v>
      </c>
      <c r="E554" s="3" t="s">
        <v>20</v>
      </c>
      <c r="F554" s="3" t="s">
        <v>23</v>
      </c>
      <c r="G554" s="3">
        <v>51.517477999999997</v>
      </c>
      <c r="H554" s="3" t="s">
        <v>15</v>
      </c>
      <c r="I554" s="3" t="s">
        <v>16</v>
      </c>
      <c r="J554" s="3" t="s">
        <v>17</v>
      </c>
      <c r="K554" s="3">
        <v>-0.20647699999999999</v>
      </c>
      <c r="L554" s="3">
        <v>1</v>
      </c>
      <c r="M554" s="3">
        <v>1</v>
      </c>
      <c r="N554" s="3" t="s">
        <v>476</v>
      </c>
      <c r="O554" s="3" t="s">
        <v>477</v>
      </c>
      <c r="P554" s="3" t="s">
        <v>478</v>
      </c>
      <c r="Q554" s="3">
        <v>30</v>
      </c>
      <c r="R554" s="5">
        <v>0.63888888888888895</v>
      </c>
      <c r="S554" s="3" t="s">
        <v>665</v>
      </c>
      <c r="T554" s="3" t="s">
        <v>480</v>
      </c>
      <c r="U554" s="3" t="s">
        <v>481</v>
      </c>
    </row>
    <row r="555" spans="1:21" ht="15.75" x14ac:dyDescent="0.25">
      <c r="A555" s="6" t="s">
        <v>628</v>
      </c>
      <c r="B555" s="7">
        <v>44858</v>
      </c>
      <c r="C555" s="6" t="s">
        <v>36</v>
      </c>
      <c r="D555" s="6" t="s">
        <v>12</v>
      </c>
      <c r="E555" s="6" t="s">
        <v>13</v>
      </c>
      <c r="F555" s="6" t="s">
        <v>23</v>
      </c>
      <c r="G555" s="6">
        <v>51.502378999999998</v>
      </c>
      <c r="H555" s="6" t="s">
        <v>15</v>
      </c>
      <c r="I555" s="6" t="s">
        <v>16</v>
      </c>
      <c r="J555" s="6" t="s">
        <v>17</v>
      </c>
      <c r="K555" s="6">
        <v>-0.20707</v>
      </c>
      <c r="L555" s="6">
        <v>1</v>
      </c>
      <c r="M555" s="6">
        <v>1</v>
      </c>
      <c r="N555" s="6" t="s">
        <v>476</v>
      </c>
      <c r="O555" s="6" t="s">
        <v>477</v>
      </c>
      <c r="P555" s="6" t="s">
        <v>483</v>
      </c>
      <c r="Q555" s="6">
        <v>30</v>
      </c>
      <c r="R555" s="8">
        <v>0.6875</v>
      </c>
      <c r="S555" s="6" t="s">
        <v>665</v>
      </c>
      <c r="T555" s="6" t="s">
        <v>480</v>
      </c>
      <c r="U555" s="6" t="s">
        <v>481</v>
      </c>
    </row>
    <row r="556" spans="1:21" ht="15.75" x14ac:dyDescent="0.25">
      <c r="A556" s="3" t="s">
        <v>629</v>
      </c>
      <c r="B556" s="4">
        <v>44871</v>
      </c>
      <c r="C556" s="3" t="s">
        <v>32</v>
      </c>
      <c r="D556" s="3" t="s">
        <v>12</v>
      </c>
      <c r="E556" s="3" t="s">
        <v>13</v>
      </c>
      <c r="F556" s="3" t="s">
        <v>23</v>
      </c>
      <c r="G556" s="3">
        <v>51.501860000000001</v>
      </c>
      <c r="H556" s="3" t="s">
        <v>28</v>
      </c>
      <c r="I556" s="3" t="s">
        <v>16</v>
      </c>
      <c r="J556" s="3" t="s">
        <v>17</v>
      </c>
      <c r="K556" s="3">
        <v>-0.18504499999999999</v>
      </c>
      <c r="L556" s="3">
        <v>1</v>
      </c>
      <c r="M556" s="3">
        <v>2</v>
      </c>
      <c r="N556" s="3" t="s">
        <v>476</v>
      </c>
      <c r="O556" s="3" t="s">
        <v>482</v>
      </c>
      <c r="P556" s="3" t="s">
        <v>483</v>
      </c>
      <c r="Q556" s="3">
        <v>30</v>
      </c>
      <c r="R556" s="5">
        <v>0.76666666666666661</v>
      </c>
      <c r="S556" s="3" t="s">
        <v>665</v>
      </c>
      <c r="T556" s="3" t="s">
        <v>490</v>
      </c>
      <c r="U556" s="3" t="s">
        <v>481</v>
      </c>
    </row>
    <row r="557" spans="1:21" ht="15.75" x14ac:dyDescent="0.25">
      <c r="A557" s="6" t="s">
        <v>630</v>
      </c>
      <c r="B557" s="7">
        <v>44875</v>
      </c>
      <c r="C557" s="6" t="s">
        <v>27</v>
      </c>
      <c r="D557" s="6" t="s">
        <v>25</v>
      </c>
      <c r="E557" s="6" t="s">
        <v>20</v>
      </c>
      <c r="F557" s="6" t="s">
        <v>23</v>
      </c>
      <c r="G557" s="6">
        <v>51.492838999999996</v>
      </c>
      <c r="H557" s="6" t="s">
        <v>15</v>
      </c>
      <c r="I557" s="6" t="s">
        <v>16</v>
      </c>
      <c r="J557" s="6" t="s">
        <v>17</v>
      </c>
      <c r="K557" s="6">
        <v>-0.20067399999999999</v>
      </c>
      <c r="L557" s="6">
        <v>1</v>
      </c>
      <c r="M557" s="6">
        <v>1</v>
      </c>
      <c r="N557" s="6" t="s">
        <v>476</v>
      </c>
      <c r="O557" s="6" t="s">
        <v>477</v>
      </c>
      <c r="P557" s="6" t="s">
        <v>478</v>
      </c>
      <c r="Q557" s="6">
        <v>30</v>
      </c>
      <c r="R557" s="8">
        <v>0.54305555555555551</v>
      </c>
      <c r="S557" s="6" t="s">
        <v>665</v>
      </c>
      <c r="T557" s="6" t="s">
        <v>480</v>
      </c>
      <c r="U557" s="6" t="s">
        <v>481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7"/>
  <sheetViews>
    <sheetView workbookViewId="0">
      <selection activeCell="H14" sqref="A1:W557"/>
    </sheetView>
  </sheetViews>
  <sheetFormatPr defaultRowHeight="15" x14ac:dyDescent="0.25"/>
  <cols>
    <col min="1" max="1" width="16.140625" bestFit="1" customWidth="1"/>
    <col min="2" max="2" width="17.140625" bestFit="1" customWidth="1"/>
    <col min="3" max="3" width="17.140625" customWidth="1"/>
    <col min="4" max="4" width="14.85546875" customWidth="1"/>
    <col min="5" max="5" width="17" bestFit="1" customWidth="1"/>
    <col min="6" max="6" width="28" bestFit="1" customWidth="1"/>
    <col min="7" max="7" width="34.42578125" bestFit="1" customWidth="1"/>
    <col min="8" max="8" width="19" bestFit="1" customWidth="1"/>
    <col min="9" max="9" width="11.28515625" bestFit="1" customWidth="1"/>
    <col min="10" max="10" width="19.28515625" bestFit="1" customWidth="1"/>
    <col min="11" max="11" width="26.85546875" bestFit="1" customWidth="1"/>
    <col min="12" max="12" width="37.7109375" bestFit="1" customWidth="1"/>
    <col min="13" max="13" width="10.85546875" bestFit="1" customWidth="1"/>
    <col min="14" max="14" width="23.28515625" bestFit="1" customWidth="1"/>
    <col min="15" max="15" width="21.5703125" bestFit="1" customWidth="1"/>
    <col min="16" max="16" width="19.42578125" bestFit="1" customWidth="1"/>
    <col min="17" max="17" width="26.5703125" bestFit="1" customWidth="1"/>
    <col min="18" max="18" width="18.7109375" bestFit="1" customWidth="1"/>
    <col min="19" max="19" width="12.5703125" bestFit="1" customWidth="1"/>
    <col min="20" max="20" width="6.140625" bestFit="1" customWidth="1"/>
    <col min="21" max="21" width="22.7109375" bestFit="1" customWidth="1"/>
    <col min="22" max="22" width="22.5703125" bestFit="1" customWidth="1"/>
    <col min="23" max="23" width="38.140625" bestFit="1" customWidth="1"/>
  </cols>
  <sheetData>
    <row r="1" spans="1:23" ht="15.75" x14ac:dyDescent="0.25">
      <c r="A1" s="2" t="s">
        <v>0</v>
      </c>
      <c r="B1" s="2" t="s">
        <v>1</v>
      </c>
      <c r="C1" s="1" t="s">
        <v>632</v>
      </c>
      <c r="D1" s="1" t="s">
        <v>631</v>
      </c>
      <c r="E1" s="2" t="s">
        <v>2</v>
      </c>
      <c r="F1" s="2" t="s">
        <v>3</v>
      </c>
      <c r="G1" s="2" t="s">
        <v>4</v>
      </c>
      <c r="H1" s="2" t="s">
        <v>5</v>
      </c>
      <c r="I1" s="2" t="s">
        <v>6</v>
      </c>
      <c r="J1" s="2" t="s">
        <v>7</v>
      </c>
      <c r="K1" s="2" t="s">
        <v>8</v>
      </c>
      <c r="L1" s="2" t="s">
        <v>9</v>
      </c>
      <c r="M1" s="2" t="s">
        <v>465</v>
      </c>
      <c r="N1" s="2" t="s">
        <v>466</v>
      </c>
      <c r="O1" s="2" t="s">
        <v>467</v>
      </c>
      <c r="P1" s="2" t="s">
        <v>468</v>
      </c>
      <c r="Q1" s="2" t="s">
        <v>469</v>
      </c>
      <c r="R1" s="2" t="s">
        <v>470</v>
      </c>
      <c r="S1" s="2" t="s">
        <v>471</v>
      </c>
      <c r="T1" s="2" t="s">
        <v>472</v>
      </c>
      <c r="U1" s="2" t="s">
        <v>473</v>
      </c>
      <c r="V1" s="2" t="s">
        <v>474</v>
      </c>
      <c r="W1" s="2" t="s">
        <v>475</v>
      </c>
    </row>
    <row r="2" spans="1:23" ht="15.75" x14ac:dyDescent="0.25">
      <c r="A2" s="3" t="s">
        <v>10</v>
      </c>
      <c r="B2" s="4">
        <v>44197</v>
      </c>
      <c r="C2" s="4" t="str">
        <f>TEXT(B2,"yyyy")</f>
        <v>2021</v>
      </c>
      <c r="D2" s="4" t="str">
        <f>TEXT(B2,"mmm")</f>
        <v>Jan</v>
      </c>
      <c r="E2" s="3" t="s">
        <v>11</v>
      </c>
      <c r="F2" s="3" t="s">
        <v>12</v>
      </c>
      <c r="G2" s="3" t="s">
        <v>13</v>
      </c>
      <c r="H2" s="3" t="s">
        <v>14</v>
      </c>
      <c r="I2" s="3">
        <v>51.512273</v>
      </c>
      <c r="J2" s="3" t="s">
        <v>15</v>
      </c>
      <c r="K2" s="3" t="s">
        <v>16</v>
      </c>
      <c r="L2" s="3" t="s">
        <v>17</v>
      </c>
      <c r="M2" s="3">
        <v>-0.201349</v>
      </c>
      <c r="N2" s="3">
        <v>1</v>
      </c>
      <c r="O2" s="3">
        <v>2</v>
      </c>
      <c r="P2" s="3" t="s">
        <v>476</v>
      </c>
      <c r="Q2" s="3" t="s">
        <v>477</v>
      </c>
      <c r="R2" s="3" t="s">
        <v>478</v>
      </c>
      <c r="S2" s="3">
        <v>30</v>
      </c>
      <c r="T2" s="5">
        <v>0.63263888888888886</v>
      </c>
      <c r="U2" s="3" t="s">
        <v>479</v>
      </c>
      <c r="V2" s="3" t="s">
        <v>480</v>
      </c>
      <c r="W2" s="3" t="s">
        <v>481</v>
      </c>
    </row>
    <row r="3" spans="1:23" ht="15.75" x14ac:dyDescent="0.25">
      <c r="A3" s="6" t="s">
        <v>18</v>
      </c>
      <c r="B3" s="7">
        <v>44201</v>
      </c>
      <c r="C3" s="4" t="str">
        <f t="shared" ref="C3:C66" si="0">TEXT(B3,"yyyy")</f>
        <v>2021</v>
      </c>
      <c r="D3" s="4" t="str">
        <f t="shared" ref="D3:D66" si="1">TEXT(B3,"mmm")</f>
        <v>Jan</v>
      </c>
      <c r="E3" s="6" t="s">
        <v>19</v>
      </c>
      <c r="F3" s="6" t="s">
        <v>12</v>
      </c>
      <c r="G3" s="6" t="s">
        <v>20</v>
      </c>
      <c r="H3" s="6" t="s">
        <v>14</v>
      </c>
      <c r="I3" s="6">
        <v>51.514398999999997</v>
      </c>
      <c r="J3" s="6" t="s">
        <v>15</v>
      </c>
      <c r="K3" s="6" t="s">
        <v>16</v>
      </c>
      <c r="L3" s="6" t="s">
        <v>17</v>
      </c>
      <c r="M3" s="6">
        <v>-0.19924800000000001</v>
      </c>
      <c r="N3" s="6">
        <v>11</v>
      </c>
      <c r="O3" s="6">
        <v>2</v>
      </c>
      <c r="P3" s="6" t="s">
        <v>476</v>
      </c>
      <c r="Q3" s="6" t="s">
        <v>482</v>
      </c>
      <c r="R3" s="6" t="s">
        <v>483</v>
      </c>
      <c r="S3" s="6">
        <v>30</v>
      </c>
      <c r="T3" s="8">
        <v>0.45763888888888887</v>
      </c>
      <c r="U3" s="6" t="s">
        <v>479</v>
      </c>
      <c r="V3" s="6" t="s">
        <v>480</v>
      </c>
      <c r="W3" s="6" t="s">
        <v>484</v>
      </c>
    </row>
    <row r="4" spans="1:23" ht="15.75" x14ac:dyDescent="0.25">
      <c r="A4" s="3" t="s">
        <v>21</v>
      </c>
      <c r="B4" s="4">
        <v>44200</v>
      </c>
      <c r="C4" s="4" t="str">
        <f t="shared" si="0"/>
        <v>2021</v>
      </c>
      <c r="D4" s="4" t="str">
        <f t="shared" si="1"/>
        <v>Jan</v>
      </c>
      <c r="E4" s="3" t="s">
        <v>22</v>
      </c>
      <c r="F4" s="3" t="s">
        <v>12</v>
      </c>
      <c r="G4" s="3" t="s">
        <v>13</v>
      </c>
      <c r="H4" s="3" t="s">
        <v>23</v>
      </c>
      <c r="I4" s="3">
        <v>51.486668000000002</v>
      </c>
      <c r="J4" s="3" t="s">
        <v>15</v>
      </c>
      <c r="K4" s="3" t="s">
        <v>16</v>
      </c>
      <c r="L4" s="3" t="s">
        <v>17</v>
      </c>
      <c r="M4" s="3">
        <v>-0.17959900000000001</v>
      </c>
      <c r="N4" s="3">
        <v>1</v>
      </c>
      <c r="O4" s="3">
        <v>2</v>
      </c>
      <c r="P4" s="3" t="s">
        <v>476</v>
      </c>
      <c r="Q4" s="3" t="s">
        <v>477</v>
      </c>
      <c r="R4" s="3" t="s">
        <v>483</v>
      </c>
      <c r="S4" s="3">
        <v>30</v>
      </c>
      <c r="T4" s="5">
        <v>0.59652777777777777</v>
      </c>
      <c r="U4" s="3" t="s">
        <v>479</v>
      </c>
      <c r="V4" s="3" t="s">
        <v>480</v>
      </c>
      <c r="W4" s="3" t="s">
        <v>484</v>
      </c>
    </row>
    <row r="5" spans="1:23" ht="15.75" x14ac:dyDescent="0.25">
      <c r="A5" s="6" t="s">
        <v>24</v>
      </c>
      <c r="B5" s="7">
        <v>44201</v>
      </c>
      <c r="C5" s="4" t="str">
        <f t="shared" si="0"/>
        <v>2021</v>
      </c>
      <c r="D5" s="4" t="str">
        <f t="shared" si="1"/>
        <v>Jan</v>
      </c>
      <c r="E5" s="6" t="s">
        <v>19</v>
      </c>
      <c r="F5" s="6" t="s">
        <v>25</v>
      </c>
      <c r="G5" s="6" t="s">
        <v>13</v>
      </c>
      <c r="H5" s="6" t="s">
        <v>14</v>
      </c>
      <c r="I5" s="6">
        <v>51.507804</v>
      </c>
      <c r="J5" s="6" t="s">
        <v>15</v>
      </c>
      <c r="K5" s="6" t="s">
        <v>16</v>
      </c>
      <c r="L5" s="6" t="s">
        <v>17</v>
      </c>
      <c r="M5" s="6">
        <v>-0.20311000000000001</v>
      </c>
      <c r="N5" s="6">
        <v>1</v>
      </c>
      <c r="O5" s="6">
        <v>2</v>
      </c>
      <c r="P5" s="6" t="s">
        <v>476</v>
      </c>
      <c r="Q5" s="6" t="s">
        <v>485</v>
      </c>
      <c r="R5" s="6" t="s">
        <v>483</v>
      </c>
      <c r="S5" s="6">
        <v>30</v>
      </c>
      <c r="T5" s="8">
        <v>0.34027777777777773</v>
      </c>
      <c r="U5" s="6" t="s">
        <v>479</v>
      </c>
      <c r="V5" s="6" t="s">
        <v>486</v>
      </c>
      <c r="W5" s="6" t="s">
        <v>487</v>
      </c>
    </row>
    <row r="6" spans="1:23" ht="15.75" x14ac:dyDescent="0.25">
      <c r="A6" s="3" t="s">
        <v>26</v>
      </c>
      <c r="B6" s="4">
        <v>44202</v>
      </c>
      <c r="C6" s="4" t="str">
        <f t="shared" si="0"/>
        <v>2021</v>
      </c>
      <c r="D6" s="4" t="str">
        <f t="shared" si="1"/>
        <v>Jan</v>
      </c>
      <c r="E6" s="3" t="s">
        <v>27</v>
      </c>
      <c r="F6" s="3" t="s">
        <v>25</v>
      </c>
      <c r="G6" s="3" t="s">
        <v>20</v>
      </c>
      <c r="H6" s="3" t="s">
        <v>14</v>
      </c>
      <c r="I6" s="3">
        <v>51.482075999999999</v>
      </c>
      <c r="J6" s="3" t="s">
        <v>28</v>
      </c>
      <c r="K6" s="3" t="s">
        <v>16</v>
      </c>
      <c r="L6" s="3" t="s">
        <v>17</v>
      </c>
      <c r="M6" s="3">
        <v>-0.17344499999999999</v>
      </c>
      <c r="N6" s="3">
        <v>1</v>
      </c>
      <c r="O6" s="3">
        <v>2</v>
      </c>
      <c r="P6" s="3" t="s">
        <v>476</v>
      </c>
      <c r="Q6" s="3" t="s">
        <v>477</v>
      </c>
      <c r="R6" s="3" t="s">
        <v>483</v>
      </c>
      <c r="S6" s="3">
        <v>30</v>
      </c>
      <c r="T6" s="5">
        <v>0.72569444444444453</v>
      </c>
      <c r="U6" s="3" t="s">
        <v>479</v>
      </c>
      <c r="V6" s="3" t="s">
        <v>480</v>
      </c>
      <c r="W6" s="3" t="s">
        <v>481</v>
      </c>
    </row>
    <row r="7" spans="1:23" ht="15.75" x14ac:dyDescent="0.25">
      <c r="A7" s="6" t="s">
        <v>29</v>
      </c>
      <c r="B7" s="7">
        <v>44197</v>
      </c>
      <c r="C7" s="4" t="str">
        <f t="shared" si="0"/>
        <v>2021</v>
      </c>
      <c r="D7" s="4" t="str">
        <f t="shared" si="1"/>
        <v>Jan</v>
      </c>
      <c r="E7" s="6" t="s">
        <v>11</v>
      </c>
      <c r="F7" s="6" t="s">
        <v>12</v>
      </c>
      <c r="G7" s="6" t="s">
        <v>13</v>
      </c>
      <c r="H7" s="6" t="s">
        <v>23</v>
      </c>
      <c r="I7" s="6">
        <v>51.493414999999999</v>
      </c>
      <c r="J7" s="6" t="s">
        <v>15</v>
      </c>
      <c r="K7" s="6" t="s">
        <v>16</v>
      </c>
      <c r="L7" s="6" t="s">
        <v>17</v>
      </c>
      <c r="M7" s="6">
        <v>-0.185525</v>
      </c>
      <c r="N7" s="6">
        <v>3</v>
      </c>
      <c r="O7" s="6">
        <v>2</v>
      </c>
      <c r="P7" s="6" t="s">
        <v>476</v>
      </c>
      <c r="Q7" s="6" t="s">
        <v>477</v>
      </c>
      <c r="R7" s="6" t="s">
        <v>483</v>
      </c>
      <c r="S7" s="6">
        <v>30</v>
      </c>
      <c r="T7" s="8">
        <v>0.4916666666666667</v>
      </c>
      <c r="U7" s="6" t="s">
        <v>479</v>
      </c>
      <c r="V7" s="6" t="s">
        <v>480</v>
      </c>
      <c r="W7" s="6" t="s">
        <v>481</v>
      </c>
    </row>
    <row r="8" spans="1:23" ht="15.75" x14ac:dyDescent="0.25">
      <c r="A8" s="3" t="s">
        <v>30</v>
      </c>
      <c r="B8" s="4">
        <v>44204</v>
      </c>
      <c r="C8" s="4" t="str">
        <f t="shared" si="0"/>
        <v>2021</v>
      </c>
      <c r="D8" s="4" t="str">
        <f t="shared" si="1"/>
        <v>Jan</v>
      </c>
      <c r="E8" s="3" t="s">
        <v>11</v>
      </c>
      <c r="F8" s="3" t="s">
        <v>12</v>
      </c>
      <c r="G8" s="3" t="s">
        <v>13</v>
      </c>
      <c r="H8" s="3" t="s">
        <v>14</v>
      </c>
      <c r="I8" s="3">
        <v>51.480176999999998</v>
      </c>
      <c r="J8" s="3" t="s">
        <v>15</v>
      </c>
      <c r="K8" s="3" t="s">
        <v>16</v>
      </c>
      <c r="L8" s="3" t="s">
        <v>17</v>
      </c>
      <c r="M8" s="3">
        <v>-0.178561</v>
      </c>
      <c r="N8" s="3">
        <v>1</v>
      </c>
      <c r="O8" s="3">
        <v>2</v>
      </c>
      <c r="P8" s="3" t="s">
        <v>476</v>
      </c>
      <c r="Q8" s="3" t="s">
        <v>477</v>
      </c>
      <c r="R8" s="3" t="s">
        <v>483</v>
      </c>
      <c r="S8" s="3">
        <v>30</v>
      </c>
      <c r="T8" s="5">
        <v>0.58194444444444449</v>
      </c>
      <c r="U8" s="3" t="s">
        <v>479</v>
      </c>
      <c r="V8" s="3" t="s">
        <v>480</v>
      </c>
      <c r="W8" s="3" t="s">
        <v>487</v>
      </c>
    </row>
    <row r="9" spans="1:23" ht="15.75" x14ac:dyDescent="0.25">
      <c r="A9" s="6" t="s">
        <v>31</v>
      </c>
      <c r="B9" s="7">
        <v>44198</v>
      </c>
      <c r="C9" s="4" t="str">
        <f t="shared" si="0"/>
        <v>2021</v>
      </c>
      <c r="D9" s="4" t="str">
        <f t="shared" si="1"/>
        <v>Jan</v>
      </c>
      <c r="E9" s="6" t="s">
        <v>32</v>
      </c>
      <c r="F9" s="6" t="s">
        <v>25</v>
      </c>
      <c r="G9" s="6" t="s">
        <v>20</v>
      </c>
      <c r="H9" s="6" t="s">
        <v>23</v>
      </c>
      <c r="I9" s="6">
        <v>51.491956999999999</v>
      </c>
      <c r="J9" s="6" t="s">
        <v>15</v>
      </c>
      <c r="K9" s="6" t="s">
        <v>16</v>
      </c>
      <c r="L9" s="6" t="s">
        <v>17</v>
      </c>
      <c r="M9" s="6">
        <v>-0.17852399999999999</v>
      </c>
      <c r="N9" s="6">
        <v>1</v>
      </c>
      <c r="O9" s="6">
        <v>1</v>
      </c>
      <c r="P9" s="6" t="s">
        <v>476</v>
      </c>
      <c r="Q9" s="6" t="s">
        <v>477</v>
      </c>
      <c r="R9" s="6" t="s">
        <v>488</v>
      </c>
      <c r="S9" s="6">
        <v>30</v>
      </c>
      <c r="T9" s="8">
        <v>0.5541666666666667</v>
      </c>
      <c r="U9" s="6" t="s">
        <v>479</v>
      </c>
      <c r="V9" s="6" t="s">
        <v>480</v>
      </c>
      <c r="W9" s="6" t="s">
        <v>481</v>
      </c>
    </row>
    <row r="10" spans="1:23" ht="15.75" x14ac:dyDescent="0.25">
      <c r="A10" s="3" t="s">
        <v>33</v>
      </c>
      <c r="B10" s="4">
        <v>44203</v>
      </c>
      <c r="C10" s="4" t="str">
        <f t="shared" si="0"/>
        <v>2021</v>
      </c>
      <c r="D10" s="4" t="str">
        <f t="shared" si="1"/>
        <v>Jan</v>
      </c>
      <c r="E10" s="3" t="s">
        <v>34</v>
      </c>
      <c r="F10" s="3" t="s">
        <v>12</v>
      </c>
      <c r="G10" s="3" t="s">
        <v>13</v>
      </c>
      <c r="H10" s="3" t="s">
        <v>23</v>
      </c>
      <c r="I10" s="3">
        <v>51.496459999999999</v>
      </c>
      <c r="J10" s="3" t="s">
        <v>15</v>
      </c>
      <c r="K10" s="3" t="s">
        <v>16</v>
      </c>
      <c r="L10" s="3" t="s">
        <v>17</v>
      </c>
      <c r="M10" s="3">
        <v>-0.16739499999999999</v>
      </c>
      <c r="N10" s="3">
        <v>2</v>
      </c>
      <c r="O10" s="3">
        <v>1</v>
      </c>
      <c r="P10" s="3" t="s">
        <v>476</v>
      </c>
      <c r="Q10" s="3" t="s">
        <v>477</v>
      </c>
      <c r="R10" s="3" t="s">
        <v>483</v>
      </c>
      <c r="S10" s="3">
        <v>30</v>
      </c>
      <c r="T10" s="5">
        <v>0.51041666666666663</v>
      </c>
      <c r="U10" s="3" t="s">
        <v>479</v>
      </c>
      <c r="V10" s="3" t="s">
        <v>480</v>
      </c>
      <c r="W10" s="3" t="s">
        <v>489</v>
      </c>
    </row>
    <row r="11" spans="1:23" ht="15.75" x14ac:dyDescent="0.25">
      <c r="A11" s="6" t="s">
        <v>35</v>
      </c>
      <c r="B11" s="7">
        <v>44206</v>
      </c>
      <c r="C11" s="4" t="str">
        <f t="shared" si="0"/>
        <v>2021</v>
      </c>
      <c r="D11" s="4" t="str">
        <f t="shared" si="1"/>
        <v>Jan</v>
      </c>
      <c r="E11" s="6" t="s">
        <v>36</v>
      </c>
      <c r="F11" s="6" t="s">
        <v>25</v>
      </c>
      <c r="G11" s="6" t="s">
        <v>20</v>
      </c>
      <c r="H11" s="6" t="s">
        <v>23</v>
      </c>
      <c r="I11" s="6">
        <v>51.48115</v>
      </c>
      <c r="J11" s="6" t="s">
        <v>15</v>
      </c>
      <c r="K11" s="6" t="s">
        <v>16</v>
      </c>
      <c r="L11" s="6" t="s">
        <v>17</v>
      </c>
      <c r="M11" s="6">
        <v>-0.18327499999999999</v>
      </c>
      <c r="N11" s="6">
        <v>1</v>
      </c>
      <c r="O11" s="6">
        <v>1</v>
      </c>
      <c r="P11" s="6" t="s">
        <v>476</v>
      </c>
      <c r="Q11" s="6" t="s">
        <v>482</v>
      </c>
      <c r="R11" s="6" t="s">
        <v>483</v>
      </c>
      <c r="S11" s="6">
        <v>30</v>
      </c>
      <c r="T11" s="8">
        <v>0.41111111111111115</v>
      </c>
      <c r="U11" s="6" t="s">
        <v>479</v>
      </c>
      <c r="V11" s="6" t="s">
        <v>486</v>
      </c>
      <c r="W11" s="6" t="s">
        <v>481</v>
      </c>
    </row>
    <row r="12" spans="1:23" ht="15.75" x14ac:dyDescent="0.25">
      <c r="A12" s="3" t="s">
        <v>37</v>
      </c>
      <c r="B12" s="4">
        <v>44203</v>
      </c>
      <c r="C12" s="4" t="str">
        <f t="shared" si="0"/>
        <v>2021</v>
      </c>
      <c r="D12" s="4" t="str">
        <f t="shared" si="1"/>
        <v>Jan</v>
      </c>
      <c r="E12" s="3" t="s">
        <v>34</v>
      </c>
      <c r="F12" s="3" t="s">
        <v>25</v>
      </c>
      <c r="G12" s="3" t="s">
        <v>20</v>
      </c>
      <c r="H12" s="3" t="s">
        <v>23</v>
      </c>
      <c r="I12" s="3">
        <v>51.482075999999999</v>
      </c>
      <c r="J12" s="3" t="s">
        <v>28</v>
      </c>
      <c r="K12" s="3" t="s">
        <v>16</v>
      </c>
      <c r="L12" s="3" t="s">
        <v>17</v>
      </c>
      <c r="M12" s="3">
        <v>-0.17344499999999999</v>
      </c>
      <c r="N12" s="3">
        <v>1</v>
      </c>
      <c r="O12" s="3">
        <v>2</v>
      </c>
      <c r="P12" s="3" t="s">
        <v>476</v>
      </c>
      <c r="Q12" s="3" t="s">
        <v>477</v>
      </c>
      <c r="R12" s="3" t="s">
        <v>483</v>
      </c>
      <c r="S12" s="3">
        <v>30</v>
      </c>
      <c r="T12" s="5">
        <v>6.2499999999999995E-3</v>
      </c>
      <c r="U12" s="3" t="s">
        <v>479</v>
      </c>
      <c r="V12" s="3" t="s">
        <v>480</v>
      </c>
      <c r="W12" s="3" t="s">
        <v>481</v>
      </c>
    </row>
    <row r="13" spans="1:23" ht="15.75" x14ac:dyDescent="0.25">
      <c r="A13" s="6" t="s">
        <v>38</v>
      </c>
      <c r="B13" s="7">
        <v>44212</v>
      </c>
      <c r="C13" s="4" t="str">
        <f t="shared" si="0"/>
        <v>2021</v>
      </c>
      <c r="D13" s="4" t="str">
        <f t="shared" si="1"/>
        <v>Jan</v>
      </c>
      <c r="E13" s="6" t="s">
        <v>32</v>
      </c>
      <c r="F13" s="6" t="s">
        <v>25</v>
      </c>
      <c r="G13" s="6" t="s">
        <v>20</v>
      </c>
      <c r="H13" s="6" t="s">
        <v>23</v>
      </c>
      <c r="I13" s="6">
        <v>51.494995000000003</v>
      </c>
      <c r="J13" s="6" t="s">
        <v>28</v>
      </c>
      <c r="K13" s="6" t="s">
        <v>16</v>
      </c>
      <c r="L13" s="6" t="s">
        <v>17</v>
      </c>
      <c r="M13" s="6">
        <v>-0.18301300000000001</v>
      </c>
      <c r="N13" s="6">
        <v>1</v>
      </c>
      <c r="O13" s="6">
        <v>1</v>
      </c>
      <c r="P13" s="6" t="s">
        <v>476</v>
      </c>
      <c r="Q13" s="6" t="s">
        <v>477</v>
      </c>
      <c r="R13" s="6" t="s">
        <v>483</v>
      </c>
      <c r="S13" s="6">
        <v>30</v>
      </c>
      <c r="T13" s="8">
        <v>0.74236111111111114</v>
      </c>
      <c r="U13" s="6" t="s">
        <v>479</v>
      </c>
      <c r="V13" s="6" t="s">
        <v>480</v>
      </c>
      <c r="W13" s="6" t="s">
        <v>481</v>
      </c>
    </row>
    <row r="14" spans="1:23" ht="15.75" x14ac:dyDescent="0.25">
      <c r="A14" s="3" t="s">
        <v>39</v>
      </c>
      <c r="B14" s="4">
        <v>44208</v>
      </c>
      <c r="C14" s="4" t="str">
        <f t="shared" si="0"/>
        <v>2021</v>
      </c>
      <c r="D14" s="4" t="str">
        <f t="shared" si="1"/>
        <v>Jan</v>
      </c>
      <c r="E14" s="3" t="s">
        <v>19</v>
      </c>
      <c r="F14" s="3" t="s">
        <v>40</v>
      </c>
      <c r="G14" s="3" t="s">
        <v>41</v>
      </c>
      <c r="H14" s="3" t="s">
        <v>23</v>
      </c>
      <c r="I14" s="3">
        <v>51.498778000000001</v>
      </c>
      <c r="J14" s="3" t="s">
        <v>15</v>
      </c>
      <c r="K14" s="3" t="s">
        <v>16</v>
      </c>
      <c r="L14" s="3" t="s">
        <v>17</v>
      </c>
      <c r="M14" s="3">
        <v>-0.20677899999999999</v>
      </c>
      <c r="N14" s="3">
        <v>1</v>
      </c>
      <c r="O14" s="3">
        <v>2</v>
      </c>
      <c r="P14" s="3" t="s">
        <v>476</v>
      </c>
      <c r="Q14" s="3" t="s">
        <v>482</v>
      </c>
      <c r="R14" s="3" t="s">
        <v>483</v>
      </c>
      <c r="S14" s="3">
        <v>30</v>
      </c>
      <c r="T14" s="5">
        <v>0.58333333333333337</v>
      </c>
      <c r="U14" s="3" t="s">
        <v>479</v>
      </c>
      <c r="V14" s="3" t="s">
        <v>490</v>
      </c>
      <c r="W14" s="3" t="s">
        <v>481</v>
      </c>
    </row>
    <row r="15" spans="1:23" ht="15.75" x14ac:dyDescent="0.25">
      <c r="A15" s="6" t="s">
        <v>42</v>
      </c>
      <c r="B15" s="7">
        <v>44205</v>
      </c>
      <c r="C15" s="4" t="str">
        <f t="shared" si="0"/>
        <v>2021</v>
      </c>
      <c r="D15" s="4" t="str">
        <f t="shared" si="1"/>
        <v>Jan</v>
      </c>
      <c r="E15" s="6" t="s">
        <v>32</v>
      </c>
      <c r="F15" s="6" t="s">
        <v>12</v>
      </c>
      <c r="G15" s="6" t="s">
        <v>13</v>
      </c>
      <c r="H15" s="6" t="s">
        <v>23</v>
      </c>
      <c r="I15" s="6">
        <v>51.506186999999997</v>
      </c>
      <c r="J15" s="6" t="s">
        <v>15</v>
      </c>
      <c r="K15" s="6" t="s">
        <v>16</v>
      </c>
      <c r="L15" s="6" t="s">
        <v>17</v>
      </c>
      <c r="M15" s="6">
        <v>-0.20908199999999999</v>
      </c>
      <c r="N15" s="6">
        <v>1</v>
      </c>
      <c r="O15" s="6">
        <v>2</v>
      </c>
      <c r="P15" s="6" t="s">
        <v>476</v>
      </c>
      <c r="Q15" s="6" t="s">
        <v>482</v>
      </c>
      <c r="R15" s="6" t="s">
        <v>483</v>
      </c>
      <c r="S15" s="6">
        <v>30</v>
      </c>
      <c r="T15" s="8">
        <v>0.34375</v>
      </c>
      <c r="U15" s="6" t="s">
        <v>479</v>
      </c>
      <c r="V15" s="6" t="s">
        <v>490</v>
      </c>
      <c r="W15" s="6" t="s">
        <v>481</v>
      </c>
    </row>
    <row r="16" spans="1:23" ht="15.75" x14ac:dyDescent="0.25">
      <c r="A16" s="3" t="s">
        <v>43</v>
      </c>
      <c r="B16" s="4">
        <v>44213</v>
      </c>
      <c r="C16" s="4" t="str">
        <f t="shared" si="0"/>
        <v>2021</v>
      </c>
      <c r="D16" s="4" t="str">
        <f t="shared" si="1"/>
        <v>Jan</v>
      </c>
      <c r="E16" s="3" t="s">
        <v>36</v>
      </c>
      <c r="F16" s="3" t="s">
        <v>12</v>
      </c>
      <c r="G16" s="3" t="s">
        <v>13</v>
      </c>
      <c r="H16" s="3" t="s">
        <v>23</v>
      </c>
      <c r="I16" s="3">
        <v>51.493077</v>
      </c>
      <c r="J16" s="3" t="s">
        <v>15</v>
      </c>
      <c r="K16" s="3" t="s">
        <v>16</v>
      </c>
      <c r="L16" s="3" t="s">
        <v>17</v>
      </c>
      <c r="M16" s="3">
        <v>-0.169548</v>
      </c>
      <c r="N16" s="3">
        <v>1</v>
      </c>
      <c r="O16" s="3">
        <v>2</v>
      </c>
      <c r="P16" s="3" t="s">
        <v>476</v>
      </c>
      <c r="Q16" s="3" t="s">
        <v>477</v>
      </c>
      <c r="R16" s="3" t="s">
        <v>483</v>
      </c>
      <c r="S16" s="3">
        <v>30</v>
      </c>
      <c r="T16" s="5">
        <v>0.51041666666666663</v>
      </c>
      <c r="U16" s="3" t="s">
        <v>479</v>
      </c>
      <c r="V16" s="3" t="s">
        <v>480</v>
      </c>
      <c r="W16" s="3" t="s">
        <v>481</v>
      </c>
    </row>
    <row r="17" spans="1:23" ht="15.75" x14ac:dyDescent="0.25">
      <c r="A17" s="6" t="s">
        <v>44</v>
      </c>
      <c r="B17" s="7">
        <v>44221</v>
      </c>
      <c r="C17" s="4" t="str">
        <f t="shared" si="0"/>
        <v>2021</v>
      </c>
      <c r="D17" s="4" t="str">
        <f t="shared" si="1"/>
        <v>Jan</v>
      </c>
      <c r="E17" s="6" t="s">
        <v>22</v>
      </c>
      <c r="F17" s="6" t="s">
        <v>25</v>
      </c>
      <c r="G17" s="6" t="s">
        <v>20</v>
      </c>
      <c r="H17" s="6" t="s">
        <v>14</v>
      </c>
      <c r="I17" s="6">
        <v>51.482075999999999</v>
      </c>
      <c r="J17" s="6" t="s">
        <v>28</v>
      </c>
      <c r="K17" s="6" t="s">
        <v>16</v>
      </c>
      <c r="L17" s="6" t="s">
        <v>17</v>
      </c>
      <c r="M17" s="6">
        <v>-0.17344499999999999</v>
      </c>
      <c r="N17" s="6">
        <v>1</v>
      </c>
      <c r="O17" s="6">
        <v>2</v>
      </c>
      <c r="P17" s="6" t="s">
        <v>476</v>
      </c>
      <c r="Q17" s="6" t="s">
        <v>477</v>
      </c>
      <c r="R17" s="6" t="s">
        <v>483</v>
      </c>
      <c r="S17" s="6">
        <v>30</v>
      </c>
      <c r="T17" s="8">
        <v>0.92013888888888884</v>
      </c>
      <c r="U17" s="6" t="s">
        <v>479</v>
      </c>
      <c r="V17" s="6" t="s">
        <v>480</v>
      </c>
      <c r="W17" s="6" t="s">
        <v>481</v>
      </c>
    </row>
    <row r="18" spans="1:23" ht="15.75" x14ac:dyDescent="0.25">
      <c r="A18" s="3" t="s">
        <v>45</v>
      </c>
      <c r="B18" s="4">
        <v>44222</v>
      </c>
      <c r="C18" s="4" t="str">
        <f t="shared" si="0"/>
        <v>2021</v>
      </c>
      <c r="D18" s="4" t="str">
        <f t="shared" si="1"/>
        <v>Jan</v>
      </c>
      <c r="E18" s="3" t="s">
        <v>19</v>
      </c>
      <c r="F18" s="3" t="s">
        <v>12</v>
      </c>
      <c r="G18" s="3" t="s">
        <v>20</v>
      </c>
      <c r="H18" s="3" t="s">
        <v>23</v>
      </c>
      <c r="I18" s="3">
        <v>51.488672999999999</v>
      </c>
      <c r="J18" s="3" t="s">
        <v>28</v>
      </c>
      <c r="K18" s="3" t="s">
        <v>16</v>
      </c>
      <c r="L18" s="3" t="s">
        <v>17</v>
      </c>
      <c r="M18" s="3">
        <v>-0.16972400000000001</v>
      </c>
      <c r="N18" s="3">
        <v>1</v>
      </c>
      <c r="O18" s="3">
        <v>2</v>
      </c>
      <c r="P18" s="3" t="s">
        <v>476</v>
      </c>
      <c r="Q18" s="3" t="s">
        <v>477</v>
      </c>
      <c r="R18" s="3" t="s">
        <v>483</v>
      </c>
      <c r="S18" s="3">
        <v>30</v>
      </c>
      <c r="T18" s="5">
        <v>0.72916666666666663</v>
      </c>
      <c r="U18" s="3" t="s">
        <v>479</v>
      </c>
      <c r="V18" s="3" t="s">
        <v>480</v>
      </c>
      <c r="W18" s="3" t="s">
        <v>489</v>
      </c>
    </row>
    <row r="19" spans="1:23" ht="15.75" x14ac:dyDescent="0.25">
      <c r="A19" s="6" t="s">
        <v>46</v>
      </c>
      <c r="B19" s="7">
        <v>44222</v>
      </c>
      <c r="C19" s="4" t="str">
        <f t="shared" si="0"/>
        <v>2021</v>
      </c>
      <c r="D19" s="4" t="str">
        <f t="shared" si="1"/>
        <v>Jan</v>
      </c>
      <c r="E19" s="6" t="s">
        <v>19</v>
      </c>
      <c r="F19" s="6" t="s">
        <v>40</v>
      </c>
      <c r="G19" s="6" t="s">
        <v>41</v>
      </c>
      <c r="H19" s="6" t="s">
        <v>23</v>
      </c>
      <c r="I19" s="6">
        <v>51.482362999999999</v>
      </c>
      <c r="J19" s="6" t="s">
        <v>28</v>
      </c>
      <c r="K19" s="6" t="s">
        <v>16</v>
      </c>
      <c r="L19" s="6" t="s">
        <v>17</v>
      </c>
      <c r="M19" s="6">
        <v>-0.186108</v>
      </c>
      <c r="N19" s="6">
        <v>1</v>
      </c>
      <c r="O19" s="6">
        <v>1</v>
      </c>
      <c r="P19" s="6" t="s">
        <v>476</v>
      </c>
      <c r="Q19" s="6" t="s">
        <v>477</v>
      </c>
      <c r="R19" s="6" t="s">
        <v>483</v>
      </c>
      <c r="S19" s="6">
        <v>30</v>
      </c>
      <c r="T19" s="8">
        <v>0.71180555555555547</v>
      </c>
      <c r="U19" s="6" t="s">
        <v>479</v>
      </c>
      <c r="V19" s="6" t="s">
        <v>480</v>
      </c>
      <c r="W19" s="6" t="s">
        <v>481</v>
      </c>
    </row>
    <row r="20" spans="1:23" ht="15.75" x14ac:dyDescent="0.25">
      <c r="A20" s="3" t="s">
        <v>47</v>
      </c>
      <c r="B20" s="4">
        <v>44215</v>
      </c>
      <c r="C20" s="4" t="str">
        <f t="shared" si="0"/>
        <v>2021</v>
      </c>
      <c r="D20" s="4" t="str">
        <f t="shared" si="1"/>
        <v>Jan</v>
      </c>
      <c r="E20" s="3" t="s">
        <v>19</v>
      </c>
      <c r="F20" s="3" t="s">
        <v>12</v>
      </c>
      <c r="G20" s="3" t="s">
        <v>13</v>
      </c>
      <c r="H20" s="3" t="s">
        <v>23</v>
      </c>
      <c r="I20" s="3">
        <v>51.49391</v>
      </c>
      <c r="J20" s="3" t="s">
        <v>15</v>
      </c>
      <c r="K20" s="3" t="s">
        <v>16</v>
      </c>
      <c r="L20" s="3" t="s">
        <v>17</v>
      </c>
      <c r="M20" s="3">
        <v>-0.17686099999999999</v>
      </c>
      <c r="N20" s="3">
        <v>1</v>
      </c>
      <c r="O20" s="3">
        <v>2</v>
      </c>
      <c r="P20" s="3" t="s">
        <v>476</v>
      </c>
      <c r="Q20" s="3" t="s">
        <v>482</v>
      </c>
      <c r="R20" s="3" t="s">
        <v>483</v>
      </c>
      <c r="S20" s="3">
        <v>30</v>
      </c>
      <c r="T20" s="5">
        <v>0.6020833333333333</v>
      </c>
      <c r="U20" s="3" t="s">
        <v>479</v>
      </c>
      <c r="V20" s="3" t="s">
        <v>480</v>
      </c>
      <c r="W20" s="3" t="s">
        <v>481</v>
      </c>
    </row>
    <row r="21" spans="1:23" ht="15.75" x14ac:dyDescent="0.25">
      <c r="A21" s="6" t="s">
        <v>48</v>
      </c>
      <c r="B21" s="7">
        <v>44223</v>
      </c>
      <c r="C21" s="4" t="str">
        <f t="shared" si="0"/>
        <v>2021</v>
      </c>
      <c r="D21" s="4" t="str">
        <f t="shared" si="1"/>
        <v>Jan</v>
      </c>
      <c r="E21" s="6" t="s">
        <v>27</v>
      </c>
      <c r="F21" s="6" t="s">
        <v>40</v>
      </c>
      <c r="G21" s="6" t="s">
        <v>41</v>
      </c>
      <c r="H21" s="6" t="s">
        <v>23</v>
      </c>
      <c r="I21" s="6">
        <v>51.509295999999999</v>
      </c>
      <c r="J21" s="6" t="s">
        <v>28</v>
      </c>
      <c r="K21" s="6" t="s">
        <v>16</v>
      </c>
      <c r="L21" s="6" t="s">
        <v>17</v>
      </c>
      <c r="M21" s="6">
        <v>-0.19483700000000001</v>
      </c>
      <c r="N21" s="6">
        <v>1</v>
      </c>
      <c r="O21" s="6">
        <v>1</v>
      </c>
      <c r="P21" s="6" t="s">
        <v>476</v>
      </c>
      <c r="Q21" s="6" t="s">
        <v>477</v>
      </c>
      <c r="R21" s="6" t="s">
        <v>483</v>
      </c>
      <c r="S21" s="6">
        <v>30</v>
      </c>
      <c r="T21" s="8">
        <v>1.9444444444444445E-2</v>
      </c>
      <c r="U21" s="6" t="s">
        <v>479</v>
      </c>
      <c r="V21" s="6" t="s">
        <v>480</v>
      </c>
      <c r="W21" s="6" t="s">
        <v>481</v>
      </c>
    </row>
    <row r="22" spans="1:23" ht="15.75" x14ac:dyDescent="0.25">
      <c r="A22" s="3" t="s">
        <v>49</v>
      </c>
      <c r="B22" s="4">
        <v>44217</v>
      </c>
      <c r="C22" s="4" t="str">
        <f t="shared" si="0"/>
        <v>2021</v>
      </c>
      <c r="D22" s="4" t="str">
        <f t="shared" si="1"/>
        <v>Jan</v>
      </c>
      <c r="E22" s="3" t="s">
        <v>34</v>
      </c>
      <c r="F22" s="3" t="s">
        <v>12</v>
      </c>
      <c r="G22" s="3" t="s">
        <v>13</v>
      </c>
      <c r="H22" s="3" t="s">
        <v>23</v>
      </c>
      <c r="I22" s="3">
        <v>51.502279999999999</v>
      </c>
      <c r="J22" s="3" t="s">
        <v>28</v>
      </c>
      <c r="K22" s="3" t="s">
        <v>16</v>
      </c>
      <c r="L22" s="3" t="s">
        <v>17</v>
      </c>
      <c r="M22" s="3">
        <v>-0.188919</v>
      </c>
      <c r="N22" s="3">
        <v>1</v>
      </c>
      <c r="O22" s="3">
        <v>1</v>
      </c>
      <c r="P22" s="3" t="s">
        <v>476</v>
      </c>
      <c r="Q22" s="3" t="s">
        <v>482</v>
      </c>
      <c r="R22" s="3" t="s">
        <v>483</v>
      </c>
      <c r="S22" s="3">
        <v>30</v>
      </c>
      <c r="T22" s="5">
        <v>0.96875</v>
      </c>
      <c r="U22" s="3" t="s">
        <v>479</v>
      </c>
      <c r="V22" s="3" t="s">
        <v>490</v>
      </c>
      <c r="W22" s="3" t="s">
        <v>481</v>
      </c>
    </row>
    <row r="23" spans="1:23" ht="15.75" x14ac:dyDescent="0.25">
      <c r="A23" s="6" t="s">
        <v>50</v>
      </c>
      <c r="B23" s="7">
        <v>44218</v>
      </c>
      <c r="C23" s="4" t="str">
        <f t="shared" si="0"/>
        <v>2021</v>
      </c>
      <c r="D23" s="4" t="str">
        <f t="shared" si="1"/>
        <v>Jan</v>
      </c>
      <c r="E23" s="6" t="s">
        <v>11</v>
      </c>
      <c r="F23" s="6" t="s">
        <v>12</v>
      </c>
      <c r="G23" s="6" t="s">
        <v>13</v>
      </c>
      <c r="H23" s="6" t="s">
        <v>23</v>
      </c>
      <c r="I23" s="6">
        <v>51.507587999999998</v>
      </c>
      <c r="J23" s="6" t="s">
        <v>28</v>
      </c>
      <c r="K23" s="6" t="s">
        <v>16</v>
      </c>
      <c r="L23" s="6" t="s">
        <v>17</v>
      </c>
      <c r="M23" s="6">
        <v>-0.19490499999999999</v>
      </c>
      <c r="N23" s="6">
        <v>1</v>
      </c>
      <c r="O23" s="6">
        <v>1</v>
      </c>
      <c r="P23" s="6" t="s">
        <v>476</v>
      </c>
      <c r="Q23" s="6" t="s">
        <v>482</v>
      </c>
      <c r="R23" s="6" t="s">
        <v>483</v>
      </c>
      <c r="S23" s="6">
        <v>30</v>
      </c>
      <c r="T23" s="8">
        <v>0.96875</v>
      </c>
      <c r="U23" s="6" t="s">
        <v>479</v>
      </c>
      <c r="V23" s="6" t="s">
        <v>490</v>
      </c>
      <c r="W23" s="6" t="s">
        <v>481</v>
      </c>
    </row>
    <row r="24" spans="1:23" ht="15.75" x14ac:dyDescent="0.25">
      <c r="A24" s="3" t="s">
        <v>51</v>
      </c>
      <c r="B24" s="4">
        <v>44227</v>
      </c>
      <c r="C24" s="4" t="str">
        <f t="shared" si="0"/>
        <v>2021</v>
      </c>
      <c r="D24" s="4" t="str">
        <f t="shared" si="1"/>
        <v>Jan</v>
      </c>
      <c r="E24" s="3" t="s">
        <v>36</v>
      </c>
      <c r="F24" s="3" t="s">
        <v>25</v>
      </c>
      <c r="G24" s="3" t="s">
        <v>20</v>
      </c>
      <c r="H24" s="3" t="s">
        <v>14</v>
      </c>
      <c r="I24" s="3">
        <v>51.488585</v>
      </c>
      <c r="J24" s="3" t="s">
        <v>15</v>
      </c>
      <c r="K24" s="3" t="s">
        <v>16</v>
      </c>
      <c r="L24" s="3" t="s">
        <v>17</v>
      </c>
      <c r="M24" s="3">
        <v>-0.19306300000000001</v>
      </c>
      <c r="N24" s="3">
        <v>2</v>
      </c>
      <c r="O24" s="3">
        <v>2</v>
      </c>
      <c r="P24" s="3" t="s">
        <v>476</v>
      </c>
      <c r="Q24" s="3" t="s">
        <v>477</v>
      </c>
      <c r="R24" s="3" t="s">
        <v>483</v>
      </c>
      <c r="S24" s="3">
        <v>30</v>
      </c>
      <c r="T24" s="5">
        <v>0.59722222222222221</v>
      </c>
      <c r="U24" s="3" t="s">
        <v>479</v>
      </c>
      <c r="V24" s="3" t="s">
        <v>480</v>
      </c>
      <c r="W24" s="3" t="s">
        <v>481</v>
      </c>
    </row>
    <row r="25" spans="1:23" ht="15.75" x14ac:dyDescent="0.25">
      <c r="A25" s="6" t="s">
        <v>52</v>
      </c>
      <c r="B25" s="7">
        <v>44230</v>
      </c>
      <c r="C25" s="4" t="str">
        <f t="shared" si="0"/>
        <v>2021</v>
      </c>
      <c r="D25" s="4" t="str">
        <f t="shared" si="1"/>
        <v>Feb</v>
      </c>
      <c r="E25" s="6" t="s">
        <v>27</v>
      </c>
      <c r="F25" s="6" t="s">
        <v>12</v>
      </c>
      <c r="G25" s="6" t="s">
        <v>13</v>
      </c>
      <c r="H25" s="6" t="s">
        <v>23</v>
      </c>
      <c r="I25" s="6">
        <v>51.528343999999997</v>
      </c>
      <c r="J25" s="6" t="s">
        <v>15</v>
      </c>
      <c r="K25" s="6" t="s">
        <v>16</v>
      </c>
      <c r="L25" s="6" t="s">
        <v>17</v>
      </c>
      <c r="M25" s="6">
        <v>-0.21729499999999999</v>
      </c>
      <c r="N25" s="6">
        <v>1</v>
      </c>
      <c r="O25" s="6">
        <v>2</v>
      </c>
      <c r="P25" s="6" t="s">
        <v>476</v>
      </c>
      <c r="Q25" s="6" t="s">
        <v>491</v>
      </c>
      <c r="R25" s="6" t="s">
        <v>483</v>
      </c>
      <c r="S25" s="6">
        <v>30</v>
      </c>
      <c r="T25" s="8">
        <v>0.55902777777777779</v>
      </c>
      <c r="U25" s="6" t="s">
        <v>479</v>
      </c>
      <c r="V25" s="6" t="s">
        <v>486</v>
      </c>
      <c r="W25" s="6" t="s">
        <v>481</v>
      </c>
    </row>
    <row r="26" spans="1:23" ht="15.75" x14ac:dyDescent="0.25">
      <c r="A26" s="3" t="s">
        <v>53</v>
      </c>
      <c r="B26" s="4">
        <v>44227</v>
      </c>
      <c r="C26" s="4" t="str">
        <f t="shared" si="0"/>
        <v>2021</v>
      </c>
      <c r="D26" s="4" t="str">
        <f t="shared" si="1"/>
        <v>Jan</v>
      </c>
      <c r="E26" s="3" t="s">
        <v>36</v>
      </c>
      <c r="F26" s="3" t="s">
        <v>12</v>
      </c>
      <c r="G26" s="3" t="s">
        <v>13</v>
      </c>
      <c r="H26" s="3" t="s">
        <v>23</v>
      </c>
      <c r="I26" s="3">
        <v>51.499200999999999</v>
      </c>
      <c r="J26" s="3" t="s">
        <v>28</v>
      </c>
      <c r="K26" s="3" t="s">
        <v>16</v>
      </c>
      <c r="L26" s="3" t="s">
        <v>17</v>
      </c>
      <c r="M26" s="3">
        <v>-0.16440399999999999</v>
      </c>
      <c r="N26" s="3">
        <v>2</v>
      </c>
      <c r="O26" s="3">
        <v>2</v>
      </c>
      <c r="P26" s="3" t="s">
        <v>476</v>
      </c>
      <c r="Q26" s="3" t="s">
        <v>477</v>
      </c>
      <c r="R26" s="3" t="s">
        <v>483</v>
      </c>
      <c r="S26" s="3">
        <v>30</v>
      </c>
      <c r="T26" s="5">
        <v>0.9375</v>
      </c>
      <c r="U26" s="3" t="s">
        <v>479</v>
      </c>
      <c r="V26" s="3" t="s">
        <v>480</v>
      </c>
      <c r="W26" s="3" t="s">
        <v>481</v>
      </c>
    </row>
    <row r="27" spans="1:23" ht="15.75" x14ac:dyDescent="0.25">
      <c r="A27" s="6" t="s">
        <v>54</v>
      </c>
      <c r="B27" s="7">
        <v>44227</v>
      </c>
      <c r="C27" s="4" t="str">
        <f t="shared" si="0"/>
        <v>2021</v>
      </c>
      <c r="D27" s="4" t="str">
        <f t="shared" si="1"/>
        <v>Jan</v>
      </c>
      <c r="E27" s="6" t="s">
        <v>36</v>
      </c>
      <c r="F27" s="6" t="s">
        <v>12</v>
      </c>
      <c r="G27" s="6" t="s">
        <v>13</v>
      </c>
      <c r="H27" s="6" t="s">
        <v>14</v>
      </c>
      <c r="I27" s="6">
        <v>51.517080999999997</v>
      </c>
      <c r="J27" s="6" t="s">
        <v>15</v>
      </c>
      <c r="K27" s="6" t="s">
        <v>16</v>
      </c>
      <c r="L27" s="6" t="s">
        <v>17</v>
      </c>
      <c r="M27" s="6">
        <v>-0.204042</v>
      </c>
      <c r="N27" s="6">
        <v>2</v>
      </c>
      <c r="O27" s="6">
        <v>1</v>
      </c>
      <c r="P27" s="6" t="s">
        <v>476</v>
      </c>
      <c r="Q27" s="6" t="s">
        <v>477</v>
      </c>
      <c r="R27" s="6" t="s">
        <v>483</v>
      </c>
      <c r="S27" s="6">
        <v>30</v>
      </c>
      <c r="T27" s="8">
        <v>0.57638888888888895</v>
      </c>
      <c r="U27" s="6" t="s">
        <v>479</v>
      </c>
      <c r="V27" s="6" t="s">
        <v>480</v>
      </c>
      <c r="W27" s="6" t="s">
        <v>481</v>
      </c>
    </row>
    <row r="28" spans="1:23" ht="15.75" x14ac:dyDescent="0.25">
      <c r="A28" s="3" t="s">
        <v>55</v>
      </c>
      <c r="B28" s="4">
        <v>44225</v>
      </c>
      <c r="C28" s="4" t="str">
        <f t="shared" si="0"/>
        <v>2021</v>
      </c>
      <c r="D28" s="4" t="str">
        <f t="shared" si="1"/>
        <v>Jan</v>
      </c>
      <c r="E28" s="3" t="s">
        <v>11</v>
      </c>
      <c r="F28" s="3" t="s">
        <v>25</v>
      </c>
      <c r="G28" s="3" t="s">
        <v>20</v>
      </c>
      <c r="H28" s="3" t="s">
        <v>23</v>
      </c>
      <c r="I28" s="3">
        <v>51.489440000000002</v>
      </c>
      <c r="J28" s="3" t="s">
        <v>15</v>
      </c>
      <c r="K28" s="3" t="s">
        <v>16</v>
      </c>
      <c r="L28" s="3" t="s">
        <v>17</v>
      </c>
      <c r="M28" s="3">
        <v>-0.19014800000000001</v>
      </c>
      <c r="N28" s="3">
        <v>1</v>
      </c>
      <c r="O28" s="3">
        <v>1</v>
      </c>
      <c r="P28" s="3" t="s">
        <v>476</v>
      </c>
      <c r="Q28" s="3" t="s">
        <v>477</v>
      </c>
      <c r="R28" s="3" t="s">
        <v>483</v>
      </c>
      <c r="S28" s="3">
        <v>30</v>
      </c>
      <c r="T28" s="5">
        <v>0.34722222222222227</v>
      </c>
      <c r="U28" s="3" t="s">
        <v>479</v>
      </c>
      <c r="V28" s="3" t="s">
        <v>480</v>
      </c>
      <c r="W28" s="3" t="s">
        <v>481</v>
      </c>
    </row>
    <row r="29" spans="1:23" ht="15.75" x14ac:dyDescent="0.25">
      <c r="A29" s="6" t="s">
        <v>56</v>
      </c>
      <c r="B29" s="7">
        <v>44227</v>
      </c>
      <c r="C29" s="4" t="str">
        <f t="shared" si="0"/>
        <v>2021</v>
      </c>
      <c r="D29" s="4" t="str">
        <f t="shared" si="1"/>
        <v>Jan</v>
      </c>
      <c r="E29" s="6" t="s">
        <v>36</v>
      </c>
      <c r="F29" s="6" t="s">
        <v>12</v>
      </c>
      <c r="G29" s="6" t="s">
        <v>20</v>
      </c>
      <c r="H29" s="6" t="s">
        <v>23</v>
      </c>
      <c r="I29" s="6">
        <v>51.494520999999999</v>
      </c>
      <c r="J29" s="6" t="s">
        <v>15</v>
      </c>
      <c r="K29" s="6" t="s">
        <v>16</v>
      </c>
      <c r="L29" s="6" t="s">
        <v>17</v>
      </c>
      <c r="M29" s="6">
        <v>-0.15839700000000001</v>
      </c>
      <c r="N29" s="6">
        <v>1</v>
      </c>
      <c r="O29" s="6">
        <v>2</v>
      </c>
      <c r="P29" s="6" t="s">
        <v>476</v>
      </c>
      <c r="Q29" s="6" t="s">
        <v>477</v>
      </c>
      <c r="R29" s="6" t="s">
        <v>483</v>
      </c>
      <c r="S29" s="6">
        <v>20</v>
      </c>
      <c r="T29" s="8">
        <v>0.50208333333333333</v>
      </c>
      <c r="U29" s="6" t="s">
        <v>479</v>
      </c>
      <c r="V29" s="6" t="s">
        <v>480</v>
      </c>
      <c r="W29" s="6" t="s">
        <v>481</v>
      </c>
    </row>
    <row r="30" spans="1:23" ht="15.75" x14ac:dyDescent="0.25">
      <c r="A30" s="3" t="s">
        <v>57</v>
      </c>
      <c r="B30" s="4">
        <v>44225</v>
      </c>
      <c r="C30" s="4" t="str">
        <f t="shared" si="0"/>
        <v>2021</v>
      </c>
      <c r="D30" s="4" t="str">
        <f t="shared" si="1"/>
        <v>Jan</v>
      </c>
      <c r="E30" s="3" t="s">
        <v>11</v>
      </c>
      <c r="F30" s="3" t="s">
        <v>25</v>
      </c>
      <c r="G30" s="3" t="s">
        <v>20</v>
      </c>
      <c r="H30" s="3" t="s">
        <v>633</v>
      </c>
      <c r="I30" s="3">
        <v>51.508623999999998</v>
      </c>
      <c r="J30" s="3" t="s">
        <v>15</v>
      </c>
      <c r="K30" s="3" t="s">
        <v>16</v>
      </c>
      <c r="L30" s="3" t="s">
        <v>17</v>
      </c>
      <c r="M30" s="3">
        <v>-0.20379900000000001</v>
      </c>
      <c r="N30" s="3">
        <v>1</v>
      </c>
      <c r="O30" s="3">
        <v>2</v>
      </c>
      <c r="P30" s="3" t="s">
        <v>476</v>
      </c>
      <c r="Q30" s="3" t="s">
        <v>477</v>
      </c>
      <c r="R30" s="3" t="s">
        <v>483</v>
      </c>
      <c r="S30" s="3">
        <v>30</v>
      </c>
      <c r="T30" s="5">
        <v>0.65972222222222221</v>
      </c>
      <c r="U30" s="3" t="s">
        <v>479</v>
      </c>
      <c r="V30" s="3" t="s">
        <v>480</v>
      </c>
      <c r="W30" s="3" t="s">
        <v>481</v>
      </c>
    </row>
    <row r="31" spans="1:23" ht="15.75" x14ac:dyDescent="0.25">
      <c r="A31" s="6" t="s">
        <v>58</v>
      </c>
      <c r="B31" s="7">
        <v>44227</v>
      </c>
      <c r="C31" s="4" t="str">
        <f t="shared" si="0"/>
        <v>2021</v>
      </c>
      <c r="D31" s="4" t="str">
        <f t="shared" si="1"/>
        <v>Jan</v>
      </c>
      <c r="E31" s="6" t="s">
        <v>36</v>
      </c>
      <c r="F31" s="6" t="s">
        <v>25</v>
      </c>
      <c r="G31" s="6" t="s">
        <v>20</v>
      </c>
      <c r="H31" s="6" t="s">
        <v>633</v>
      </c>
      <c r="I31" s="6">
        <v>51.491173000000003</v>
      </c>
      <c r="J31" s="6" t="s">
        <v>28</v>
      </c>
      <c r="K31" s="6" t="s">
        <v>16</v>
      </c>
      <c r="L31" s="6" t="s">
        <v>17</v>
      </c>
      <c r="M31" s="6">
        <v>-0.18013999999999999</v>
      </c>
      <c r="N31" s="6">
        <v>1</v>
      </c>
      <c r="O31" s="6">
        <v>2</v>
      </c>
      <c r="P31" s="6" t="s">
        <v>476</v>
      </c>
      <c r="Q31" s="6" t="s">
        <v>482</v>
      </c>
      <c r="R31" s="6" t="s">
        <v>483</v>
      </c>
      <c r="S31" s="6">
        <v>30</v>
      </c>
      <c r="T31" s="8">
        <v>4.2361111111111106E-2</v>
      </c>
      <c r="U31" s="6" t="s">
        <v>479</v>
      </c>
      <c r="V31" s="6" t="s">
        <v>480</v>
      </c>
      <c r="W31" s="6" t="s">
        <v>481</v>
      </c>
    </row>
    <row r="32" spans="1:23" ht="15.75" x14ac:dyDescent="0.25">
      <c r="A32" s="3" t="s">
        <v>59</v>
      </c>
      <c r="B32" s="4">
        <v>44224</v>
      </c>
      <c r="C32" s="4" t="str">
        <f t="shared" si="0"/>
        <v>2021</v>
      </c>
      <c r="D32" s="4" t="str">
        <f t="shared" si="1"/>
        <v>Jan</v>
      </c>
      <c r="E32" s="3" t="s">
        <v>34</v>
      </c>
      <c r="F32" s="3" t="s">
        <v>12</v>
      </c>
      <c r="G32" s="3" t="s">
        <v>13</v>
      </c>
      <c r="H32" s="3" t="s">
        <v>633</v>
      </c>
      <c r="I32" s="3">
        <v>51.495477999999999</v>
      </c>
      <c r="J32" s="3" t="s">
        <v>15</v>
      </c>
      <c r="K32" s="3" t="s">
        <v>16</v>
      </c>
      <c r="L32" s="3" t="s">
        <v>17</v>
      </c>
      <c r="M32" s="3">
        <v>-0.20273099999999999</v>
      </c>
      <c r="N32" s="3">
        <v>1</v>
      </c>
      <c r="O32" s="3">
        <v>1</v>
      </c>
      <c r="P32" s="3" t="s">
        <v>476</v>
      </c>
      <c r="Q32" s="3" t="s">
        <v>482</v>
      </c>
      <c r="R32" s="3" t="s">
        <v>478</v>
      </c>
      <c r="S32" s="3">
        <v>30</v>
      </c>
      <c r="T32" s="5">
        <v>0.32291666666666669</v>
      </c>
      <c r="U32" s="3" t="s">
        <v>479</v>
      </c>
      <c r="V32" s="3" t="s">
        <v>490</v>
      </c>
      <c r="W32" s="3" t="s">
        <v>481</v>
      </c>
    </row>
    <row r="33" spans="1:23" ht="15.75" x14ac:dyDescent="0.25">
      <c r="A33" s="6" t="s">
        <v>60</v>
      </c>
      <c r="B33" s="7">
        <v>44223</v>
      </c>
      <c r="C33" s="4" t="str">
        <f t="shared" si="0"/>
        <v>2021</v>
      </c>
      <c r="D33" s="4" t="str">
        <f t="shared" si="1"/>
        <v>Jan</v>
      </c>
      <c r="E33" s="6" t="s">
        <v>27</v>
      </c>
      <c r="F33" s="6" t="s">
        <v>25</v>
      </c>
      <c r="G33" s="6" t="s">
        <v>20</v>
      </c>
      <c r="H33" s="6" t="s">
        <v>633</v>
      </c>
      <c r="I33" s="6">
        <v>51.495657999999999</v>
      </c>
      <c r="J33" s="6" t="s">
        <v>15</v>
      </c>
      <c r="K33" s="6" t="s">
        <v>16</v>
      </c>
      <c r="L33" s="6" t="s">
        <v>17</v>
      </c>
      <c r="M33" s="6">
        <v>-0.173622</v>
      </c>
      <c r="N33" s="6">
        <v>1</v>
      </c>
      <c r="O33" s="6">
        <v>2</v>
      </c>
      <c r="P33" s="6" t="s">
        <v>476</v>
      </c>
      <c r="Q33" s="6" t="s">
        <v>477</v>
      </c>
      <c r="R33" s="6" t="s">
        <v>483</v>
      </c>
      <c r="S33" s="6">
        <v>30</v>
      </c>
      <c r="T33" s="8">
        <v>0.52083333333333337</v>
      </c>
      <c r="U33" s="6" t="s">
        <v>479</v>
      </c>
      <c r="V33" s="6" t="s">
        <v>480</v>
      </c>
      <c r="W33" s="6" t="s">
        <v>481</v>
      </c>
    </row>
    <row r="34" spans="1:23" ht="15.75" x14ac:dyDescent="0.25">
      <c r="A34" s="3" t="s">
        <v>61</v>
      </c>
      <c r="B34" s="4">
        <v>44227</v>
      </c>
      <c r="C34" s="4" t="str">
        <f t="shared" si="0"/>
        <v>2021</v>
      </c>
      <c r="D34" s="4" t="str">
        <f t="shared" si="1"/>
        <v>Jan</v>
      </c>
      <c r="E34" s="3" t="s">
        <v>36</v>
      </c>
      <c r="F34" s="3" t="s">
        <v>12</v>
      </c>
      <c r="G34" s="3" t="s">
        <v>13</v>
      </c>
      <c r="H34" s="3" t="s">
        <v>633</v>
      </c>
      <c r="I34" s="3">
        <v>51.499727</v>
      </c>
      <c r="J34" s="3" t="s">
        <v>15</v>
      </c>
      <c r="K34" s="3" t="s">
        <v>16</v>
      </c>
      <c r="L34" s="3" t="s">
        <v>17</v>
      </c>
      <c r="M34" s="3">
        <v>-0.163518</v>
      </c>
      <c r="N34" s="3">
        <v>1</v>
      </c>
      <c r="O34" s="3">
        <v>2</v>
      </c>
      <c r="P34" s="3" t="s">
        <v>476</v>
      </c>
      <c r="Q34" s="3" t="s">
        <v>477</v>
      </c>
      <c r="R34" s="3" t="s">
        <v>488</v>
      </c>
      <c r="S34" s="3">
        <v>30</v>
      </c>
      <c r="T34" s="5">
        <v>0.42222222222222222</v>
      </c>
      <c r="U34" s="3" t="s">
        <v>479</v>
      </c>
      <c r="V34" s="3" t="s">
        <v>480</v>
      </c>
      <c r="W34" s="3" t="s">
        <v>481</v>
      </c>
    </row>
    <row r="35" spans="1:23" ht="15.75" x14ac:dyDescent="0.25">
      <c r="A35" s="6" t="s">
        <v>62</v>
      </c>
      <c r="B35" s="7">
        <v>44218</v>
      </c>
      <c r="C35" s="4" t="str">
        <f t="shared" si="0"/>
        <v>2021</v>
      </c>
      <c r="D35" s="4" t="str">
        <f t="shared" si="1"/>
        <v>Jan</v>
      </c>
      <c r="E35" s="6" t="s">
        <v>11</v>
      </c>
      <c r="F35" s="6" t="s">
        <v>12</v>
      </c>
      <c r="G35" s="6" t="s">
        <v>13</v>
      </c>
      <c r="H35" s="6" t="s">
        <v>633</v>
      </c>
      <c r="I35" s="6">
        <v>51.507801999999998</v>
      </c>
      <c r="J35" s="6" t="s">
        <v>28</v>
      </c>
      <c r="K35" s="6" t="s">
        <v>16</v>
      </c>
      <c r="L35" s="6" t="s">
        <v>17</v>
      </c>
      <c r="M35" s="6">
        <v>-0.20296600000000001</v>
      </c>
      <c r="N35" s="6">
        <v>1</v>
      </c>
      <c r="O35" s="6">
        <v>2</v>
      </c>
      <c r="P35" s="6" t="s">
        <v>476</v>
      </c>
      <c r="Q35" s="6" t="s">
        <v>482</v>
      </c>
      <c r="R35" s="6" t="s">
        <v>483</v>
      </c>
      <c r="S35" s="6">
        <v>30</v>
      </c>
      <c r="T35" s="8">
        <v>0.67986111111111114</v>
      </c>
      <c r="U35" s="6" t="s">
        <v>479</v>
      </c>
      <c r="V35" s="6" t="s">
        <v>480</v>
      </c>
      <c r="W35" s="6" t="s">
        <v>481</v>
      </c>
    </row>
    <row r="36" spans="1:23" ht="15.75" x14ac:dyDescent="0.25">
      <c r="A36" s="3" t="s">
        <v>63</v>
      </c>
      <c r="B36" s="4">
        <v>44225</v>
      </c>
      <c r="C36" s="4" t="str">
        <f t="shared" si="0"/>
        <v>2021</v>
      </c>
      <c r="D36" s="4" t="str">
        <f t="shared" si="1"/>
        <v>Jan</v>
      </c>
      <c r="E36" s="3" t="s">
        <v>11</v>
      </c>
      <c r="F36" s="3" t="s">
        <v>25</v>
      </c>
      <c r="G36" s="3" t="s">
        <v>13</v>
      </c>
      <c r="H36" s="3" t="s">
        <v>633</v>
      </c>
      <c r="I36" s="3">
        <v>51.508972</v>
      </c>
      <c r="J36" s="3" t="s">
        <v>28</v>
      </c>
      <c r="K36" s="3" t="s">
        <v>16</v>
      </c>
      <c r="L36" s="3" t="s">
        <v>17</v>
      </c>
      <c r="M36" s="3">
        <v>-0.197156</v>
      </c>
      <c r="N36" s="3">
        <v>1</v>
      </c>
      <c r="O36" s="3">
        <v>1</v>
      </c>
      <c r="P36" s="3" t="s">
        <v>476</v>
      </c>
      <c r="Q36" s="3" t="s">
        <v>477</v>
      </c>
      <c r="R36" s="3" t="s">
        <v>483</v>
      </c>
      <c r="S36" s="3">
        <v>30</v>
      </c>
      <c r="T36" s="5">
        <v>0.85763888888888884</v>
      </c>
      <c r="U36" s="3" t="s">
        <v>479</v>
      </c>
      <c r="V36" s="3" t="s">
        <v>480</v>
      </c>
      <c r="W36" s="3" t="s">
        <v>481</v>
      </c>
    </row>
    <row r="37" spans="1:23" ht="15.75" x14ac:dyDescent="0.25">
      <c r="A37" s="6" t="s">
        <v>64</v>
      </c>
      <c r="B37" s="7">
        <v>44216</v>
      </c>
      <c r="C37" s="4" t="str">
        <f t="shared" si="0"/>
        <v>2021</v>
      </c>
      <c r="D37" s="4" t="str">
        <f t="shared" si="1"/>
        <v>Jan</v>
      </c>
      <c r="E37" s="6" t="s">
        <v>27</v>
      </c>
      <c r="F37" s="6" t="s">
        <v>25</v>
      </c>
      <c r="G37" s="6" t="s">
        <v>13</v>
      </c>
      <c r="H37" s="6" t="s">
        <v>633</v>
      </c>
      <c r="I37" s="6">
        <v>51.513036</v>
      </c>
      <c r="J37" s="6" t="s">
        <v>15</v>
      </c>
      <c r="K37" s="6" t="s">
        <v>16</v>
      </c>
      <c r="L37" s="6" t="s">
        <v>17</v>
      </c>
      <c r="M37" s="6">
        <v>-0.20420099999999999</v>
      </c>
      <c r="N37" s="6">
        <v>1</v>
      </c>
      <c r="O37" s="6">
        <v>1</v>
      </c>
      <c r="P37" s="6" t="s">
        <v>476</v>
      </c>
      <c r="Q37" s="6" t="s">
        <v>477</v>
      </c>
      <c r="R37" s="6" t="s">
        <v>483</v>
      </c>
      <c r="S37" s="6">
        <v>30</v>
      </c>
      <c r="T37" s="8">
        <v>0.56041666666666667</v>
      </c>
      <c r="U37" s="6" t="s">
        <v>479</v>
      </c>
      <c r="V37" s="6" t="s">
        <v>480</v>
      </c>
      <c r="W37" s="6" t="s">
        <v>481</v>
      </c>
    </row>
    <row r="38" spans="1:23" ht="15.75" x14ac:dyDescent="0.25">
      <c r="A38" s="3" t="s">
        <v>65</v>
      </c>
      <c r="B38" s="4">
        <v>44213</v>
      </c>
      <c r="C38" s="4" t="str">
        <f t="shared" si="0"/>
        <v>2021</v>
      </c>
      <c r="D38" s="4" t="str">
        <f t="shared" si="1"/>
        <v>Jan</v>
      </c>
      <c r="E38" s="3" t="s">
        <v>36</v>
      </c>
      <c r="F38" s="3" t="s">
        <v>12</v>
      </c>
      <c r="G38" s="3" t="s">
        <v>20</v>
      </c>
      <c r="H38" s="3" t="s">
        <v>633</v>
      </c>
      <c r="I38" s="3">
        <v>51.512442999999998</v>
      </c>
      <c r="J38" s="3" t="s">
        <v>15</v>
      </c>
      <c r="K38" s="3" t="s">
        <v>16</v>
      </c>
      <c r="L38" s="3" t="s">
        <v>17</v>
      </c>
      <c r="M38" s="3">
        <v>-0.20653099999999999</v>
      </c>
      <c r="N38" s="3">
        <v>1</v>
      </c>
      <c r="O38" s="3">
        <v>2</v>
      </c>
      <c r="P38" s="3" t="s">
        <v>476</v>
      </c>
      <c r="Q38" s="3" t="s">
        <v>482</v>
      </c>
      <c r="R38" s="3" t="s">
        <v>483</v>
      </c>
      <c r="S38" s="3">
        <v>30</v>
      </c>
      <c r="T38" s="5">
        <v>0.45833333333333331</v>
      </c>
      <c r="U38" s="3" t="s">
        <v>479</v>
      </c>
      <c r="V38" s="3" t="s">
        <v>480</v>
      </c>
      <c r="W38" s="3" t="s">
        <v>489</v>
      </c>
    </row>
    <row r="39" spans="1:23" ht="15.75" x14ac:dyDescent="0.25">
      <c r="A39" s="6" t="s">
        <v>66</v>
      </c>
      <c r="B39" s="7">
        <v>44211</v>
      </c>
      <c r="C39" s="4" t="str">
        <f t="shared" si="0"/>
        <v>2021</v>
      </c>
      <c r="D39" s="4" t="str">
        <f t="shared" si="1"/>
        <v>Jan</v>
      </c>
      <c r="E39" s="6" t="s">
        <v>11</v>
      </c>
      <c r="F39" s="6" t="s">
        <v>12</v>
      </c>
      <c r="G39" s="6" t="s">
        <v>13</v>
      </c>
      <c r="H39" s="6" t="s">
        <v>633</v>
      </c>
      <c r="I39" s="6">
        <v>51.491908000000002</v>
      </c>
      <c r="J39" s="6" t="s">
        <v>15</v>
      </c>
      <c r="K39" s="6" t="s">
        <v>16</v>
      </c>
      <c r="L39" s="6" t="s">
        <v>17</v>
      </c>
      <c r="M39" s="6">
        <v>-0.19278699999999999</v>
      </c>
      <c r="N39" s="6">
        <v>1</v>
      </c>
      <c r="O39" s="6">
        <v>1</v>
      </c>
      <c r="P39" s="6" t="s">
        <v>476</v>
      </c>
      <c r="Q39" s="6" t="s">
        <v>477</v>
      </c>
      <c r="R39" s="6" t="s">
        <v>483</v>
      </c>
      <c r="S39" s="6">
        <v>30</v>
      </c>
      <c r="T39" s="8">
        <v>0.47916666666666669</v>
      </c>
      <c r="U39" s="6" t="s">
        <v>479</v>
      </c>
      <c r="V39" s="6" t="s">
        <v>480</v>
      </c>
      <c r="W39" s="6" t="s">
        <v>481</v>
      </c>
    </row>
    <row r="40" spans="1:23" ht="15.75" x14ac:dyDescent="0.25">
      <c r="A40" s="3" t="s">
        <v>67</v>
      </c>
      <c r="B40" s="4">
        <v>44236</v>
      </c>
      <c r="C40" s="4" t="str">
        <f t="shared" si="0"/>
        <v>2021</v>
      </c>
      <c r="D40" s="4" t="str">
        <f t="shared" si="1"/>
        <v>Feb</v>
      </c>
      <c r="E40" s="3" t="s">
        <v>19</v>
      </c>
      <c r="F40" s="3" t="s">
        <v>40</v>
      </c>
      <c r="G40" s="3" t="s">
        <v>41</v>
      </c>
      <c r="H40" s="3" t="s">
        <v>633</v>
      </c>
      <c r="I40" s="3">
        <v>51.497810999999999</v>
      </c>
      <c r="J40" s="3" t="s">
        <v>15</v>
      </c>
      <c r="K40" s="3" t="s">
        <v>16</v>
      </c>
      <c r="L40" s="3" t="s">
        <v>17</v>
      </c>
      <c r="M40" s="3">
        <v>-0.202351</v>
      </c>
      <c r="N40" s="3">
        <v>1</v>
      </c>
      <c r="O40" s="3">
        <v>2</v>
      </c>
      <c r="P40" s="3" t="s">
        <v>476</v>
      </c>
      <c r="Q40" s="3" t="s">
        <v>482</v>
      </c>
      <c r="R40" s="3" t="s">
        <v>483</v>
      </c>
      <c r="S40" s="3">
        <v>30</v>
      </c>
      <c r="T40" s="5">
        <v>0.38541666666666669</v>
      </c>
      <c r="U40" s="3" t="s">
        <v>479</v>
      </c>
      <c r="V40" s="3" t="s">
        <v>490</v>
      </c>
      <c r="W40" s="3" t="s">
        <v>481</v>
      </c>
    </row>
    <row r="41" spans="1:23" ht="15.75" x14ac:dyDescent="0.25">
      <c r="A41" s="6" t="s">
        <v>68</v>
      </c>
      <c r="B41" s="7">
        <v>44224</v>
      </c>
      <c r="C41" s="4" t="str">
        <f t="shared" si="0"/>
        <v>2021</v>
      </c>
      <c r="D41" s="4" t="str">
        <f t="shared" si="1"/>
        <v>Jan</v>
      </c>
      <c r="E41" s="6" t="s">
        <v>34</v>
      </c>
      <c r="F41" s="6" t="s">
        <v>12</v>
      </c>
      <c r="G41" s="6" t="s">
        <v>13</v>
      </c>
      <c r="H41" s="6" t="s">
        <v>633</v>
      </c>
      <c r="I41" s="6">
        <v>51.486272999999997</v>
      </c>
      <c r="J41" s="6" t="s">
        <v>15</v>
      </c>
      <c r="K41" s="6" t="s">
        <v>16</v>
      </c>
      <c r="L41" s="6" t="s">
        <v>17</v>
      </c>
      <c r="M41" s="6">
        <v>-0.17154900000000001</v>
      </c>
      <c r="N41" s="6">
        <v>1</v>
      </c>
      <c r="O41" s="6">
        <v>2</v>
      </c>
      <c r="P41" s="6" t="s">
        <v>476</v>
      </c>
      <c r="Q41" s="6" t="s">
        <v>482</v>
      </c>
      <c r="R41" s="6" t="s">
        <v>483</v>
      </c>
      <c r="S41" s="6">
        <v>30</v>
      </c>
      <c r="T41" s="8">
        <v>0.46875</v>
      </c>
      <c r="U41" s="6" t="s">
        <v>479</v>
      </c>
      <c r="V41" s="6" t="s">
        <v>490</v>
      </c>
      <c r="W41" s="6" t="s">
        <v>481</v>
      </c>
    </row>
    <row r="42" spans="1:23" ht="15.75" x14ac:dyDescent="0.25">
      <c r="A42" s="3" t="s">
        <v>69</v>
      </c>
      <c r="B42" s="4">
        <v>44219</v>
      </c>
      <c r="C42" s="4" t="str">
        <f t="shared" si="0"/>
        <v>2021</v>
      </c>
      <c r="D42" s="4" t="str">
        <f t="shared" si="1"/>
        <v>Jan</v>
      </c>
      <c r="E42" s="3" t="s">
        <v>32</v>
      </c>
      <c r="F42" s="3" t="s">
        <v>40</v>
      </c>
      <c r="G42" s="3" t="s">
        <v>41</v>
      </c>
      <c r="H42" s="3" t="s">
        <v>633</v>
      </c>
      <c r="I42" s="3">
        <v>51.500737999999998</v>
      </c>
      <c r="J42" s="3" t="s">
        <v>15</v>
      </c>
      <c r="K42" s="3" t="s">
        <v>16</v>
      </c>
      <c r="L42" s="3" t="s">
        <v>17</v>
      </c>
      <c r="M42" s="3">
        <v>-0.193879</v>
      </c>
      <c r="N42" s="3">
        <v>2</v>
      </c>
      <c r="O42" s="3">
        <v>1</v>
      </c>
      <c r="P42" s="3" t="s">
        <v>476</v>
      </c>
      <c r="Q42" s="3" t="s">
        <v>482</v>
      </c>
      <c r="R42" s="3" t="s">
        <v>483</v>
      </c>
      <c r="S42" s="3">
        <v>30</v>
      </c>
      <c r="T42" s="5">
        <v>0.46875</v>
      </c>
      <c r="U42" s="3" t="s">
        <v>479</v>
      </c>
      <c r="V42" s="3" t="s">
        <v>480</v>
      </c>
      <c r="W42" s="3" t="s">
        <v>481</v>
      </c>
    </row>
    <row r="43" spans="1:23" ht="15.75" x14ac:dyDescent="0.25">
      <c r="A43" s="6" t="s">
        <v>70</v>
      </c>
      <c r="B43" s="7">
        <v>44222</v>
      </c>
      <c r="C43" s="4" t="str">
        <f t="shared" si="0"/>
        <v>2021</v>
      </c>
      <c r="D43" s="4" t="str">
        <f t="shared" si="1"/>
        <v>Jan</v>
      </c>
      <c r="E43" s="6" t="s">
        <v>19</v>
      </c>
      <c r="F43" s="6" t="s">
        <v>12</v>
      </c>
      <c r="G43" s="6" t="s">
        <v>13</v>
      </c>
      <c r="H43" s="6" t="s">
        <v>633</v>
      </c>
      <c r="I43" s="6">
        <v>51.500120000000003</v>
      </c>
      <c r="J43" s="6" t="s">
        <v>15</v>
      </c>
      <c r="K43" s="6" t="s">
        <v>16</v>
      </c>
      <c r="L43" s="6" t="s">
        <v>17</v>
      </c>
      <c r="M43" s="6">
        <v>-0.15989999999999999</v>
      </c>
      <c r="N43" s="6">
        <v>1</v>
      </c>
      <c r="O43" s="6">
        <v>2</v>
      </c>
      <c r="P43" s="6" t="s">
        <v>476</v>
      </c>
      <c r="Q43" s="6" t="s">
        <v>477</v>
      </c>
      <c r="R43" s="6" t="s">
        <v>483</v>
      </c>
      <c r="S43" s="6">
        <v>30</v>
      </c>
      <c r="T43" s="8">
        <v>0.61111111111111105</v>
      </c>
      <c r="U43" s="6" t="s">
        <v>479</v>
      </c>
      <c r="V43" s="6" t="s">
        <v>480</v>
      </c>
      <c r="W43" s="6" t="s">
        <v>481</v>
      </c>
    </row>
    <row r="44" spans="1:23" ht="15.75" x14ac:dyDescent="0.25">
      <c r="A44" s="3" t="s">
        <v>71</v>
      </c>
      <c r="B44" s="4">
        <v>44230</v>
      </c>
      <c r="C44" s="4" t="str">
        <f t="shared" si="0"/>
        <v>2021</v>
      </c>
      <c r="D44" s="4" t="str">
        <f t="shared" si="1"/>
        <v>Feb</v>
      </c>
      <c r="E44" s="3" t="s">
        <v>27</v>
      </c>
      <c r="F44" s="3" t="s">
        <v>12</v>
      </c>
      <c r="G44" s="3" t="s">
        <v>13</v>
      </c>
      <c r="H44" s="3" t="s">
        <v>633</v>
      </c>
      <c r="I44" s="3">
        <v>51.492089999999997</v>
      </c>
      <c r="J44" s="3" t="s">
        <v>15</v>
      </c>
      <c r="K44" s="3" t="s">
        <v>16</v>
      </c>
      <c r="L44" s="3" t="s">
        <v>17</v>
      </c>
      <c r="M44" s="3">
        <v>-0.19292400000000001</v>
      </c>
      <c r="N44" s="3">
        <v>1</v>
      </c>
      <c r="O44" s="3">
        <v>1</v>
      </c>
      <c r="P44" s="3" t="s">
        <v>476</v>
      </c>
      <c r="Q44" s="3" t="s">
        <v>477</v>
      </c>
      <c r="R44" s="3" t="s">
        <v>478</v>
      </c>
      <c r="S44" s="3">
        <v>30</v>
      </c>
      <c r="T44" s="5">
        <v>0.4152777777777778</v>
      </c>
      <c r="U44" s="3" t="s">
        <v>479</v>
      </c>
      <c r="V44" s="3" t="s">
        <v>480</v>
      </c>
      <c r="W44" s="3" t="s">
        <v>481</v>
      </c>
    </row>
    <row r="45" spans="1:23" ht="15.75" x14ac:dyDescent="0.25">
      <c r="A45" s="6" t="s">
        <v>72</v>
      </c>
      <c r="B45" s="7">
        <v>44237</v>
      </c>
      <c r="C45" s="4" t="str">
        <f t="shared" si="0"/>
        <v>2021</v>
      </c>
      <c r="D45" s="4" t="str">
        <f t="shared" si="1"/>
        <v>Feb</v>
      </c>
      <c r="E45" s="6" t="s">
        <v>27</v>
      </c>
      <c r="F45" s="6" t="s">
        <v>12</v>
      </c>
      <c r="G45" s="6" t="s">
        <v>13</v>
      </c>
      <c r="H45" s="6" t="s">
        <v>633</v>
      </c>
      <c r="I45" s="6">
        <v>51.491050000000001</v>
      </c>
      <c r="J45" s="6" t="s">
        <v>15</v>
      </c>
      <c r="K45" s="6" t="s">
        <v>16</v>
      </c>
      <c r="L45" s="6" t="s">
        <v>17</v>
      </c>
      <c r="M45" s="6">
        <v>-0.16069800000000001</v>
      </c>
      <c r="N45" s="6">
        <v>1</v>
      </c>
      <c r="O45" s="6">
        <v>2</v>
      </c>
      <c r="P45" s="6" t="s">
        <v>476</v>
      </c>
      <c r="Q45" s="6" t="s">
        <v>482</v>
      </c>
      <c r="R45" s="6" t="s">
        <v>478</v>
      </c>
      <c r="S45" s="6">
        <v>30</v>
      </c>
      <c r="T45" s="8">
        <v>0.34027777777777773</v>
      </c>
      <c r="U45" s="6" t="s">
        <v>479</v>
      </c>
      <c r="V45" s="6" t="s">
        <v>480</v>
      </c>
      <c r="W45" s="6" t="s">
        <v>481</v>
      </c>
    </row>
    <row r="46" spans="1:23" ht="15.75" x14ac:dyDescent="0.25">
      <c r="A46" s="3" t="s">
        <v>73</v>
      </c>
      <c r="B46" s="4">
        <v>44226</v>
      </c>
      <c r="C46" s="4" t="str">
        <f t="shared" si="0"/>
        <v>2021</v>
      </c>
      <c r="D46" s="4" t="str">
        <f t="shared" si="1"/>
        <v>Jan</v>
      </c>
      <c r="E46" s="3" t="s">
        <v>32</v>
      </c>
      <c r="F46" s="3" t="s">
        <v>25</v>
      </c>
      <c r="G46" s="3" t="s">
        <v>74</v>
      </c>
      <c r="H46" s="3" t="s">
        <v>633</v>
      </c>
      <c r="I46" s="3">
        <v>51.504671999999999</v>
      </c>
      <c r="J46" s="3" t="s">
        <v>15</v>
      </c>
      <c r="K46" s="3" t="s">
        <v>75</v>
      </c>
      <c r="L46" s="3" t="s">
        <v>17</v>
      </c>
      <c r="M46" s="3">
        <v>-0.21591399999999999</v>
      </c>
      <c r="N46" s="3">
        <v>1</v>
      </c>
      <c r="O46" s="3">
        <v>2</v>
      </c>
      <c r="P46" s="3" t="s">
        <v>476</v>
      </c>
      <c r="Q46" s="3" t="s">
        <v>477</v>
      </c>
      <c r="R46" s="3" t="s">
        <v>488</v>
      </c>
      <c r="S46" s="3">
        <v>30</v>
      </c>
      <c r="T46" s="5">
        <v>0.3527777777777778</v>
      </c>
      <c r="U46" s="3" t="s">
        <v>479</v>
      </c>
      <c r="V46" s="3" t="s">
        <v>480</v>
      </c>
      <c r="W46" s="3" t="s">
        <v>492</v>
      </c>
    </row>
    <row r="47" spans="1:23" ht="15.75" x14ac:dyDescent="0.25">
      <c r="A47" s="6" t="s">
        <v>76</v>
      </c>
      <c r="B47" s="7">
        <v>44224</v>
      </c>
      <c r="C47" s="4" t="str">
        <f t="shared" si="0"/>
        <v>2021</v>
      </c>
      <c r="D47" s="4" t="str">
        <f t="shared" si="1"/>
        <v>Jan</v>
      </c>
      <c r="E47" s="6" t="s">
        <v>34</v>
      </c>
      <c r="F47" s="6" t="s">
        <v>40</v>
      </c>
      <c r="G47" s="6" t="s">
        <v>41</v>
      </c>
      <c r="H47" s="6" t="s">
        <v>633</v>
      </c>
      <c r="I47" s="6">
        <v>51.506379000000003</v>
      </c>
      <c r="J47" s="6" t="s">
        <v>28</v>
      </c>
      <c r="K47" s="6" t="s">
        <v>16</v>
      </c>
      <c r="L47" s="6" t="s">
        <v>17</v>
      </c>
      <c r="M47" s="6">
        <v>-0.20403099999999999</v>
      </c>
      <c r="N47" s="6">
        <v>1</v>
      </c>
      <c r="O47" s="6">
        <v>2</v>
      </c>
      <c r="P47" s="6" t="s">
        <v>476</v>
      </c>
      <c r="Q47" s="6" t="s">
        <v>482</v>
      </c>
      <c r="R47" s="6" t="s">
        <v>483</v>
      </c>
      <c r="S47" s="6">
        <v>30</v>
      </c>
      <c r="T47" s="8">
        <v>0.82847222222222217</v>
      </c>
      <c r="U47" s="6" t="s">
        <v>479</v>
      </c>
      <c r="V47" s="6" t="s">
        <v>490</v>
      </c>
      <c r="W47" s="6" t="s">
        <v>481</v>
      </c>
    </row>
    <row r="48" spans="1:23" ht="15.75" x14ac:dyDescent="0.25">
      <c r="A48" s="3" t="s">
        <v>77</v>
      </c>
      <c r="B48" s="4">
        <v>44225</v>
      </c>
      <c r="C48" s="4" t="str">
        <f t="shared" si="0"/>
        <v>2021</v>
      </c>
      <c r="D48" s="4" t="str">
        <f t="shared" si="1"/>
        <v>Jan</v>
      </c>
      <c r="E48" s="3" t="s">
        <v>11</v>
      </c>
      <c r="F48" s="3" t="s">
        <v>12</v>
      </c>
      <c r="G48" s="3" t="s">
        <v>13</v>
      </c>
      <c r="H48" s="3" t="s">
        <v>633</v>
      </c>
      <c r="I48" s="3">
        <v>51.480175000000003</v>
      </c>
      <c r="J48" s="3" t="s">
        <v>15</v>
      </c>
      <c r="K48" s="3" t="s">
        <v>16</v>
      </c>
      <c r="L48" s="3" t="s">
        <v>17</v>
      </c>
      <c r="M48" s="3">
        <v>-0.17841699999999999</v>
      </c>
      <c r="N48" s="3">
        <v>1</v>
      </c>
      <c r="O48" s="3">
        <v>2</v>
      </c>
      <c r="P48" s="3" t="s">
        <v>476</v>
      </c>
      <c r="Q48" s="3" t="s">
        <v>477</v>
      </c>
      <c r="R48" s="3" t="s">
        <v>483</v>
      </c>
      <c r="S48" s="3">
        <v>30</v>
      </c>
      <c r="T48" s="5">
        <v>0.58680555555555558</v>
      </c>
      <c r="U48" s="3" t="s">
        <v>479</v>
      </c>
      <c r="V48" s="3" t="s">
        <v>480</v>
      </c>
      <c r="W48" s="3" t="s">
        <v>493</v>
      </c>
    </row>
    <row r="49" spans="1:23" ht="15.75" x14ac:dyDescent="0.25">
      <c r="A49" s="6" t="s">
        <v>78</v>
      </c>
      <c r="B49" s="7">
        <v>44237</v>
      </c>
      <c r="C49" s="4" t="str">
        <f t="shared" si="0"/>
        <v>2021</v>
      </c>
      <c r="D49" s="4" t="str">
        <f t="shared" si="1"/>
        <v>Feb</v>
      </c>
      <c r="E49" s="6" t="s">
        <v>27</v>
      </c>
      <c r="F49" s="6" t="s">
        <v>40</v>
      </c>
      <c r="G49" s="6" t="s">
        <v>41</v>
      </c>
      <c r="H49" s="6" t="s">
        <v>633</v>
      </c>
      <c r="I49" s="6">
        <v>51.491835999999999</v>
      </c>
      <c r="J49" s="6" t="s">
        <v>28</v>
      </c>
      <c r="K49" s="6" t="s">
        <v>16</v>
      </c>
      <c r="L49" s="6" t="s">
        <v>17</v>
      </c>
      <c r="M49" s="6">
        <v>-0.15922500000000001</v>
      </c>
      <c r="N49" s="6">
        <v>1</v>
      </c>
      <c r="O49" s="6">
        <v>1</v>
      </c>
      <c r="P49" s="6" t="s">
        <v>476</v>
      </c>
      <c r="Q49" s="6" t="s">
        <v>477</v>
      </c>
      <c r="R49" s="6" t="s">
        <v>483</v>
      </c>
      <c r="S49" s="6">
        <v>30</v>
      </c>
      <c r="T49" s="8">
        <v>0.99652777777777779</v>
      </c>
      <c r="U49" s="6" t="s">
        <v>479</v>
      </c>
      <c r="V49" s="6" t="s">
        <v>480</v>
      </c>
      <c r="W49" s="6" t="s">
        <v>481</v>
      </c>
    </row>
    <row r="50" spans="1:23" ht="15.75" x14ac:dyDescent="0.25">
      <c r="A50" s="3" t="s">
        <v>79</v>
      </c>
      <c r="B50" s="4">
        <v>44237</v>
      </c>
      <c r="C50" s="4" t="str">
        <f t="shared" si="0"/>
        <v>2021</v>
      </c>
      <c r="D50" s="4" t="str">
        <f t="shared" si="1"/>
        <v>Feb</v>
      </c>
      <c r="E50" s="3" t="s">
        <v>27</v>
      </c>
      <c r="F50" s="3" t="s">
        <v>25</v>
      </c>
      <c r="G50" s="3" t="s">
        <v>20</v>
      </c>
      <c r="H50" s="3" t="s">
        <v>633</v>
      </c>
      <c r="I50" s="3">
        <v>51.516717</v>
      </c>
      <c r="J50" s="3" t="s">
        <v>15</v>
      </c>
      <c r="K50" s="3" t="s">
        <v>16</v>
      </c>
      <c r="L50" s="3" t="s">
        <v>17</v>
      </c>
      <c r="M50" s="3">
        <v>-0.209678</v>
      </c>
      <c r="N50" s="3">
        <v>1</v>
      </c>
      <c r="O50" s="3">
        <v>1</v>
      </c>
      <c r="P50" s="3" t="s">
        <v>476</v>
      </c>
      <c r="Q50" s="3" t="s">
        <v>482</v>
      </c>
      <c r="R50" s="3" t="s">
        <v>483</v>
      </c>
      <c r="S50" s="3">
        <v>30</v>
      </c>
      <c r="T50" s="5">
        <v>0.3576388888888889</v>
      </c>
      <c r="U50" s="3" t="s">
        <v>479</v>
      </c>
      <c r="V50" s="3" t="s">
        <v>480</v>
      </c>
      <c r="W50" s="3" t="s">
        <v>481</v>
      </c>
    </row>
    <row r="51" spans="1:23" ht="15.75" x14ac:dyDescent="0.25">
      <c r="A51" s="6" t="s">
        <v>80</v>
      </c>
      <c r="B51" s="7">
        <v>44239</v>
      </c>
      <c r="C51" s="4" t="str">
        <f t="shared" si="0"/>
        <v>2021</v>
      </c>
      <c r="D51" s="4" t="str">
        <f t="shared" si="1"/>
        <v>Feb</v>
      </c>
      <c r="E51" s="6" t="s">
        <v>11</v>
      </c>
      <c r="F51" s="6" t="s">
        <v>40</v>
      </c>
      <c r="G51" s="6" t="s">
        <v>41</v>
      </c>
      <c r="H51" s="6" t="s">
        <v>633</v>
      </c>
      <c r="I51" s="6">
        <v>51.490115000000003</v>
      </c>
      <c r="J51" s="6" t="s">
        <v>15</v>
      </c>
      <c r="K51" s="6" t="s">
        <v>16</v>
      </c>
      <c r="L51" s="6" t="s">
        <v>17</v>
      </c>
      <c r="M51" s="6">
        <v>-0.19314600000000001</v>
      </c>
      <c r="N51" s="6">
        <v>1</v>
      </c>
      <c r="O51" s="6">
        <v>2</v>
      </c>
      <c r="P51" s="6" t="s">
        <v>476</v>
      </c>
      <c r="Q51" s="6" t="s">
        <v>477</v>
      </c>
      <c r="R51" s="6" t="s">
        <v>483</v>
      </c>
      <c r="S51" s="6">
        <v>30</v>
      </c>
      <c r="T51" s="8">
        <v>0.32847222222222222</v>
      </c>
      <c r="U51" s="6" t="s">
        <v>479</v>
      </c>
      <c r="V51" s="6" t="s">
        <v>480</v>
      </c>
      <c r="W51" s="6" t="s">
        <v>481</v>
      </c>
    </row>
    <row r="52" spans="1:23" ht="15.75" x14ac:dyDescent="0.25">
      <c r="A52" s="3" t="s">
        <v>81</v>
      </c>
      <c r="B52" s="4">
        <v>44243</v>
      </c>
      <c r="C52" s="4" t="str">
        <f t="shared" si="0"/>
        <v>2021</v>
      </c>
      <c r="D52" s="4" t="str">
        <f t="shared" si="1"/>
        <v>Feb</v>
      </c>
      <c r="E52" s="3" t="s">
        <v>19</v>
      </c>
      <c r="F52" s="3" t="s">
        <v>25</v>
      </c>
      <c r="G52" s="3" t="s">
        <v>13</v>
      </c>
      <c r="H52" s="3" t="s">
        <v>633</v>
      </c>
      <c r="I52" s="3">
        <v>51.508943000000002</v>
      </c>
      <c r="J52" s="3" t="s">
        <v>15</v>
      </c>
      <c r="K52" s="3" t="s">
        <v>16</v>
      </c>
      <c r="L52" s="3" t="s">
        <v>17</v>
      </c>
      <c r="M52" s="3">
        <v>-0.19528400000000001</v>
      </c>
      <c r="N52" s="3">
        <v>1</v>
      </c>
      <c r="O52" s="3">
        <v>1</v>
      </c>
      <c r="P52" s="3" t="s">
        <v>476</v>
      </c>
      <c r="Q52" s="3" t="s">
        <v>477</v>
      </c>
      <c r="R52" s="3" t="s">
        <v>483</v>
      </c>
      <c r="S52" s="3">
        <v>30</v>
      </c>
      <c r="T52" s="5">
        <v>0.5</v>
      </c>
      <c r="U52" s="3" t="s">
        <v>479</v>
      </c>
      <c r="V52" s="3" t="s">
        <v>480</v>
      </c>
      <c r="W52" s="3" t="s">
        <v>481</v>
      </c>
    </row>
    <row r="53" spans="1:23" ht="15.75" x14ac:dyDescent="0.25">
      <c r="A53" s="6" t="s">
        <v>82</v>
      </c>
      <c r="B53" s="7">
        <v>44243</v>
      </c>
      <c r="C53" s="4" t="str">
        <f t="shared" si="0"/>
        <v>2021</v>
      </c>
      <c r="D53" s="4" t="str">
        <f t="shared" si="1"/>
        <v>Feb</v>
      </c>
      <c r="E53" s="6" t="s">
        <v>19</v>
      </c>
      <c r="F53" s="6" t="s">
        <v>25</v>
      </c>
      <c r="G53" s="6" t="s">
        <v>13</v>
      </c>
      <c r="H53" s="6" t="s">
        <v>633</v>
      </c>
      <c r="I53" s="6">
        <v>51.493264000000003</v>
      </c>
      <c r="J53" s="6" t="s">
        <v>15</v>
      </c>
      <c r="K53" s="6" t="s">
        <v>16</v>
      </c>
      <c r="L53" s="6" t="s">
        <v>17</v>
      </c>
      <c r="M53" s="6">
        <v>-0.199072</v>
      </c>
      <c r="N53" s="6">
        <v>1</v>
      </c>
      <c r="O53" s="6">
        <v>2</v>
      </c>
      <c r="P53" s="6" t="s">
        <v>476</v>
      </c>
      <c r="Q53" s="6" t="s">
        <v>477</v>
      </c>
      <c r="R53" s="6" t="s">
        <v>488</v>
      </c>
      <c r="S53" s="6">
        <v>30</v>
      </c>
      <c r="T53" s="8">
        <v>0.35069444444444442</v>
      </c>
      <c r="U53" s="6" t="s">
        <v>479</v>
      </c>
      <c r="V53" s="6" t="s">
        <v>480</v>
      </c>
      <c r="W53" s="6" t="s">
        <v>481</v>
      </c>
    </row>
    <row r="54" spans="1:23" ht="15.75" x14ac:dyDescent="0.25">
      <c r="A54" s="3" t="s">
        <v>83</v>
      </c>
      <c r="B54" s="4">
        <v>44241</v>
      </c>
      <c r="C54" s="4" t="str">
        <f t="shared" si="0"/>
        <v>2021</v>
      </c>
      <c r="D54" s="4" t="str">
        <f t="shared" si="1"/>
        <v>Feb</v>
      </c>
      <c r="E54" s="3" t="s">
        <v>36</v>
      </c>
      <c r="F54" s="3" t="s">
        <v>40</v>
      </c>
      <c r="G54" s="3" t="s">
        <v>41</v>
      </c>
      <c r="H54" s="3" t="s">
        <v>633</v>
      </c>
      <c r="I54" s="3">
        <v>51.484765000000003</v>
      </c>
      <c r="J54" s="3" t="s">
        <v>28</v>
      </c>
      <c r="K54" s="3" t="s">
        <v>16</v>
      </c>
      <c r="L54" s="3" t="s">
        <v>17</v>
      </c>
      <c r="M54" s="3">
        <v>-0.15562100000000001</v>
      </c>
      <c r="N54" s="3">
        <v>1</v>
      </c>
      <c r="O54" s="3">
        <v>2</v>
      </c>
      <c r="P54" s="3" t="s">
        <v>476</v>
      </c>
      <c r="Q54" s="3" t="s">
        <v>482</v>
      </c>
      <c r="R54" s="3" t="s">
        <v>483</v>
      </c>
      <c r="S54" s="3">
        <v>30</v>
      </c>
      <c r="T54" s="5">
        <v>0.87916666666666676</v>
      </c>
      <c r="U54" s="3" t="s">
        <v>479</v>
      </c>
      <c r="V54" s="3" t="s">
        <v>480</v>
      </c>
      <c r="W54" s="3" t="s">
        <v>481</v>
      </c>
    </row>
    <row r="55" spans="1:23" ht="15.75" x14ac:dyDescent="0.25">
      <c r="A55" s="6" t="s">
        <v>84</v>
      </c>
      <c r="B55" s="7">
        <v>44245</v>
      </c>
      <c r="C55" s="4" t="str">
        <f t="shared" si="0"/>
        <v>2021</v>
      </c>
      <c r="D55" s="4" t="str">
        <f t="shared" si="1"/>
        <v>Feb</v>
      </c>
      <c r="E55" s="6" t="s">
        <v>34</v>
      </c>
      <c r="F55" s="6" t="s">
        <v>25</v>
      </c>
      <c r="G55" s="6" t="s">
        <v>13</v>
      </c>
      <c r="H55" s="6" t="s">
        <v>23</v>
      </c>
      <c r="I55" s="6">
        <v>51.481746000000001</v>
      </c>
      <c r="J55" s="6" t="s">
        <v>15</v>
      </c>
      <c r="K55" s="6" t="s">
        <v>16</v>
      </c>
      <c r="L55" s="6" t="s">
        <v>17</v>
      </c>
      <c r="M55" s="6">
        <v>-0.17533000000000001</v>
      </c>
      <c r="N55" s="6">
        <v>1</v>
      </c>
      <c r="O55" s="6">
        <v>1</v>
      </c>
      <c r="P55" s="6" t="s">
        <v>476</v>
      </c>
      <c r="Q55" s="6" t="s">
        <v>482</v>
      </c>
      <c r="R55" s="6" t="s">
        <v>483</v>
      </c>
      <c r="S55" s="6">
        <v>30</v>
      </c>
      <c r="T55" s="8">
        <v>0.29791666666666666</v>
      </c>
      <c r="U55" s="6" t="s">
        <v>479</v>
      </c>
      <c r="V55" s="6" t="s">
        <v>480</v>
      </c>
      <c r="W55" s="6" t="s">
        <v>481</v>
      </c>
    </row>
    <row r="56" spans="1:23" ht="15.75" x14ac:dyDescent="0.25">
      <c r="A56" s="3" t="s">
        <v>85</v>
      </c>
      <c r="B56" s="4">
        <v>44248</v>
      </c>
      <c r="C56" s="4" t="str">
        <f t="shared" si="0"/>
        <v>2021</v>
      </c>
      <c r="D56" s="4" t="str">
        <f t="shared" si="1"/>
        <v>Feb</v>
      </c>
      <c r="E56" s="3" t="s">
        <v>36</v>
      </c>
      <c r="F56" s="3" t="s">
        <v>40</v>
      </c>
      <c r="G56" s="3" t="s">
        <v>41</v>
      </c>
      <c r="H56" s="3" t="s">
        <v>23</v>
      </c>
      <c r="I56" s="3">
        <v>51.487665999999997</v>
      </c>
      <c r="J56" s="3" t="s">
        <v>28</v>
      </c>
      <c r="K56" s="3" t="s">
        <v>16</v>
      </c>
      <c r="L56" s="3" t="s">
        <v>17</v>
      </c>
      <c r="M56" s="3">
        <v>-0.18013499999999999</v>
      </c>
      <c r="N56" s="3">
        <v>2</v>
      </c>
      <c r="O56" s="3">
        <v>1</v>
      </c>
      <c r="P56" s="3" t="s">
        <v>476</v>
      </c>
      <c r="Q56" s="3" t="s">
        <v>477</v>
      </c>
      <c r="R56" s="3" t="s">
        <v>483</v>
      </c>
      <c r="S56" s="3">
        <v>30</v>
      </c>
      <c r="T56" s="5">
        <v>0.86249999999999993</v>
      </c>
      <c r="U56" s="3" t="s">
        <v>479</v>
      </c>
      <c r="V56" s="3" t="s">
        <v>480</v>
      </c>
      <c r="W56" s="3" t="s">
        <v>481</v>
      </c>
    </row>
    <row r="57" spans="1:23" ht="15.75" x14ac:dyDescent="0.25">
      <c r="A57" s="6" t="s">
        <v>86</v>
      </c>
      <c r="B57" s="7">
        <v>44242</v>
      </c>
      <c r="C57" s="4" t="str">
        <f t="shared" si="0"/>
        <v>2021</v>
      </c>
      <c r="D57" s="4" t="str">
        <f t="shared" si="1"/>
        <v>Feb</v>
      </c>
      <c r="E57" s="6" t="s">
        <v>22</v>
      </c>
      <c r="F57" s="6" t="s">
        <v>12</v>
      </c>
      <c r="G57" s="6" t="s">
        <v>13</v>
      </c>
      <c r="H57" s="6" t="s">
        <v>23</v>
      </c>
      <c r="I57" s="6">
        <v>51.501516000000002</v>
      </c>
      <c r="J57" s="6" t="s">
        <v>28</v>
      </c>
      <c r="K57" s="6" t="s">
        <v>16</v>
      </c>
      <c r="L57" s="6" t="s">
        <v>17</v>
      </c>
      <c r="M57" s="6">
        <v>-0.191831</v>
      </c>
      <c r="N57" s="6">
        <v>1</v>
      </c>
      <c r="O57" s="6">
        <v>1</v>
      </c>
      <c r="P57" s="6" t="s">
        <v>476</v>
      </c>
      <c r="Q57" s="6" t="s">
        <v>477</v>
      </c>
      <c r="R57" s="6" t="s">
        <v>483</v>
      </c>
      <c r="S57" s="6">
        <v>30</v>
      </c>
      <c r="T57" s="8">
        <v>2.4305555555555556E-2</v>
      </c>
      <c r="U57" s="6" t="s">
        <v>479</v>
      </c>
      <c r="V57" s="6" t="s">
        <v>480</v>
      </c>
      <c r="W57" s="6" t="s">
        <v>489</v>
      </c>
    </row>
    <row r="58" spans="1:23" ht="15.75" x14ac:dyDescent="0.25">
      <c r="A58" s="3" t="s">
        <v>87</v>
      </c>
      <c r="B58" s="4">
        <v>44248</v>
      </c>
      <c r="C58" s="4" t="str">
        <f t="shared" si="0"/>
        <v>2021</v>
      </c>
      <c r="D58" s="4" t="str">
        <f t="shared" si="1"/>
        <v>Feb</v>
      </c>
      <c r="E58" s="3" t="s">
        <v>36</v>
      </c>
      <c r="F58" s="3" t="s">
        <v>12</v>
      </c>
      <c r="G58" s="3" t="s">
        <v>13</v>
      </c>
      <c r="H58" s="3" t="s">
        <v>23</v>
      </c>
      <c r="I58" s="3">
        <v>51.487794000000001</v>
      </c>
      <c r="J58" s="3" t="s">
        <v>15</v>
      </c>
      <c r="K58" s="3" t="s">
        <v>16</v>
      </c>
      <c r="L58" s="3" t="s">
        <v>17</v>
      </c>
      <c r="M58" s="3">
        <v>-0.18257899999999999</v>
      </c>
      <c r="N58" s="3">
        <v>1</v>
      </c>
      <c r="O58" s="3">
        <v>2</v>
      </c>
      <c r="P58" s="3" t="s">
        <v>476</v>
      </c>
      <c r="Q58" s="3" t="s">
        <v>477</v>
      </c>
      <c r="R58" s="3" t="s">
        <v>478</v>
      </c>
      <c r="S58" s="3">
        <v>30</v>
      </c>
      <c r="T58" s="5">
        <v>0.42708333333333331</v>
      </c>
      <c r="U58" s="3" t="s">
        <v>479</v>
      </c>
      <c r="V58" s="3" t="s">
        <v>480</v>
      </c>
      <c r="W58" s="3" t="s">
        <v>481</v>
      </c>
    </row>
    <row r="59" spans="1:23" ht="15.75" x14ac:dyDescent="0.25">
      <c r="A59" s="6" t="s">
        <v>88</v>
      </c>
      <c r="B59" s="7">
        <v>44239</v>
      </c>
      <c r="C59" s="4" t="str">
        <f t="shared" si="0"/>
        <v>2021</v>
      </c>
      <c r="D59" s="4" t="str">
        <f t="shared" si="1"/>
        <v>Feb</v>
      </c>
      <c r="E59" s="6" t="s">
        <v>11</v>
      </c>
      <c r="F59" s="6" t="s">
        <v>12</v>
      </c>
      <c r="G59" s="6" t="s">
        <v>13</v>
      </c>
      <c r="H59" s="6" t="s">
        <v>23</v>
      </c>
      <c r="I59" s="6">
        <v>51.502057999999998</v>
      </c>
      <c r="J59" s="6" t="s">
        <v>28</v>
      </c>
      <c r="K59" s="6" t="s">
        <v>16</v>
      </c>
      <c r="L59" s="6" t="s">
        <v>17</v>
      </c>
      <c r="M59" s="6">
        <v>-0.18618999999999999</v>
      </c>
      <c r="N59" s="6">
        <v>1</v>
      </c>
      <c r="O59" s="6">
        <v>2</v>
      </c>
      <c r="P59" s="6" t="s">
        <v>476</v>
      </c>
      <c r="Q59" s="6" t="s">
        <v>482</v>
      </c>
      <c r="R59" s="6" t="s">
        <v>483</v>
      </c>
      <c r="S59" s="6">
        <v>30</v>
      </c>
      <c r="T59" s="8">
        <v>0.70138888888888884</v>
      </c>
      <c r="U59" s="6" t="s">
        <v>479</v>
      </c>
      <c r="V59" s="6" t="s">
        <v>494</v>
      </c>
      <c r="W59" s="6" t="s">
        <v>481</v>
      </c>
    </row>
    <row r="60" spans="1:23" ht="15.75" x14ac:dyDescent="0.25">
      <c r="A60" s="3" t="s">
        <v>89</v>
      </c>
      <c r="B60" s="4">
        <v>44239</v>
      </c>
      <c r="C60" s="4" t="str">
        <f t="shared" si="0"/>
        <v>2021</v>
      </c>
      <c r="D60" s="4" t="str">
        <f t="shared" si="1"/>
        <v>Feb</v>
      </c>
      <c r="E60" s="3" t="s">
        <v>11</v>
      </c>
      <c r="F60" s="3" t="s">
        <v>25</v>
      </c>
      <c r="G60" s="3" t="s">
        <v>13</v>
      </c>
      <c r="H60" s="3" t="s">
        <v>23</v>
      </c>
      <c r="I60" s="3">
        <v>51.500993999999999</v>
      </c>
      <c r="J60" s="3" t="s">
        <v>15</v>
      </c>
      <c r="K60" s="3" t="s">
        <v>16</v>
      </c>
      <c r="L60" s="3" t="s">
        <v>17</v>
      </c>
      <c r="M60" s="3">
        <v>-0.19300400000000001</v>
      </c>
      <c r="N60" s="3">
        <v>1</v>
      </c>
      <c r="O60" s="3">
        <v>1</v>
      </c>
      <c r="P60" s="3" t="s">
        <v>476</v>
      </c>
      <c r="Q60" s="3" t="s">
        <v>477</v>
      </c>
      <c r="R60" s="3" t="s">
        <v>483</v>
      </c>
      <c r="S60" s="3">
        <v>30</v>
      </c>
      <c r="T60" s="5">
        <v>0.51388888888888895</v>
      </c>
      <c r="U60" s="3" t="s">
        <v>479</v>
      </c>
      <c r="V60" s="3" t="s">
        <v>480</v>
      </c>
      <c r="W60" s="3" t="s">
        <v>481</v>
      </c>
    </row>
    <row r="61" spans="1:23" ht="15.75" x14ac:dyDescent="0.25">
      <c r="A61" s="6" t="s">
        <v>90</v>
      </c>
      <c r="B61" s="7">
        <v>44247</v>
      </c>
      <c r="C61" s="4" t="str">
        <f t="shared" si="0"/>
        <v>2021</v>
      </c>
      <c r="D61" s="4" t="str">
        <f t="shared" si="1"/>
        <v>Feb</v>
      </c>
      <c r="E61" s="6" t="s">
        <v>32</v>
      </c>
      <c r="F61" s="6" t="s">
        <v>12</v>
      </c>
      <c r="G61" s="6" t="s">
        <v>74</v>
      </c>
      <c r="H61" s="6" t="s">
        <v>23</v>
      </c>
      <c r="I61" s="6">
        <v>51.523977000000002</v>
      </c>
      <c r="J61" s="6" t="s">
        <v>28</v>
      </c>
      <c r="K61" s="6" t="s">
        <v>16</v>
      </c>
      <c r="L61" s="6" t="s">
        <v>17</v>
      </c>
      <c r="M61" s="6">
        <v>-0.214006</v>
      </c>
      <c r="N61" s="6">
        <v>1</v>
      </c>
      <c r="O61" s="6">
        <v>2</v>
      </c>
      <c r="P61" s="6" t="s">
        <v>476</v>
      </c>
      <c r="Q61" s="6" t="s">
        <v>477</v>
      </c>
      <c r="R61" s="6" t="s">
        <v>74</v>
      </c>
      <c r="S61" s="6">
        <v>30</v>
      </c>
      <c r="T61" s="8">
        <v>0.96875</v>
      </c>
      <c r="U61" s="6" t="s">
        <v>479</v>
      </c>
      <c r="V61" s="6" t="s">
        <v>480</v>
      </c>
      <c r="W61" s="6" t="s">
        <v>489</v>
      </c>
    </row>
    <row r="62" spans="1:23" ht="15.75" x14ac:dyDescent="0.25">
      <c r="A62" s="3" t="s">
        <v>91</v>
      </c>
      <c r="B62" s="4">
        <v>44254</v>
      </c>
      <c r="C62" s="4" t="str">
        <f t="shared" si="0"/>
        <v>2021</v>
      </c>
      <c r="D62" s="4" t="str">
        <f t="shared" si="1"/>
        <v>Feb</v>
      </c>
      <c r="E62" s="3" t="s">
        <v>32</v>
      </c>
      <c r="F62" s="3" t="s">
        <v>12</v>
      </c>
      <c r="G62" s="3" t="s">
        <v>20</v>
      </c>
      <c r="H62" s="3" t="s">
        <v>23</v>
      </c>
      <c r="I62" s="3">
        <v>51.484368000000003</v>
      </c>
      <c r="J62" s="3" t="s">
        <v>15</v>
      </c>
      <c r="K62" s="3" t="s">
        <v>16</v>
      </c>
      <c r="L62" s="3" t="s">
        <v>17</v>
      </c>
      <c r="M62" s="3">
        <v>-0.17047300000000001</v>
      </c>
      <c r="N62" s="3">
        <v>1</v>
      </c>
      <c r="O62" s="3">
        <v>1</v>
      </c>
      <c r="P62" s="3" t="s">
        <v>476</v>
      </c>
      <c r="Q62" s="3" t="s">
        <v>477</v>
      </c>
      <c r="R62" s="3" t="s">
        <v>483</v>
      </c>
      <c r="S62" s="3">
        <v>30</v>
      </c>
      <c r="T62" s="5">
        <v>0.65277777777777779</v>
      </c>
      <c r="U62" s="3" t="s">
        <v>479</v>
      </c>
      <c r="V62" s="3" t="s">
        <v>480</v>
      </c>
      <c r="W62" s="3" t="s">
        <v>481</v>
      </c>
    </row>
    <row r="63" spans="1:23" ht="15.75" x14ac:dyDescent="0.25">
      <c r="A63" s="6" t="s">
        <v>92</v>
      </c>
      <c r="B63" s="7">
        <v>44214</v>
      </c>
      <c r="C63" s="4" t="str">
        <f t="shared" si="0"/>
        <v>2021</v>
      </c>
      <c r="D63" s="4" t="str">
        <f t="shared" si="1"/>
        <v>Jan</v>
      </c>
      <c r="E63" s="6" t="s">
        <v>22</v>
      </c>
      <c r="F63" s="6" t="s">
        <v>40</v>
      </c>
      <c r="G63" s="6" t="s">
        <v>41</v>
      </c>
      <c r="H63" s="6" t="s">
        <v>23</v>
      </c>
      <c r="I63" s="6">
        <v>51.501168999999997</v>
      </c>
      <c r="J63" s="6" t="s">
        <v>28</v>
      </c>
      <c r="K63" s="6" t="s">
        <v>16</v>
      </c>
      <c r="L63" s="6" t="s">
        <v>17</v>
      </c>
      <c r="M63" s="6">
        <v>-0.19270899999999999</v>
      </c>
      <c r="N63" s="6">
        <v>1</v>
      </c>
      <c r="O63" s="6">
        <v>1</v>
      </c>
      <c r="P63" s="6" t="s">
        <v>476</v>
      </c>
      <c r="Q63" s="6" t="s">
        <v>477</v>
      </c>
      <c r="R63" s="6" t="s">
        <v>483</v>
      </c>
      <c r="S63" s="6">
        <v>30</v>
      </c>
      <c r="T63" s="8">
        <v>0.69861111111111107</v>
      </c>
      <c r="U63" s="6" t="s">
        <v>479</v>
      </c>
      <c r="V63" s="6" t="s">
        <v>480</v>
      </c>
      <c r="W63" s="6" t="s">
        <v>481</v>
      </c>
    </row>
    <row r="64" spans="1:23" ht="15.75" x14ac:dyDescent="0.25">
      <c r="A64" s="3" t="s">
        <v>93</v>
      </c>
      <c r="B64" s="4">
        <v>44234</v>
      </c>
      <c r="C64" s="4" t="str">
        <f t="shared" si="0"/>
        <v>2021</v>
      </c>
      <c r="D64" s="4" t="str">
        <f t="shared" si="1"/>
        <v>Feb</v>
      </c>
      <c r="E64" s="3" t="s">
        <v>36</v>
      </c>
      <c r="F64" s="3" t="s">
        <v>12</v>
      </c>
      <c r="G64" s="3" t="s">
        <v>13</v>
      </c>
      <c r="H64" s="3" t="s">
        <v>23</v>
      </c>
      <c r="I64" s="3">
        <v>51.482990000000001</v>
      </c>
      <c r="J64" s="3" t="s">
        <v>15</v>
      </c>
      <c r="K64" s="3" t="s">
        <v>16</v>
      </c>
      <c r="L64" s="3" t="s">
        <v>17</v>
      </c>
      <c r="M64" s="3">
        <v>-0.18593899999999999</v>
      </c>
      <c r="N64" s="3">
        <v>2</v>
      </c>
      <c r="O64" s="3">
        <v>2</v>
      </c>
      <c r="P64" s="3" t="s">
        <v>476</v>
      </c>
      <c r="Q64" s="3" t="s">
        <v>477</v>
      </c>
      <c r="R64" s="3" t="s">
        <v>483</v>
      </c>
      <c r="S64" s="3">
        <v>30</v>
      </c>
      <c r="T64" s="5">
        <v>0.51736111111111105</v>
      </c>
      <c r="U64" s="3" t="s">
        <v>479</v>
      </c>
      <c r="V64" s="3" t="s">
        <v>480</v>
      </c>
      <c r="W64" s="3" t="s">
        <v>481</v>
      </c>
    </row>
    <row r="65" spans="1:23" ht="15.75" x14ac:dyDescent="0.25">
      <c r="A65" s="6" t="s">
        <v>94</v>
      </c>
      <c r="B65" s="7">
        <v>44250</v>
      </c>
      <c r="C65" s="4" t="str">
        <f t="shared" si="0"/>
        <v>2021</v>
      </c>
      <c r="D65" s="4" t="str">
        <f t="shared" si="1"/>
        <v>Feb</v>
      </c>
      <c r="E65" s="6" t="s">
        <v>19</v>
      </c>
      <c r="F65" s="6" t="s">
        <v>12</v>
      </c>
      <c r="G65" s="6" t="s">
        <v>74</v>
      </c>
      <c r="H65" s="6" t="s">
        <v>23</v>
      </c>
      <c r="I65" s="6">
        <v>51.515582000000002</v>
      </c>
      <c r="J65" s="6" t="s">
        <v>15</v>
      </c>
      <c r="K65" s="6" t="s">
        <v>16</v>
      </c>
      <c r="L65" s="6" t="s">
        <v>17</v>
      </c>
      <c r="M65" s="6">
        <v>-0.20597499999999999</v>
      </c>
      <c r="N65" s="6">
        <v>1</v>
      </c>
      <c r="O65" s="6">
        <v>2</v>
      </c>
      <c r="P65" s="6" t="s">
        <v>476</v>
      </c>
      <c r="Q65" s="6" t="s">
        <v>477</v>
      </c>
      <c r="R65" s="6" t="s">
        <v>74</v>
      </c>
      <c r="S65" s="6">
        <v>30</v>
      </c>
      <c r="T65" s="8">
        <v>0.55763888888888891</v>
      </c>
      <c r="U65" s="6" t="s">
        <v>479</v>
      </c>
      <c r="V65" s="6" t="s">
        <v>480</v>
      </c>
      <c r="W65" s="6" t="s">
        <v>489</v>
      </c>
    </row>
    <row r="66" spans="1:23" ht="15.75" x14ac:dyDescent="0.25">
      <c r="A66" s="3" t="s">
        <v>95</v>
      </c>
      <c r="B66" s="4">
        <v>44249</v>
      </c>
      <c r="C66" s="4" t="str">
        <f t="shared" si="0"/>
        <v>2021</v>
      </c>
      <c r="D66" s="4" t="str">
        <f t="shared" si="1"/>
        <v>Feb</v>
      </c>
      <c r="E66" s="3" t="s">
        <v>22</v>
      </c>
      <c r="F66" s="3" t="s">
        <v>12</v>
      </c>
      <c r="G66" s="3" t="s">
        <v>13</v>
      </c>
      <c r="H66" s="3" t="s">
        <v>14</v>
      </c>
      <c r="I66" s="3">
        <v>51.483750000000001</v>
      </c>
      <c r="J66" s="3" t="s">
        <v>28</v>
      </c>
      <c r="K66" s="3" t="s">
        <v>16</v>
      </c>
      <c r="L66" s="3" t="s">
        <v>17</v>
      </c>
      <c r="M66" s="3">
        <v>-0.16545599999999999</v>
      </c>
      <c r="N66" s="3">
        <v>1</v>
      </c>
      <c r="O66" s="3">
        <v>2</v>
      </c>
      <c r="P66" s="3" t="s">
        <v>476</v>
      </c>
      <c r="Q66" s="3" t="s">
        <v>477</v>
      </c>
      <c r="R66" s="3" t="s">
        <v>483</v>
      </c>
      <c r="S66" s="3">
        <v>30</v>
      </c>
      <c r="T66" s="5">
        <v>0.72916666666666663</v>
      </c>
      <c r="U66" s="3" t="s">
        <v>479</v>
      </c>
      <c r="V66" s="3" t="s">
        <v>480</v>
      </c>
      <c r="W66" s="3" t="s">
        <v>481</v>
      </c>
    </row>
    <row r="67" spans="1:23" ht="15.75" x14ac:dyDescent="0.25">
      <c r="A67" s="6" t="s">
        <v>96</v>
      </c>
      <c r="B67" s="7">
        <v>44253</v>
      </c>
      <c r="C67" s="4" t="str">
        <f t="shared" ref="C67:C130" si="2">TEXT(B67,"yyyy")</f>
        <v>2021</v>
      </c>
      <c r="D67" s="4" t="str">
        <f t="shared" ref="D67:D130" si="3">TEXT(B67,"mmm")</f>
        <v>Feb</v>
      </c>
      <c r="E67" s="6" t="s">
        <v>11</v>
      </c>
      <c r="F67" s="6" t="s">
        <v>12</v>
      </c>
      <c r="G67" s="6" t="s">
        <v>13</v>
      </c>
      <c r="H67" s="6" t="s">
        <v>23</v>
      </c>
      <c r="I67" s="6">
        <v>51.490918999999998</v>
      </c>
      <c r="J67" s="6" t="s">
        <v>28</v>
      </c>
      <c r="K67" s="6" t="s">
        <v>16</v>
      </c>
      <c r="L67" s="6" t="s">
        <v>17</v>
      </c>
      <c r="M67" s="6">
        <v>-0.18115800000000001</v>
      </c>
      <c r="N67" s="6">
        <v>1</v>
      </c>
      <c r="O67" s="6">
        <v>2</v>
      </c>
      <c r="P67" s="6" t="s">
        <v>476</v>
      </c>
      <c r="Q67" s="6" t="s">
        <v>477</v>
      </c>
      <c r="R67" s="6" t="s">
        <v>483</v>
      </c>
      <c r="S67" s="6">
        <v>30</v>
      </c>
      <c r="T67" s="8">
        <v>0.95486111111111116</v>
      </c>
      <c r="U67" s="6" t="s">
        <v>479</v>
      </c>
      <c r="V67" s="6" t="s">
        <v>480</v>
      </c>
      <c r="W67" s="6" t="s">
        <v>481</v>
      </c>
    </row>
    <row r="68" spans="1:23" ht="15.75" x14ac:dyDescent="0.25">
      <c r="A68" s="3" t="s">
        <v>97</v>
      </c>
      <c r="B68" s="4">
        <v>44212</v>
      </c>
      <c r="C68" s="4" t="str">
        <f t="shared" si="2"/>
        <v>2021</v>
      </c>
      <c r="D68" s="4" t="str">
        <f t="shared" si="3"/>
        <v>Jan</v>
      </c>
      <c r="E68" s="3" t="s">
        <v>32</v>
      </c>
      <c r="F68" s="3" t="s">
        <v>12</v>
      </c>
      <c r="G68" s="3" t="s">
        <v>13</v>
      </c>
      <c r="H68" s="3" t="s">
        <v>23</v>
      </c>
      <c r="I68" s="3">
        <v>51.500731000000002</v>
      </c>
      <c r="J68" s="3" t="s">
        <v>15</v>
      </c>
      <c r="K68" s="3" t="s">
        <v>16</v>
      </c>
      <c r="L68" s="3" t="s">
        <v>17</v>
      </c>
      <c r="M68" s="3">
        <v>-0.19344700000000001</v>
      </c>
      <c r="N68" s="3">
        <v>1</v>
      </c>
      <c r="O68" s="3">
        <v>2</v>
      </c>
      <c r="P68" s="3" t="s">
        <v>476</v>
      </c>
      <c r="Q68" s="3" t="s">
        <v>477</v>
      </c>
      <c r="R68" s="3" t="s">
        <v>488</v>
      </c>
      <c r="S68" s="3">
        <v>30</v>
      </c>
      <c r="T68" s="5">
        <v>0.67013888888888884</v>
      </c>
      <c r="U68" s="3" t="s">
        <v>479</v>
      </c>
      <c r="V68" s="3" t="s">
        <v>480</v>
      </c>
      <c r="W68" s="3" t="s">
        <v>481</v>
      </c>
    </row>
    <row r="69" spans="1:23" ht="15.75" x14ac:dyDescent="0.25">
      <c r="A69" s="6" t="s">
        <v>98</v>
      </c>
      <c r="B69" s="7">
        <v>44245</v>
      </c>
      <c r="C69" s="4" t="str">
        <f t="shared" si="2"/>
        <v>2021</v>
      </c>
      <c r="D69" s="4" t="str">
        <f t="shared" si="3"/>
        <v>Feb</v>
      </c>
      <c r="E69" s="6" t="s">
        <v>34</v>
      </c>
      <c r="F69" s="6" t="s">
        <v>40</v>
      </c>
      <c r="G69" s="6" t="s">
        <v>41</v>
      </c>
      <c r="H69" s="6" t="s">
        <v>14</v>
      </c>
      <c r="I69" s="6">
        <v>51.513804</v>
      </c>
      <c r="J69" s="6" t="s">
        <v>15</v>
      </c>
      <c r="K69" s="6" t="s">
        <v>16</v>
      </c>
      <c r="L69" s="6" t="s">
        <v>17</v>
      </c>
      <c r="M69" s="6">
        <v>-0.213251</v>
      </c>
      <c r="N69" s="6">
        <v>2</v>
      </c>
      <c r="O69" s="6">
        <v>2</v>
      </c>
      <c r="P69" s="6" t="s">
        <v>476</v>
      </c>
      <c r="Q69" s="6" t="s">
        <v>482</v>
      </c>
      <c r="R69" s="6" t="s">
        <v>483</v>
      </c>
      <c r="S69" s="6">
        <v>30</v>
      </c>
      <c r="T69" s="8">
        <v>0.35833333333333334</v>
      </c>
      <c r="U69" s="6" t="s">
        <v>479</v>
      </c>
      <c r="V69" s="6" t="s">
        <v>486</v>
      </c>
      <c r="W69" s="6" t="s">
        <v>481</v>
      </c>
    </row>
    <row r="70" spans="1:23" ht="15.75" x14ac:dyDescent="0.25">
      <c r="A70" s="3" t="s">
        <v>99</v>
      </c>
      <c r="B70" s="4">
        <v>44259</v>
      </c>
      <c r="C70" s="4" t="str">
        <f t="shared" si="2"/>
        <v>2021</v>
      </c>
      <c r="D70" s="4" t="str">
        <f t="shared" si="3"/>
        <v>Mar</v>
      </c>
      <c r="E70" s="3" t="s">
        <v>34</v>
      </c>
      <c r="F70" s="3" t="s">
        <v>12</v>
      </c>
      <c r="G70" s="3" t="s">
        <v>13</v>
      </c>
      <c r="H70" s="3" t="s">
        <v>23</v>
      </c>
      <c r="I70" s="3">
        <v>51.494663000000003</v>
      </c>
      <c r="J70" s="3" t="s">
        <v>28</v>
      </c>
      <c r="K70" s="3" t="s">
        <v>16</v>
      </c>
      <c r="L70" s="3" t="s">
        <v>17</v>
      </c>
      <c r="M70" s="3">
        <v>-0.190661</v>
      </c>
      <c r="N70" s="3">
        <v>1</v>
      </c>
      <c r="O70" s="3">
        <v>2</v>
      </c>
      <c r="P70" s="3" t="s">
        <v>476</v>
      </c>
      <c r="Q70" s="3" t="s">
        <v>477</v>
      </c>
      <c r="R70" s="3" t="s">
        <v>483</v>
      </c>
      <c r="S70" s="3">
        <v>30</v>
      </c>
      <c r="T70" s="5">
        <v>0.90625</v>
      </c>
      <c r="U70" s="3" t="s">
        <v>479</v>
      </c>
      <c r="V70" s="3" t="s">
        <v>480</v>
      </c>
      <c r="W70" s="3" t="s">
        <v>481</v>
      </c>
    </row>
    <row r="71" spans="1:23" ht="15.75" x14ac:dyDescent="0.25">
      <c r="A71" s="6" t="s">
        <v>100</v>
      </c>
      <c r="B71" s="7">
        <v>44258</v>
      </c>
      <c r="C71" s="4" t="str">
        <f t="shared" si="2"/>
        <v>2021</v>
      </c>
      <c r="D71" s="4" t="str">
        <f t="shared" si="3"/>
        <v>Mar</v>
      </c>
      <c r="E71" s="6" t="s">
        <v>27</v>
      </c>
      <c r="F71" s="6" t="s">
        <v>12</v>
      </c>
      <c r="G71" s="6" t="s">
        <v>13</v>
      </c>
      <c r="H71" s="6" t="s">
        <v>23</v>
      </c>
      <c r="I71" s="6">
        <v>51.497543</v>
      </c>
      <c r="J71" s="6" t="s">
        <v>15</v>
      </c>
      <c r="K71" s="6" t="s">
        <v>16</v>
      </c>
      <c r="L71" s="6" t="s">
        <v>17</v>
      </c>
      <c r="M71" s="6">
        <v>-0.16764000000000001</v>
      </c>
      <c r="N71" s="6">
        <v>1</v>
      </c>
      <c r="O71" s="6">
        <v>2</v>
      </c>
      <c r="P71" s="6" t="s">
        <v>476</v>
      </c>
      <c r="Q71" s="6" t="s">
        <v>477</v>
      </c>
      <c r="R71" s="6" t="s">
        <v>488</v>
      </c>
      <c r="S71" s="6">
        <v>30</v>
      </c>
      <c r="T71" s="8">
        <v>0.37152777777777773</v>
      </c>
      <c r="U71" s="6" t="s">
        <v>479</v>
      </c>
      <c r="V71" s="6" t="s">
        <v>480</v>
      </c>
      <c r="W71" s="6" t="s">
        <v>481</v>
      </c>
    </row>
    <row r="72" spans="1:23" ht="15.75" x14ac:dyDescent="0.25">
      <c r="A72" s="3" t="s">
        <v>101</v>
      </c>
      <c r="B72" s="4">
        <v>44258</v>
      </c>
      <c r="C72" s="4" t="str">
        <f t="shared" si="2"/>
        <v>2021</v>
      </c>
      <c r="D72" s="4" t="str">
        <f t="shared" si="3"/>
        <v>Mar</v>
      </c>
      <c r="E72" s="3" t="s">
        <v>27</v>
      </c>
      <c r="F72" s="3" t="s">
        <v>12</v>
      </c>
      <c r="G72" s="3" t="s">
        <v>20</v>
      </c>
      <c r="H72" s="3" t="s">
        <v>23</v>
      </c>
      <c r="I72" s="3">
        <v>51.517474999999997</v>
      </c>
      <c r="J72" s="3" t="s">
        <v>15</v>
      </c>
      <c r="K72" s="3" t="s">
        <v>16</v>
      </c>
      <c r="L72" s="3" t="s">
        <v>17</v>
      </c>
      <c r="M72" s="3">
        <v>-0.20633299999999999</v>
      </c>
      <c r="N72" s="3">
        <v>2</v>
      </c>
      <c r="O72" s="3">
        <v>2</v>
      </c>
      <c r="P72" s="3" t="s">
        <v>476</v>
      </c>
      <c r="Q72" s="3" t="s">
        <v>477</v>
      </c>
      <c r="R72" s="3" t="s">
        <v>483</v>
      </c>
      <c r="S72" s="3">
        <v>30</v>
      </c>
      <c r="T72" s="5">
        <v>0.35416666666666669</v>
      </c>
      <c r="U72" s="3" t="s">
        <v>479</v>
      </c>
      <c r="V72" s="3" t="s">
        <v>480</v>
      </c>
      <c r="W72" s="3" t="s">
        <v>481</v>
      </c>
    </row>
    <row r="73" spans="1:23" ht="15.75" x14ac:dyDescent="0.25">
      <c r="A73" s="6" t="s">
        <v>102</v>
      </c>
      <c r="B73" s="7">
        <v>44258</v>
      </c>
      <c r="C73" s="4" t="str">
        <f t="shared" si="2"/>
        <v>2021</v>
      </c>
      <c r="D73" s="4" t="str">
        <f t="shared" si="3"/>
        <v>Mar</v>
      </c>
      <c r="E73" s="6" t="s">
        <v>27</v>
      </c>
      <c r="F73" s="6" t="s">
        <v>12</v>
      </c>
      <c r="G73" s="6" t="s">
        <v>20</v>
      </c>
      <c r="H73" s="6" t="s">
        <v>23</v>
      </c>
      <c r="I73" s="6">
        <v>51.485759000000002</v>
      </c>
      <c r="J73" s="6" t="s">
        <v>28</v>
      </c>
      <c r="K73" s="6" t="s">
        <v>16</v>
      </c>
      <c r="L73" s="6" t="s">
        <v>17</v>
      </c>
      <c r="M73" s="6">
        <v>-0.173154</v>
      </c>
      <c r="N73" s="6">
        <v>1</v>
      </c>
      <c r="O73" s="6">
        <v>1</v>
      </c>
      <c r="P73" s="6" t="s">
        <v>476</v>
      </c>
      <c r="Q73" s="6" t="s">
        <v>482</v>
      </c>
      <c r="R73" s="6" t="s">
        <v>483</v>
      </c>
      <c r="S73" s="6">
        <v>30</v>
      </c>
      <c r="T73" s="8">
        <v>0.84722222222222221</v>
      </c>
      <c r="U73" s="6" t="s">
        <v>479</v>
      </c>
      <c r="V73" s="6" t="s">
        <v>490</v>
      </c>
      <c r="W73" s="6" t="s">
        <v>487</v>
      </c>
    </row>
    <row r="74" spans="1:23" ht="15.75" x14ac:dyDescent="0.25">
      <c r="A74" s="3" t="s">
        <v>103</v>
      </c>
      <c r="B74" s="4">
        <v>44259</v>
      </c>
      <c r="C74" s="4" t="str">
        <f t="shared" si="2"/>
        <v>2021</v>
      </c>
      <c r="D74" s="4" t="str">
        <f t="shared" si="3"/>
        <v>Mar</v>
      </c>
      <c r="E74" s="3" t="s">
        <v>34</v>
      </c>
      <c r="F74" s="3" t="s">
        <v>12</v>
      </c>
      <c r="G74" s="3" t="s">
        <v>104</v>
      </c>
      <c r="H74" s="3" t="s">
        <v>23</v>
      </c>
      <c r="I74" s="3">
        <v>51.517795999999997</v>
      </c>
      <c r="J74" s="3" t="s">
        <v>15</v>
      </c>
      <c r="K74" s="3" t="s">
        <v>16</v>
      </c>
      <c r="L74" s="3" t="s">
        <v>17</v>
      </c>
      <c r="M74" s="3">
        <v>-0.21554499999999999</v>
      </c>
      <c r="N74" s="3">
        <v>3</v>
      </c>
      <c r="O74" s="3">
        <v>2</v>
      </c>
      <c r="P74" s="3" t="s">
        <v>476</v>
      </c>
      <c r="Q74" s="3" t="s">
        <v>477</v>
      </c>
      <c r="R74" s="3" t="s">
        <v>74</v>
      </c>
      <c r="S74" s="3">
        <v>30</v>
      </c>
      <c r="T74" s="5">
        <v>0.61875000000000002</v>
      </c>
      <c r="U74" s="3" t="s">
        <v>479</v>
      </c>
      <c r="V74" s="3" t="s">
        <v>480</v>
      </c>
      <c r="W74" s="3" t="s">
        <v>495</v>
      </c>
    </row>
    <row r="75" spans="1:23" ht="15.75" x14ac:dyDescent="0.25">
      <c r="A75" s="6" t="s">
        <v>105</v>
      </c>
      <c r="B75" s="7">
        <v>44261</v>
      </c>
      <c r="C75" s="4" t="str">
        <f t="shared" si="2"/>
        <v>2021</v>
      </c>
      <c r="D75" s="4" t="str">
        <f t="shared" si="3"/>
        <v>Mar</v>
      </c>
      <c r="E75" s="6" t="s">
        <v>32</v>
      </c>
      <c r="F75" s="6" t="s">
        <v>25</v>
      </c>
      <c r="G75" s="6" t="s">
        <v>20</v>
      </c>
      <c r="H75" s="6" t="s">
        <v>23</v>
      </c>
      <c r="I75" s="6">
        <v>51.497047999999999</v>
      </c>
      <c r="J75" s="6" t="s">
        <v>15</v>
      </c>
      <c r="K75" s="6" t="s">
        <v>16</v>
      </c>
      <c r="L75" s="6" t="s">
        <v>17</v>
      </c>
      <c r="M75" s="6">
        <v>-0.15901499999999999</v>
      </c>
      <c r="N75" s="6">
        <v>1</v>
      </c>
      <c r="O75" s="6">
        <v>2</v>
      </c>
      <c r="P75" s="6" t="s">
        <v>476</v>
      </c>
      <c r="Q75" s="6" t="s">
        <v>477</v>
      </c>
      <c r="R75" s="6" t="s">
        <v>483</v>
      </c>
      <c r="S75" s="6">
        <v>30</v>
      </c>
      <c r="T75" s="8">
        <v>0.27430555555555552</v>
      </c>
      <c r="U75" s="6" t="s">
        <v>479</v>
      </c>
      <c r="V75" s="6" t="s">
        <v>480</v>
      </c>
      <c r="W75" s="6" t="s">
        <v>481</v>
      </c>
    </row>
    <row r="76" spans="1:23" ht="15.75" x14ac:dyDescent="0.25">
      <c r="A76" s="3" t="s">
        <v>106</v>
      </c>
      <c r="B76" s="4">
        <v>44244</v>
      </c>
      <c r="C76" s="4" t="str">
        <f t="shared" si="2"/>
        <v>2021</v>
      </c>
      <c r="D76" s="4" t="str">
        <f t="shared" si="3"/>
        <v>Feb</v>
      </c>
      <c r="E76" s="3" t="s">
        <v>27</v>
      </c>
      <c r="F76" s="3" t="s">
        <v>12</v>
      </c>
      <c r="G76" s="3" t="s">
        <v>13</v>
      </c>
      <c r="H76" s="3" t="s">
        <v>14</v>
      </c>
      <c r="I76" s="3">
        <v>51.497103000000003</v>
      </c>
      <c r="J76" s="3" t="s">
        <v>28</v>
      </c>
      <c r="K76" s="3" t="s">
        <v>16</v>
      </c>
      <c r="L76" s="3" t="s">
        <v>17</v>
      </c>
      <c r="M76" s="3">
        <v>-0.16823399999999999</v>
      </c>
      <c r="N76" s="3">
        <v>1</v>
      </c>
      <c r="O76" s="3">
        <v>1</v>
      </c>
      <c r="P76" s="3" t="s">
        <v>476</v>
      </c>
      <c r="Q76" s="3" t="s">
        <v>477</v>
      </c>
      <c r="R76" s="3" t="s">
        <v>483</v>
      </c>
      <c r="S76" s="3">
        <v>30</v>
      </c>
      <c r="T76" s="5">
        <v>0.7993055555555556</v>
      </c>
      <c r="U76" s="3" t="s">
        <v>479</v>
      </c>
      <c r="V76" s="3" t="s">
        <v>480</v>
      </c>
      <c r="W76" s="3" t="s">
        <v>493</v>
      </c>
    </row>
    <row r="77" spans="1:23" ht="15.75" x14ac:dyDescent="0.25">
      <c r="A77" s="6" t="s">
        <v>107</v>
      </c>
      <c r="B77" s="7">
        <v>44258</v>
      </c>
      <c r="C77" s="4" t="str">
        <f t="shared" si="2"/>
        <v>2021</v>
      </c>
      <c r="D77" s="4" t="str">
        <f t="shared" si="3"/>
        <v>Mar</v>
      </c>
      <c r="E77" s="6" t="s">
        <v>27</v>
      </c>
      <c r="F77" s="6" t="s">
        <v>12</v>
      </c>
      <c r="G77" s="6" t="s">
        <v>13</v>
      </c>
      <c r="H77" s="6" t="s">
        <v>14</v>
      </c>
      <c r="I77" s="6">
        <v>51.512346000000001</v>
      </c>
      <c r="J77" s="6" t="s">
        <v>28</v>
      </c>
      <c r="K77" s="6" t="s">
        <v>16</v>
      </c>
      <c r="L77" s="6" t="s">
        <v>17</v>
      </c>
      <c r="M77" s="6">
        <v>-0.21792</v>
      </c>
      <c r="N77" s="6">
        <v>1</v>
      </c>
      <c r="O77" s="6">
        <v>2</v>
      </c>
      <c r="P77" s="6" t="s">
        <v>476</v>
      </c>
      <c r="Q77" s="6" t="s">
        <v>482</v>
      </c>
      <c r="R77" s="6" t="s">
        <v>483</v>
      </c>
      <c r="S77" s="6">
        <v>30</v>
      </c>
      <c r="T77" s="8">
        <v>0.85138888888888886</v>
      </c>
      <c r="U77" s="6" t="s">
        <v>479</v>
      </c>
      <c r="V77" s="6" t="s">
        <v>490</v>
      </c>
      <c r="W77" s="6" t="s">
        <v>484</v>
      </c>
    </row>
    <row r="78" spans="1:23" ht="15.75" x14ac:dyDescent="0.25">
      <c r="A78" s="3" t="s">
        <v>108</v>
      </c>
      <c r="B78" s="4">
        <v>44247</v>
      </c>
      <c r="C78" s="4" t="str">
        <f t="shared" si="2"/>
        <v>2021</v>
      </c>
      <c r="D78" s="4" t="str">
        <f t="shared" si="3"/>
        <v>Feb</v>
      </c>
      <c r="E78" s="3" t="s">
        <v>32</v>
      </c>
      <c r="F78" s="3" t="s">
        <v>25</v>
      </c>
      <c r="G78" s="3" t="s">
        <v>20</v>
      </c>
      <c r="H78" s="3" t="s">
        <v>23</v>
      </c>
      <c r="I78" s="3">
        <v>51.485757</v>
      </c>
      <c r="J78" s="3" t="s">
        <v>15</v>
      </c>
      <c r="K78" s="3" t="s">
        <v>16</v>
      </c>
      <c r="L78" s="3" t="s">
        <v>17</v>
      </c>
      <c r="M78" s="3">
        <v>-0.15010799999999999</v>
      </c>
      <c r="N78" s="3">
        <v>1</v>
      </c>
      <c r="O78" s="3">
        <v>2</v>
      </c>
      <c r="P78" s="3" t="s">
        <v>476</v>
      </c>
      <c r="Q78" s="3" t="s">
        <v>477</v>
      </c>
      <c r="R78" s="3" t="s">
        <v>483</v>
      </c>
      <c r="S78" s="3">
        <v>30</v>
      </c>
      <c r="T78" s="5">
        <v>0.47916666666666669</v>
      </c>
      <c r="U78" s="3" t="s">
        <v>479</v>
      </c>
      <c r="V78" s="3" t="s">
        <v>480</v>
      </c>
      <c r="W78" s="3" t="s">
        <v>481</v>
      </c>
    </row>
    <row r="79" spans="1:23" ht="15.75" x14ac:dyDescent="0.25">
      <c r="A79" s="6" t="s">
        <v>109</v>
      </c>
      <c r="B79" s="7">
        <v>44245</v>
      </c>
      <c r="C79" s="4" t="str">
        <f t="shared" si="2"/>
        <v>2021</v>
      </c>
      <c r="D79" s="4" t="str">
        <f t="shared" si="3"/>
        <v>Feb</v>
      </c>
      <c r="E79" s="6" t="s">
        <v>34</v>
      </c>
      <c r="F79" s="6" t="s">
        <v>40</v>
      </c>
      <c r="G79" s="6" t="s">
        <v>41</v>
      </c>
      <c r="H79" s="6" t="s">
        <v>23</v>
      </c>
      <c r="I79" s="6">
        <v>51.500855999999999</v>
      </c>
      <c r="J79" s="6" t="s">
        <v>15</v>
      </c>
      <c r="K79" s="6" t="s">
        <v>16</v>
      </c>
      <c r="L79" s="6" t="s">
        <v>17</v>
      </c>
      <c r="M79" s="6">
        <v>-0.18407599999999999</v>
      </c>
      <c r="N79" s="6">
        <v>1</v>
      </c>
      <c r="O79" s="6">
        <v>2</v>
      </c>
      <c r="P79" s="6" t="s">
        <v>476</v>
      </c>
      <c r="Q79" s="6" t="s">
        <v>477</v>
      </c>
      <c r="R79" s="6" t="s">
        <v>483</v>
      </c>
      <c r="S79" s="6">
        <v>30</v>
      </c>
      <c r="T79" s="8">
        <v>0.54166666666666663</v>
      </c>
      <c r="U79" s="6" t="s">
        <v>479</v>
      </c>
      <c r="V79" s="6" t="s">
        <v>480</v>
      </c>
      <c r="W79" s="6" t="s">
        <v>481</v>
      </c>
    </row>
    <row r="80" spans="1:23" ht="15.75" x14ac:dyDescent="0.25">
      <c r="A80" s="3" t="s">
        <v>110</v>
      </c>
      <c r="B80" s="4">
        <v>44264</v>
      </c>
      <c r="C80" s="4" t="str">
        <f t="shared" si="2"/>
        <v>2021</v>
      </c>
      <c r="D80" s="4" t="str">
        <f t="shared" si="3"/>
        <v>Mar</v>
      </c>
      <c r="E80" s="3" t="s">
        <v>19</v>
      </c>
      <c r="F80" s="3" t="s">
        <v>25</v>
      </c>
      <c r="G80" s="3" t="s">
        <v>20</v>
      </c>
      <c r="H80" s="3" t="s">
        <v>23</v>
      </c>
      <c r="I80" s="3">
        <v>51.492471000000002</v>
      </c>
      <c r="J80" s="3" t="s">
        <v>15</v>
      </c>
      <c r="K80" s="3" t="s">
        <v>16</v>
      </c>
      <c r="L80" s="3" t="s">
        <v>17</v>
      </c>
      <c r="M80" s="3">
        <v>-0.20011200000000001</v>
      </c>
      <c r="N80" s="3">
        <v>1</v>
      </c>
      <c r="O80" s="3">
        <v>2</v>
      </c>
      <c r="P80" s="3" t="s">
        <v>476</v>
      </c>
      <c r="Q80" s="3" t="s">
        <v>477</v>
      </c>
      <c r="R80" s="3" t="s">
        <v>483</v>
      </c>
      <c r="S80" s="3">
        <v>30</v>
      </c>
      <c r="T80" s="5">
        <v>0.56041666666666667</v>
      </c>
      <c r="U80" s="3" t="s">
        <v>479</v>
      </c>
      <c r="V80" s="3" t="s">
        <v>480</v>
      </c>
      <c r="W80" s="3" t="s">
        <v>481</v>
      </c>
    </row>
    <row r="81" spans="1:23" ht="15.75" x14ac:dyDescent="0.25">
      <c r="A81" s="6" t="s">
        <v>111</v>
      </c>
      <c r="B81" s="7">
        <v>44264</v>
      </c>
      <c r="C81" s="4" t="str">
        <f t="shared" si="2"/>
        <v>2021</v>
      </c>
      <c r="D81" s="4" t="str">
        <f t="shared" si="3"/>
        <v>Mar</v>
      </c>
      <c r="E81" s="6" t="s">
        <v>19</v>
      </c>
      <c r="F81" s="6" t="s">
        <v>40</v>
      </c>
      <c r="G81" s="6" t="s">
        <v>41</v>
      </c>
      <c r="H81" s="6" t="s">
        <v>23</v>
      </c>
      <c r="I81" s="6">
        <v>51.518130999999997</v>
      </c>
      <c r="J81" s="6" t="s">
        <v>15</v>
      </c>
      <c r="K81" s="6" t="s">
        <v>16</v>
      </c>
      <c r="L81" s="6" t="s">
        <v>17</v>
      </c>
      <c r="M81" s="6">
        <v>-0.213947</v>
      </c>
      <c r="N81" s="6">
        <v>1</v>
      </c>
      <c r="O81" s="6">
        <v>2</v>
      </c>
      <c r="P81" s="6" t="s">
        <v>476</v>
      </c>
      <c r="Q81" s="6" t="s">
        <v>477</v>
      </c>
      <c r="R81" s="6" t="s">
        <v>483</v>
      </c>
      <c r="S81" s="6">
        <v>30</v>
      </c>
      <c r="T81" s="8">
        <v>0.64583333333333337</v>
      </c>
      <c r="U81" s="6" t="s">
        <v>479</v>
      </c>
      <c r="V81" s="6" t="s">
        <v>480</v>
      </c>
      <c r="W81" s="6" t="s">
        <v>481</v>
      </c>
    </row>
    <row r="82" spans="1:23" ht="15.75" x14ac:dyDescent="0.25">
      <c r="A82" s="3" t="s">
        <v>112</v>
      </c>
      <c r="B82" s="4">
        <v>44265</v>
      </c>
      <c r="C82" s="4" t="str">
        <f t="shared" si="2"/>
        <v>2021</v>
      </c>
      <c r="D82" s="4" t="str">
        <f t="shared" si="3"/>
        <v>Mar</v>
      </c>
      <c r="E82" s="3" t="s">
        <v>27</v>
      </c>
      <c r="F82" s="3" t="s">
        <v>12</v>
      </c>
      <c r="G82" s="3" t="s">
        <v>74</v>
      </c>
      <c r="H82" s="3" t="s">
        <v>14</v>
      </c>
      <c r="I82" s="3">
        <v>51.504784000000001</v>
      </c>
      <c r="J82" s="3" t="s">
        <v>15</v>
      </c>
      <c r="K82" s="3" t="s">
        <v>75</v>
      </c>
      <c r="L82" s="3" t="s">
        <v>17</v>
      </c>
      <c r="M82" s="3">
        <v>-0.21734999999999999</v>
      </c>
      <c r="N82" s="3">
        <v>1</v>
      </c>
      <c r="O82" s="3">
        <v>2</v>
      </c>
      <c r="P82" s="3" t="s">
        <v>476</v>
      </c>
      <c r="Q82" s="3" t="s">
        <v>477</v>
      </c>
      <c r="R82" s="3" t="s">
        <v>74</v>
      </c>
      <c r="S82" s="3">
        <v>30</v>
      </c>
      <c r="T82" s="5">
        <v>0.5625</v>
      </c>
      <c r="U82" s="3" t="s">
        <v>479</v>
      </c>
      <c r="V82" s="3" t="s">
        <v>480</v>
      </c>
      <c r="W82" s="3" t="s">
        <v>481</v>
      </c>
    </row>
    <row r="83" spans="1:23" ht="15.75" x14ac:dyDescent="0.25">
      <c r="A83" s="6" t="s">
        <v>113</v>
      </c>
      <c r="B83" s="7">
        <v>44237</v>
      </c>
      <c r="C83" s="4" t="str">
        <f t="shared" si="2"/>
        <v>2021</v>
      </c>
      <c r="D83" s="4" t="str">
        <f t="shared" si="3"/>
        <v>Feb</v>
      </c>
      <c r="E83" s="6" t="s">
        <v>27</v>
      </c>
      <c r="F83" s="6" t="s">
        <v>25</v>
      </c>
      <c r="G83" s="6" t="s">
        <v>20</v>
      </c>
      <c r="H83" s="6" t="s">
        <v>23</v>
      </c>
      <c r="I83" s="6">
        <v>51.483345</v>
      </c>
      <c r="J83" s="6" t="s">
        <v>15</v>
      </c>
      <c r="K83" s="6" t="s">
        <v>16</v>
      </c>
      <c r="L83" s="6" t="s">
        <v>17</v>
      </c>
      <c r="M83" s="6">
        <v>-0.185636</v>
      </c>
      <c r="N83" s="6">
        <v>1</v>
      </c>
      <c r="O83" s="6">
        <v>1</v>
      </c>
      <c r="P83" s="6" t="s">
        <v>476</v>
      </c>
      <c r="Q83" s="6" t="s">
        <v>477</v>
      </c>
      <c r="R83" s="6" t="s">
        <v>478</v>
      </c>
      <c r="S83" s="6">
        <v>30</v>
      </c>
      <c r="T83" s="8">
        <v>0.70138888888888884</v>
      </c>
      <c r="U83" s="6" t="s">
        <v>479</v>
      </c>
      <c r="V83" s="6" t="s">
        <v>480</v>
      </c>
      <c r="W83" s="6" t="s">
        <v>481</v>
      </c>
    </row>
    <row r="84" spans="1:23" ht="15.75" x14ac:dyDescent="0.25">
      <c r="A84" s="3" t="s">
        <v>114</v>
      </c>
      <c r="B84" s="4">
        <v>44264</v>
      </c>
      <c r="C84" s="4" t="str">
        <f t="shared" si="2"/>
        <v>2021</v>
      </c>
      <c r="D84" s="4" t="str">
        <f t="shared" si="3"/>
        <v>Mar</v>
      </c>
      <c r="E84" s="3" t="s">
        <v>19</v>
      </c>
      <c r="F84" s="3" t="s">
        <v>25</v>
      </c>
      <c r="G84" s="3" t="s">
        <v>20</v>
      </c>
      <c r="H84" s="3" t="s">
        <v>23</v>
      </c>
      <c r="I84" s="3">
        <v>51.48115</v>
      </c>
      <c r="J84" s="3" t="s">
        <v>15</v>
      </c>
      <c r="K84" s="3" t="s">
        <v>16</v>
      </c>
      <c r="L84" s="3" t="s">
        <v>17</v>
      </c>
      <c r="M84" s="3">
        <v>-0.18327499999999999</v>
      </c>
      <c r="N84" s="3">
        <v>1</v>
      </c>
      <c r="O84" s="3">
        <v>3</v>
      </c>
      <c r="P84" s="3" t="s">
        <v>476</v>
      </c>
      <c r="Q84" s="3" t="s">
        <v>477</v>
      </c>
      <c r="R84" s="3" t="s">
        <v>483</v>
      </c>
      <c r="S84" s="3">
        <v>30</v>
      </c>
      <c r="T84" s="5">
        <v>0.44444444444444442</v>
      </c>
      <c r="U84" s="3" t="s">
        <v>479</v>
      </c>
      <c r="V84" s="3" t="s">
        <v>480</v>
      </c>
      <c r="W84" s="3" t="s">
        <v>481</v>
      </c>
    </row>
    <row r="85" spans="1:23" ht="15.75" x14ac:dyDescent="0.25">
      <c r="A85" s="6" t="s">
        <v>115</v>
      </c>
      <c r="B85" s="7">
        <v>44257</v>
      </c>
      <c r="C85" s="4" t="str">
        <f t="shared" si="2"/>
        <v>2021</v>
      </c>
      <c r="D85" s="4" t="str">
        <f t="shared" si="3"/>
        <v>Mar</v>
      </c>
      <c r="E85" s="6" t="s">
        <v>19</v>
      </c>
      <c r="F85" s="6" t="s">
        <v>12</v>
      </c>
      <c r="G85" s="6" t="s">
        <v>20</v>
      </c>
      <c r="H85" s="6" t="s">
        <v>23</v>
      </c>
      <c r="I85" s="6">
        <v>51.492660000000001</v>
      </c>
      <c r="J85" s="6" t="s">
        <v>15</v>
      </c>
      <c r="K85" s="6" t="s">
        <v>16</v>
      </c>
      <c r="L85" s="6" t="s">
        <v>17</v>
      </c>
      <c r="M85" s="6">
        <v>-0.16020100000000001</v>
      </c>
      <c r="N85" s="6">
        <v>1</v>
      </c>
      <c r="O85" s="6">
        <v>2</v>
      </c>
      <c r="P85" s="6" t="s">
        <v>476</v>
      </c>
      <c r="Q85" s="6" t="s">
        <v>477</v>
      </c>
      <c r="R85" s="6" t="s">
        <v>483</v>
      </c>
      <c r="S85" s="6">
        <v>30</v>
      </c>
      <c r="T85" s="8">
        <v>0.31944444444444448</v>
      </c>
      <c r="U85" s="6" t="s">
        <v>479</v>
      </c>
      <c r="V85" s="6" t="s">
        <v>480</v>
      </c>
      <c r="W85" s="6" t="s">
        <v>481</v>
      </c>
    </row>
    <row r="86" spans="1:23" ht="15.75" x14ac:dyDescent="0.25">
      <c r="A86" s="3" t="s">
        <v>116</v>
      </c>
      <c r="B86" s="4">
        <v>44252</v>
      </c>
      <c r="C86" s="4" t="str">
        <f t="shared" si="2"/>
        <v>2021</v>
      </c>
      <c r="D86" s="4" t="str">
        <f t="shared" si="3"/>
        <v>Feb</v>
      </c>
      <c r="E86" s="3" t="s">
        <v>34</v>
      </c>
      <c r="F86" s="3" t="s">
        <v>12</v>
      </c>
      <c r="G86" s="3" t="s">
        <v>13</v>
      </c>
      <c r="H86" s="3" t="s">
        <v>23</v>
      </c>
      <c r="I86" s="3">
        <v>51.491934999999998</v>
      </c>
      <c r="J86" s="3" t="s">
        <v>15</v>
      </c>
      <c r="K86" s="3" t="s">
        <v>16</v>
      </c>
      <c r="L86" s="3" t="s">
        <v>17</v>
      </c>
      <c r="M86" s="3">
        <v>-0.19451499999999999</v>
      </c>
      <c r="N86" s="3">
        <v>1</v>
      </c>
      <c r="O86" s="3">
        <v>2</v>
      </c>
      <c r="P86" s="3" t="s">
        <v>476</v>
      </c>
      <c r="Q86" s="3" t="s">
        <v>477</v>
      </c>
      <c r="R86" s="3" t="s">
        <v>478</v>
      </c>
      <c r="S86" s="3">
        <v>30</v>
      </c>
      <c r="T86" s="5">
        <v>0.54027777777777775</v>
      </c>
      <c r="U86" s="3" t="s">
        <v>479</v>
      </c>
      <c r="V86" s="3" t="s">
        <v>480</v>
      </c>
      <c r="W86" s="3" t="s">
        <v>481</v>
      </c>
    </row>
    <row r="87" spans="1:23" ht="15.75" x14ac:dyDescent="0.25">
      <c r="A87" s="6" t="s">
        <v>117</v>
      </c>
      <c r="B87" s="7">
        <v>44261</v>
      </c>
      <c r="C87" s="4" t="str">
        <f t="shared" si="2"/>
        <v>2021</v>
      </c>
      <c r="D87" s="4" t="str">
        <f t="shared" si="3"/>
        <v>Mar</v>
      </c>
      <c r="E87" s="6" t="s">
        <v>32</v>
      </c>
      <c r="F87" s="6" t="s">
        <v>12</v>
      </c>
      <c r="G87" s="6" t="s">
        <v>13</v>
      </c>
      <c r="H87" s="6" t="s">
        <v>23</v>
      </c>
      <c r="I87" s="6">
        <v>51.482328000000003</v>
      </c>
      <c r="J87" s="6" t="s">
        <v>28</v>
      </c>
      <c r="K87" s="6" t="s">
        <v>16</v>
      </c>
      <c r="L87" s="6" t="s">
        <v>17</v>
      </c>
      <c r="M87" s="6">
        <v>-0.17228199999999999</v>
      </c>
      <c r="N87" s="6">
        <v>2</v>
      </c>
      <c r="O87" s="6">
        <v>2</v>
      </c>
      <c r="P87" s="6" t="s">
        <v>476</v>
      </c>
      <c r="Q87" s="6" t="s">
        <v>477</v>
      </c>
      <c r="R87" s="6" t="s">
        <v>483</v>
      </c>
      <c r="S87" s="6">
        <v>30</v>
      </c>
      <c r="T87" s="8">
        <v>0.72916666666666663</v>
      </c>
      <c r="U87" s="6" t="s">
        <v>479</v>
      </c>
      <c r="V87" s="6" t="s">
        <v>480</v>
      </c>
      <c r="W87" s="6" t="s">
        <v>481</v>
      </c>
    </row>
    <row r="88" spans="1:23" ht="15.75" x14ac:dyDescent="0.25">
      <c r="A88" s="3" t="s">
        <v>118</v>
      </c>
      <c r="B88" s="4">
        <v>44269</v>
      </c>
      <c r="C88" s="4" t="str">
        <f t="shared" si="2"/>
        <v>2021</v>
      </c>
      <c r="D88" s="4" t="str">
        <f t="shared" si="3"/>
        <v>Mar</v>
      </c>
      <c r="E88" s="3" t="s">
        <v>36</v>
      </c>
      <c r="F88" s="3" t="s">
        <v>25</v>
      </c>
      <c r="G88" s="3" t="s">
        <v>20</v>
      </c>
      <c r="H88" s="3" t="s">
        <v>23</v>
      </c>
      <c r="I88" s="3">
        <v>51.481572</v>
      </c>
      <c r="J88" s="3" t="s">
        <v>15</v>
      </c>
      <c r="K88" s="3" t="s">
        <v>16</v>
      </c>
      <c r="L88" s="3" t="s">
        <v>17</v>
      </c>
      <c r="M88" s="3">
        <v>-0.18153</v>
      </c>
      <c r="N88" s="3">
        <v>1</v>
      </c>
      <c r="O88" s="3">
        <v>2</v>
      </c>
      <c r="P88" s="3" t="s">
        <v>476</v>
      </c>
      <c r="Q88" s="3" t="s">
        <v>477</v>
      </c>
      <c r="R88" s="3" t="s">
        <v>483</v>
      </c>
      <c r="S88" s="3">
        <v>30</v>
      </c>
      <c r="T88" s="5">
        <v>0.71111111111111114</v>
      </c>
      <c r="U88" s="3" t="s">
        <v>479</v>
      </c>
      <c r="V88" s="3" t="s">
        <v>480</v>
      </c>
      <c r="W88" s="3" t="s">
        <v>481</v>
      </c>
    </row>
    <row r="89" spans="1:23" ht="15.75" x14ac:dyDescent="0.25">
      <c r="A89" s="6" t="s">
        <v>119</v>
      </c>
      <c r="B89" s="7">
        <v>44247</v>
      </c>
      <c r="C89" s="4" t="str">
        <f t="shared" si="2"/>
        <v>2021</v>
      </c>
      <c r="D89" s="4" t="str">
        <f t="shared" si="3"/>
        <v>Feb</v>
      </c>
      <c r="E89" s="6" t="s">
        <v>32</v>
      </c>
      <c r="F89" s="6" t="s">
        <v>12</v>
      </c>
      <c r="G89" s="6" t="s">
        <v>13</v>
      </c>
      <c r="H89" s="6" t="s">
        <v>23</v>
      </c>
      <c r="I89" s="6">
        <v>51.498919999999998</v>
      </c>
      <c r="J89" s="6" t="s">
        <v>28</v>
      </c>
      <c r="K89" s="6" t="s">
        <v>16</v>
      </c>
      <c r="L89" s="6" t="s">
        <v>17</v>
      </c>
      <c r="M89" s="6">
        <v>-0.15793099999999999</v>
      </c>
      <c r="N89" s="6">
        <v>1</v>
      </c>
      <c r="O89" s="6">
        <v>2</v>
      </c>
      <c r="P89" s="6" t="s">
        <v>476</v>
      </c>
      <c r="Q89" s="6" t="s">
        <v>477</v>
      </c>
      <c r="R89" s="6" t="s">
        <v>483</v>
      </c>
      <c r="S89" s="6">
        <v>30</v>
      </c>
      <c r="T89" s="8">
        <v>0.76041666666666663</v>
      </c>
      <c r="U89" s="6" t="s">
        <v>479</v>
      </c>
      <c r="V89" s="6" t="s">
        <v>480</v>
      </c>
      <c r="W89" s="6" t="s">
        <v>496</v>
      </c>
    </row>
    <row r="90" spans="1:23" ht="15.75" x14ac:dyDescent="0.25">
      <c r="A90" s="3" t="s">
        <v>120</v>
      </c>
      <c r="B90" s="4">
        <v>44264</v>
      </c>
      <c r="C90" s="4" t="str">
        <f t="shared" si="2"/>
        <v>2021</v>
      </c>
      <c r="D90" s="4" t="str">
        <f t="shared" si="3"/>
        <v>Mar</v>
      </c>
      <c r="E90" s="3" t="s">
        <v>19</v>
      </c>
      <c r="F90" s="3" t="s">
        <v>12</v>
      </c>
      <c r="G90" s="3" t="s">
        <v>20</v>
      </c>
      <c r="H90" s="3" t="s">
        <v>23</v>
      </c>
      <c r="I90" s="3">
        <v>51.490315000000002</v>
      </c>
      <c r="J90" s="3" t="s">
        <v>15</v>
      </c>
      <c r="K90" s="3" t="s">
        <v>16</v>
      </c>
      <c r="L90" s="3" t="s">
        <v>17</v>
      </c>
      <c r="M90" s="3">
        <v>-0.177005</v>
      </c>
      <c r="N90" s="3">
        <v>1</v>
      </c>
      <c r="O90" s="3">
        <v>1</v>
      </c>
      <c r="P90" s="3" t="s">
        <v>476</v>
      </c>
      <c r="Q90" s="3" t="s">
        <v>477</v>
      </c>
      <c r="R90" s="3" t="s">
        <v>483</v>
      </c>
      <c r="S90" s="3">
        <v>30</v>
      </c>
      <c r="T90" s="5">
        <v>0.66180555555555554</v>
      </c>
      <c r="U90" s="3" t="s">
        <v>479</v>
      </c>
      <c r="V90" s="3" t="s">
        <v>480</v>
      </c>
      <c r="W90" s="3" t="s">
        <v>497</v>
      </c>
    </row>
    <row r="91" spans="1:23" ht="15.75" x14ac:dyDescent="0.25">
      <c r="A91" s="6" t="s">
        <v>121</v>
      </c>
      <c r="B91" s="7">
        <v>44253</v>
      </c>
      <c r="C91" s="4" t="str">
        <f t="shared" si="2"/>
        <v>2021</v>
      </c>
      <c r="D91" s="4" t="str">
        <f t="shared" si="3"/>
        <v>Feb</v>
      </c>
      <c r="E91" s="6" t="s">
        <v>11</v>
      </c>
      <c r="F91" s="6" t="s">
        <v>25</v>
      </c>
      <c r="G91" s="6" t="s">
        <v>20</v>
      </c>
      <c r="H91" s="6" t="s">
        <v>23</v>
      </c>
      <c r="I91" s="6">
        <v>51.484361</v>
      </c>
      <c r="J91" s="6" t="s">
        <v>15</v>
      </c>
      <c r="K91" s="6" t="s">
        <v>16</v>
      </c>
      <c r="L91" s="6" t="s">
        <v>17</v>
      </c>
      <c r="M91" s="6">
        <v>-0.17580200000000001</v>
      </c>
      <c r="N91" s="6">
        <v>1</v>
      </c>
      <c r="O91" s="6">
        <v>2</v>
      </c>
      <c r="P91" s="6" t="s">
        <v>476</v>
      </c>
      <c r="Q91" s="6" t="s">
        <v>477</v>
      </c>
      <c r="R91" s="6" t="s">
        <v>483</v>
      </c>
      <c r="S91" s="6">
        <v>30</v>
      </c>
      <c r="T91" s="8">
        <v>0.57291666666666663</v>
      </c>
      <c r="U91" s="6" t="s">
        <v>479</v>
      </c>
      <c r="V91" s="6" t="s">
        <v>480</v>
      </c>
      <c r="W91" s="6" t="s">
        <v>481</v>
      </c>
    </row>
    <row r="92" spans="1:23" ht="15.75" x14ac:dyDescent="0.25">
      <c r="A92" s="3" t="s">
        <v>122</v>
      </c>
      <c r="B92" s="4">
        <v>44255</v>
      </c>
      <c r="C92" s="4" t="str">
        <f t="shared" si="2"/>
        <v>2021</v>
      </c>
      <c r="D92" s="4" t="str">
        <f t="shared" si="3"/>
        <v>Feb</v>
      </c>
      <c r="E92" s="3" t="s">
        <v>36</v>
      </c>
      <c r="F92" s="3" t="s">
        <v>25</v>
      </c>
      <c r="G92" s="3" t="s">
        <v>20</v>
      </c>
      <c r="H92" s="3" t="s">
        <v>23</v>
      </c>
      <c r="I92" s="3">
        <v>51.489534999999997</v>
      </c>
      <c r="J92" s="3" t="s">
        <v>28</v>
      </c>
      <c r="K92" s="3" t="s">
        <v>16</v>
      </c>
      <c r="L92" s="3" t="s">
        <v>17</v>
      </c>
      <c r="M92" s="3">
        <v>-0.155861</v>
      </c>
      <c r="N92" s="3">
        <v>1</v>
      </c>
      <c r="O92" s="3">
        <v>2</v>
      </c>
      <c r="P92" s="3" t="s">
        <v>476</v>
      </c>
      <c r="Q92" s="3" t="s">
        <v>477</v>
      </c>
      <c r="R92" s="3" t="s">
        <v>483</v>
      </c>
      <c r="S92" s="3">
        <v>30</v>
      </c>
      <c r="T92" s="5">
        <v>0.25833333333333336</v>
      </c>
      <c r="U92" s="3" t="s">
        <v>479</v>
      </c>
      <c r="V92" s="3" t="s">
        <v>480</v>
      </c>
      <c r="W92" s="3" t="s">
        <v>481</v>
      </c>
    </row>
    <row r="93" spans="1:23" ht="15.75" x14ac:dyDescent="0.25">
      <c r="A93" s="6" t="s">
        <v>123</v>
      </c>
      <c r="B93" s="7">
        <v>44250</v>
      </c>
      <c r="C93" s="4" t="str">
        <f t="shared" si="2"/>
        <v>2021</v>
      </c>
      <c r="D93" s="4" t="str">
        <f t="shared" si="3"/>
        <v>Feb</v>
      </c>
      <c r="E93" s="6" t="s">
        <v>19</v>
      </c>
      <c r="F93" s="6" t="s">
        <v>40</v>
      </c>
      <c r="G93" s="6" t="s">
        <v>41</v>
      </c>
      <c r="H93" s="6" t="s">
        <v>23</v>
      </c>
      <c r="I93" s="6">
        <v>51.493428999999999</v>
      </c>
      <c r="J93" s="6" t="s">
        <v>15</v>
      </c>
      <c r="K93" s="6" t="s">
        <v>16</v>
      </c>
      <c r="L93" s="6" t="s">
        <v>17</v>
      </c>
      <c r="M93" s="6">
        <v>-0.17486399999999999</v>
      </c>
      <c r="N93" s="6">
        <v>1</v>
      </c>
      <c r="O93" s="6">
        <v>2</v>
      </c>
      <c r="P93" s="6" t="s">
        <v>476</v>
      </c>
      <c r="Q93" s="6" t="s">
        <v>477</v>
      </c>
      <c r="R93" s="6" t="s">
        <v>483</v>
      </c>
      <c r="S93" s="6">
        <v>30</v>
      </c>
      <c r="T93" s="8">
        <v>0.5229166666666667</v>
      </c>
      <c r="U93" s="6" t="s">
        <v>479</v>
      </c>
      <c r="V93" s="6" t="s">
        <v>480</v>
      </c>
      <c r="W93" s="6" t="s">
        <v>481</v>
      </c>
    </row>
    <row r="94" spans="1:23" ht="15.75" x14ac:dyDescent="0.25">
      <c r="A94" s="3" t="s">
        <v>124</v>
      </c>
      <c r="B94" s="4">
        <v>44238</v>
      </c>
      <c r="C94" s="4" t="str">
        <f t="shared" si="2"/>
        <v>2021</v>
      </c>
      <c r="D94" s="4" t="str">
        <f t="shared" si="3"/>
        <v>Feb</v>
      </c>
      <c r="E94" s="3" t="s">
        <v>34</v>
      </c>
      <c r="F94" s="3" t="s">
        <v>12</v>
      </c>
      <c r="G94" s="3" t="s">
        <v>20</v>
      </c>
      <c r="H94" s="3" t="s">
        <v>14</v>
      </c>
      <c r="I94" s="3">
        <v>51.488481</v>
      </c>
      <c r="J94" s="3" t="s">
        <v>15</v>
      </c>
      <c r="K94" s="3" t="s">
        <v>16</v>
      </c>
      <c r="L94" s="3" t="s">
        <v>17</v>
      </c>
      <c r="M94" s="3">
        <v>-0.15748799999999999</v>
      </c>
      <c r="N94" s="3">
        <v>1</v>
      </c>
      <c r="O94" s="3">
        <v>2</v>
      </c>
      <c r="P94" s="3" t="s">
        <v>476</v>
      </c>
      <c r="Q94" s="3" t="s">
        <v>477</v>
      </c>
      <c r="R94" s="3" t="s">
        <v>483</v>
      </c>
      <c r="S94" s="3">
        <v>30</v>
      </c>
      <c r="T94" s="5">
        <v>0.3611111111111111</v>
      </c>
      <c r="U94" s="3" t="s">
        <v>479</v>
      </c>
      <c r="V94" s="3" t="s">
        <v>480</v>
      </c>
      <c r="W94" s="3" t="s">
        <v>481</v>
      </c>
    </row>
    <row r="95" spans="1:23" ht="15.75" x14ac:dyDescent="0.25">
      <c r="A95" s="6" t="s">
        <v>125</v>
      </c>
      <c r="B95" s="7">
        <v>44256</v>
      </c>
      <c r="C95" s="4" t="str">
        <f t="shared" si="2"/>
        <v>2021</v>
      </c>
      <c r="D95" s="4" t="str">
        <f t="shared" si="3"/>
        <v>Mar</v>
      </c>
      <c r="E95" s="6" t="s">
        <v>22</v>
      </c>
      <c r="F95" s="6" t="s">
        <v>25</v>
      </c>
      <c r="G95" s="6" t="s">
        <v>20</v>
      </c>
      <c r="H95" s="6" t="s">
        <v>23</v>
      </c>
      <c r="I95" s="6">
        <v>51.484361</v>
      </c>
      <c r="J95" s="6" t="s">
        <v>15</v>
      </c>
      <c r="K95" s="6" t="s">
        <v>16</v>
      </c>
      <c r="L95" s="6" t="s">
        <v>17</v>
      </c>
      <c r="M95" s="6">
        <v>-0.17580200000000001</v>
      </c>
      <c r="N95" s="6">
        <v>1</v>
      </c>
      <c r="O95" s="6">
        <v>2</v>
      </c>
      <c r="P95" s="6" t="s">
        <v>476</v>
      </c>
      <c r="Q95" s="6" t="s">
        <v>477</v>
      </c>
      <c r="R95" s="6" t="s">
        <v>483</v>
      </c>
      <c r="S95" s="6">
        <v>30</v>
      </c>
      <c r="T95" s="8">
        <v>0.54513888888888895</v>
      </c>
      <c r="U95" s="6" t="s">
        <v>479</v>
      </c>
      <c r="V95" s="6" t="s">
        <v>480</v>
      </c>
      <c r="W95" s="6" t="s">
        <v>489</v>
      </c>
    </row>
    <row r="96" spans="1:23" ht="15.75" x14ac:dyDescent="0.25">
      <c r="A96" s="3" t="s">
        <v>126</v>
      </c>
      <c r="B96" s="4">
        <v>44268</v>
      </c>
      <c r="C96" s="4" t="str">
        <f t="shared" si="2"/>
        <v>2021</v>
      </c>
      <c r="D96" s="4" t="str">
        <f t="shared" si="3"/>
        <v>Mar</v>
      </c>
      <c r="E96" s="3" t="s">
        <v>32</v>
      </c>
      <c r="F96" s="3" t="s">
        <v>12</v>
      </c>
      <c r="G96" s="3" t="s">
        <v>13</v>
      </c>
      <c r="H96" s="3" t="s">
        <v>23</v>
      </c>
      <c r="I96" s="3">
        <v>51.483603000000002</v>
      </c>
      <c r="J96" s="3" t="s">
        <v>15</v>
      </c>
      <c r="K96" s="3" t="s">
        <v>16</v>
      </c>
      <c r="L96" s="3" t="s">
        <v>17</v>
      </c>
      <c r="M96" s="3">
        <v>-0.18490599999999999</v>
      </c>
      <c r="N96" s="3">
        <v>1</v>
      </c>
      <c r="O96" s="3">
        <v>2</v>
      </c>
      <c r="P96" s="3" t="s">
        <v>476</v>
      </c>
      <c r="Q96" s="3" t="s">
        <v>477</v>
      </c>
      <c r="R96" s="3" t="s">
        <v>483</v>
      </c>
      <c r="S96" s="3">
        <v>30</v>
      </c>
      <c r="T96" s="5">
        <v>0.72916666666666663</v>
      </c>
      <c r="U96" s="3" t="s">
        <v>479</v>
      </c>
      <c r="V96" s="3" t="s">
        <v>480</v>
      </c>
      <c r="W96" s="3" t="s">
        <v>489</v>
      </c>
    </row>
    <row r="97" spans="1:23" ht="15.75" x14ac:dyDescent="0.25">
      <c r="A97" s="6" t="s">
        <v>127</v>
      </c>
      <c r="B97" s="7">
        <v>44259</v>
      </c>
      <c r="C97" s="4" t="str">
        <f t="shared" si="2"/>
        <v>2021</v>
      </c>
      <c r="D97" s="4" t="str">
        <f t="shared" si="3"/>
        <v>Mar</v>
      </c>
      <c r="E97" s="6" t="s">
        <v>34</v>
      </c>
      <c r="F97" s="6" t="s">
        <v>25</v>
      </c>
      <c r="G97" s="6" t="s">
        <v>13</v>
      </c>
      <c r="H97" s="6" t="s">
        <v>23</v>
      </c>
      <c r="I97" s="6">
        <v>51.486621999999997</v>
      </c>
      <c r="J97" s="6" t="s">
        <v>15</v>
      </c>
      <c r="K97" s="6" t="s">
        <v>16</v>
      </c>
      <c r="L97" s="6" t="s">
        <v>17</v>
      </c>
      <c r="M97" s="6">
        <v>-0.17081399999999999</v>
      </c>
      <c r="N97" s="6">
        <v>1</v>
      </c>
      <c r="O97" s="6">
        <v>2</v>
      </c>
      <c r="P97" s="6" t="s">
        <v>476</v>
      </c>
      <c r="Q97" s="6" t="s">
        <v>482</v>
      </c>
      <c r="R97" s="6" t="s">
        <v>483</v>
      </c>
      <c r="S97" s="6">
        <v>30</v>
      </c>
      <c r="T97" s="8">
        <v>0.2951388888888889</v>
      </c>
      <c r="U97" s="6" t="s">
        <v>479</v>
      </c>
      <c r="V97" s="6" t="s">
        <v>480</v>
      </c>
      <c r="W97" s="6" t="s">
        <v>481</v>
      </c>
    </row>
    <row r="98" spans="1:23" ht="15.75" x14ac:dyDescent="0.25">
      <c r="A98" s="3" t="s">
        <v>128</v>
      </c>
      <c r="B98" s="4">
        <v>44234</v>
      </c>
      <c r="C98" s="4" t="str">
        <f t="shared" si="2"/>
        <v>2021</v>
      </c>
      <c r="D98" s="4" t="str">
        <f t="shared" si="3"/>
        <v>Feb</v>
      </c>
      <c r="E98" s="3" t="s">
        <v>36</v>
      </c>
      <c r="F98" s="3" t="s">
        <v>12</v>
      </c>
      <c r="G98" s="3" t="s">
        <v>20</v>
      </c>
      <c r="H98" s="3" t="s">
        <v>23</v>
      </c>
      <c r="I98" s="3">
        <v>51.504966000000003</v>
      </c>
      <c r="J98" s="3" t="s">
        <v>15</v>
      </c>
      <c r="K98" s="3" t="s">
        <v>16</v>
      </c>
      <c r="L98" s="3" t="s">
        <v>17</v>
      </c>
      <c r="M98" s="3">
        <v>-0.19400000000000001</v>
      </c>
      <c r="N98" s="3">
        <v>1</v>
      </c>
      <c r="O98" s="3">
        <v>1</v>
      </c>
      <c r="P98" s="3" t="s">
        <v>476</v>
      </c>
      <c r="Q98" s="3" t="s">
        <v>477</v>
      </c>
      <c r="R98" s="3" t="s">
        <v>483</v>
      </c>
      <c r="S98" s="3">
        <v>30</v>
      </c>
      <c r="T98" s="5">
        <v>0.55208333333333337</v>
      </c>
      <c r="U98" s="3" t="s">
        <v>479</v>
      </c>
      <c r="V98" s="3" t="s">
        <v>486</v>
      </c>
      <c r="W98" s="3" t="s">
        <v>481</v>
      </c>
    </row>
    <row r="99" spans="1:23" ht="15.75" x14ac:dyDescent="0.25">
      <c r="A99" s="6" t="s">
        <v>129</v>
      </c>
      <c r="B99" s="7">
        <v>44272</v>
      </c>
      <c r="C99" s="4" t="str">
        <f t="shared" si="2"/>
        <v>2021</v>
      </c>
      <c r="D99" s="4" t="str">
        <f t="shared" si="3"/>
        <v>Mar</v>
      </c>
      <c r="E99" s="6" t="s">
        <v>27</v>
      </c>
      <c r="F99" s="6" t="s">
        <v>25</v>
      </c>
      <c r="G99" s="6" t="s">
        <v>20</v>
      </c>
      <c r="H99" s="6" t="s">
        <v>23</v>
      </c>
      <c r="I99" s="6">
        <v>51.495660000000001</v>
      </c>
      <c r="J99" s="6" t="s">
        <v>28</v>
      </c>
      <c r="K99" s="6" t="s">
        <v>16</v>
      </c>
      <c r="L99" s="6" t="s">
        <v>17</v>
      </c>
      <c r="M99" s="6">
        <v>-0.173766</v>
      </c>
      <c r="N99" s="6">
        <v>1</v>
      </c>
      <c r="O99" s="6">
        <v>1</v>
      </c>
      <c r="P99" s="6" t="s">
        <v>476</v>
      </c>
      <c r="Q99" s="6" t="s">
        <v>477</v>
      </c>
      <c r="R99" s="6" t="s">
        <v>483</v>
      </c>
      <c r="S99" s="6">
        <v>30</v>
      </c>
      <c r="T99" s="8">
        <v>0.95833333333333337</v>
      </c>
      <c r="U99" s="6" t="s">
        <v>479</v>
      </c>
      <c r="V99" s="6" t="s">
        <v>480</v>
      </c>
      <c r="W99" s="6" t="s">
        <v>481</v>
      </c>
    </row>
    <row r="100" spans="1:23" ht="15.75" x14ac:dyDescent="0.25">
      <c r="A100" s="3" t="s">
        <v>130</v>
      </c>
      <c r="B100" s="4">
        <v>44251</v>
      </c>
      <c r="C100" s="4" t="str">
        <f t="shared" si="2"/>
        <v>2021</v>
      </c>
      <c r="D100" s="4" t="str">
        <f t="shared" si="3"/>
        <v>Feb</v>
      </c>
      <c r="E100" s="3" t="s">
        <v>27</v>
      </c>
      <c r="F100" s="3" t="s">
        <v>12</v>
      </c>
      <c r="G100" s="3" t="s">
        <v>13</v>
      </c>
      <c r="H100" s="3" t="s">
        <v>14</v>
      </c>
      <c r="I100" s="3">
        <v>51.490535000000001</v>
      </c>
      <c r="J100" s="3" t="s">
        <v>15</v>
      </c>
      <c r="K100" s="3" t="s">
        <v>16</v>
      </c>
      <c r="L100" s="3" t="s">
        <v>17</v>
      </c>
      <c r="M100" s="3">
        <v>-0.17382700000000001</v>
      </c>
      <c r="N100" s="3">
        <v>1</v>
      </c>
      <c r="O100" s="3">
        <v>2</v>
      </c>
      <c r="P100" s="3" t="s">
        <v>476</v>
      </c>
      <c r="Q100" s="3" t="s">
        <v>477</v>
      </c>
      <c r="R100" s="3" t="s">
        <v>483</v>
      </c>
      <c r="S100" s="3">
        <v>30</v>
      </c>
      <c r="T100" s="5">
        <v>0.33333333333333331</v>
      </c>
      <c r="U100" s="3" t="s">
        <v>479</v>
      </c>
      <c r="V100" s="3" t="s">
        <v>480</v>
      </c>
      <c r="W100" s="3" t="s">
        <v>496</v>
      </c>
    </row>
    <row r="101" spans="1:23" ht="15.75" x14ac:dyDescent="0.25">
      <c r="A101" s="6" t="s">
        <v>131</v>
      </c>
      <c r="B101" s="7">
        <v>44275</v>
      </c>
      <c r="C101" s="4" t="str">
        <f t="shared" si="2"/>
        <v>2021</v>
      </c>
      <c r="D101" s="4" t="str">
        <f t="shared" si="3"/>
        <v>Mar</v>
      </c>
      <c r="E101" s="6" t="s">
        <v>32</v>
      </c>
      <c r="F101" s="6" t="s">
        <v>12</v>
      </c>
      <c r="G101" s="6" t="s">
        <v>13</v>
      </c>
      <c r="H101" s="6" t="s">
        <v>23</v>
      </c>
      <c r="I101" s="6">
        <v>51.486212999999999</v>
      </c>
      <c r="J101" s="6" t="s">
        <v>15</v>
      </c>
      <c r="K101" s="6" t="s">
        <v>16</v>
      </c>
      <c r="L101" s="6" t="s">
        <v>17</v>
      </c>
      <c r="M101" s="6">
        <v>-0.17342299999999999</v>
      </c>
      <c r="N101" s="6">
        <v>1</v>
      </c>
      <c r="O101" s="6">
        <v>2</v>
      </c>
      <c r="P101" s="6" t="s">
        <v>476</v>
      </c>
      <c r="Q101" s="6" t="s">
        <v>477</v>
      </c>
      <c r="R101" s="6" t="s">
        <v>483</v>
      </c>
      <c r="S101" s="6">
        <v>30</v>
      </c>
      <c r="T101" s="8">
        <v>0.3743055555555555</v>
      </c>
      <c r="U101" s="6" t="s">
        <v>479</v>
      </c>
      <c r="V101" s="6" t="s">
        <v>480</v>
      </c>
      <c r="W101" s="6" t="s">
        <v>489</v>
      </c>
    </row>
    <row r="102" spans="1:23" ht="15.75" x14ac:dyDescent="0.25">
      <c r="A102" s="3" t="s">
        <v>132</v>
      </c>
      <c r="B102" s="4">
        <v>44232</v>
      </c>
      <c r="C102" s="4" t="str">
        <f t="shared" si="2"/>
        <v>2021</v>
      </c>
      <c r="D102" s="4" t="str">
        <f t="shared" si="3"/>
        <v>Feb</v>
      </c>
      <c r="E102" s="3" t="s">
        <v>11</v>
      </c>
      <c r="F102" s="3" t="s">
        <v>12</v>
      </c>
      <c r="G102" s="3" t="s">
        <v>13</v>
      </c>
      <c r="H102" s="3" t="s">
        <v>23</v>
      </c>
      <c r="I102" s="3">
        <v>51.506774999999998</v>
      </c>
      <c r="J102" s="3" t="s">
        <v>15</v>
      </c>
      <c r="K102" s="3" t="s">
        <v>16</v>
      </c>
      <c r="L102" s="3" t="s">
        <v>17</v>
      </c>
      <c r="M102" s="3">
        <v>-0.19464899999999999</v>
      </c>
      <c r="N102" s="3">
        <v>1</v>
      </c>
      <c r="O102" s="3">
        <v>1</v>
      </c>
      <c r="P102" s="3" t="s">
        <v>476</v>
      </c>
      <c r="Q102" s="3" t="s">
        <v>482</v>
      </c>
      <c r="R102" s="3" t="s">
        <v>483</v>
      </c>
      <c r="S102" s="3">
        <v>30</v>
      </c>
      <c r="T102" s="5">
        <v>0.3611111111111111</v>
      </c>
      <c r="U102" s="3" t="s">
        <v>479</v>
      </c>
      <c r="V102" s="3" t="s">
        <v>490</v>
      </c>
      <c r="W102" s="3" t="s">
        <v>481</v>
      </c>
    </row>
    <row r="103" spans="1:23" ht="15.75" x14ac:dyDescent="0.25">
      <c r="A103" s="6" t="s">
        <v>133</v>
      </c>
      <c r="B103" s="7">
        <v>44275</v>
      </c>
      <c r="C103" s="4" t="str">
        <f t="shared" si="2"/>
        <v>2021</v>
      </c>
      <c r="D103" s="4" t="str">
        <f t="shared" si="3"/>
        <v>Mar</v>
      </c>
      <c r="E103" s="6" t="s">
        <v>32</v>
      </c>
      <c r="F103" s="6" t="s">
        <v>40</v>
      </c>
      <c r="G103" s="6" t="s">
        <v>41</v>
      </c>
      <c r="H103" s="6" t="s">
        <v>23</v>
      </c>
      <c r="I103" s="6">
        <v>51.486977000000003</v>
      </c>
      <c r="J103" s="6" t="s">
        <v>28</v>
      </c>
      <c r="K103" s="6" t="s">
        <v>16</v>
      </c>
      <c r="L103" s="6" t="s">
        <v>17</v>
      </c>
      <c r="M103" s="6">
        <v>-0.187941</v>
      </c>
      <c r="N103" s="6">
        <v>1</v>
      </c>
      <c r="O103" s="6">
        <v>3</v>
      </c>
      <c r="P103" s="6" t="s">
        <v>476</v>
      </c>
      <c r="Q103" s="6" t="s">
        <v>477</v>
      </c>
      <c r="R103" s="6" t="s">
        <v>478</v>
      </c>
      <c r="S103" s="6">
        <v>30</v>
      </c>
      <c r="T103" s="8">
        <v>0.84583333333333333</v>
      </c>
      <c r="U103" s="6" t="s">
        <v>479</v>
      </c>
      <c r="V103" s="6" t="s">
        <v>480</v>
      </c>
      <c r="W103" s="6" t="s">
        <v>481</v>
      </c>
    </row>
    <row r="104" spans="1:23" ht="15.75" x14ac:dyDescent="0.25">
      <c r="A104" s="3" t="s">
        <v>134</v>
      </c>
      <c r="B104" s="4">
        <v>44275</v>
      </c>
      <c r="C104" s="4" t="str">
        <f t="shared" si="2"/>
        <v>2021</v>
      </c>
      <c r="D104" s="4" t="str">
        <f t="shared" si="3"/>
        <v>Mar</v>
      </c>
      <c r="E104" s="3" t="s">
        <v>32</v>
      </c>
      <c r="F104" s="3" t="s">
        <v>12</v>
      </c>
      <c r="G104" s="3" t="s">
        <v>13</v>
      </c>
      <c r="H104" s="3" t="s">
        <v>14</v>
      </c>
      <c r="I104" s="3">
        <v>51.509793999999999</v>
      </c>
      <c r="J104" s="3" t="s">
        <v>15</v>
      </c>
      <c r="K104" s="3" t="s">
        <v>16</v>
      </c>
      <c r="L104" s="3" t="s">
        <v>17</v>
      </c>
      <c r="M104" s="3">
        <v>-0.197988</v>
      </c>
      <c r="N104" s="3">
        <v>1</v>
      </c>
      <c r="O104" s="3">
        <v>1</v>
      </c>
      <c r="P104" s="3" t="s">
        <v>476</v>
      </c>
      <c r="Q104" s="3" t="s">
        <v>477</v>
      </c>
      <c r="R104" s="3" t="s">
        <v>483</v>
      </c>
      <c r="S104" s="3">
        <v>30</v>
      </c>
      <c r="T104" s="5">
        <v>0.625</v>
      </c>
      <c r="U104" s="3" t="s">
        <v>479</v>
      </c>
      <c r="V104" s="3" t="s">
        <v>480</v>
      </c>
      <c r="W104" s="3" t="s">
        <v>484</v>
      </c>
    </row>
    <row r="105" spans="1:23" ht="15.75" x14ac:dyDescent="0.25">
      <c r="A105" s="6" t="s">
        <v>135</v>
      </c>
      <c r="B105" s="7">
        <v>44216</v>
      </c>
      <c r="C105" s="4" t="str">
        <f t="shared" si="2"/>
        <v>2021</v>
      </c>
      <c r="D105" s="4" t="str">
        <f t="shared" si="3"/>
        <v>Jan</v>
      </c>
      <c r="E105" s="6" t="s">
        <v>27</v>
      </c>
      <c r="F105" s="6" t="s">
        <v>25</v>
      </c>
      <c r="G105" s="6" t="s">
        <v>20</v>
      </c>
      <c r="H105" s="6" t="s">
        <v>23</v>
      </c>
      <c r="I105" s="6">
        <v>51.492564999999999</v>
      </c>
      <c r="J105" s="6" t="s">
        <v>28</v>
      </c>
      <c r="K105" s="6" t="s">
        <v>16</v>
      </c>
      <c r="L105" s="6" t="s">
        <v>17</v>
      </c>
      <c r="M105" s="6">
        <v>-0.20039599999999999</v>
      </c>
      <c r="N105" s="6">
        <v>2</v>
      </c>
      <c r="O105" s="6">
        <v>2</v>
      </c>
      <c r="P105" s="6" t="s">
        <v>476</v>
      </c>
      <c r="Q105" s="6" t="s">
        <v>477</v>
      </c>
      <c r="R105" s="6" t="s">
        <v>483</v>
      </c>
      <c r="S105" s="6">
        <v>30</v>
      </c>
      <c r="T105" s="8">
        <v>0.92708333333333337</v>
      </c>
      <c r="U105" s="6" t="s">
        <v>479</v>
      </c>
      <c r="V105" s="6" t="s">
        <v>480</v>
      </c>
      <c r="W105" s="6" t="s">
        <v>493</v>
      </c>
    </row>
    <row r="106" spans="1:23" ht="15.75" x14ac:dyDescent="0.25">
      <c r="A106" s="3" t="s">
        <v>136</v>
      </c>
      <c r="B106" s="4">
        <v>44276</v>
      </c>
      <c r="C106" s="4" t="str">
        <f t="shared" si="2"/>
        <v>2021</v>
      </c>
      <c r="D106" s="4" t="str">
        <f t="shared" si="3"/>
        <v>Mar</v>
      </c>
      <c r="E106" s="3" t="s">
        <v>36</v>
      </c>
      <c r="F106" s="3" t="s">
        <v>40</v>
      </c>
      <c r="G106" s="3" t="s">
        <v>41</v>
      </c>
      <c r="H106" s="3" t="s">
        <v>23</v>
      </c>
      <c r="I106" s="3">
        <v>51.486607999999997</v>
      </c>
      <c r="J106" s="3" t="s">
        <v>15</v>
      </c>
      <c r="K106" s="3" t="s">
        <v>16</v>
      </c>
      <c r="L106" s="3" t="s">
        <v>17</v>
      </c>
      <c r="M106" s="3">
        <v>-0.16995099999999999</v>
      </c>
      <c r="N106" s="3">
        <v>1</v>
      </c>
      <c r="O106" s="3">
        <v>3</v>
      </c>
      <c r="P106" s="3" t="s">
        <v>476</v>
      </c>
      <c r="Q106" s="3" t="s">
        <v>477</v>
      </c>
      <c r="R106" s="3" t="s">
        <v>483</v>
      </c>
      <c r="S106" s="3">
        <v>30</v>
      </c>
      <c r="T106" s="5">
        <v>0.68055555555555547</v>
      </c>
      <c r="U106" s="3" t="s">
        <v>479</v>
      </c>
      <c r="V106" s="3" t="s">
        <v>480</v>
      </c>
      <c r="W106" s="3" t="s">
        <v>495</v>
      </c>
    </row>
    <row r="107" spans="1:23" ht="15.75" x14ac:dyDescent="0.25">
      <c r="A107" s="6" t="s">
        <v>137</v>
      </c>
      <c r="B107" s="7">
        <v>44279</v>
      </c>
      <c r="C107" s="4" t="str">
        <f t="shared" si="2"/>
        <v>2021</v>
      </c>
      <c r="D107" s="4" t="str">
        <f t="shared" si="3"/>
        <v>Mar</v>
      </c>
      <c r="E107" s="6" t="s">
        <v>27</v>
      </c>
      <c r="F107" s="6" t="s">
        <v>12</v>
      </c>
      <c r="G107" s="6" t="s">
        <v>20</v>
      </c>
      <c r="H107" s="6" t="s">
        <v>23</v>
      </c>
      <c r="I107" s="6">
        <v>51.485669000000001</v>
      </c>
      <c r="J107" s="6" t="s">
        <v>15</v>
      </c>
      <c r="K107" s="6" t="s">
        <v>16</v>
      </c>
      <c r="L107" s="6" t="s">
        <v>17</v>
      </c>
      <c r="M107" s="6">
        <v>-0.17315700000000001</v>
      </c>
      <c r="N107" s="6">
        <v>1</v>
      </c>
      <c r="O107" s="6">
        <v>2</v>
      </c>
      <c r="P107" s="6" t="s">
        <v>476</v>
      </c>
      <c r="Q107" s="6" t="s">
        <v>477</v>
      </c>
      <c r="R107" s="6" t="s">
        <v>483</v>
      </c>
      <c r="S107" s="6">
        <v>30</v>
      </c>
      <c r="T107" s="8">
        <v>0.42708333333333331</v>
      </c>
      <c r="U107" s="6" t="s">
        <v>479</v>
      </c>
      <c r="V107" s="6" t="s">
        <v>480</v>
      </c>
      <c r="W107" s="6" t="s">
        <v>493</v>
      </c>
    </row>
    <row r="108" spans="1:23" ht="15.75" x14ac:dyDescent="0.25">
      <c r="A108" s="3" t="s">
        <v>138</v>
      </c>
      <c r="B108" s="4">
        <v>44278</v>
      </c>
      <c r="C108" s="4" t="str">
        <f t="shared" si="2"/>
        <v>2021</v>
      </c>
      <c r="D108" s="4" t="str">
        <f t="shared" si="3"/>
        <v>Mar</v>
      </c>
      <c r="E108" s="3" t="s">
        <v>19</v>
      </c>
      <c r="F108" s="3" t="s">
        <v>12</v>
      </c>
      <c r="G108" s="3" t="s">
        <v>13</v>
      </c>
      <c r="H108" s="3" t="s">
        <v>23</v>
      </c>
      <c r="I108" s="3">
        <v>51.488776000000001</v>
      </c>
      <c r="J108" s="3" t="s">
        <v>15</v>
      </c>
      <c r="K108" s="3" t="s">
        <v>16</v>
      </c>
      <c r="L108" s="3" t="s">
        <v>17</v>
      </c>
      <c r="M108" s="3">
        <v>-0.176346</v>
      </c>
      <c r="N108" s="3">
        <v>1</v>
      </c>
      <c r="O108" s="3">
        <v>2</v>
      </c>
      <c r="P108" s="3" t="s">
        <v>476</v>
      </c>
      <c r="Q108" s="3" t="s">
        <v>477</v>
      </c>
      <c r="R108" s="3" t="s">
        <v>483</v>
      </c>
      <c r="S108" s="3">
        <v>30</v>
      </c>
      <c r="T108" s="5">
        <v>0.34375</v>
      </c>
      <c r="U108" s="3" t="s">
        <v>479</v>
      </c>
      <c r="V108" s="3" t="s">
        <v>480</v>
      </c>
      <c r="W108" s="3" t="s">
        <v>487</v>
      </c>
    </row>
    <row r="109" spans="1:23" ht="15.75" x14ac:dyDescent="0.25">
      <c r="A109" s="6" t="s">
        <v>139</v>
      </c>
      <c r="B109" s="7">
        <v>44278</v>
      </c>
      <c r="C109" s="4" t="str">
        <f t="shared" si="2"/>
        <v>2021</v>
      </c>
      <c r="D109" s="4" t="str">
        <f t="shared" si="3"/>
        <v>Mar</v>
      </c>
      <c r="E109" s="6" t="s">
        <v>19</v>
      </c>
      <c r="F109" s="6" t="s">
        <v>25</v>
      </c>
      <c r="G109" s="6" t="s">
        <v>20</v>
      </c>
      <c r="H109" s="6" t="s">
        <v>23</v>
      </c>
      <c r="I109" s="6">
        <v>51.482259999999997</v>
      </c>
      <c r="J109" s="6" t="s">
        <v>15</v>
      </c>
      <c r="K109" s="6" t="s">
        <v>16</v>
      </c>
      <c r="L109" s="6" t="s">
        <v>17</v>
      </c>
      <c r="M109" s="6">
        <v>-0.17372499999999999</v>
      </c>
      <c r="N109" s="6">
        <v>1</v>
      </c>
      <c r="O109" s="6">
        <v>1</v>
      </c>
      <c r="P109" s="6" t="s">
        <v>476</v>
      </c>
      <c r="Q109" s="6" t="s">
        <v>482</v>
      </c>
      <c r="R109" s="6" t="s">
        <v>483</v>
      </c>
      <c r="S109" s="6">
        <v>30</v>
      </c>
      <c r="T109" s="8">
        <v>0.67569444444444438</v>
      </c>
      <c r="U109" s="6" t="s">
        <v>479</v>
      </c>
      <c r="V109" s="6" t="s">
        <v>490</v>
      </c>
      <c r="W109" s="6" t="s">
        <v>481</v>
      </c>
    </row>
    <row r="110" spans="1:23" ht="15.75" x14ac:dyDescent="0.25">
      <c r="A110" s="3" t="s">
        <v>140</v>
      </c>
      <c r="B110" s="4">
        <v>44278</v>
      </c>
      <c r="C110" s="4" t="str">
        <f t="shared" si="2"/>
        <v>2021</v>
      </c>
      <c r="D110" s="4" t="str">
        <f t="shared" si="3"/>
        <v>Mar</v>
      </c>
      <c r="E110" s="3" t="s">
        <v>19</v>
      </c>
      <c r="F110" s="3" t="s">
        <v>25</v>
      </c>
      <c r="G110" s="3" t="s">
        <v>13</v>
      </c>
      <c r="H110" s="3" t="s">
        <v>14</v>
      </c>
      <c r="I110" s="3">
        <v>51.483642000000003</v>
      </c>
      <c r="J110" s="3" t="s">
        <v>28</v>
      </c>
      <c r="K110" s="3" t="s">
        <v>16</v>
      </c>
      <c r="L110" s="3" t="s">
        <v>17</v>
      </c>
      <c r="M110" s="3">
        <v>-0.16430800000000001</v>
      </c>
      <c r="N110" s="3">
        <v>1</v>
      </c>
      <c r="O110" s="3">
        <v>1</v>
      </c>
      <c r="P110" s="3" t="s">
        <v>476</v>
      </c>
      <c r="Q110" s="3" t="s">
        <v>477</v>
      </c>
      <c r="R110" s="3" t="s">
        <v>483</v>
      </c>
      <c r="S110" s="3">
        <v>30</v>
      </c>
      <c r="T110" s="5">
        <v>0.8208333333333333</v>
      </c>
      <c r="U110" s="3" t="s">
        <v>479</v>
      </c>
      <c r="V110" s="3" t="s">
        <v>480</v>
      </c>
      <c r="W110" s="3" t="s">
        <v>481</v>
      </c>
    </row>
    <row r="111" spans="1:23" ht="15.75" x14ac:dyDescent="0.25">
      <c r="A111" s="6" t="s">
        <v>141</v>
      </c>
      <c r="B111" s="7">
        <v>44279</v>
      </c>
      <c r="C111" s="4" t="str">
        <f t="shared" si="2"/>
        <v>2021</v>
      </c>
      <c r="D111" s="4" t="str">
        <f t="shared" si="3"/>
        <v>Mar</v>
      </c>
      <c r="E111" s="6" t="s">
        <v>27</v>
      </c>
      <c r="F111" s="6" t="s">
        <v>12</v>
      </c>
      <c r="G111" s="6" t="s">
        <v>20</v>
      </c>
      <c r="H111" s="6" t="s">
        <v>14</v>
      </c>
      <c r="I111" s="6">
        <v>51.491833999999997</v>
      </c>
      <c r="J111" s="6" t="s">
        <v>28</v>
      </c>
      <c r="K111" s="6" t="s">
        <v>16</v>
      </c>
      <c r="L111" s="6" t="s">
        <v>17</v>
      </c>
      <c r="M111" s="6">
        <v>-0.16484399999999999</v>
      </c>
      <c r="N111" s="6">
        <v>1</v>
      </c>
      <c r="O111" s="6">
        <v>1</v>
      </c>
      <c r="P111" s="6" t="s">
        <v>476</v>
      </c>
      <c r="Q111" s="6" t="s">
        <v>482</v>
      </c>
      <c r="R111" s="6" t="s">
        <v>483</v>
      </c>
      <c r="S111" s="6">
        <v>30</v>
      </c>
      <c r="T111" s="8">
        <v>0.93194444444444446</v>
      </c>
      <c r="U111" s="6" t="s">
        <v>479</v>
      </c>
      <c r="V111" s="6" t="s">
        <v>490</v>
      </c>
      <c r="W111" s="6" t="s">
        <v>481</v>
      </c>
    </row>
    <row r="112" spans="1:23" ht="15.75" x14ac:dyDescent="0.25">
      <c r="A112" s="3" t="s">
        <v>142</v>
      </c>
      <c r="B112" s="4">
        <v>44279</v>
      </c>
      <c r="C112" s="4" t="str">
        <f t="shared" si="2"/>
        <v>2021</v>
      </c>
      <c r="D112" s="4" t="str">
        <f t="shared" si="3"/>
        <v>Mar</v>
      </c>
      <c r="E112" s="3" t="s">
        <v>27</v>
      </c>
      <c r="F112" s="3" t="s">
        <v>40</v>
      </c>
      <c r="G112" s="3" t="s">
        <v>41</v>
      </c>
      <c r="H112" s="3" t="s">
        <v>23</v>
      </c>
      <c r="I112" s="3">
        <v>51.491920999999998</v>
      </c>
      <c r="J112" s="3" t="s">
        <v>15</v>
      </c>
      <c r="K112" s="3" t="s">
        <v>16</v>
      </c>
      <c r="L112" s="3" t="s">
        <v>17</v>
      </c>
      <c r="M112" s="3">
        <v>-0.15893399999999999</v>
      </c>
      <c r="N112" s="3">
        <v>1</v>
      </c>
      <c r="O112" s="3">
        <v>1</v>
      </c>
      <c r="P112" s="3" t="s">
        <v>476</v>
      </c>
      <c r="Q112" s="3" t="s">
        <v>477</v>
      </c>
      <c r="R112" s="3" t="s">
        <v>483</v>
      </c>
      <c r="S112" s="3">
        <v>30</v>
      </c>
      <c r="T112" s="5">
        <v>0.59166666666666667</v>
      </c>
      <c r="U112" s="3" t="s">
        <v>479</v>
      </c>
      <c r="V112" s="3" t="s">
        <v>480</v>
      </c>
      <c r="W112" s="3" t="s">
        <v>493</v>
      </c>
    </row>
    <row r="113" spans="1:23" ht="15.75" x14ac:dyDescent="0.25">
      <c r="A113" s="6" t="s">
        <v>143</v>
      </c>
      <c r="B113" s="7">
        <v>44279</v>
      </c>
      <c r="C113" s="4" t="str">
        <f t="shared" si="2"/>
        <v>2021</v>
      </c>
      <c r="D113" s="4" t="str">
        <f t="shared" si="3"/>
        <v>Mar</v>
      </c>
      <c r="E113" s="6" t="s">
        <v>27</v>
      </c>
      <c r="F113" s="6" t="s">
        <v>40</v>
      </c>
      <c r="G113" s="6" t="s">
        <v>41</v>
      </c>
      <c r="H113" s="6" t="s">
        <v>23</v>
      </c>
      <c r="I113" s="6">
        <v>51.520592999999998</v>
      </c>
      <c r="J113" s="6" t="s">
        <v>15</v>
      </c>
      <c r="K113" s="6" t="s">
        <v>16</v>
      </c>
      <c r="L113" s="6" t="s">
        <v>17</v>
      </c>
      <c r="M113" s="6">
        <v>-0.21024699999999999</v>
      </c>
      <c r="N113" s="6">
        <v>1</v>
      </c>
      <c r="O113" s="6">
        <v>1</v>
      </c>
      <c r="P113" s="6" t="s">
        <v>476</v>
      </c>
      <c r="Q113" s="6" t="s">
        <v>477</v>
      </c>
      <c r="R113" s="6" t="s">
        <v>483</v>
      </c>
      <c r="S113" s="6">
        <v>30</v>
      </c>
      <c r="T113" s="8">
        <v>0.32847222222222222</v>
      </c>
      <c r="U113" s="6" t="s">
        <v>479</v>
      </c>
      <c r="V113" s="6" t="s">
        <v>480</v>
      </c>
      <c r="W113" s="6" t="s">
        <v>481</v>
      </c>
    </row>
    <row r="114" spans="1:23" ht="15.75" x14ac:dyDescent="0.25">
      <c r="A114" s="3" t="s">
        <v>144</v>
      </c>
      <c r="B114" s="4">
        <v>44276</v>
      </c>
      <c r="C114" s="4" t="str">
        <f t="shared" si="2"/>
        <v>2021</v>
      </c>
      <c r="D114" s="4" t="str">
        <f t="shared" si="3"/>
        <v>Mar</v>
      </c>
      <c r="E114" s="3" t="s">
        <v>36</v>
      </c>
      <c r="F114" s="3" t="s">
        <v>12</v>
      </c>
      <c r="G114" s="3" t="s">
        <v>13</v>
      </c>
      <c r="H114" s="3" t="s">
        <v>23</v>
      </c>
      <c r="I114" s="3">
        <v>51.486623999999999</v>
      </c>
      <c r="J114" s="3" t="s">
        <v>15</v>
      </c>
      <c r="K114" s="3" t="s">
        <v>16</v>
      </c>
      <c r="L114" s="3" t="s">
        <v>17</v>
      </c>
      <c r="M114" s="3">
        <v>-0.170958</v>
      </c>
      <c r="N114" s="3">
        <v>1</v>
      </c>
      <c r="O114" s="3">
        <v>2</v>
      </c>
      <c r="P114" s="3" t="s">
        <v>476</v>
      </c>
      <c r="Q114" s="3" t="s">
        <v>477</v>
      </c>
      <c r="R114" s="3" t="s">
        <v>483</v>
      </c>
      <c r="S114" s="3">
        <v>30</v>
      </c>
      <c r="T114" s="5">
        <v>0.40972222222222227</v>
      </c>
      <c r="U114" s="3" t="s">
        <v>479</v>
      </c>
      <c r="V114" s="3" t="s">
        <v>480</v>
      </c>
      <c r="W114" s="3" t="s">
        <v>481</v>
      </c>
    </row>
    <row r="115" spans="1:23" ht="15.75" x14ac:dyDescent="0.25">
      <c r="A115" s="6" t="s">
        <v>145</v>
      </c>
      <c r="B115" s="7">
        <v>44280</v>
      </c>
      <c r="C115" s="4" t="str">
        <f t="shared" si="2"/>
        <v>2021</v>
      </c>
      <c r="D115" s="4" t="str">
        <f t="shared" si="3"/>
        <v>Mar</v>
      </c>
      <c r="E115" s="6" t="s">
        <v>34</v>
      </c>
      <c r="F115" s="6" t="s">
        <v>40</v>
      </c>
      <c r="G115" s="6" t="s">
        <v>41</v>
      </c>
      <c r="H115" s="6" t="s">
        <v>23</v>
      </c>
      <c r="I115" s="6">
        <v>51.516401999999999</v>
      </c>
      <c r="J115" s="6" t="s">
        <v>15</v>
      </c>
      <c r="K115" s="6" t="s">
        <v>16</v>
      </c>
      <c r="L115" s="6" t="s">
        <v>17</v>
      </c>
      <c r="M115" s="6">
        <v>-0.21848200000000001</v>
      </c>
      <c r="N115" s="6">
        <v>1</v>
      </c>
      <c r="O115" s="6">
        <v>2</v>
      </c>
      <c r="P115" s="6" t="s">
        <v>476</v>
      </c>
      <c r="Q115" s="6" t="s">
        <v>477</v>
      </c>
      <c r="R115" s="6" t="s">
        <v>483</v>
      </c>
      <c r="S115" s="6">
        <v>30</v>
      </c>
      <c r="T115" s="8">
        <v>0.65972222222222221</v>
      </c>
      <c r="U115" s="6" t="s">
        <v>479</v>
      </c>
      <c r="V115" s="6" t="s">
        <v>480</v>
      </c>
      <c r="W115" s="6" t="s">
        <v>497</v>
      </c>
    </row>
    <row r="116" spans="1:23" ht="15.75" x14ac:dyDescent="0.25">
      <c r="A116" s="3" t="s">
        <v>146</v>
      </c>
      <c r="B116" s="4">
        <v>44282</v>
      </c>
      <c r="C116" s="4" t="str">
        <f t="shared" si="2"/>
        <v>2021</v>
      </c>
      <c r="D116" s="4" t="str">
        <f t="shared" si="3"/>
        <v>Mar</v>
      </c>
      <c r="E116" s="3" t="s">
        <v>32</v>
      </c>
      <c r="F116" s="3" t="s">
        <v>25</v>
      </c>
      <c r="G116" s="3" t="s">
        <v>20</v>
      </c>
      <c r="H116" s="3" t="s">
        <v>23</v>
      </c>
      <c r="I116" s="3">
        <v>51.489534999999997</v>
      </c>
      <c r="J116" s="3" t="s">
        <v>28</v>
      </c>
      <c r="K116" s="3" t="s">
        <v>16</v>
      </c>
      <c r="L116" s="3" t="s">
        <v>17</v>
      </c>
      <c r="M116" s="3">
        <v>-0.155861</v>
      </c>
      <c r="N116" s="3">
        <v>1</v>
      </c>
      <c r="O116" s="3">
        <v>2</v>
      </c>
      <c r="P116" s="3" t="s">
        <v>476</v>
      </c>
      <c r="Q116" s="3" t="s">
        <v>477</v>
      </c>
      <c r="R116" s="3" t="s">
        <v>483</v>
      </c>
      <c r="S116" s="3">
        <v>30</v>
      </c>
      <c r="T116" s="5">
        <v>0.84375</v>
      </c>
      <c r="U116" s="3" t="s">
        <v>479</v>
      </c>
      <c r="V116" s="3" t="s">
        <v>480</v>
      </c>
      <c r="W116" s="3" t="s">
        <v>481</v>
      </c>
    </row>
    <row r="117" spans="1:23" ht="15.75" x14ac:dyDescent="0.25">
      <c r="A117" s="6" t="s">
        <v>147</v>
      </c>
      <c r="B117" s="7">
        <v>44283</v>
      </c>
      <c r="C117" s="4" t="str">
        <f t="shared" si="2"/>
        <v>2021</v>
      </c>
      <c r="D117" s="4" t="str">
        <f t="shared" si="3"/>
        <v>Mar</v>
      </c>
      <c r="E117" s="6" t="s">
        <v>36</v>
      </c>
      <c r="F117" s="6" t="s">
        <v>12</v>
      </c>
      <c r="G117" s="6" t="s">
        <v>13</v>
      </c>
      <c r="H117" s="6" t="s">
        <v>23</v>
      </c>
      <c r="I117" s="6">
        <v>51.489744000000002</v>
      </c>
      <c r="J117" s="6" t="s">
        <v>15</v>
      </c>
      <c r="K117" s="6" t="s">
        <v>16</v>
      </c>
      <c r="L117" s="6" t="s">
        <v>17</v>
      </c>
      <c r="M117" s="6">
        <v>-0.175011</v>
      </c>
      <c r="N117" s="6">
        <v>1</v>
      </c>
      <c r="O117" s="6">
        <v>1</v>
      </c>
      <c r="P117" s="6" t="s">
        <v>476</v>
      </c>
      <c r="Q117" s="6" t="s">
        <v>477</v>
      </c>
      <c r="R117" s="6" t="s">
        <v>483</v>
      </c>
      <c r="S117" s="6">
        <v>30</v>
      </c>
      <c r="T117" s="8">
        <v>0.52777777777777779</v>
      </c>
      <c r="U117" s="6" t="s">
        <v>479</v>
      </c>
      <c r="V117" s="6" t="s">
        <v>480</v>
      </c>
      <c r="W117" s="6" t="s">
        <v>481</v>
      </c>
    </row>
    <row r="118" spans="1:23" ht="15.75" x14ac:dyDescent="0.25">
      <c r="A118" s="3" t="s">
        <v>148</v>
      </c>
      <c r="B118" s="4">
        <v>44282</v>
      </c>
      <c r="C118" s="4" t="str">
        <f t="shared" si="2"/>
        <v>2021</v>
      </c>
      <c r="D118" s="4" t="str">
        <f t="shared" si="3"/>
        <v>Mar</v>
      </c>
      <c r="E118" s="3" t="s">
        <v>32</v>
      </c>
      <c r="F118" s="3" t="s">
        <v>12</v>
      </c>
      <c r="G118" s="3" t="s">
        <v>20</v>
      </c>
      <c r="H118" s="3" t="s">
        <v>23</v>
      </c>
      <c r="I118" s="3">
        <v>51.492660000000001</v>
      </c>
      <c r="J118" s="3" t="s">
        <v>15</v>
      </c>
      <c r="K118" s="3" t="s">
        <v>16</v>
      </c>
      <c r="L118" s="3" t="s">
        <v>17</v>
      </c>
      <c r="M118" s="3">
        <v>-0.16020100000000001</v>
      </c>
      <c r="N118" s="3">
        <v>1</v>
      </c>
      <c r="O118" s="3">
        <v>1</v>
      </c>
      <c r="P118" s="3" t="s">
        <v>476</v>
      </c>
      <c r="Q118" s="3" t="s">
        <v>477</v>
      </c>
      <c r="R118" s="3" t="s">
        <v>483</v>
      </c>
      <c r="S118" s="3">
        <v>30</v>
      </c>
      <c r="T118" s="5">
        <v>0.41666666666666669</v>
      </c>
      <c r="U118" s="3" t="s">
        <v>479</v>
      </c>
      <c r="V118" s="3" t="s">
        <v>480</v>
      </c>
      <c r="W118" s="3" t="s">
        <v>481</v>
      </c>
    </row>
    <row r="119" spans="1:23" ht="15.75" x14ac:dyDescent="0.25">
      <c r="A119" s="6" t="s">
        <v>149</v>
      </c>
      <c r="B119" s="7">
        <v>44283</v>
      </c>
      <c r="C119" s="4" t="str">
        <f t="shared" si="2"/>
        <v>2021</v>
      </c>
      <c r="D119" s="4" t="str">
        <f t="shared" si="3"/>
        <v>Mar</v>
      </c>
      <c r="E119" s="6" t="s">
        <v>36</v>
      </c>
      <c r="F119" s="6" t="s">
        <v>12</v>
      </c>
      <c r="G119" s="6" t="s">
        <v>13</v>
      </c>
      <c r="H119" s="6" t="s">
        <v>23</v>
      </c>
      <c r="I119" s="6">
        <v>51.506957</v>
      </c>
      <c r="J119" s="6" t="s">
        <v>15</v>
      </c>
      <c r="K119" s="6" t="s">
        <v>16</v>
      </c>
      <c r="L119" s="6" t="s">
        <v>17</v>
      </c>
      <c r="M119" s="6">
        <v>-0.19478599999999999</v>
      </c>
      <c r="N119" s="6">
        <v>1</v>
      </c>
      <c r="O119" s="6">
        <v>1</v>
      </c>
      <c r="P119" s="6" t="s">
        <v>476</v>
      </c>
      <c r="Q119" s="6" t="s">
        <v>477</v>
      </c>
      <c r="R119" s="6" t="s">
        <v>483</v>
      </c>
      <c r="S119" s="6">
        <v>30</v>
      </c>
      <c r="T119" s="8">
        <v>0.22916666666666666</v>
      </c>
      <c r="U119" s="6" t="s">
        <v>479</v>
      </c>
      <c r="V119" s="6" t="s">
        <v>480</v>
      </c>
      <c r="W119" s="6" t="s">
        <v>481</v>
      </c>
    </row>
    <row r="120" spans="1:23" ht="15.75" x14ac:dyDescent="0.25">
      <c r="A120" s="3" t="s">
        <v>150</v>
      </c>
      <c r="B120" s="4">
        <v>44283</v>
      </c>
      <c r="C120" s="4" t="str">
        <f t="shared" si="2"/>
        <v>2021</v>
      </c>
      <c r="D120" s="4" t="str">
        <f t="shared" si="3"/>
        <v>Mar</v>
      </c>
      <c r="E120" s="3" t="s">
        <v>36</v>
      </c>
      <c r="F120" s="3" t="s">
        <v>40</v>
      </c>
      <c r="G120" s="3" t="s">
        <v>41</v>
      </c>
      <c r="H120" s="3" t="s">
        <v>14</v>
      </c>
      <c r="I120" s="3">
        <v>51.493541</v>
      </c>
      <c r="J120" s="3" t="s">
        <v>15</v>
      </c>
      <c r="K120" s="3" t="s">
        <v>16</v>
      </c>
      <c r="L120" s="3" t="s">
        <v>17</v>
      </c>
      <c r="M120" s="3">
        <v>-0.182062</v>
      </c>
      <c r="N120" s="3">
        <v>1</v>
      </c>
      <c r="O120" s="3">
        <v>1</v>
      </c>
      <c r="P120" s="3" t="s">
        <v>476</v>
      </c>
      <c r="Q120" s="3" t="s">
        <v>477</v>
      </c>
      <c r="R120" s="3" t="s">
        <v>483</v>
      </c>
      <c r="S120" s="3">
        <v>30</v>
      </c>
      <c r="T120" s="5">
        <v>0.27083333333333331</v>
      </c>
      <c r="U120" s="3" t="s">
        <v>479</v>
      </c>
      <c r="V120" s="3" t="s">
        <v>480</v>
      </c>
      <c r="W120" s="3" t="s">
        <v>481</v>
      </c>
    </row>
    <row r="121" spans="1:23" ht="15.75" x14ac:dyDescent="0.25">
      <c r="A121" s="6" t="s">
        <v>151</v>
      </c>
      <c r="B121" s="7">
        <v>44283</v>
      </c>
      <c r="C121" s="4" t="str">
        <f t="shared" si="2"/>
        <v>2021</v>
      </c>
      <c r="D121" s="4" t="str">
        <f t="shared" si="3"/>
        <v>Mar</v>
      </c>
      <c r="E121" s="6" t="s">
        <v>36</v>
      </c>
      <c r="F121" s="6" t="s">
        <v>40</v>
      </c>
      <c r="G121" s="6" t="s">
        <v>41</v>
      </c>
      <c r="H121" s="6" t="s">
        <v>23</v>
      </c>
      <c r="I121" s="6">
        <v>51.486182999999997</v>
      </c>
      <c r="J121" s="6" t="s">
        <v>15</v>
      </c>
      <c r="K121" s="6" t="s">
        <v>16</v>
      </c>
      <c r="L121" s="6" t="s">
        <v>17</v>
      </c>
      <c r="M121" s="6">
        <v>-0.18307499999999999</v>
      </c>
      <c r="N121" s="6">
        <v>1</v>
      </c>
      <c r="O121" s="6">
        <v>1</v>
      </c>
      <c r="P121" s="6" t="s">
        <v>476</v>
      </c>
      <c r="Q121" s="6" t="s">
        <v>482</v>
      </c>
      <c r="R121" s="6" t="s">
        <v>483</v>
      </c>
      <c r="S121" s="6">
        <v>30</v>
      </c>
      <c r="T121" s="8">
        <v>0.72291666666666676</v>
      </c>
      <c r="U121" s="6" t="s">
        <v>479</v>
      </c>
      <c r="V121" s="6" t="s">
        <v>490</v>
      </c>
      <c r="W121" s="6" t="s">
        <v>481</v>
      </c>
    </row>
    <row r="122" spans="1:23" ht="15.75" x14ac:dyDescent="0.25">
      <c r="A122" s="3" t="s">
        <v>152</v>
      </c>
      <c r="B122" s="4">
        <v>44273</v>
      </c>
      <c r="C122" s="4" t="str">
        <f t="shared" si="2"/>
        <v>2021</v>
      </c>
      <c r="D122" s="4" t="str">
        <f t="shared" si="3"/>
        <v>Mar</v>
      </c>
      <c r="E122" s="3" t="s">
        <v>34</v>
      </c>
      <c r="F122" s="3" t="s">
        <v>12</v>
      </c>
      <c r="G122" s="3" t="s">
        <v>13</v>
      </c>
      <c r="H122" s="3" t="s">
        <v>23</v>
      </c>
      <c r="I122" s="3">
        <v>51.497815000000003</v>
      </c>
      <c r="J122" s="3" t="s">
        <v>28</v>
      </c>
      <c r="K122" s="3" t="s">
        <v>16</v>
      </c>
      <c r="L122" s="3" t="s">
        <v>17</v>
      </c>
      <c r="M122" s="3">
        <v>-0.20263900000000001</v>
      </c>
      <c r="N122" s="3">
        <v>1</v>
      </c>
      <c r="O122" s="3">
        <v>2</v>
      </c>
      <c r="P122" s="3" t="s">
        <v>476</v>
      </c>
      <c r="Q122" s="3" t="s">
        <v>477</v>
      </c>
      <c r="R122" s="3" t="s">
        <v>483</v>
      </c>
      <c r="S122" s="3">
        <v>30</v>
      </c>
      <c r="T122" s="5">
        <v>0.8256944444444444</v>
      </c>
      <c r="U122" s="3" t="s">
        <v>479</v>
      </c>
      <c r="V122" s="3" t="s">
        <v>480</v>
      </c>
      <c r="W122" s="3" t="s">
        <v>481</v>
      </c>
    </row>
    <row r="123" spans="1:23" ht="15.75" x14ac:dyDescent="0.25">
      <c r="A123" s="6" t="s">
        <v>153</v>
      </c>
      <c r="B123" s="7">
        <v>44283</v>
      </c>
      <c r="C123" s="4" t="str">
        <f t="shared" si="2"/>
        <v>2021</v>
      </c>
      <c r="D123" s="4" t="str">
        <f t="shared" si="3"/>
        <v>Mar</v>
      </c>
      <c r="E123" s="6" t="s">
        <v>36</v>
      </c>
      <c r="F123" s="6" t="s">
        <v>12</v>
      </c>
      <c r="G123" s="6" t="s">
        <v>154</v>
      </c>
      <c r="H123" s="6" t="s">
        <v>23</v>
      </c>
      <c r="I123" s="6">
        <v>51.502755000000001</v>
      </c>
      <c r="J123" s="6" t="s">
        <v>15</v>
      </c>
      <c r="K123" s="6" t="s">
        <v>16</v>
      </c>
      <c r="L123" s="6" t="s">
        <v>17</v>
      </c>
      <c r="M123" s="6">
        <v>-0.19639300000000001</v>
      </c>
      <c r="N123" s="6">
        <v>2</v>
      </c>
      <c r="O123" s="6">
        <v>4</v>
      </c>
      <c r="P123" s="6" t="s">
        <v>476</v>
      </c>
      <c r="Q123" s="6" t="s">
        <v>482</v>
      </c>
      <c r="R123" s="6" t="s">
        <v>483</v>
      </c>
      <c r="S123" s="6">
        <v>30</v>
      </c>
      <c r="T123" s="8">
        <v>0.69097222222222221</v>
      </c>
      <c r="U123" s="6" t="s">
        <v>479</v>
      </c>
      <c r="V123" s="6" t="s">
        <v>480</v>
      </c>
      <c r="W123" s="6" t="s">
        <v>481</v>
      </c>
    </row>
    <row r="124" spans="1:23" ht="15.75" x14ac:dyDescent="0.25">
      <c r="A124" s="3" t="s">
        <v>155</v>
      </c>
      <c r="B124" s="4">
        <v>44279</v>
      </c>
      <c r="C124" s="4" t="str">
        <f t="shared" si="2"/>
        <v>2021</v>
      </c>
      <c r="D124" s="4" t="str">
        <f t="shared" si="3"/>
        <v>Mar</v>
      </c>
      <c r="E124" s="3" t="s">
        <v>27</v>
      </c>
      <c r="F124" s="3" t="s">
        <v>12</v>
      </c>
      <c r="G124" s="3" t="s">
        <v>20</v>
      </c>
      <c r="H124" s="3" t="s">
        <v>23</v>
      </c>
      <c r="I124" s="3">
        <v>51.487634999999997</v>
      </c>
      <c r="J124" s="3" t="s">
        <v>15</v>
      </c>
      <c r="K124" s="3" t="s">
        <v>16</v>
      </c>
      <c r="L124" s="3" t="s">
        <v>17</v>
      </c>
      <c r="M124" s="3">
        <v>-0.17812</v>
      </c>
      <c r="N124" s="3">
        <v>1</v>
      </c>
      <c r="O124" s="3">
        <v>2</v>
      </c>
      <c r="P124" s="3" t="s">
        <v>476</v>
      </c>
      <c r="Q124" s="3" t="s">
        <v>477</v>
      </c>
      <c r="R124" s="3" t="s">
        <v>483</v>
      </c>
      <c r="S124" s="3">
        <v>30</v>
      </c>
      <c r="T124" s="5">
        <v>0.3298611111111111</v>
      </c>
      <c r="U124" s="3" t="s">
        <v>479</v>
      </c>
      <c r="V124" s="3" t="s">
        <v>480</v>
      </c>
      <c r="W124" s="3" t="s">
        <v>481</v>
      </c>
    </row>
    <row r="125" spans="1:23" ht="15.75" x14ac:dyDescent="0.25">
      <c r="A125" s="6" t="s">
        <v>156</v>
      </c>
      <c r="B125" s="7">
        <v>44285</v>
      </c>
      <c r="C125" s="4" t="str">
        <f t="shared" si="2"/>
        <v>2021</v>
      </c>
      <c r="D125" s="4" t="str">
        <f t="shared" si="3"/>
        <v>Mar</v>
      </c>
      <c r="E125" s="6" t="s">
        <v>19</v>
      </c>
      <c r="F125" s="6" t="s">
        <v>12</v>
      </c>
      <c r="G125" s="6" t="s">
        <v>13</v>
      </c>
      <c r="H125" s="6" t="s">
        <v>23</v>
      </c>
      <c r="I125" s="6">
        <v>51.498814000000003</v>
      </c>
      <c r="J125" s="6" t="s">
        <v>15</v>
      </c>
      <c r="K125" s="6" t="s">
        <v>16</v>
      </c>
      <c r="L125" s="6" t="s">
        <v>17</v>
      </c>
      <c r="M125" s="6">
        <v>-0.179979</v>
      </c>
      <c r="N125" s="6">
        <v>1</v>
      </c>
      <c r="O125" s="6">
        <v>1</v>
      </c>
      <c r="P125" s="6" t="s">
        <v>476</v>
      </c>
      <c r="Q125" s="6" t="s">
        <v>477</v>
      </c>
      <c r="R125" s="6" t="s">
        <v>483</v>
      </c>
      <c r="S125" s="6">
        <v>30</v>
      </c>
      <c r="T125" s="8">
        <v>0.81597222222222221</v>
      </c>
      <c r="U125" s="6" t="s">
        <v>479</v>
      </c>
      <c r="V125" s="6" t="s">
        <v>480</v>
      </c>
      <c r="W125" s="6" t="s">
        <v>481</v>
      </c>
    </row>
    <row r="126" spans="1:23" ht="15.75" x14ac:dyDescent="0.25">
      <c r="A126" s="3" t="s">
        <v>157</v>
      </c>
      <c r="B126" s="4">
        <v>44268</v>
      </c>
      <c r="C126" s="4" t="str">
        <f t="shared" si="2"/>
        <v>2021</v>
      </c>
      <c r="D126" s="4" t="str">
        <f t="shared" si="3"/>
        <v>Mar</v>
      </c>
      <c r="E126" s="3" t="s">
        <v>32</v>
      </c>
      <c r="F126" s="3" t="s">
        <v>25</v>
      </c>
      <c r="G126" s="3" t="s">
        <v>154</v>
      </c>
      <c r="H126" s="3" t="s">
        <v>23</v>
      </c>
      <c r="I126" s="3">
        <v>51.501570999999998</v>
      </c>
      <c r="J126" s="3" t="s">
        <v>15</v>
      </c>
      <c r="K126" s="3" t="s">
        <v>158</v>
      </c>
      <c r="L126" s="3" t="s">
        <v>17</v>
      </c>
      <c r="M126" s="3">
        <v>-0.16070599999999999</v>
      </c>
      <c r="N126" s="3">
        <v>1</v>
      </c>
      <c r="O126" s="3">
        <v>2</v>
      </c>
      <c r="P126" s="3" t="s">
        <v>476</v>
      </c>
      <c r="Q126" s="3" t="s">
        <v>477</v>
      </c>
      <c r="R126" s="3" t="s">
        <v>483</v>
      </c>
      <c r="S126" s="3">
        <v>30</v>
      </c>
      <c r="T126" s="5">
        <v>0.625</v>
      </c>
      <c r="U126" s="3" t="s">
        <v>479</v>
      </c>
      <c r="V126" s="3" t="s">
        <v>480</v>
      </c>
      <c r="W126" s="3" t="s">
        <v>487</v>
      </c>
    </row>
    <row r="127" spans="1:23" ht="15.75" x14ac:dyDescent="0.25">
      <c r="A127" s="6" t="s">
        <v>159</v>
      </c>
      <c r="B127" s="7">
        <v>44287</v>
      </c>
      <c r="C127" s="4" t="str">
        <f t="shared" si="2"/>
        <v>2021</v>
      </c>
      <c r="D127" s="4" t="str">
        <f t="shared" si="3"/>
        <v>Apr</v>
      </c>
      <c r="E127" s="6" t="s">
        <v>34</v>
      </c>
      <c r="F127" s="6" t="s">
        <v>40</v>
      </c>
      <c r="G127" s="6" t="s">
        <v>41</v>
      </c>
      <c r="H127" s="6" t="s">
        <v>23</v>
      </c>
      <c r="I127" s="6">
        <v>51.493723000000003</v>
      </c>
      <c r="J127" s="6" t="s">
        <v>15</v>
      </c>
      <c r="K127" s="6" t="s">
        <v>16</v>
      </c>
      <c r="L127" s="6" t="s">
        <v>17</v>
      </c>
      <c r="M127" s="6">
        <v>-0.182199</v>
      </c>
      <c r="N127" s="6">
        <v>1</v>
      </c>
      <c r="O127" s="6">
        <v>1</v>
      </c>
      <c r="P127" s="6" t="s">
        <v>476</v>
      </c>
      <c r="Q127" s="6" t="s">
        <v>477</v>
      </c>
      <c r="R127" s="6" t="s">
        <v>483</v>
      </c>
      <c r="S127" s="6">
        <v>30</v>
      </c>
      <c r="T127" s="8">
        <v>0.3743055555555555</v>
      </c>
      <c r="U127" s="6" t="s">
        <v>479</v>
      </c>
      <c r="V127" s="6" t="s">
        <v>480</v>
      </c>
      <c r="W127" s="6" t="s">
        <v>481</v>
      </c>
    </row>
    <row r="128" spans="1:23" ht="15.75" x14ac:dyDescent="0.25">
      <c r="A128" s="3" t="s">
        <v>160</v>
      </c>
      <c r="B128" s="4">
        <v>44286</v>
      </c>
      <c r="C128" s="4" t="str">
        <f t="shared" si="2"/>
        <v>2021</v>
      </c>
      <c r="D128" s="4" t="str">
        <f t="shared" si="3"/>
        <v>Mar</v>
      </c>
      <c r="E128" s="3" t="s">
        <v>27</v>
      </c>
      <c r="F128" s="3" t="s">
        <v>12</v>
      </c>
      <c r="G128" s="3" t="s">
        <v>13</v>
      </c>
      <c r="H128" s="3" t="s">
        <v>23</v>
      </c>
      <c r="I128" s="3">
        <v>51.482582000000001</v>
      </c>
      <c r="J128" s="3" t="s">
        <v>15</v>
      </c>
      <c r="K128" s="3" t="s">
        <v>16</v>
      </c>
      <c r="L128" s="3" t="s">
        <v>17</v>
      </c>
      <c r="M128" s="3">
        <v>-0.171264</v>
      </c>
      <c r="N128" s="3">
        <v>1</v>
      </c>
      <c r="O128" s="3">
        <v>2</v>
      </c>
      <c r="P128" s="3" t="s">
        <v>476</v>
      </c>
      <c r="Q128" s="3" t="s">
        <v>477</v>
      </c>
      <c r="R128" s="3" t="s">
        <v>483</v>
      </c>
      <c r="S128" s="3">
        <v>30</v>
      </c>
      <c r="T128" s="5">
        <v>0.30208333333333331</v>
      </c>
      <c r="U128" s="3" t="s">
        <v>479</v>
      </c>
      <c r="V128" s="3" t="s">
        <v>480</v>
      </c>
      <c r="W128" s="3" t="s">
        <v>481</v>
      </c>
    </row>
    <row r="129" spans="1:23" ht="15.75" x14ac:dyDescent="0.25">
      <c r="A129" s="6" t="s">
        <v>161</v>
      </c>
      <c r="B129" s="7">
        <v>44286</v>
      </c>
      <c r="C129" s="4" t="str">
        <f t="shared" si="2"/>
        <v>2021</v>
      </c>
      <c r="D129" s="4" t="str">
        <f t="shared" si="3"/>
        <v>Mar</v>
      </c>
      <c r="E129" s="6" t="s">
        <v>27</v>
      </c>
      <c r="F129" s="6" t="s">
        <v>12</v>
      </c>
      <c r="G129" s="6" t="s">
        <v>13</v>
      </c>
      <c r="H129" s="6" t="s">
        <v>23</v>
      </c>
      <c r="I129" s="6">
        <v>51.506188999999999</v>
      </c>
      <c r="J129" s="6" t="s">
        <v>15</v>
      </c>
      <c r="K129" s="6" t="s">
        <v>16</v>
      </c>
      <c r="L129" s="6" t="s">
        <v>17</v>
      </c>
      <c r="M129" s="6">
        <v>-0.209226</v>
      </c>
      <c r="N129" s="6">
        <v>1</v>
      </c>
      <c r="O129" s="6">
        <v>1</v>
      </c>
      <c r="P129" s="6" t="s">
        <v>476</v>
      </c>
      <c r="Q129" s="6" t="s">
        <v>477</v>
      </c>
      <c r="R129" s="6" t="s">
        <v>483</v>
      </c>
      <c r="S129" s="6">
        <v>30</v>
      </c>
      <c r="T129" s="8">
        <v>0.68402777777777779</v>
      </c>
      <c r="U129" s="6" t="s">
        <v>479</v>
      </c>
      <c r="V129" s="6" t="s">
        <v>480</v>
      </c>
      <c r="W129" s="6" t="s">
        <v>481</v>
      </c>
    </row>
    <row r="130" spans="1:23" ht="15.75" x14ac:dyDescent="0.25">
      <c r="A130" s="3" t="s">
        <v>162</v>
      </c>
      <c r="B130" s="4">
        <v>44282</v>
      </c>
      <c r="C130" s="4" t="str">
        <f t="shared" si="2"/>
        <v>2021</v>
      </c>
      <c r="D130" s="4" t="str">
        <f t="shared" si="3"/>
        <v>Mar</v>
      </c>
      <c r="E130" s="3" t="s">
        <v>32</v>
      </c>
      <c r="F130" s="3" t="s">
        <v>12</v>
      </c>
      <c r="G130" s="3" t="s">
        <v>13</v>
      </c>
      <c r="H130" s="3" t="s">
        <v>23</v>
      </c>
      <c r="I130" s="3">
        <v>51.482902000000003</v>
      </c>
      <c r="J130" s="3" t="s">
        <v>15</v>
      </c>
      <c r="K130" s="3" t="s">
        <v>16</v>
      </c>
      <c r="L130" s="3" t="s">
        <v>17</v>
      </c>
      <c r="M130" s="3">
        <v>-0.186086</v>
      </c>
      <c r="N130" s="3">
        <v>1</v>
      </c>
      <c r="O130" s="3">
        <v>1</v>
      </c>
      <c r="P130" s="3" t="s">
        <v>476</v>
      </c>
      <c r="Q130" s="3" t="s">
        <v>477</v>
      </c>
      <c r="R130" s="3" t="s">
        <v>483</v>
      </c>
      <c r="S130" s="3">
        <v>30</v>
      </c>
      <c r="T130" s="5">
        <v>0.2951388888888889</v>
      </c>
      <c r="U130" s="3" t="s">
        <v>479</v>
      </c>
      <c r="V130" s="3" t="s">
        <v>480</v>
      </c>
      <c r="W130" s="3" t="s">
        <v>481</v>
      </c>
    </row>
    <row r="131" spans="1:23" ht="15.75" x14ac:dyDescent="0.25">
      <c r="A131" s="6" t="s">
        <v>163</v>
      </c>
      <c r="B131" s="7">
        <v>44289</v>
      </c>
      <c r="C131" s="4" t="str">
        <f t="shared" ref="C131:C194" si="4">TEXT(B131,"yyyy")</f>
        <v>2021</v>
      </c>
      <c r="D131" s="4" t="str">
        <f t="shared" ref="D131:D194" si="5">TEXT(B131,"mmm")</f>
        <v>Apr</v>
      </c>
      <c r="E131" s="6" t="s">
        <v>32</v>
      </c>
      <c r="F131" s="6" t="s">
        <v>25</v>
      </c>
      <c r="G131" s="6" t="s">
        <v>13</v>
      </c>
      <c r="H131" s="6" t="s">
        <v>14</v>
      </c>
      <c r="I131" s="6">
        <v>51.513128999999999</v>
      </c>
      <c r="J131" s="6" t="s">
        <v>15</v>
      </c>
      <c r="K131" s="6" t="s">
        <v>16</v>
      </c>
      <c r="L131" s="6" t="s">
        <v>17</v>
      </c>
      <c r="M131" s="6">
        <v>-0.204342</v>
      </c>
      <c r="N131" s="6">
        <v>1</v>
      </c>
      <c r="O131" s="6">
        <v>2</v>
      </c>
      <c r="P131" s="6" t="s">
        <v>476</v>
      </c>
      <c r="Q131" s="6" t="s">
        <v>477</v>
      </c>
      <c r="R131" s="6" t="s">
        <v>483</v>
      </c>
      <c r="S131" s="6">
        <v>30</v>
      </c>
      <c r="T131" s="8">
        <v>0.30208333333333331</v>
      </c>
      <c r="U131" s="6" t="s">
        <v>479</v>
      </c>
      <c r="V131" s="6" t="s">
        <v>480</v>
      </c>
      <c r="W131" s="6" t="s">
        <v>489</v>
      </c>
    </row>
    <row r="132" spans="1:23" ht="15.75" x14ac:dyDescent="0.25">
      <c r="A132" s="3" t="s">
        <v>164</v>
      </c>
      <c r="B132" s="4">
        <v>44292</v>
      </c>
      <c r="C132" s="4" t="str">
        <f t="shared" si="4"/>
        <v>2021</v>
      </c>
      <c r="D132" s="4" t="str">
        <f t="shared" si="5"/>
        <v>Apr</v>
      </c>
      <c r="E132" s="3" t="s">
        <v>19</v>
      </c>
      <c r="F132" s="3" t="s">
        <v>40</v>
      </c>
      <c r="G132" s="3" t="s">
        <v>41</v>
      </c>
      <c r="H132" s="3" t="s">
        <v>23</v>
      </c>
      <c r="I132" s="3">
        <v>51.521037999999997</v>
      </c>
      <c r="J132" s="3" t="s">
        <v>15</v>
      </c>
      <c r="K132" s="3" t="s">
        <v>16</v>
      </c>
      <c r="L132" s="3" t="s">
        <v>17</v>
      </c>
      <c r="M132" s="3">
        <v>-0.20994099999999999</v>
      </c>
      <c r="N132" s="3">
        <v>1</v>
      </c>
      <c r="O132" s="3">
        <v>1</v>
      </c>
      <c r="P132" s="3" t="s">
        <v>476</v>
      </c>
      <c r="Q132" s="3" t="s">
        <v>477</v>
      </c>
      <c r="R132" s="3" t="s">
        <v>483</v>
      </c>
      <c r="S132" s="3">
        <v>30</v>
      </c>
      <c r="T132" s="5">
        <v>0.60069444444444442</v>
      </c>
      <c r="U132" s="3" t="s">
        <v>479</v>
      </c>
      <c r="V132" s="3" t="s">
        <v>480</v>
      </c>
      <c r="W132" s="3" t="s">
        <v>481</v>
      </c>
    </row>
    <row r="133" spans="1:23" ht="15.75" x14ac:dyDescent="0.25">
      <c r="A133" s="6" t="s">
        <v>165</v>
      </c>
      <c r="B133" s="7">
        <v>44289</v>
      </c>
      <c r="C133" s="4" t="str">
        <f t="shared" si="4"/>
        <v>2021</v>
      </c>
      <c r="D133" s="4" t="str">
        <f t="shared" si="5"/>
        <v>Apr</v>
      </c>
      <c r="E133" s="6" t="s">
        <v>32</v>
      </c>
      <c r="F133" s="6" t="s">
        <v>40</v>
      </c>
      <c r="G133" s="6" t="s">
        <v>41</v>
      </c>
      <c r="H133" s="6" t="s">
        <v>23</v>
      </c>
      <c r="I133" s="6">
        <v>51.507137</v>
      </c>
      <c r="J133" s="6" t="s">
        <v>15</v>
      </c>
      <c r="K133" s="6" t="s">
        <v>16</v>
      </c>
      <c r="L133" s="6" t="s">
        <v>17</v>
      </c>
      <c r="M133" s="6">
        <v>-0.19477900000000001</v>
      </c>
      <c r="N133" s="6">
        <v>1</v>
      </c>
      <c r="O133" s="6">
        <v>1</v>
      </c>
      <c r="P133" s="6" t="s">
        <v>476</v>
      </c>
      <c r="Q133" s="6" t="s">
        <v>477</v>
      </c>
      <c r="R133" s="6" t="s">
        <v>483</v>
      </c>
      <c r="S133" s="6">
        <v>30</v>
      </c>
      <c r="T133" s="8">
        <v>0.69444444444444453</v>
      </c>
      <c r="U133" s="6" t="s">
        <v>479</v>
      </c>
      <c r="V133" s="6" t="s">
        <v>480</v>
      </c>
      <c r="W133" s="6" t="s">
        <v>487</v>
      </c>
    </row>
    <row r="134" spans="1:23" ht="15.75" x14ac:dyDescent="0.25">
      <c r="A134" s="3" t="s">
        <v>166</v>
      </c>
      <c r="B134" s="4">
        <v>44281</v>
      </c>
      <c r="C134" s="4" t="str">
        <f t="shared" si="4"/>
        <v>2021</v>
      </c>
      <c r="D134" s="4" t="str">
        <f t="shared" si="5"/>
        <v>Mar</v>
      </c>
      <c r="E134" s="3" t="s">
        <v>11</v>
      </c>
      <c r="F134" s="3" t="s">
        <v>25</v>
      </c>
      <c r="G134" s="3" t="s">
        <v>74</v>
      </c>
      <c r="H134" s="3" t="s">
        <v>23</v>
      </c>
      <c r="I134" s="3">
        <v>51.504669999999997</v>
      </c>
      <c r="J134" s="3" t="s">
        <v>15</v>
      </c>
      <c r="K134" s="3" t="s">
        <v>75</v>
      </c>
      <c r="L134" s="3" t="s">
        <v>17</v>
      </c>
      <c r="M134" s="3">
        <v>-0.21576999999999999</v>
      </c>
      <c r="N134" s="3">
        <v>1</v>
      </c>
      <c r="O134" s="3">
        <v>1</v>
      </c>
      <c r="P134" s="3" t="s">
        <v>476</v>
      </c>
      <c r="Q134" s="3" t="s">
        <v>477</v>
      </c>
      <c r="R134" s="3" t="s">
        <v>488</v>
      </c>
      <c r="S134" s="3">
        <v>30</v>
      </c>
      <c r="T134" s="5">
        <v>0.3125</v>
      </c>
      <c r="U134" s="3" t="s">
        <v>479</v>
      </c>
      <c r="V134" s="3" t="s">
        <v>480</v>
      </c>
      <c r="W134" s="3" t="s">
        <v>481</v>
      </c>
    </row>
    <row r="135" spans="1:23" ht="15.75" x14ac:dyDescent="0.25">
      <c r="A135" s="6" t="s">
        <v>167</v>
      </c>
      <c r="B135" s="7">
        <v>44277</v>
      </c>
      <c r="C135" s="4" t="str">
        <f t="shared" si="4"/>
        <v>2021</v>
      </c>
      <c r="D135" s="4" t="str">
        <f t="shared" si="5"/>
        <v>Mar</v>
      </c>
      <c r="E135" s="6" t="s">
        <v>22</v>
      </c>
      <c r="F135" s="6" t="s">
        <v>12</v>
      </c>
      <c r="G135" s="6" t="s">
        <v>20</v>
      </c>
      <c r="H135" s="6" t="s">
        <v>23</v>
      </c>
      <c r="I135" s="6">
        <v>51.492092</v>
      </c>
      <c r="J135" s="6" t="s">
        <v>28</v>
      </c>
      <c r="K135" s="6" t="s">
        <v>16</v>
      </c>
      <c r="L135" s="6" t="s">
        <v>17</v>
      </c>
      <c r="M135" s="6">
        <v>-0.16411300000000001</v>
      </c>
      <c r="N135" s="6">
        <v>1</v>
      </c>
      <c r="O135" s="6">
        <v>2</v>
      </c>
      <c r="P135" s="6" t="s">
        <v>476</v>
      </c>
      <c r="Q135" s="6" t="s">
        <v>477</v>
      </c>
      <c r="R135" s="6" t="s">
        <v>483</v>
      </c>
      <c r="S135" s="6">
        <v>30</v>
      </c>
      <c r="T135" s="8">
        <v>0.79513888888888884</v>
      </c>
      <c r="U135" s="6" t="s">
        <v>479</v>
      </c>
      <c r="V135" s="6" t="s">
        <v>480</v>
      </c>
      <c r="W135" s="6" t="s">
        <v>489</v>
      </c>
    </row>
    <row r="136" spans="1:23" ht="15.75" x14ac:dyDescent="0.25">
      <c r="A136" s="3" t="s">
        <v>168</v>
      </c>
      <c r="B136" s="4">
        <v>44284</v>
      </c>
      <c r="C136" s="4" t="str">
        <f t="shared" si="4"/>
        <v>2021</v>
      </c>
      <c r="D136" s="4" t="str">
        <f t="shared" si="5"/>
        <v>Mar</v>
      </c>
      <c r="E136" s="3" t="s">
        <v>22</v>
      </c>
      <c r="F136" s="3" t="s">
        <v>12</v>
      </c>
      <c r="G136" s="3" t="s">
        <v>13</v>
      </c>
      <c r="H136" s="3" t="s">
        <v>23</v>
      </c>
      <c r="I136" s="3">
        <v>51.487451999999998</v>
      </c>
      <c r="J136" s="3" t="s">
        <v>15</v>
      </c>
      <c r="K136" s="3" t="s">
        <v>16</v>
      </c>
      <c r="L136" s="3" t="s">
        <v>17</v>
      </c>
      <c r="M136" s="3">
        <v>-0.195412</v>
      </c>
      <c r="N136" s="3">
        <v>1</v>
      </c>
      <c r="O136" s="3">
        <v>1</v>
      </c>
      <c r="P136" s="3" t="s">
        <v>476</v>
      </c>
      <c r="Q136" s="3" t="s">
        <v>477</v>
      </c>
      <c r="R136" s="3" t="s">
        <v>483</v>
      </c>
      <c r="S136" s="3">
        <v>30</v>
      </c>
      <c r="T136" s="5">
        <v>0.69097222222222221</v>
      </c>
      <c r="U136" s="3" t="s">
        <v>479</v>
      </c>
      <c r="V136" s="3" t="s">
        <v>480</v>
      </c>
      <c r="W136" s="3" t="s">
        <v>481</v>
      </c>
    </row>
    <row r="137" spans="1:23" ht="15.75" x14ac:dyDescent="0.25">
      <c r="A137" s="6" t="s">
        <v>169</v>
      </c>
      <c r="B137" s="7">
        <v>44274</v>
      </c>
      <c r="C137" s="4" t="str">
        <f t="shared" si="4"/>
        <v>2021</v>
      </c>
      <c r="D137" s="4" t="str">
        <f t="shared" si="5"/>
        <v>Mar</v>
      </c>
      <c r="E137" s="6" t="s">
        <v>11</v>
      </c>
      <c r="F137" s="6" t="s">
        <v>40</v>
      </c>
      <c r="G137" s="6" t="s">
        <v>41</v>
      </c>
      <c r="H137" s="6" t="s">
        <v>23</v>
      </c>
      <c r="I137" s="6">
        <v>51.491920999999998</v>
      </c>
      <c r="J137" s="6" t="s">
        <v>28</v>
      </c>
      <c r="K137" s="6" t="s">
        <v>16</v>
      </c>
      <c r="L137" s="6" t="s">
        <v>17</v>
      </c>
      <c r="M137" s="6">
        <v>-0.15893399999999999</v>
      </c>
      <c r="N137" s="6">
        <v>2</v>
      </c>
      <c r="O137" s="6">
        <v>1</v>
      </c>
      <c r="P137" s="6" t="s">
        <v>476</v>
      </c>
      <c r="Q137" s="6" t="s">
        <v>477</v>
      </c>
      <c r="R137" s="6" t="s">
        <v>483</v>
      </c>
      <c r="S137" s="6">
        <v>30</v>
      </c>
      <c r="T137" s="8">
        <v>0.21597222222222223</v>
      </c>
      <c r="U137" s="6" t="s">
        <v>479</v>
      </c>
      <c r="V137" s="6" t="s">
        <v>480</v>
      </c>
      <c r="W137" s="6" t="s">
        <v>481</v>
      </c>
    </row>
    <row r="138" spans="1:23" ht="15.75" x14ac:dyDescent="0.25">
      <c r="A138" s="3" t="s">
        <v>170</v>
      </c>
      <c r="B138" s="4">
        <v>44278</v>
      </c>
      <c r="C138" s="4" t="str">
        <f t="shared" si="4"/>
        <v>2021</v>
      </c>
      <c r="D138" s="4" t="str">
        <f t="shared" si="5"/>
        <v>Mar</v>
      </c>
      <c r="E138" s="3" t="s">
        <v>19</v>
      </c>
      <c r="F138" s="3" t="s">
        <v>12</v>
      </c>
      <c r="G138" s="3" t="s">
        <v>104</v>
      </c>
      <c r="H138" s="3" t="s">
        <v>23</v>
      </c>
      <c r="I138" s="3">
        <v>51.477465000000002</v>
      </c>
      <c r="J138" s="3" t="s">
        <v>15</v>
      </c>
      <c r="K138" s="3" t="s">
        <v>16</v>
      </c>
      <c r="L138" s="3" t="s">
        <v>17</v>
      </c>
      <c r="M138" s="3">
        <v>-0.183422</v>
      </c>
      <c r="N138" s="3">
        <v>1</v>
      </c>
      <c r="O138" s="3">
        <v>2</v>
      </c>
      <c r="P138" s="3" t="s">
        <v>476</v>
      </c>
      <c r="Q138" s="3" t="s">
        <v>477</v>
      </c>
      <c r="R138" s="3" t="s">
        <v>483</v>
      </c>
      <c r="S138" s="3">
        <v>30</v>
      </c>
      <c r="T138" s="5">
        <v>0.34027777777777773</v>
      </c>
      <c r="U138" s="3" t="s">
        <v>479</v>
      </c>
      <c r="V138" s="3" t="s">
        <v>480</v>
      </c>
      <c r="W138" s="3" t="s">
        <v>481</v>
      </c>
    </row>
    <row r="139" spans="1:23" ht="15.75" x14ac:dyDescent="0.25">
      <c r="A139" s="6" t="s">
        <v>171</v>
      </c>
      <c r="B139" s="7">
        <v>44280</v>
      </c>
      <c r="C139" s="4" t="str">
        <f t="shared" si="4"/>
        <v>2021</v>
      </c>
      <c r="D139" s="4" t="str">
        <f t="shared" si="5"/>
        <v>Mar</v>
      </c>
      <c r="E139" s="6" t="s">
        <v>34</v>
      </c>
      <c r="F139" s="6" t="s">
        <v>25</v>
      </c>
      <c r="G139" s="6" t="s">
        <v>20</v>
      </c>
      <c r="H139" s="6" t="s">
        <v>23</v>
      </c>
      <c r="I139" s="6">
        <v>51.496606999999997</v>
      </c>
      <c r="J139" s="6" t="s">
        <v>15</v>
      </c>
      <c r="K139" s="6" t="s">
        <v>16</v>
      </c>
      <c r="L139" s="6" t="s">
        <v>17</v>
      </c>
      <c r="M139" s="6">
        <v>-0.20599999999999999</v>
      </c>
      <c r="N139" s="6">
        <v>1</v>
      </c>
      <c r="O139" s="6">
        <v>2</v>
      </c>
      <c r="P139" s="6" t="s">
        <v>476</v>
      </c>
      <c r="Q139" s="6" t="s">
        <v>477</v>
      </c>
      <c r="R139" s="6" t="s">
        <v>483</v>
      </c>
      <c r="S139" s="6">
        <v>30</v>
      </c>
      <c r="T139" s="8">
        <v>0.62083333333333335</v>
      </c>
      <c r="U139" s="6" t="s">
        <v>479</v>
      </c>
      <c r="V139" s="6" t="s">
        <v>480</v>
      </c>
      <c r="W139" s="6" t="s">
        <v>481</v>
      </c>
    </row>
    <row r="140" spans="1:23" ht="15.75" x14ac:dyDescent="0.25">
      <c r="A140" s="3" t="s">
        <v>172</v>
      </c>
      <c r="B140" s="4">
        <v>44294</v>
      </c>
      <c r="C140" s="4" t="str">
        <f t="shared" si="4"/>
        <v>2021</v>
      </c>
      <c r="D140" s="4" t="str">
        <f t="shared" si="5"/>
        <v>Apr</v>
      </c>
      <c r="E140" s="3" t="s">
        <v>34</v>
      </c>
      <c r="F140" s="3" t="s">
        <v>12</v>
      </c>
      <c r="G140" s="3" t="s">
        <v>13</v>
      </c>
      <c r="H140" s="3" t="s">
        <v>23</v>
      </c>
      <c r="I140" s="3">
        <v>51.494936000000003</v>
      </c>
      <c r="J140" s="3" t="s">
        <v>15</v>
      </c>
      <c r="K140" s="3" t="s">
        <v>16</v>
      </c>
      <c r="L140" s="3" t="s">
        <v>17</v>
      </c>
      <c r="M140" s="3">
        <v>-0.185032</v>
      </c>
      <c r="N140" s="3">
        <v>1</v>
      </c>
      <c r="O140" s="3">
        <v>2</v>
      </c>
      <c r="P140" s="3" t="s">
        <v>476</v>
      </c>
      <c r="Q140" s="3" t="s">
        <v>477</v>
      </c>
      <c r="R140" s="3" t="s">
        <v>483</v>
      </c>
      <c r="S140" s="3">
        <v>30</v>
      </c>
      <c r="T140" s="5">
        <v>0.77083333333333337</v>
      </c>
      <c r="U140" s="3" t="s">
        <v>479</v>
      </c>
      <c r="V140" s="3" t="s">
        <v>480</v>
      </c>
      <c r="W140" s="3" t="s">
        <v>481</v>
      </c>
    </row>
    <row r="141" spans="1:23" ht="15.75" x14ac:dyDescent="0.25">
      <c r="A141" s="6" t="s">
        <v>173</v>
      </c>
      <c r="B141" s="7">
        <v>44287</v>
      </c>
      <c r="C141" s="4" t="str">
        <f t="shared" si="4"/>
        <v>2021</v>
      </c>
      <c r="D141" s="4" t="str">
        <f t="shared" si="5"/>
        <v>Apr</v>
      </c>
      <c r="E141" s="6" t="s">
        <v>34</v>
      </c>
      <c r="F141" s="6" t="s">
        <v>25</v>
      </c>
      <c r="G141" s="6" t="s">
        <v>20</v>
      </c>
      <c r="H141" s="6" t="s">
        <v>23</v>
      </c>
      <c r="I141" s="6">
        <v>51.492747000000001</v>
      </c>
      <c r="J141" s="6" t="s">
        <v>28</v>
      </c>
      <c r="K141" s="6" t="s">
        <v>16</v>
      </c>
      <c r="L141" s="6" t="s">
        <v>17</v>
      </c>
      <c r="M141" s="6">
        <v>-0.20053299999999999</v>
      </c>
      <c r="N141" s="6">
        <v>1</v>
      </c>
      <c r="O141" s="6">
        <v>2</v>
      </c>
      <c r="P141" s="6" t="s">
        <v>476</v>
      </c>
      <c r="Q141" s="6" t="s">
        <v>477</v>
      </c>
      <c r="R141" s="6" t="s">
        <v>478</v>
      </c>
      <c r="S141" s="6">
        <v>30</v>
      </c>
      <c r="T141" s="8">
        <v>3.125E-2</v>
      </c>
      <c r="U141" s="6" t="s">
        <v>479</v>
      </c>
      <c r="V141" s="6" t="s">
        <v>480</v>
      </c>
      <c r="W141" s="6" t="s">
        <v>481</v>
      </c>
    </row>
    <row r="142" spans="1:23" ht="15.75" x14ac:dyDescent="0.25">
      <c r="A142" s="3" t="s">
        <v>174</v>
      </c>
      <c r="B142" s="4">
        <v>44281</v>
      </c>
      <c r="C142" s="4" t="str">
        <f t="shared" si="4"/>
        <v>2021</v>
      </c>
      <c r="D142" s="4" t="str">
        <f t="shared" si="5"/>
        <v>Mar</v>
      </c>
      <c r="E142" s="3" t="s">
        <v>11</v>
      </c>
      <c r="F142" s="3" t="s">
        <v>12</v>
      </c>
      <c r="G142" s="3" t="s">
        <v>13</v>
      </c>
      <c r="H142" s="3" t="s">
        <v>23</v>
      </c>
      <c r="I142" s="3">
        <v>51.499127000000001</v>
      </c>
      <c r="J142" s="3" t="s">
        <v>15</v>
      </c>
      <c r="K142" s="3" t="s">
        <v>16</v>
      </c>
      <c r="L142" s="3" t="s">
        <v>17</v>
      </c>
      <c r="M142" s="3">
        <v>-0.15965199999999999</v>
      </c>
      <c r="N142" s="3">
        <v>1</v>
      </c>
      <c r="O142" s="3">
        <v>2</v>
      </c>
      <c r="P142" s="3" t="s">
        <v>476</v>
      </c>
      <c r="Q142" s="3" t="s">
        <v>482</v>
      </c>
      <c r="R142" s="3" t="s">
        <v>483</v>
      </c>
      <c r="S142" s="3">
        <v>30</v>
      </c>
      <c r="T142" s="5">
        <v>0.4236111111111111</v>
      </c>
      <c r="U142" s="3" t="s">
        <v>479</v>
      </c>
      <c r="V142" s="3" t="s">
        <v>490</v>
      </c>
      <c r="W142" s="3" t="s">
        <v>481</v>
      </c>
    </row>
    <row r="143" spans="1:23" ht="15.75" x14ac:dyDescent="0.25">
      <c r="A143" s="6" t="s">
        <v>175</v>
      </c>
      <c r="B143" s="7">
        <v>44283</v>
      </c>
      <c r="C143" s="4" t="str">
        <f t="shared" si="4"/>
        <v>2021</v>
      </c>
      <c r="D143" s="4" t="str">
        <f t="shared" si="5"/>
        <v>Mar</v>
      </c>
      <c r="E143" s="6" t="s">
        <v>36</v>
      </c>
      <c r="F143" s="6" t="s">
        <v>40</v>
      </c>
      <c r="G143" s="6" t="s">
        <v>41</v>
      </c>
      <c r="H143" s="6" t="s">
        <v>14</v>
      </c>
      <c r="I143" s="6">
        <v>51.502268999999998</v>
      </c>
      <c r="J143" s="6" t="s">
        <v>28</v>
      </c>
      <c r="K143" s="6" t="s">
        <v>16</v>
      </c>
      <c r="L143" s="6" t="s">
        <v>17</v>
      </c>
      <c r="M143" s="6">
        <v>-0.18819900000000001</v>
      </c>
      <c r="N143" s="6">
        <v>1</v>
      </c>
      <c r="O143" s="6">
        <v>1</v>
      </c>
      <c r="P143" s="6" t="s">
        <v>476</v>
      </c>
      <c r="Q143" s="6" t="s">
        <v>477</v>
      </c>
      <c r="R143" s="6" t="s">
        <v>483</v>
      </c>
      <c r="S143" s="6">
        <v>30</v>
      </c>
      <c r="T143" s="8">
        <v>0.90625</v>
      </c>
      <c r="U143" s="6" t="s">
        <v>479</v>
      </c>
      <c r="V143" s="6" t="s">
        <v>480</v>
      </c>
      <c r="W143" s="6" t="s">
        <v>481</v>
      </c>
    </row>
    <row r="144" spans="1:23" ht="15.75" x14ac:dyDescent="0.25">
      <c r="A144" s="3" t="s">
        <v>176</v>
      </c>
      <c r="B144" s="4">
        <v>44294</v>
      </c>
      <c r="C144" s="4" t="str">
        <f t="shared" si="4"/>
        <v>2021</v>
      </c>
      <c r="D144" s="4" t="str">
        <f t="shared" si="5"/>
        <v>Apr</v>
      </c>
      <c r="E144" s="3" t="s">
        <v>34</v>
      </c>
      <c r="F144" s="3" t="s">
        <v>12</v>
      </c>
      <c r="G144" s="3" t="s">
        <v>13</v>
      </c>
      <c r="H144" s="3" t="s">
        <v>23</v>
      </c>
      <c r="I144" s="3">
        <v>51.488957999999997</v>
      </c>
      <c r="J144" s="3" t="s">
        <v>15</v>
      </c>
      <c r="K144" s="3" t="s">
        <v>16</v>
      </c>
      <c r="L144" s="3" t="s">
        <v>17</v>
      </c>
      <c r="M144" s="3">
        <v>-0.16495899999999999</v>
      </c>
      <c r="N144" s="3">
        <v>1</v>
      </c>
      <c r="O144" s="3">
        <v>3</v>
      </c>
      <c r="P144" s="3" t="s">
        <v>476</v>
      </c>
      <c r="Q144" s="3" t="s">
        <v>477</v>
      </c>
      <c r="R144" s="3" t="s">
        <v>483</v>
      </c>
      <c r="S144" s="3">
        <v>30</v>
      </c>
      <c r="T144" s="5">
        <v>0.58472222222222225</v>
      </c>
      <c r="U144" s="3" t="s">
        <v>479</v>
      </c>
      <c r="V144" s="3" t="s">
        <v>480</v>
      </c>
      <c r="W144" s="3" t="s">
        <v>493</v>
      </c>
    </row>
    <row r="145" spans="1:23" ht="15.75" x14ac:dyDescent="0.25">
      <c r="A145" s="6" t="s">
        <v>177</v>
      </c>
      <c r="B145" s="7">
        <v>44295</v>
      </c>
      <c r="C145" s="4" t="str">
        <f t="shared" si="4"/>
        <v>2021</v>
      </c>
      <c r="D145" s="4" t="str">
        <f t="shared" si="5"/>
        <v>Apr</v>
      </c>
      <c r="E145" s="6" t="s">
        <v>11</v>
      </c>
      <c r="F145" s="6" t="s">
        <v>40</v>
      </c>
      <c r="G145" s="6" t="s">
        <v>41</v>
      </c>
      <c r="H145" s="6" t="s">
        <v>14</v>
      </c>
      <c r="I145" s="6">
        <v>51.500996000000001</v>
      </c>
      <c r="J145" s="6" t="s">
        <v>15</v>
      </c>
      <c r="K145" s="6" t="s">
        <v>16</v>
      </c>
      <c r="L145" s="6" t="s">
        <v>17</v>
      </c>
      <c r="M145" s="6">
        <v>-0.19314799999999999</v>
      </c>
      <c r="N145" s="6">
        <v>1</v>
      </c>
      <c r="O145" s="6">
        <v>2</v>
      </c>
      <c r="P145" s="6" t="s">
        <v>476</v>
      </c>
      <c r="Q145" s="6" t="s">
        <v>477</v>
      </c>
      <c r="R145" s="6" t="s">
        <v>483</v>
      </c>
      <c r="S145" s="6">
        <v>30</v>
      </c>
      <c r="T145" s="8">
        <v>0.77777777777777779</v>
      </c>
      <c r="U145" s="6" t="s">
        <v>479</v>
      </c>
      <c r="V145" s="6" t="s">
        <v>480</v>
      </c>
      <c r="W145" s="6" t="s">
        <v>481</v>
      </c>
    </row>
    <row r="146" spans="1:23" ht="15.75" x14ac:dyDescent="0.25">
      <c r="A146" s="3" t="s">
        <v>178</v>
      </c>
      <c r="B146" s="4">
        <v>44295</v>
      </c>
      <c r="C146" s="4" t="str">
        <f t="shared" si="4"/>
        <v>2021</v>
      </c>
      <c r="D146" s="4" t="str">
        <f t="shared" si="5"/>
        <v>Apr</v>
      </c>
      <c r="E146" s="3" t="s">
        <v>11</v>
      </c>
      <c r="F146" s="3" t="s">
        <v>40</v>
      </c>
      <c r="G146" s="3" t="s">
        <v>41</v>
      </c>
      <c r="H146" s="3" t="s">
        <v>23</v>
      </c>
      <c r="I146" s="3">
        <v>51.496408000000002</v>
      </c>
      <c r="J146" s="3" t="s">
        <v>15</v>
      </c>
      <c r="K146" s="3" t="s">
        <v>16</v>
      </c>
      <c r="L146" s="3" t="s">
        <v>17</v>
      </c>
      <c r="M146" s="3">
        <v>-0.169846</v>
      </c>
      <c r="N146" s="3">
        <v>1</v>
      </c>
      <c r="O146" s="3">
        <v>2</v>
      </c>
      <c r="P146" s="3" t="s">
        <v>476</v>
      </c>
      <c r="Q146" s="3" t="s">
        <v>477</v>
      </c>
      <c r="R146" s="3" t="s">
        <v>488</v>
      </c>
      <c r="S146" s="3">
        <v>30</v>
      </c>
      <c r="T146" s="5">
        <v>0.38541666666666669</v>
      </c>
      <c r="U146" s="3" t="s">
        <v>479</v>
      </c>
      <c r="V146" s="3" t="s">
        <v>480</v>
      </c>
      <c r="W146" s="3" t="s">
        <v>481</v>
      </c>
    </row>
    <row r="147" spans="1:23" ht="15.75" x14ac:dyDescent="0.25">
      <c r="A147" s="6" t="s">
        <v>179</v>
      </c>
      <c r="B147" s="7">
        <v>44298</v>
      </c>
      <c r="C147" s="4" t="str">
        <f t="shared" si="4"/>
        <v>2021</v>
      </c>
      <c r="D147" s="4" t="str">
        <f t="shared" si="5"/>
        <v>Apr</v>
      </c>
      <c r="E147" s="6" t="s">
        <v>22</v>
      </c>
      <c r="F147" s="6" t="s">
        <v>25</v>
      </c>
      <c r="G147" s="6" t="s">
        <v>13</v>
      </c>
      <c r="H147" s="6" t="s">
        <v>23</v>
      </c>
      <c r="I147" s="6">
        <v>51.494692000000001</v>
      </c>
      <c r="J147" s="6" t="s">
        <v>15</v>
      </c>
      <c r="K147" s="6" t="s">
        <v>16</v>
      </c>
      <c r="L147" s="6" t="s">
        <v>17</v>
      </c>
      <c r="M147" s="6">
        <v>-0.19253300000000001</v>
      </c>
      <c r="N147" s="6">
        <v>3</v>
      </c>
      <c r="O147" s="6">
        <v>2</v>
      </c>
      <c r="P147" s="6" t="s">
        <v>476</v>
      </c>
      <c r="Q147" s="6" t="s">
        <v>477</v>
      </c>
      <c r="R147" s="6" t="s">
        <v>483</v>
      </c>
      <c r="S147" s="6">
        <v>30</v>
      </c>
      <c r="T147" s="8">
        <v>0.64027777777777783</v>
      </c>
      <c r="U147" s="6" t="s">
        <v>479</v>
      </c>
      <c r="V147" s="6" t="s">
        <v>480</v>
      </c>
      <c r="W147" s="6" t="s">
        <v>481</v>
      </c>
    </row>
    <row r="148" spans="1:23" ht="15.75" x14ac:dyDescent="0.25">
      <c r="A148" s="3" t="s">
        <v>180</v>
      </c>
      <c r="B148" s="4">
        <v>44298</v>
      </c>
      <c r="C148" s="4" t="str">
        <f t="shared" si="4"/>
        <v>2021</v>
      </c>
      <c r="D148" s="4" t="str">
        <f t="shared" si="5"/>
        <v>Apr</v>
      </c>
      <c r="E148" s="3" t="s">
        <v>22</v>
      </c>
      <c r="F148" s="3" t="s">
        <v>12</v>
      </c>
      <c r="G148" s="3" t="s">
        <v>13</v>
      </c>
      <c r="H148" s="3" t="s">
        <v>14</v>
      </c>
      <c r="I148" s="3">
        <v>51.490625999999999</v>
      </c>
      <c r="J148" s="3" t="s">
        <v>15</v>
      </c>
      <c r="K148" s="3" t="s">
        <v>16</v>
      </c>
      <c r="L148" s="3" t="s">
        <v>17</v>
      </c>
      <c r="M148" s="3">
        <v>-0.19125300000000001</v>
      </c>
      <c r="N148" s="3">
        <v>1</v>
      </c>
      <c r="O148" s="3">
        <v>1</v>
      </c>
      <c r="P148" s="3" t="s">
        <v>476</v>
      </c>
      <c r="Q148" s="3" t="s">
        <v>477</v>
      </c>
      <c r="R148" s="3" t="s">
        <v>478</v>
      </c>
      <c r="S148" s="3">
        <v>30</v>
      </c>
      <c r="T148" s="5">
        <v>0.65972222222222221</v>
      </c>
      <c r="U148" s="3" t="s">
        <v>479</v>
      </c>
      <c r="V148" s="3" t="s">
        <v>480</v>
      </c>
      <c r="W148" s="3" t="s">
        <v>481</v>
      </c>
    </row>
    <row r="149" spans="1:23" ht="15.75" x14ac:dyDescent="0.25">
      <c r="A149" s="6" t="s">
        <v>181</v>
      </c>
      <c r="B149" s="7">
        <v>44296</v>
      </c>
      <c r="C149" s="4" t="str">
        <f t="shared" si="4"/>
        <v>2021</v>
      </c>
      <c r="D149" s="4" t="str">
        <f t="shared" si="5"/>
        <v>Apr</v>
      </c>
      <c r="E149" s="6" t="s">
        <v>32</v>
      </c>
      <c r="F149" s="6" t="s">
        <v>25</v>
      </c>
      <c r="G149" s="6" t="s">
        <v>20</v>
      </c>
      <c r="H149" s="6" t="s">
        <v>23</v>
      </c>
      <c r="I149" s="6">
        <v>51.492930999999999</v>
      </c>
      <c r="J149" s="6" t="s">
        <v>15</v>
      </c>
      <c r="K149" s="6" t="s">
        <v>16</v>
      </c>
      <c r="L149" s="6" t="s">
        <v>17</v>
      </c>
      <c r="M149" s="6">
        <v>-0.20081399999999999</v>
      </c>
      <c r="N149" s="6">
        <v>1</v>
      </c>
      <c r="O149" s="6">
        <v>2</v>
      </c>
      <c r="P149" s="6" t="s">
        <v>476</v>
      </c>
      <c r="Q149" s="6" t="s">
        <v>482</v>
      </c>
      <c r="R149" s="6" t="s">
        <v>483</v>
      </c>
      <c r="S149" s="6">
        <v>30</v>
      </c>
      <c r="T149" s="8">
        <v>0.61875000000000002</v>
      </c>
      <c r="U149" s="6" t="s">
        <v>479</v>
      </c>
      <c r="V149" s="6" t="s">
        <v>490</v>
      </c>
      <c r="W149" s="6" t="s">
        <v>481</v>
      </c>
    </row>
    <row r="150" spans="1:23" ht="15.75" x14ac:dyDescent="0.25">
      <c r="A150" s="3" t="s">
        <v>182</v>
      </c>
      <c r="B150" s="4">
        <v>44301</v>
      </c>
      <c r="C150" s="4" t="str">
        <f t="shared" si="4"/>
        <v>2021</v>
      </c>
      <c r="D150" s="4" t="str">
        <f t="shared" si="5"/>
        <v>Apr</v>
      </c>
      <c r="E150" s="3" t="s">
        <v>34</v>
      </c>
      <c r="F150" s="3" t="s">
        <v>12</v>
      </c>
      <c r="G150" s="3" t="s">
        <v>13</v>
      </c>
      <c r="H150" s="3" t="s">
        <v>23</v>
      </c>
      <c r="I150" s="3">
        <v>51.521681999999998</v>
      </c>
      <c r="J150" s="3" t="s">
        <v>15</v>
      </c>
      <c r="K150" s="3" t="s">
        <v>16</v>
      </c>
      <c r="L150" s="3" t="s">
        <v>17</v>
      </c>
      <c r="M150" s="3">
        <v>-0.210925</v>
      </c>
      <c r="N150" s="3">
        <v>1</v>
      </c>
      <c r="O150" s="3">
        <v>1</v>
      </c>
      <c r="P150" s="3" t="s">
        <v>476</v>
      </c>
      <c r="Q150" s="3" t="s">
        <v>477</v>
      </c>
      <c r="R150" s="3" t="s">
        <v>483</v>
      </c>
      <c r="S150" s="3">
        <v>30</v>
      </c>
      <c r="T150" s="5">
        <v>0.65625</v>
      </c>
      <c r="U150" s="3" t="s">
        <v>479</v>
      </c>
      <c r="V150" s="3" t="s">
        <v>480</v>
      </c>
      <c r="W150" s="3" t="s">
        <v>481</v>
      </c>
    </row>
    <row r="151" spans="1:23" ht="15.75" x14ac:dyDescent="0.25">
      <c r="A151" s="6" t="s">
        <v>183</v>
      </c>
      <c r="B151" s="7">
        <v>44301</v>
      </c>
      <c r="C151" s="4" t="str">
        <f t="shared" si="4"/>
        <v>2021</v>
      </c>
      <c r="D151" s="4" t="str">
        <f t="shared" si="5"/>
        <v>Apr</v>
      </c>
      <c r="E151" s="6" t="s">
        <v>34</v>
      </c>
      <c r="F151" s="6" t="s">
        <v>12</v>
      </c>
      <c r="G151" s="6" t="s">
        <v>13</v>
      </c>
      <c r="H151" s="6" t="s">
        <v>23</v>
      </c>
      <c r="I151" s="6">
        <v>51.480111999999998</v>
      </c>
      <c r="J151" s="6" t="s">
        <v>15</v>
      </c>
      <c r="K151" s="6" t="s">
        <v>16</v>
      </c>
      <c r="L151" s="6" t="s">
        <v>17</v>
      </c>
      <c r="M151" s="6">
        <v>-0.180148</v>
      </c>
      <c r="N151" s="6">
        <v>1</v>
      </c>
      <c r="O151" s="6">
        <v>1</v>
      </c>
      <c r="P151" s="6" t="s">
        <v>476</v>
      </c>
      <c r="Q151" s="6" t="s">
        <v>477</v>
      </c>
      <c r="R151" s="6" t="s">
        <v>483</v>
      </c>
      <c r="S151" s="6">
        <v>30</v>
      </c>
      <c r="T151" s="8">
        <v>0.57638888888888895</v>
      </c>
      <c r="U151" s="6" t="s">
        <v>479</v>
      </c>
      <c r="V151" s="6" t="s">
        <v>480</v>
      </c>
      <c r="W151" s="6" t="s">
        <v>481</v>
      </c>
    </row>
    <row r="152" spans="1:23" ht="15.75" x14ac:dyDescent="0.25">
      <c r="A152" s="3" t="s">
        <v>184</v>
      </c>
      <c r="B152" s="4">
        <v>44300</v>
      </c>
      <c r="C152" s="4" t="str">
        <f t="shared" si="4"/>
        <v>2021</v>
      </c>
      <c r="D152" s="4" t="str">
        <f t="shared" si="5"/>
        <v>Apr</v>
      </c>
      <c r="E152" s="3" t="s">
        <v>27</v>
      </c>
      <c r="F152" s="3" t="s">
        <v>12</v>
      </c>
      <c r="G152" s="3" t="s">
        <v>13</v>
      </c>
      <c r="H152" s="3" t="s">
        <v>23</v>
      </c>
      <c r="I152" s="3">
        <v>51.490988000000002</v>
      </c>
      <c r="J152" s="3" t="s">
        <v>15</v>
      </c>
      <c r="K152" s="3" t="s">
        <v>16</v>
      </c>
      <c r="L152" s="3" t="s">
        <v>17</v>
      </c>
      <c r="M152" s="3">
        <v>-0.19728899999999999</v>
      </c>
      <c r="N152" s="3">
        <v>2</v>
      </c>
      <c r="O152" s="3">
        <v>2</v>
      </c>
      <c r="P152" s="3" t="s">
        <v>476</v>
      </c>
      <c r="Q152" s="3" t="s">
        <v>477</v>
      </c>
      <c r="R152" s="3" t="s">
        <v>478</v>
      </c>
      <c r="S152" s="3">
        <v>30</v>
      </c>
      <c r="T152" s="5">
        <v>0.55555555555555558</v>
      </c>
      <c r="U152" s="3" t="s">
        <v>479</v>
      </c>
      <c r="V152" s="3" t="s">
        <v>480</v>
      </c>
      <c r="W152" s="3" t="s">
        <v>481</v>
      </c>
    </row>
    <row r="153" spans="1:23" ht="15.75" x14ac:dyDescent="0.25">
      <c r="A153" s="6" t="s">
        <v>185</v>
      </c>
      <c r="B153" s="7">
        <v>44303</v>
      </c>
      <c r="C153" s="4" t="str">
        <f t="shared" si="4"/>
        <v>2021</v>
      </c>
      <c r="D153" s="4" t="str">
        <f t="shared" si="5"/>
        <v>Apr</v>
      </c>
      <c r="E153" s="6" t="s">
        <v>32</v>
      </c>
      <c r="F153" s="6" t="s">
        <v>12</v>
      </c>
      <c r="G153" s="6" t="s">
        <v>13</v>
      </c>
      <c r="H153" s="6" t="s">
        <v>23</v>
      </c>
      <c r="I153" s="6">
        <v>51.485441000000002</v>
      </c>
      <c r="J153" s="6" t="s">
        <v>15</v>
      </c>
      <c r="K153" s="6" t="s">
        <v>16</v>
      </c>
      <c r="L153" s="6" t="s">
        <v>17</v>
      </c>
      <c r="M153" s="6">
        <v>-0.18166399999999999</v>
      </c>
      <c r="N153" s="6">
        <v>1</v>
      </c>
      <c r="O153" s="6">
        <v>2</v>
      </c>
      <c r="P153" s="6" t="s">
        <v>476</v>
      </c>
      <c r="Q153" s="6" t="s">
        <v>482</v>
      </c>
      <c r="R153" s="6" t="s">
        <v>483</v>
      </c>
      <c r="S153" s="6">
        <v>30</v>
      </c>
      <c r="T153" s="8">
        <v>0.39583333333333331</v>
      </c>
      <c r="U153" s="6" t="s">
        <v>479</v>
      </c>
      <c r="V153" s="6" t="s">
        <v>490</v>
      </c>
      <c r="W153" s="6" t="s">
        <v>481</v>
      </c>
    </row>
    <row r="154" spans="1:23" ht="15.75" x14ac:dyDescent="0.25">
      <c r="A154" s="3" t="s">
        <v>186</v>
      </c>
      <c r="B154" s="4">
        <v>44306</v>
      </c>
      <c r="C154" s="4" t="str">
        <f t="shared" si="4"/>
        <v>2021</v>
      </c>
      <c r="D154" s="4" t="str">
        <f t="shared" si="5"/>
        <v>Apr</v>
      </c>
      <c r="E154" s="3" t="s">
        <v>19</v>
      </c>
      <c r="F154" s="3" t="s">
        <v>12</v>
      </c>
      <c r="G154" s="3" t="s">
        <v>13</v>
      </c>
      <c r="H154" s="3" t="s">
        <v>23</v>
      </c>
      <c r="I154" s="3">
        <v>51.492645000000003</v>
      </c>
      <c r="J154" s="3" t="s">
        <v>15</v>
      </c>
      <c r="K154" s="3" t="s">
        <v>16</v>
      </c>
      <c r="L154" s="3" t="s">
        <v>17</v>
      </c>
      <c r="M154" s="3">
        <v>-0.193911</v>
      </c>
      <c r="N154" s="3">
        <v>1</v>
      </c>
      <c r="O154" s="3">
        <v>1</v>
      </c>
      <c r="P154" s="3" t="s">
        <v>476</v>
      </c>
      <c r="Q154" s="3" t="s">
        <v>477</v>
      </c>
      <c r="R154" s="3" t="s">
        <v>483</v>
      </c>
      <c r="S154" s="3">
        <v>30</v>
      </c>
      <c r="T154" s="5">
        <v>0.64583333333333337</v>
      </c>
      <c r="U154" s="3" t="s">
        <v>479</v>
      </c>
      <c r="V154" s="3" t="s">
        <v>480</v>
      </c>
      <c r="W154" s="3" t="s">
        <v>489</v>
      </c>
    </row>
    <row r="155" spans="1:23" ht="15.75" x14ac:dyDescent="0.25">
      <c r="A155" s="6" t="s">
        <v>187</v>
      </c>
      <c r="B155" s="7">
        <v>44224</v>
      </c>
      <c r="C155" s="4" t="str">
        <f t="shared" si="4"/>
        <v>2021</v>
      </c>
      <c r="D155" s="4" t="str">
        <f t="shared" si="5"/>
        <v>Jan</v>
      </c>
      <c r="E155" s="6" t="s">
        <v>34</v>
      </c>
      <c r="F155" s="6" t="s">
        <v>40</v>
      </c>
      <c r="G155" s="6" t="s">
        <v>41</v>
      </c>
      <c r="H155" s="6" t="s">
        <v>14</v>
      </c>
      <c r="I155" s="6">
        <v>51.499915000000001</v>
      </c>
      <c r="J155" s="6" t="s">
        <v>15</v>
      </c>
      <c r="K155" s="6" t="s">
        <v>16</v>
      </c>
      <c r="L155" s="6" t="s">
        <v>17</v>
      </c>
      <c r="M155" s="6">
        <v>-0.21062500000000001</v>
      </c>
      <c r="N155" s="6">
        <v>1</v>
      </c>
      <c r="O155" s="6">
        <v>2</v>
      </c>
      <c r="P155" s="6" t="s">
        <v>476</v>
      </c>
      <c r="Q155" s="6" t="s">
        <v>477</v>
      </c>
      <c r="R155" s="6" t="s">
        <v>483</v>
      </c>
      <c r="S155" s="6">
        <v>30</v>
      </c>
      <c r="T155" s="8">
        <v>0.5625</v>
      </c>
      <c r="U155" s="6" t="s">
        <v>479</v>
      </c>
      <c r="V155" s="6" t="s">
        <v>480</v>
      </c>
      <c r="W155" s="6" t="s">
        <v>498</v>
      </c>
    </row>
    <row r="156" spans="1:23" ht="15.75" x14ac:dyDescent="0.25">
      <c r="A156" s="3" t="s">
        <v>188</v>
      </c>
      <c r="B156" s="4">
        <v>44306</v>
      </c>
      <c r="C156" s="4" t="str">
        <f t="shared" si="4"/>
        <v>2021</v>
      </c>
      <c r="D156" s="4" t="str">
        <f t="shared" si="5"/>
        <v>Apr</v>
      </c>
      <c r="E156" s="3" t="s">
        <v>19</v>
      </c>
      <c r="F156" s="3" t="s">
        <v>40</v>
      </c>
      <c r="G156" s="3" t="s">
        <v>41</v>
      </c>
      <c r="H156" s="3" t="s">
        <v>23</v>
      </c>
      <c r="I156" s="3">
        <v>51.477831000000002</v>
      </c>
      <c r="J156" s="3" t="s">
        <v>15</v>
      </c>
      <c r="K156" s="3" t="s">
        <v>16</v>
      </c>
      <c r="L156" s="3" t="s">
        <v>17</v>
      </c>
      <c r="M156" s="3">
        <v>-0.183839</v>
      </c>
      <c r="N156" s="3">
        <v>1</v>
      </c>
      <c r="O156" s="3">
        <v>2</v>
      </c>
      <c r="P156" s="3" t="s">
        <v>476</v>
      </c>
      <c r="Q156" s="3" t="s">
        <v>477</v>
      </c>
      <c r="R156" s="3" t="s">
        <v>483</v>
      </c>
      <c r="S156" s="3">
        <v>30</v>
      </c>
      <c r="T156" s="5">
        <v>0.71527777777777779</v>
      </c>
      <c r="U156" s="3" t="s">
        <v>479</v>
      </c>
      <c r="V156" s="3" t="s">
        <v>480</v>
      </c>
      <c r="W156" s="3" t="s">
        <v>481</v>
      </c>
    </row>
    <row r="157" spans="1:23" ht="15.75" x14ac:dyDescent="0.25">
      <c r="A157" s="6" t="s">
        <v>189</v>
      </c>
      <c r="B157" s="7">
        <v>44308</v>
      </c>
      <c r="C157" s="4" t="str">
        <f t="shared" si="4"/>
        <v>2021</v>
      </c>
      <c r="D157" s="4" t="str">
        <f t="shared" si="5"/>
        <v>Apr</v>
      </c>
      <c r="E157" s="6" t="s">
        <v>34</v>
      </c>
      <c r="F157" s="6" t="s">
        <v>12</v>
      </c>
      <c r="G157" s="6" t="s">
        <v>20</v>
      </c>
      <c r="H157" s="6" t="s">
        <v>23</v>
      </c>
      <c r="I157" s="6">
        <v>51.508817000000001</v>
      </c>
      <c r="J157" s="6" t="s">
        <v>15</v>
      </c>
      <c r="K157" s="6" t="s">
        <v>16</v>
      </c>
      <c r="L157" s="6" t="s">
        <v>17</v>
      </c>
      <c r="M157" s="6">
        <v>-0.210564</v>
      </c>
      <c r="N157" s="6">
        <v>1</v>
      </c>
      <c r="O157" s="6">
        <v>2</v>
      </c>
      <c r="P157" s="6" t="s">
        <v>476</v>
      </c>
      <c r="Q157" s="6" t="s">
        <v>477</v>
      </c>
      <c r="R157" s="6" t="s">
        <v>483</v>
      </c>
      <c r="S157" s="6">
        <v>30</v>
      </c>
      <c r="T157" s="8">
        <v>0.40833333333333338</v>
      </c>
      <c r="U157" s="6" t="s">
        <v>479</v>
      </c>
      <c r="V157" s="6" t="s">
        <v>480</v>
      </c>
      <c r="W157" s="6" t="s">
        <v>496</v>
      </c>
    </row>
    <row r="158" spans="1:23" ht="15.75" x14ac:dyDescent="0.25">
      <c r="A158" s="3" t="s">
        <v>190</v>
      </c>
      <c r="B158" s="4">
        <v>44302</v>
      </c>
      <c r="C158" s="4" t="str">
        <f t="shared" si="4"/>
        <v>2021</v>
      </c>
      <c r="D158" s="4" t="str">
        <f t="shared" si="5"/>
        <v>Apr</v>
      </c>
      <c r="E158" s="3" t="s">
        <v>11</v>
      </c>
      <c r="F158" s="3" t="s">
        <v>25</v>
      </c>
      <c r="G158" s="3" t="s">
        <v>20</v>
      </c>
      <c r="H158" s="3" t="s">
        <v>23</v>
      </c>
      <c r="I158" s="3">
        <v>51.481059999999999</v>
      </c>
      <c r="J158" s="3" t="s">
        <v>15</v>
      </c>
      <c r="K158" s="3" t="s">
        <v>16</v>
      </c>
      <c r="L158" s="3" t="s">
        <v>17</v>
      </c>
      <c r="M158" s="3">
        <v>-0.183279</v>
      </c>
      <c r="N158" s="3">
        <v>1</v>
      </c>
      <c r="O158" s="3">
        <v>2</v>
      </c>
      <c r="P158" s="3" t="s">
        <v>476</v>
      </c>
      <c r="Q158" s="3" t="s">
        <v>477</v>
      </c>
      <c r="R158" s="3" t="s">
        <v>483</v>
      </c>
      <c r="S158" s="3">
        <v>30</v>
      </c>
      <c r="T158" s="5">
        <v>0.34166666666666662</v>
      </c>
      <c r="U158" s="3" t="s">
        <v>479</v>
      </c>
      <c r="V158" s="3" t="s">
        <v>480</v>
      </c>
      <c r="W158" s="3" t="s">
        <v>481</v>
      </c>
    </row>
    <row r="159" spans="1:23" ht="15.75" x14ac:dyDescent="0.25">
      <c r="A159" s="6" t="s">
        <v>191</v>
      </c>
      <c r="B159" s="7">
        <v>44308</v>
      </c>
      <c r="C159" s="4" t="str">
        <f t="shared" si="4"/>
        <v>2021</v>
      </c>
      <c r="D159" s="4" t="str">
        <f t="shared" si="5"/>
        <v>Apr</v>
      </c>
      <c r="E159" s="6" t="s">
        <v>34</v>
      </c>
      <c r="F159" s="6" t="s">
        <v>12</v>
      </c>
      <c r="G159" s="6" t="s">
        <v>13</v>
      </c>
      <c r="H159" s="6" t="s">
        <v>23</v>
      </c>
      <c r="I159" s="6">
        <v>51.498241999999998</v>
      </c>
      <c r="J159" s="6" t="s">
        <v>15</v>
      </c>
      <c r="K159" s="6" t="s">
        <v>16</v>
      </c>
      <c r="L159" s="6" t="s">
        <v>17</v>
      </c>
      <c r="M159" s="6">
        <v>-0.201181</v>
      </c>
      <c r="N159" s="6">
        <v>1</v>
      </c>
      <c r="O159" s="6">
        <v>2</v>
      </c>
      <c r="P159" s="6" t="s">
        <v>476</v>
      </c>
      <c r="Q159" s="6" t="s">
        <v>477</v>
      </c>
      <c r="R159" s="6" t="s">
        <v>483</v>
      </c>
      <c r="S159" s="6">
        <v>30</v>
      </c>
      <c r="T159" s="8">
        <v>0.53125</v>
      </c>
      <c r="U159" s="6" t="s">
        <v>479</v>
      </c>
      <c r="V159" s="6" t="s">
        <v>480</v>
      </c>
      <c r="W159" s="6" t="s">
        <v>481</v>
      </c>
    </row>
    <row r="160" spans="1:23" ht="15.75" x14ac:dyDescent="0.25">
      <c r="A160" s="3" t="s">
        <v>192</v>
      </c>
      <c r="B160" s="4">
        <v>44306</v>
      </c>
      <c r="C160" s="4" t="str">
        <f t="shared" si="4"/>
        <v>2021</v>
      </c>
      <c r="D160" s="4" t="str">
        <f t="shared" si="5"/>
        <v>Apr</v>
      </c>
      <c r="E160" s="3" t="s">
        <v>19</v>
      </c>
      <c r="F160" s="3" t="s">
        <v>25</v>
      </c>
      <c r="G160" s="3" t="s">
        <v>20</v>
      </c>
      <c r="H160" s="3" t="s">
        <v>14</v>
      </c>
      <c r="I160" s="3">
        <v>51.489353999999999</v>
      </c>
      <c r="J160" s="3" t="s">
        <v>15</v>
      </c>
      <c r="K160" s="3" t="s">
        <v>16</v>
      </c>
      <c r="L160" s="3" t="s">
        <v>17</v>
      </c>
      <c r="M160" s="3">
        <v>-0.19044</v>
      </c>
      <c r="N160" s="3">
        <v>1</v>
      </c>
      <c r="O160" s="3">
        <v>2</v>
      </c>
      <c r="P160" s="3" t="s">
        <v>476</v>
      </c>
      <c r="Q160" s="3" t="s">
        <v>477</v>
      </c>
      <c r="R160" s="3" t="s">
        <v>483</v>
      </c>
      <c r="S160" s="3">
        <v>30</v>
      </c>
      <c r="T160" s="5">
        <v>0.70833333333333337</v>
      </c>
      <c r="U160" s="3" t="s">
        <v>479</v>
      </c>
      <c r="V160" s="3" t="s">
        <v>480</v>
      </c>
      <c r="W160" s="3" t="s">
        <v>497</v>
      </c>
    </row>
    <row r="161" spans="1:23" ht="15.75" x14ac:dyDescent="0.25">
      <c r="A161" s="6" t="s">
        <v>193</v>
      </c>
      <c r="B161" s="7">
        <v>44308</v>
      </c>
      <c r="C161" s="4" t="str">
        <f t="shared" si="4"/>
        <v>2021</v>
      </c>
      <c r="D161" s="4" t="str">
        <f t="shared" si="5"/>
        <v>Apr</v>
      </c>
      <c r="E161" s="6" t="s">
        <v>34</v>
      </c>
      <c r="F161" s="6" t="s">
        <v>25</v>
      </c>
      <c r="G161" s="6" t="s">
        <v>20</v>
      </c>
      <c r="H161" s="6" t="s">
        <v>23</v>
      </c>
      <c r="I161" s="6">
        <v>51.501365</v>
      </c>
      <c r="J161" s="6" t="s">
        <v>15</v>
      </c>
      <c r="K161" s="6" t="s">
        <v>16</v>
      </c>
      <c r="L161" s="6" t="s">
        <v>17</v>
      </c>
      <c r="M161" s="6">
        <v>-0.19370999999999999</v>
      </c>
      <c r="N161" s="6">
        <v>1</v>
      </c>
      <c r="O161" s="6">
        <v>1</v>
      </c>
      <c r="P161" s="6" t="s">
        <v>476</v>
      </c>
      <c r="Q161" s="6" t="s">
        <v>477</v>
      </c>
      <c r="R161" s="6" t="s">
        <v>483</v>
      </c>
      <c r="S161" s="6">
        <v>30</v>
      </c>
      <c r="T161" s="8">
        <v>0.44444444444444442</v>
      </c>
      <c r="U161" s="6" t="s">
        <v>479</v>
      </c>
      <c r="V161" s="6" t="s">
        <v>480</v>
      </c>
      <c r="W161" s="6" t="s">
        <v>481</v>
      </c>
    </row>
    <row r="162" spans="1:23" ht="15.75" x14ac:dyDescent="0.25">
      <c r="A162" s="3" t="s">
        <v>194</v>
      </c>
      <c r="B162" s="4">
        <v>44311</v>
      </c>
      <c r="C162" s="4" t="str">
        <f t="shared" si="4"/>
        <v>2021</v>
      </c>
      <c r="D162" s="4" t="str">
        <f t="shared" si="5"/>
        <v>Apr</v>
      </c>
      <c r="E162" s="3" t="s">
        <v>36</v>
      </c>
      <c r="F162" s="3" t="s">
        <v>12</v>
      </c>
      <c r="G162" s="3" t="s">
        <v>20</v>
      </c>
      <c r="H162" s="3" t="s">
        <v>23</v>
      </c>
      <c r="I162" s="3">
        <v>51.495196999999997</v>
      </c>
      <c r="J162" s="3" t="s">
        <v>15</v>
      </c>
      <c r="K162" s="3" t="s">
        <v>16</v>
      </c>
      <c r="L162" s="3" t="s">
        <v>17</v>
      </c>
      <c r="M162" s="3">
        <v>-0.19611500000000001</v>
      </c>
      <c r="N162" s="3">
        <v>1</v>
      </c>
      <c r="O162" s="3">
        <v>2</v>
      </c>
      <c r="P162" s="3" t="s">
        <v>476</v>
      </c>
      <c r="Q162" s="3" t="s">
        <v>477</v>
      </c>
      <c r="R162" s="3" t="s">
        <v>483</v>
      </c>
      <c r="S162" s="3">
        <v>30</v>
      </c>
      <c r="T162" s="5">
        <v>0.79166666666666663</v>
      </c>
      <c r="U162" s="3" t="s">
        <v>479</v>
      </c>
      <c r="V162" s="3" t="s">
        <v>480</v>
      </c>
      <c r="W162" s="3" t="s">
        <v>481</v>
      </c>
    </row>
    <row r="163" spans="1:23" ht="15.75" x14ac:dyDescent="0.25">
      <c r="A163" s="6" t="s">
        <v>195</v>
      </c>
      <c r="B163" s="7">
        <v>44312</v>
      </c>
      <c r="C163" s="4" t="str">
        <f t="shared" si="4"/>
        <v>2021</v>
      </c>
      <c r="D163" s="4" t="str">
        <f t="shared" si="5"/>
        <v>Apr</v>
      </c>
      <c r="E163" s="6" t="s">
        <v>22</v>
      </c>
      <c r="F163" s="6" t="s">
        <v>12</v>
      </c>
      <c r="G163" s="6" t="s">
        <v>13</v>
      </c>
      <c r="H163" s="6" t="s">
        <v>23</v>
      </c>
      <c r="I163" s="6">
        <v>51.481664000000002</v>
      </c>
      <c r="J163" s="6" t="s">
        <v>15</v>
      </c>
      <c r="K163" s="6" t="s">
        <v>16</v>
      </c>
      <c r="L163" s="6" t="s">
        <v>17</v>
      </c>
      <c r="M163" s="6">
        <v>-0.18743099999999999</v>
      </c>
      <c r="N163" s="6">
        <v>4</v>
      </c>
      <c r="O163" s="6">
        <v>2</v>
      </c>
      <c r="P163" s="6" t="s">
        <v>476</v>
      </c>
      <c r="Q163" s="6" t="s">
        <v>477</v>
      </c>
      <c r="R163" s="6" t="s">
        <v>483</v>
      </c>
      <c r="S163" s="6">
        <v>30</v>
      </c>
      <c r="T163" s="8">
        <v>0.57708333333333328</v>
      </c>
      <c r="U163" s="6" t="s">
        <v>479</v>
      </c>
      <c r="V163" s="6" t="s">
        <v>480</v>
      </c>
      <c r="W163" s="6" t="s">
        <v>481</v>
      </c>
    </row>
    <row r="164" spans="1:23" ht="15.75" x14ac:dyDescent="0.25">
      <c r="A164" s="3" t="s">
        <v>196</v>
      </c>
      <c r="B164" s="4">
        <v>44309</v>
      </c>
      <c r="C164" s="4" t="str">
        <f t="shared" si="4"/>
        <v>2021</v>
      </c>
      <c r="D164" s="4" t="str">
        <f t="shared" si="5"/>
        <v>Apr</v>
      </c>
      <c r="E164" s="3" t="s">
        <v>11</v>
      </c>
      <c r="F164" s="3" t="s">
        <v>25</v>
      </c>
      <c r="G164" s="3" t="s">
        <v>20</v>
      </c>
      <c r="H164" s="3" t="s">
        <v>23</v>
      </c>
      <c r="I164" s="3">
        <v>51.497126999999999</v>
      </c>
      <c r="J164" s="3" t="s">
        <v>15</v>
      </c>
      <c r="K164" s="3" t="s">
        <v>16</v>
      </c>
      <c r="L164" s="3" t="s">
        <v>17</v>
      </c>
      <c r="M164" s="3">
        <v>-0.204683</v>
      </c>
      <c r="N164" s="3">
        <v>1</v>
      </c>
      <c r="O164" s="3">
        <v>2</v>
      </c>
      <c r="P164" s="3" t="s">
        <v>476</v>
      </c>
      <c r="Q164" s="3" t="s">
        <v>477</v>
      </c>
      <c r="R164" s="3" t="s">
        <v>483</v>
      </c>
      <c r="S164" s="3">
        <v>30</v>
      </c>
      <c r="T164" s="5">
        <v>0.65972222222222221</v>
      </c>
      <c r="U164" s="3" t="s">
        <v>479</v>
      </c>
      <c r="V164" s="3" t="s">
        <v>480</v>
      </c>
      <c r="W164" s="3" t="s">
        <v>489</v>
      </c>
    </row>
    <row r="165" spans="1:23" ht="15.75" x14ac:dyDescent="0.25">
      <c r="A165" s="6" t="s">
        <v>197</v>
      </c>
      <c r="B165" s="7">
        <v>44310</v>
      </c>
      <c r="C165" s="4" t="str">
        <f t="shared" si="4"/>
        <v>2021</v>
      </c>
      <c r="D165" s="4" t="str">
        <f t="shared" si="5"/>
        <v>Apr</v>
      </c>
      <c r="E165" s="6" t="s">
        <v>32</v>
      </c>
      <c r="F165" s="6" t="s">
        <v>12</v>
      </c>
      <c r="G165" s="6" t="s">
        <v>13</v>
      </c>
      <c r="H165" s="6" t="s">
        <v>23</v>
      </c>
      <c r="I165" s="6">
        <v>51.481577000000001</v>
      </c>
      <c r="J165" s="6" t="s">
        <v>15</v>
      </c>
      <c r="K165" s="6" t="s">
        <v>16</v>
      </c>
      <c r="L165" s="6" t="s">
        <v>17</v>
      </c>
      <c r="M165" s="6">
        <v>-0.17605699999999999</v>
      </c>
      <c r="N165" s="6">
        <v>1</v>
      </c>
      <c r="O165" s="6">
        <v>2</v>
      </c>
      <c r="P165" s="6" t="s">
        <v>476</v>
      </c>
      <c r="Q165" s="6" t="s">
        <v>477</v>
      </c>
      <c r="R165" s="6" t="s">
        <v>483</v>
      </c>
      <c r="S165" s="6">
        <v>30</v>
      </c>
      <c r="T165" s="8">
        <v>0.30902777777777779</v>
      </c>
      <c r="U165" s="6" t="s">
        <v>479</v>
      </c>
      <c r="V165" s="6" t="s">
        <v>480</v>
      </c>
      <c r="W165" s="6" t="s">
        <v>481</v>
      </c>
    </row>
    <row r="166" spans="1:23" ht="15.75" x14ac:dyDescent="0.25">
      <c r="A166" s="3" t="s">
        <v>198</v>
      </c>
      <c r="B166" s="4">
        <v>44300</v>
      </c>
      <c r="C166" s="4" t="str">
        <f t="shared" si="4"/>
        <v>2021</v>
      </c>
      <c r="D166" s="4" t="str">
        <f t="shared" si="5"/>
        <v>Apr</v>
      </c>
      <c r="E166" s="3" t="s">
        <v>27</v>
      </c>
      <c r="F166" s="3" t="s">
        <v>12</v>
      </c>
      <c r="G166" s="3" t="s">
        <v>13</v>
      </c>
      <c r="H166" s="3" t="s">
        <v>23</v>
      </c>
      <c r="I166" s="3">
        <v>51.495809000000001</v>
      </c>
      <c r="J166" s="3" t="s">
        <v>15</v>
      </c>
      <c r="K166" s="3" t="s">
        <v>16</v>
      </c>
      <c r="L166" s="3" t="s">
        <v>17</v>
      </c>
      <c r="M166" s="3">
        <v>-0.17174300000000001</v>
      </c>
      <c r="N166" s="3">
        <v>1</v>
      </c>
      <c r="O166" s="3">
        <v>2</v>
      </c>
      <c r="P166" s="3" t="s">
        <v>476</v>
      </c>
      <c r="Q166" s="3" t="s">
        <v>477</v>
      </c>
      <c r="R166" s="3" t="s">
        <v>483</v>
      </c>
      <c r="S166" s="3">
        <v>30</v>
      </c>
      <c r="T166" s="5">
        <v>0.59722222222222221</v>
      </c>
      <c r="U166" s="3" t="s">
        <v>479</v>
      </c>
      <c r="V166" s="3" t="s">
        <v>480</v>
      </c>
      <c r="W166" s="3" t="s">
        <v>481</v>
      </c>
    </row>
    <row r="167" spans="1:23" ht="15.75" x14ac:dyDescent="0.25">
      <c r="A167" s="6" t="s">
        <v>199</v>
      </c>
      <c r="B167" s="7">
        <v>44296</v>
      </c>
      <c r="C167" s="4" t="str">
        <f t="shared" si="4"/>
        <v>2021</v>
      </c>
      <c r="D167" s="4" t="str">
        <f t="shared" si="5"/>
        <v>Apr</v>
      </c>
      <c r="E167" s="6" t="s">
        <v>32</v>
      </c>
      <c r="F167" s="6" t="s">
        <v>25</v>
      </c>
      <c r="G167" s="6" t="s">
        <v>20</v>
      </c>
      <c r="H167" s="6" t="s">
        <v>23</v>
      </c>
      <c r="I167" s="6">
        <v>51.481893999999997</v>
      </c>
      <c r="J167" s="6" t="s">
        <v>15</v>
      </c>
      <c r="K167" s="6" t="s">
        <v>16</v>
      </c>
      <c r="L167" s="6" t="s">
        <v>17</v>
      </c>
      <c r="M167" s="6">
        <v>-0.17330799999999999</v>
      </c>
      <c r="N167" s="6">
        <v>1</v>
      </c>
      <c r="O167" s="6">
        <v>2</v>
      </c>
      <c r="P167" s="6" t="s">
        <v>476</v>
      </c>
      <c r="Q167" s="6" t="s">
        <v>482</v>
      </c>
      <c r="R167" s="6" t="s">
        <v>483</v>
      </c>
      <c r="S167" s="6">
        <v>30</v>
      </c>
      <c r="T167" s="8">
        <v>0.55208333333333337</v>
      </c>
      <c r="U167" s="6" t="s">
        <v>479</v>
      </c>
      <c r="V167" s="6" t="s">
        <v>490</v>
      </c>
      <c r="W167" s="6" t="s">
        <v>481</v>
      </c>
    </row>
    <row r="168" spans="1:23" ht="15.75" x14ac:dyDescent="0.25">
      <c r="A168" s="3" t="s">
        <v>200</v>
      </c>
      <c r="B168" s="4">
        <v>44313</v>
      </c>
      <c r="C168" s="4" t="str">
        <f t="shared" si="4"/>
        <v>2021</v>
      </c>
      <c r="D168" s="4" t="str">
        <f t="shared" si="5"/>
        <v>Apr</v>
      </c>
      <c r="E168" s="3" t="s">
        <v>19</v>
      </c>
      <c r="F168" s="3" t="s">
        <v>40</v>
      </c>
      <c r="G168" s="3" t="s">
        <v>41</v>
      </c>
      <c r="H168" s="3" t="s">
        <v>23</v>
      </c>
      <c r="I168" s="3">
        <v>51.506866000000002</v>
      </c>
      <c r="J168" s="3" t="s">
        <v>15</v>
      </c>
      <c r="K168" s="3" t="s">
        <v>16</v>
      </c>
      <c r="L168" s="3" t="s">
        <v>17</v>
      </c>
      <c r="M168" s="3">
        <v>-0.20646200000000001</v>
      </c>
      <c r="N168" s="3">
        <v>1</v>
      </c>
      <c r="O168" s="3">
        <v>1</v>
      </c>
      <c r="P168" s="3" t="s">
        <v>476</v>
      </c>
      <c r="Q168" s="3" t="s">
        <v>482</v>
      </c>
      <c r="R168" s="3" t="s">
        <v>483</v>
      </c>
      <c r="S168" s="3">
        <v>30</v>
      </c>
      <c r="T168" s="5">
        <v>0.31597222222222221</v>
      </c>
      <c r="U168" s="3" t="s">
        <v>479</v>
      </c>
      <c r="V168" s="3" t="s">
        <v>480</v>
      </c>
      <c r="W168" s="3" t="s">
        <v>487</v>
      </c>
    </row>
    <row r="169" spans="1:23" ht="15.75" x14ac:dyDescent="0.25">
      <c r="A169" s="6" t="s">
        <v>201</v>
      </c>
      <c r="B169" s="7">
        <v>44313</v>
      </c>
      <c r="C169" s="4" t="str">
        <f t="shared" si="4"/>
        <v>2021</v>
      </c>
      <c r="D169" s="4" t="str">
        <f t="shared" si="5"/>
        <v>Apr</v>
      </c>
      <c r="E169" s="6" t="s">
        <v>19</v>
      </c>
      <c r="F169" s="6" t="s">
        <v>12</v>
      </c>
      <c r="G169" s="6" t="s">
        <v>13</v>
      </c>
      <c r="H169" s="6" t="s">
        <v>23</v>
      </c>
      <c r="I169" s="6">
        <v>51.493777000000001</v>
      </c>
      <c r="J169" s="6" t="s">
        <v>28</v>
      </c>
      <c r="K169" s="6" t="s">
        <v>16</v>
      </c>
      <c r="L169" s="6" t="s">
        <v>17</v>
      </c>
      <c r="M169" s="6">
        <v>-0.17412900000000001</v>
      </c>
      <c r="N169" s="6">
        <v>1</v>
      </c>
      <c r="O169" s="6">
        <v>1</v>
      </c>
      <c r="P169" s="6" t="s">
        <v>476</v>
      </c>
      <c r="Q169" s="6" t="s">
        <v>477</v>
      </c>
      <c r="R169" s="6" t="s">
        <v>483</v>
      </c>
      <c r="S169" s="6">
        <v>30</v>
      </c>
      <c r="T169" s="8">
        <v>0.83124999999999993</v>
      </c>
      <c r="U169" s="6" t="s">
        <v>479</v>
      </c>
      <c r="V169" s="6" t="s">
        <v>480</v>
      </c>
      <c r="W169" s="6" t="s">
        <v>481</v>
      </c>
    </row>
    <row r="170" spans="1:23" ht="15.75" x14ac:dyDescent="0.25">
      <c r="A170" s="3" t="s">
        <v>202</v>
      </c>
      <c r="B170" s="4">
        <v>44313</v>
      </c>
      <c r="C170" s="4" t="str">
        <f t="shared" si="4"/>
        <v>2021</v>
      </c>
      <c r="D170" s="4" t="str">
        <f t="shared" si="5"/>
        <v>Apr</v>
      </c>
      <c r="E170" s="3" t="s">
        <v>19</v>
      </c>
      <c r="F170" s="3" t="s">
        <v>25</v>
      </c>
      <c r="G170" s="3" t="s">
        <v>20</v>
      </c>
      <c r="H170" s="3" t="s">
        <v>23</v>
      </c>
      <c r="I170" s="3">
        <v>51.495117</v>
      </c>
      <c r="J170" s="3" t="s">
        <v>15</v>
      </c>
      <c r="K170" s="3" t="s">
        <v>16</v>
      </c>
      <c r="L170" s="3" t="s">
        <v>17</v>
      </c>
      <c r="M170" s="3">
        <v>-0.17349999999999999</v>
      </c>
      <c r="N170" s="3">
        <v>1</v>
      </c>
      <c r="O170" s="3">
        <v>2</v>
      </c>
      <c r="P170" s="3" t="s">
        <v>476</v>
      </c>
      <c r="Q170" s="3" t="s">
        <v>482</v>
      </c>
      <c r="R170" s="3" t="s">
        <v>478</v>
      </c>
      <c r="S170" s="3">
        <v>30</v>
      </c>
      <c r="T170" s="5">
        <v>0.57291666666666663</v>
      </c>
      <c r="U170" s="3" t="s">
        <v>479</v>
      </c>
      <c r="V170" s="3" t="s">
        <v>490</v>
      </c>
      <c r="W170" s="3" t="s">
        <v>492</v>
      </c>
    </row>
    <row r="171" spans="1:23" ht="15.75" x14ac:dyDescent="0.25">
      <c r="A171" s="6" t="s">
        <v>203</v>
      </c>
      <c r="B171" s="7">
        <v>44312</v>
      </c>
      <c r="C171" s="4" t="str">
        <f t="shared" si="4"/>
        <v>2021</v>
      </c>
      <c r="D171" s="4" t="str">
        <f t="shared" si="5"/>
        <v>Apr</v>
      </c>
      <c r="E171" s="6" t="s">
        <v>22</v>
      </c>
      <c r="F171" s="6" t="s">
        <v>25</v>
      </c>
      <c r="G171" s="6" t="s">
        <v>20</v>
      </c>
      <c r="H171" s="6" t="s">
        <v>23</v>
      </c>
      <c r="I171" s="6">
        <v>51.483420000000002</v>
      </c>
      <c r="J171" s="6" t="s">
        <v>15</v>
      </c>
      <c r="K171" s="6" t="s">
        <v>16</v>
      </c>
      <c r="L171" s="6" t="s">
        <v>17</v>
      </c>
      <c r="M171" s="6">
        <v>-0.16734199999999999</v>
      </c>
      <c r="N171" s="6">
        <v>2</v>
      </c>
      <c r="O171" s="6">
        <v>2</v>
      </c>
      <c r="P171" s="6" t="s">
        <v>476</v>
      </c>
      <c r="Q171" s="6" t="s">
        <v>477</v>
      </c>
      <c r="R171" s="6" t="s">
        <v>483</v>
      </c>
      <c r="S171" s="6">
        <v>30</v>
      </c>
      <c r="T171" s="8">
        <v>0.74305555555555547</v>
      </c>
      <c r="U171" s="6" t="s">
        <v>479</v>
      </c>
      <c r="V171" s="6" t="s">
        <v>480</v>
      </c>
      <c r="W171" s="6" t="s">
        <v>481</v>
      </c>
    </row>
    <row r="172" spans="1:23" ht="15.75" x14ac:dyDescent="0.25">
      <c r="A172" s="3" t="s">
        <v>204</v>
      </c>
      <c r="B172" s="4">
        <v>44315</v>
      </c>
      <c r="C172" s="4" t="str">
        <f t="shared" si="4"/>
        <v>2021</v>
      </c>
      <c r="D172" s="4" t="str">
        <f t="shared" si="5"/>
        <v>Apr</v>
      </c>
      <c r="E172" s="3" t="s">
        <v>34</v>
      </c>
      <c r="F172" s="3" t="s">
        <v>12</v>
      </c>
      <c r="G172" s="3" t="s">
        <v>13</v>
      </c>
      <c r="H172" s="3" t="s">
        <v>23</v>
      </c>
      <c r="I172" s="3">
        <v>51.507463999999999</v>
      </c>
      <c r="J172" s="3" t="s">
        <v>28</v>
      </c>
      <c r="K172" s="3" t="s">
        <v>16</v>
      </c>
      <c r="L172" s="3" t="s">
        <v>17</v>
      </c>
      <c r="M172" s="3">
        <v>-0.20442099999999999</v>
      </c>
      <c r="N172" s="3">
        <v>2</v>
      </c>
      <c r="O172" s="3">
        <v>2</v>
      </c>
      <c r="P172" s="3" t="s">
        <v>476</v>
      </c>
      <c r="Q172" s="3" t="s">
        <v>477</v>
      </c>
      <c r="R172" s="3" t="s">
        <v>483</v>
      </c>
      <c r="S172" s="3">
        <v>30</v>
      </c>
      <c r="T172" s="5">
        <v>0.81736111111111109</v>
      </c>
      <c r="U172" s="3" t="s">
        <v>479</v>
      </c>
      <c r="V172" s="3" t="s">
        <v>480</v>
      </c>
      <c r="W172" s="3" t="s">
        <v>481</v>
      </c>
    </row>
    <row r="173" spans="1:23" ht="15.75" x14ac:dyDescent="0.25">
      <c r="A173" s="6" t="s">
        <v>205</v>
      </c>
      <c r="B173" s="7">
        <v>44312</v>
      </c>
      <c r="C173" s="4" t="str">
        <f t="shared" si="4"/>
        <v>2021</v>
      </c>
      <c r="D173" s="4" t="str">
        <f t="shared" si="5"/>
        <v>Apr</v>
      </c>
      <c r="E173" s="6" t="s">
        <v>22</v>
      </c>
      <c r="F173" s="6" t="s">
        <v>25</v>
      </c>
      <c r="G173" s="6" t="s">
        <v>20</v>
      </c>
      <c r="H173" s="6" t="s">
        <v>23</v>
      </c>
      <c r="I173" s="6">
        <v>51.514786999999998</v>
      </c>
      <c r="J173" s="6" t="s">
        <v>15</v>
      </c>
      <c r="K173" s="6" t="s">
        <v>158</v>
      </c>
      <c r="L173" s="6" t="s">
        <v>17</v>
      </c>
      <c r="M173" s="6">
        <v>-0.19519700000000001</v>
      </c>
      <c r="N173" s="6">
        <v>1</v>
      </c>
      <c r="O173" s="6">
        <v>2</v>
      </c>
      <c r="P173" s="6" t="s">
        <v>476</v>
      </c>
      <c r="Q173" s="6" t="s">
        <v>477</v>
      </c>
      <c r="R173" s="6" t="s">
        <v>483</v>
      </c>
      <c r="S173" s="6">
        <v>30</v>
      </c>
      <c r="T173" s="8">
        <v>0.80555555555555547</v>
      </c>
      <c r="U173" s="6" t="s">
        <v>479</v>
      </c>
      <c r="V173" s="6" t="s">
        <v>480</v>
      </c>
      <c r="W173" s="6" t="s">
        <v>481</v>
      </c>
    </row>
    <row r="174" spans="1:23" ht="15.75" x14ac:dyDescent="0.25">
      <c r="A174" s="3" t="s">
        <v>206</v>
      </c>
      <c r="B174" s="4">
        <v>44316</v>
      </c>
      <c r="C174" s="4" t="str">
        <f t="shared" si="4"/>
        <v>2021</v>
      </c>
      <c r="D174" s="4" t="str">
        <f t="shared" si="5"/>
        <v>Apr</v>
      </c>
      <c r="E174" s="3" t="s">
        <v>11</v>
      </c>
      <c r="F174" s="3" t="s">
        <v>25</v>
      </c>
      <c r="G174" s="3" t="s">
        <v>154</v>
      </c>
      <c r="H174" s="3" t="s">
        <v>23</v>
      </c>
      <c r="I174" s="3">
        <v>51.493870000000001</v>
      </c>
      <c r="J174" s="3" t="s">
        <v>15</v>
      </c>
      <c r="K174" s="3" t="s">
        <v>16</v>
      </c>
      <c r="L174" s="3" t="s">
        <v>17</v>
      </c>
      <c r="M174" s="3">
        <v>-0.17427000000000001</v>
      </c>
      <c r="N174" s="3">
        <v>1</v>
      </c>
      <c r="O174" s="3">
        <v>1</v>
      </c>
      <c r="P174" s="3" t="s">
        <v>476</v>
      </c>
      <c r="Q174" s="3" t="s">
        <v>477</v>
      </c>
      <c r="R174" s="3" t="s">
        <v>483</v>
      </c>
      <c r="S174" s="3">
        <v>30</v>
      </c>
      <c r="T174" s="5">
        <v>0.80555555555555547</v>
      </c>
      <c r="U174" s="3" t="s">
        <v>479</v>
      </c>
      <c r="V174" s="3" t="s">
        <v>480</v>
      </c>
      <c r="W174" s="3" t="s">
        <v>481</v>
      </c>
    </row>
    <row r="175" spans="1:23" ht="15.75" x14ac:dyDescent="0.25">
      <c r="A175" s="6" t="s">
        <v>207</v>
      </c>
      <c r="B175" s="7">
        <v>44285</v>
      </c>
      <c r="C175" s="4" t="str">
        <f t="shared" si="4"/>
        <v>2021</v>
      </c>
      <c r="D175" s="4" t="str">
        <f t="shared" si="5"/>
        <v>Mar</v>
      </c>
      <c r="E175" s="6" t="s">
        <v>19</v>
      </c>
      <c r="F175" s="6" t="s">
        <v>12</v>
      </c>
      <c r="G175" s="6" t="s">
        <v>13</v>
      </c>
      <c r="H175" s="6" t="s">
        <v>23</v>
      </c>
      <c r="I175" s="6">
        <v>51.504753000000001</v>
      </c>
      <c r="J175" s="6" t="s">
        <v>15</v>
      </c>
      <c r="K175" s="6" t="s">
        <v>16</v>
      </c>
      <c r="L175" s="6" t="s">
        <v>17</v>
      </c>
      <c r="M175" s="6">
        <v>-0.215334</v>
      </c>
      <c r="N175" s="6">
        <v>1</v>
      </c>
      <c r="O175" s="6">
        <v>2</v>
      </c>
      <c r="P175" s="6" t="s">
        <v>476</v>
      </c>
      <c r="Q175" s="6" t="s">
        <v>477</v>
      </c>
      <c r="R175" s="6" t="s">
        <v>488</v>
      </c>
      <c r="S175" s="6">
        <v>30</v>
      </c>
      <c r="T175" s="8">
        <v>0.76736111111111116</v>
      </c>
      <c r="U175" s="6" t="s">
        <v>479</v>
      </c>
      <c r="V175" s="6" t="s">
        <v>480</v>
      </c>
      <c r="W175" s="6" t="s">
        <v>481</v>
      </c>
    </row>
    <row r="176" spans="1:23" ht="15.75" x14ac:dyDescent="0.25">
      <c r="A176" s="3" t="s">
        <v>208</v>
      </c>
      <c r="B176" s="4">
        <v>44316</v>
      </c>
      <c r="C176" s="4" t="str">
        <f t="shared" si="4"/>
        <v>2021</v>
      </c>
      <c r="D176" s="4" t="str">
        <f t="shared" si="5"/>
        <v>Apr</v>
      </c>
      <c r="E176" s="3" t="s">
        <v>11</v>
      </c>
      <c r="F176" s="3" t="s">
        <v>12</v>
      </c>
      <c r="G176" s="3" t="s">
        <v>13</v>
      </c>
      <c r="H176" s="3" t="s">
        <v>23</v>
      </c>
      <c r="I176" s="3">
        <v>51.483409000000002</v>
      </c>
      <c r="J176" s="3" t="s">
        <v>15</v>
      </c>
      <c r="K176" s="3" t="s">
        <v>16</v>
      </c>
      <c r="L176" s="3" t="s">
        <v>17</v>
      </c>
      <c r="M176" s="3">
        <v>-0.16662199999999999</v>
      </c>
      <c r="N176" s="3">
        <v>1</v>
      </c>
      <c r="O176" s="3">
        <v>2</v>
      </c>
      <c r="P176" s="3" t="s">
        <v>476</v>
      </c>
      <c r="Q176" s="3" t="s">
        <v>477</v>
      </c>
      <c r="R176" s="3" t="s">
        <v>483</v>
      </c>
      <c r="S176" s="3">
        <v>30</v>
      </c>
      <c r="T176" s="5">
        <v>0.39583333333333331</v>
      </c>
      <c r="U176" s="3" t="s">
        <v>479</v>
      </c>
      <c r="V176" s="3" t="s">
        <v>480</v>
      </c>
      <c r="W176" s="3" t="s">
        <v>481</v>
      </c>
    </row>
    <row r="177" spans="1:23" ht="15.75" x14ac:dyDescent="0.25">
      <c r="A177" s="6" t="s">
        <v>209</v>
      </c>
      <c r="B177" s="7">
        <v>44319</v>
      </c>
      <c r="C177" s="4" t="str">
        <f t="shared" si="4"/>
        <v>2021</v>
      </c>
      <c r="D177" s="4" t="str">
        <f t="shared" si="5"/>
        <v>May</v>
      </c>
      <c r="E177" s="6" t="s">
        <v>22</v>
      </c>
      <c r="F177" s="6" t="s">
        <v>12</v>
      </c>
      <c r="G177" s="6" t="s">
        <v>13</v>
      </c>
      <c r="H177" s="6" t="s">
        <v>23</v>
      </c>
      <c r="I177" s="6">
        <v>51.480027</v>
      </c>
      <c r="J177" s="6" t="s">
        <v>15</v>
      </c>
      <c r="K177" s="6" t="s">
        <v>16</v>
      </c>
      <c r="L177" s="6" t="s">
        <v>17</v>
      </c>
      <c r="M177" s="6">
        <v>-0.18043999999999999</v>
      </c>
      <c r="N177" s="6">
        <v>1</v>
      </c>
      <c r="O177" s="6">
        <v>3</v>
      </c>
      <c r="P177" s="6" t="s">
        <v>476</v>
      </c>
      <c r="Q177" s="6" t="s">
        <v>477</v>
      </c>
      <c r="R177" s="6" t="s">
        <v>483</v>
      </c>
      <c r="S177" s="6">
        <v>30</v>
      </c>
      <c r="T177" s="8">
        <v>0.74861111111111101</v>
      </c>
      <c r="U177" s="6" t="s">
        <v>479</v>
      </c>
      <c r="V177" s="6" t="s">
        <v>480</v>
      </c>
      <c r="W177" s="6" t="s">
        <v>481</v>
      </c>
    </row>
    <row r="178" spans="1:23" ht="15.75" x14ac:dyDescent="0.25">
      <c r="A178" s="3" t="s">
        <v>210</v>
      </c>
      <c r="B178" s="4">
        <v>44294</v>
      </c>
      <c r="C178" s="4" t="str">
        <f t="shared" si="4"/>
        <v>2021</v>
      </c>
      <c r="D178" s="4" t="str">
        <f t="shared" si="5"/>
        <v>Apr</v>
      </c>
      <c r="E178" s="3" t="s">
        <v>34</v>
      </c>
      <c r="F178" s="3" t="s">
        <v>40</v>
      </c>
      <c r="G178" s="3" t="s">
        <v>41</v>
      </c>
      <c r="H178" s="3" t="s">
        <v>23</v>
      </c>
      <c r="I178" s="3">
        <v>51.495356000000001</v>
      </c>
      <c r="J178" s="3" t="s">
        <v>28</v>
      </c>
      <c r="K178" s="3" t="s">
        <v>16</v>
      </c>
      <c r="L178" s="3" t="s">
        <v>17</v>
      </c>
      <c r="M178" s="3">
        <v>-0.183143</v>
      </c>
      <c r="N178" s="3">
        <v>1</v>
      </c>
      <c r="O178" s="3">
        <v>1</v>
      </c>
      <c r="P178" s="3" t="s">
        <v>476</v>
      </c>
      <c r="Q178" s="3" t="s">
        <v>477</v>
      </c>
      <c r="R178" s="3" t="s">
        <v>483</v>
      </c>
      <c r="S178" s="3">
        <v>30</v>
      </c>
      <c r="T178" s="5">
        <v>0.85069444444444453</v>
      </c>
      <c r="U178" s="3" t="s">
        <v>479</v>
      </c>
      <c r="V178" s="3" t="s">
        <v>480</v>
      </c>
      <c r="W178" s="3" t="s">
        <v>481</v>
      </c>
    </row>
    <row r="179" spans="1:23" ht="15.75" x14ac:dyDescent="0.25">
      <c r="A179" s="6" t="s">
        <v>211</v>
      </c>
      <c r="B179" s="7">
        <v>44317</v>
      </c>
      <c r="C179" s="4" t="str">
        <f t="shared" si="4"/>
        <v>2021</v>
      </c>
      <c r="D179" s="4" t="str">
        <f t="shared" si="5"/>
        <v>May</v>
      </c>
      <c r="E179" s="6" t="s">
        <v>32</v>
      </c>
      <c r="F179" s="6" t="s">
        <v>40</v>
      </c>
      <c r="G179" s="6" t="s">
        <v>41</v>
      </c>
      <c r="H179" s="6" t="s">
        <v>23</v>
      </c>
      <c r="I179" s="6">
        <v>51.508631999999999</v>
      </c>
      <c r="J179" s="6" t="s">
        <v>15</v>
      </c>
      <c r="K179" s="6" t="s">
        <v>16</v>
      </c>
      <c r="L179" s="6" t="s">
        <v>17</v>
      </c>
      <c r="M179" s="6">
        <v>-0.198466</v>
      </c>
      <c r="N179" s="6">
        <v>1</v>
      </c>
      <c r="O179" s="6">
        <v>1</v>
      </c>
      <c r="P179" s="6" t="s">
        <v>476</v>
      </c>
      <c r="Q179" s="6" t="s">
        <v>477</v>
      </c>
      <c r="R179" s="6" t="s">
        <v>488</v>
      </c>
      <c r="S179" s="6">
        <v>30</v>
      </c>
      <c r="T179" s="8">
        <v>0.60763888888888895</v>
      </c>
      <c r="U179" s="6" t="s">
        <v>479</v>
      </c>
      <c r="V179" s="6" t="s">
        <v>480</v>
      </c>
      <c r="W179" s="6" t="s">
        <v>481</v>
      </c>
    </row>
    <row r="180" spans="1:23" ht="15.75" x14ac:dyDescent="0.25">
      <c r="A180" s="3" t="s">
        <v>212</v>
      </c>
      <c r="B180" s="4">
        <v>44308</v>
      </c>
      <c r="C180" s="4" t="str">
        <f t="shared" si="4"/>
        <v>2021</v>
      </c>
      <c r="D180" s="4" t="str">
        <f t="shared" si="5"/>
        <v>Apr</v>
      </c>
      <c r="E180" s="3" t="s">
        <v>34</v>
      </c>
      <c r="F180" s="3" t="s">
        <v>25</v>
      </c>
      <c r="G180" s="3" t="s">
        <v>20</v>
      </c>
      <c r="H180" s="3" t="s">
        <v>23</v>
      </c>
      <c r="I180" s="3">
        <v>51.493758999999997</v>
      </c>
      <c r="J180" s="3" t="s">
        <v>15</v>
      </c>
      <c r="K180" s="3" t="s">
        <v>16</v>
      </c>
      <c r="L180" s="3" t="s">
        <v>17</v>
      </c>
      <c r="M180" s="3">
        <v>-0.17874000000000001</v>
      </c>
      <c r="N180" s="3">
        <v>1</v>
      </c>
      <c r="O180" s="3">
        <v>2</v>
      </c>
      <c r="P180" s="3" t="s">
        <v>476</v>
      </c>
      <c r="Q180" s="3" t="s">
        <v>477</v>
      </c>
      <c r="R180" s="3" t="s">
        <v>488</v>
      </c>
      <c r="S180" s="3">
        <v>30</v>
      </c>
      <c r="T180" s="5">
        <v>0.79166666666666663</v>
      </c>
      <c r="U180" s="3" t="s">
        <v>479</v>
      </c>
      <c r="V180" s="3" t="s">
        <v>480</v>
      </c>
      <c r="W180" s="3" t="s">
        <v>481</v>
      </c>
    </row>
    <row r="181" spans="1:23" ht="15.75" x14ac:dyDescent="0.25">
      <c r="A181" s="6" t="s">
        <v>213</v>
      </c>
      <c r="B181" s="7">
        <v>44324</v>
      </c>
      <c r="C181" s="4" t="str">
        <f t="shared" si="4"/>
        <v>2021</v>
      </c>
      <c r="D181" s="4" t="str">
        <f t="shared" si="5"/>
        <v>May</v>
      </c>
      <c r="E181" s="6" t="s">
        <v>32</v>
      </c>
      <c r="F181" s="6" t="s">
        <v>12</v>
      </c>
      <c r="G181" s="6" t="s">
        <v>13</v>
      </c>
      <c r="H181" s="6" t="s">
        <v>23</v>
      </c>
      <c r="I181" s="6">
        <v>51.482582000000001</v>
      </c>
      <c r="J181" s="6" t="s">
        <v>15</v>
      </c>
      <c r="K181" s="6" t="s">
        <v>16</v>
      </c>
      <c r="L181" s="6" t="s">
        <v>17</v>
      </c>
      <c r="M181" s="6">
        <v>-0.171264</v>
      </c>
      <c r="N181" s="6">
        <v>1</v>
      </c>
      <c r="O181" s="6">
        <v>2</v>
      </c>
      <c r="P181" s="6" t="s">
        <v>476</v>
      </c>
      <c r="Q181" s="6" t="s">
        <v>477</v>
      </c>
      <c r="R181" s="6" t="s">
        <v>483</v>
      </c>
      <c r="S181" s="6">
        <v>30</v>
      </c>
      <c r="T181" s="8">
        <v>0.3576388888888889</v>
      </c>
      <c r="U181" s="6" t="s">
        <v>479</v>
      </c>
      <c r="V181" s="6" t="s">
        <v>480</v>
      </c>
      <c r="W181" s="6" t="s">
        <v>481</v>
      </c>
    </row>
    <row r="182" spans="1:23" ht="15.75" x14ac:dyDescent="0.25">
      <c r="A182" s="3" t="s">
        <v>214</v>
      </c>
      <c r="B182" s="4">
        <v>44324</v>
      </c>
      <c r="C182" s="4" t="str">
        <f t="shared" si="4"/>
        <v>2021</v>
      </c>
      <c r="D182" s="4" t="str">
        <f t="shared" si="5"/>
        <v>May</v>
      </c>
      <c r="E182" s="3" t="s">
        <v>32</v>
      </c>
      <c r="F182" s="3" t="s">
        <v>25</v>
      </c>
      <c r="G182" s="3" t="s">
        <v>13</v>
      </c>
      <c r="H182" s="3" t="s">
        <v>23</v>
      </c>
      <c r="I182" s="3">
        <v>51.504145999999999</v>
      </c>
      <c r="J182" s="3" t="s">
        <v>15</v>
      </c>
      <c r="K182" s="3" t="s">
        <v>16</v>
      </c>
      <c r="L182" s="3" t="s">
        <v>17</v>
      </c>
      <c r="M182" s="3">
        <v>-0.210891</v>
      </c>
      <c r="N182" s="3">
        <v>1</v>
      </c>
      <c r="O182" s="3">
        <v>2</v>
      </c>
      <c r="P182" s="3" t="s">
        <v>476</v>
      </c>
      <c r="Q182" s="3" t="s">
        <v>477</v>
      </c>
      <c r="R182" s="3" t="s">
        <v>483</v>
      </c>
      <c r="S182" s="3">
        <v>30</v>
      </c>
      <c r="T182" s="5">
        <v>0.70138888888888884</v>
      </c>
      <c r="U182" s="3" t="s">
        <v>479</v>
      </c>
      <c r="V182" s="3" t="s">
        <v>480</v>
      </c>
      <c r="W182" s="3" t="s">
        <v>481</v>
      </c>
    </row>
    <row r="183" spans="1:23" ht="15.75" x14ac:dyDescent="0.25">
      <c r="A183" s="6" t="s">
        <v>215</v>
      </c>
      <c r="B183" s="7">
        <v>44315</v>
      </c>
      <c r="C183" s="4" t="str">
        <f t="shared" si="4"/>
        <v>2021</v>
      </c>
      <c r="D183" s="4" t="str">
        <f t="shared" si="5"/>
        <v>Apr</v>
      </c>
      <c r="E183" s="6" t="s">
        <v>34</v>
      </c>
      <c r="F183" s="6" t="s">
        <v>12</v>
      </c>
      <c r="G183" s="6" t="s">
        <v>13</v>
      </c>
      <c r="H183" s="6" t="s">
        <v>23</v>
      </c>
      <c r="I183" s="6">
        <v>51.507463999999999</v>
      </c>
      <c r="J183" s="6" t="s">
        <v>28</v>
      </c>
      <c r="K183" s="6" t="s">
        <v>16</v>
      </c>
      <c r="L183" s="6" t="s">
        <v>17</v>
      </c>
      <c r="M183" s="6">
        <v>-0.20442099999999999</v>
      </c>
      <c r="N183" s="6">
        <v>1</v>
      </c>
      <c r="O183" s="6">
        <v>2</v>
      </c>
      <c r="P183" s="6" t="s">
        <v>476</v>
      </c>
      <c r="Q183" s="6" t="s">
        <v>477</v>
      </c>
      <c r="R183" s="6" t="s">
        <v>483</v>
      </c>
      <c r="S183" s="6">
        <v>30</v>
      </c>
      <c r="T183" s="8">
        <v>1.7361111111111112E-2</v>
      </c>
      <c r="U183" s="6" t="s">
        <v>479</v>
      </c>
      <c r="V183" s="6" t="s">
        <v>480</v>
      </c>
      <c r="W183" s="6" t="s">
        <v>481</v>
      </c>
    </row>
    <row r="184" spans="1:23" ht="15.75" x14ac:dyDescent="0.25">
      <c r="A184" s="3" t="s">
        <v>216</v>
      </c>
      <c r="B184" s="4">
        <v>44326</v>
      </c>
      <c r="C184" s="4" t="str">
        <f t="shared" si="4"/>
        <v>2021</v>
      </c>
      <c r="D184" s="4" t="str">
        <f t="shared" si="5"/>
        <v>May</v>
      </c>
      <c r="E184" s="3" t="s">
        <v>22</v>
      </c>
      <c r="F184" s="3" t="s">
        <v>12</v>
      </c>
      <c r="G184" s="3" t="s">
        <v>13</v>
      </c>
      <c r="H184" s="3" t="s">
        <v>23</v>
      </c>
      <c r="I184" s="3">
        <v>51.486493000000003</v>
      </c>
      <c r="J184" s="3" t="s">
        <v>28</v>
      </c>
      <c r="K184" s="3" t="s">
        <v>16</v>
      </c>
      <c r="L184" s="3" t="s">
        <v>17</v>
      </c>
      <c r="M184" s="3">
        <v>-0.179894</v>
      </c>
      <c r="N184" s="3">
        <v>1</v>
      </c>
      <c r="O184" s="3">
        <v>2</v>
      </c>
      <c r="P184" s="3" t="s">
        <v>476</v>
      </c>
      <c r="Q184" s="3" t="s">
        <v>477</v>
      </c>
      <c r="R184" s="3" t="s">
        <v>483</v>
      </c>
      <c r="S184" s="3">
        <v>30</v>
      </c>
      <c r="T184" s="5">
        <v>0.84027777777777779</v>
      </c>
      <c r="U184" s="3" t="s">
        <v>479</v>
      </c>
      <c r="V184" s="3" t="s">
        <v>480</v>
      </c>
      <c r="W184" s="3" t="s">
        <v>481</v>
      </c>
    </row>
    <row r="185" spans="1:23" ht="15.75" x14ac:dyDescent="0.25">
      <c r="A185" s="6" t="s">
        <v>217</v>
      </c>
      <c r="B185" s="7">
        <v>44322</v>
      </c>
      <c r="C185" s="4" t="str">
        <f t="shared" si="4"/>
        <v>2021</v>
      </c>
      <c r="D185" s="4" t="str">
        <f t="shared" si="5"/>
        <v>May</v>
      </c>
      <c r="E185" s="6" t="s">
        <v>34</v>
      </c>
      <c r="F185" s="6" t="s">
        <v>12</v>
      </c>
      <c r="G185" s="6" t="s">
        <v>20</v>
      </c>
      <c r="H185" s="6" t="s">
        <v>14</v>
      </c>
      <c r="I185" s="6">
        <v>51.495807999999997</v>
      </c>
      <c r="J185" s="6" t="s">
        <v>15</v>
      </c>
      <c r="K185" s="6" t="s">
        <v>16</v>
      </c>
      <c r="L185" s="6" t="s">
        <v>17</v>
      </c>
      <c r="M185" s="6">
        <v>-0.18326899999999999</v>
      </c>
      <c r="N185" s="6">
        <v>1</v>
      </c>
      <c r="O185" s="6">
        <v>2</v>
      </c>
      <c r="P185" s="6" t="s">
        <v>476</v>
      </c>
      <c r="Q185" s="6" t="s">
        <v>477</v>
      </c>
      <c r="R185" s="6" t="s">
        <v>483</v>
      </c>
      <c r="S185" s="6">
        <v>30</v>
      </c>
      <c r="T185" s="8">
        <v>0.77083333333333337</v>
      </c>
      <c r="U185" s="6" t="s">
        <v>479</v>
      </c>
      <c r="V185" s="6" t="s">
        <v>480</v>
      </c>
      <c r="W185" s="6" t="s">
        <v>481</v>
      </c>
    </row>
    <row r="186" spans="1:23" ht="15.75" x14ac:dyDescent="0.25">
      <c r="A186" s="3" t="s">
        <v>218</v>
      </c>
      <c r="B186" s="4">
        <v>44323</v>
      </c>
      <c r="C186" s="4" t="str">
        <f t="shared" si="4"/>
        <v>2021</v>
      </c>
      <c r="D186" s="4" t="str">
        <f t="shared" si="5"/>
        <v>May</v>
      </c>
      <c r="E186" s="3" t="s">
        <v>11</v>
      </c>
      <c r="F186" s="3" t="s">
        <v>25</v>
      </c>
      <c r="G186" s="3" t="s">
        <v>20</v>
      </c>
      <c r="H186" s="3" t="s">
        <v>23</v>
      </c>
      <c r="I186" s="3">
        <v>51.527785000000002</v>
      </c>
      <c r="J186" s="3" t="s">
        <v>28</v>
      </c>
      <c r="K186" s="3" t="s">
        <v>158</v>
      </c>
      <c r="L186" s="3" t="s">
        <v>17</v>
      </c>
      <c r="M186" s="3">
        <v>-0.21601999999999999</v>
      </c>
      <c r="N186" s="3">
        <v>2</v>
      </c>
      <c r="O186" s="3">
        <v>1</v>
      </c>
      <c r="P186" s="3" t="s">
        <v>476</v>
      </c>
      <c r="Q186" s="3" t="s">
        <v>477</v>
      </c>
      <c r="R186" s="3" t="s">
        <v>483</v>
      </c>
      <c r="S186" s="3">
        <v>30</v>
      </c>
      <c r="T186" s="5">
        <v>0.8847222222222223</v>
      </c>
      <c r="U186" s="3" t="s">
        <v>479</v>
      </c>
      <c r="V186" s="3" t="s">
        <v>480</v>
      </c>
      <c r="W186" s="3" t="s">
        <v>481</v>
      </c>
    </row>
    <row r="187" spans="1:23" ht="15.75" x14ac:dyDescent="0.25">
      <c r="A187" s="6" t="s">
        <v>219</v>
      </c>
      <c r="B187" s="7">
        <v>44312</v>
      </c>
      <c r="C187" s="4" t="str">
        <f t="shared" si="4"/>
        <v>2021</v>
      </c>
      <c r="D187" s="4" t="str">
        <f t="shared" si="5"/>
        <v>Apr</v>
      </c>
      <c r="E187" s="6" t="s">
        <v>22</v>
      </c>
      <c r="F187" s="6" t="s">
        <v>12</v>
      </c>
      <c r="G187" s="6" t="s">
        <v>13</v>
      </c>
      <c r="H187" s="6" t="s">
        <v>23</v>
      </c>
      <c r="I187" s="6">
        <v>51.500692999999998</v>
      </c>
      <c r="J187" s="6" t="s">
        <v>15</v>
      </c>
      <c r="K187" s="6" t="s">
        <v>16</v>
      </c>
      <c r="L187" s="6" t="s">
        <v>17</v>
      </c>
      <c r="M187" s="6">
        <v>-0.16203799999999999</v>
      </c>
      <c r="N187" s="6">
        <v>5</v>
      </c>
      <c r="O187" s="6">
        <v>5</v>
      </c>
      <c r="P187" s="6" t="s">
        <v>476</v>
      </c>
      <c r="Q187" s="6" t="s">
        <v>477</v>
      </c>
      <c r="R187" s="6" t="s">
        <v>483</v>
      </c>
      <c r="S187" s="6">
        <v>30</v>
      </c>
      <c r="T187" s="8">
        <v>0.65902777777777777</v>
      </c>
      <c r="U187" s="6" t="s">
        <v>479</v>
      </c>
      <c r="V187" s="6" t="s">
        <v>480</v>
      </c>
      <c r="W187" s="6" t="s">
        <v>481</v>
      </c>
    </row>
    <row r="188" spans="1:23" ht="15.75" x14ac:dyDescent="0.25">
      <c r="A188" s="3" t="s">
        <v>220</v>
      </c>
      <c r="B188" s="4">
        <v>44315</v>
      </c>
      <c r="C188" s="4" t="str">
        <f t="shared" si="4"/>
        <v>2021</v>
      </c>
      <c r="D188" s="4" t="str">
        <f t="shared" si="5"/>
        <v>Apr</v>
      </c>
      <c r="E188" s="3" t="s">
        <v>34</v>
      </c>
      <c r="F188" s="3" t="s">
        <v>25</v>
      </c>
      <c r="G188" s="3" t="s">
        <v>13</v>
      </c>
      <c r="H188" s="3" t="s">
        <v>23</v>
      </c>
      <c r="I188" s="3">
        <v>51.483635</v>
      </c>
      <c r="J188" s="3" t="s">
        <v>28</v>
      </c>
      <c r="K188" s="3" t="s">
        <v>16</v>
      </c>
      <c r="L188" s="3" t="s">
        <v>17</v>
      </c>
      <c r="M188" s="3">
        <v>-0.16387599999999999</v>
      </c>
      <c r="N188" s="3">
        <v>1</v>
      </c>
      <c r="O188" s="3">
        <v>3</v>
      </c>
      <c r="P188" s="3" t="s">
        <v>476</v>
      </c>
      <c r="Q188" s="3" t="s">
        <v>477</v>
      </c>
      <c r="R188" s="3" t="s">
        <v>483</v>
      </c>
      <c r="S188" s="3">
        <v>30</v>
      </c>
      <c r="T188" s="5">
        <v>1.7361111111111112E-2</v>
      </c>
      <c r="U188" s="3" t="s">
        <v>479</v>
      </c>
      <c r="V188" s="3" t="s">
        <v>480</v>
      </c>
      <c r="W188" s="3" t="s">
        <v>481</v>
      </c>
    </row>
    <row r="189" spans="1:23" ht="15.75" x14ac:dyDescent="0.25">
      <c r="A189" s="6" t="s">
        <v>221</v>
      </c>
      <c r="B189" s="7">
        <v>44315</v>
      </c>
      <c r="C189" s="4" t="str">
        <f t="shared" si="4"/>
        <v>2021</v>
      </c>
      <c r="D189" s="4" t="str">
        <f t="shared" si="5"/>
        <v>Apr</v>
      </c>
      <c r="E189" s="6" t="s">
        <v>34</v>
      </c>
      <c r="F189" s="6" t="s">
        <v>12</v>
      </c>
      <c r="G189" s="6" t="s">
        <v>13</v>
      </c>
      <c r="H189" s="6" t="s">
        <v>23</v>
      </c>
      <c r="I189" s="6">
        <v>51.495362999999998</v>
      </c>
      <c r="J189" s="6" t="s">
        <v>15</v>
      </c>
      <c r="K189" s="6" t="s">
        <v>16</v>
      </c>
      <c r="L189" s="6" t="s">
        <v>17</v>
      </c>
      <c r="M189" s="6">
        <v>-0.177812</v>
      </c>
      <c r="N189" s="6">
        <v>1</v>
      </c>
      <c r="O189" s="6">
        <v>2</v>
      </c>
      <c r="P189" s="6" t="s">
        <v>476</v>
      </c>
      <c r="Q189" s="6" t="s">
        <v>477</v>
      </c>
      <c r="R189" s="6" t="s">
        <v>483</v>
      </c>
      <c r="S189" s="6">
        <v>30</v>
      </c>
      <c r="T189" s="8">
        <v>0.46527777777777773</v>
      </c>
      <c r="U189" s="6" t="s">
        <v>479</v>
      </c>
      <c r="V189" s="6" t="s">
        <v>480</v>
      </c>
      <c r="W189" s="6" t="s">
        <v>481</v>
      </c>
    </row>
    <row r="190" spans="1:23" ht="15.75" x14ac:dyDescent="0.25">
      <c r="A190" s="3" t="s">
        <v>222</v>
      </c>
      <c r="B190" s="4">
        <v>44326</v>
      </c>
      <c r="C190" s="4" t="str">
        <f t="shared" si="4"/>
        <v>2021</v>
      </c>
      <c r="D190" s="4" t="str">
        <f t="shared" si="5"/>
        <v>May</v>
      </c>
      <c r="E190" s="3" t="s">
        <v>22</v>
      </c>
      <c r="F190" s="3" t="s">
        <v>40</v>
      </c>
      <c r="G190" s="3" t="s">
        <v>41</v>
      </c>
      <c r="H190" s="3" t="s">
        <v>14</v>
      </c>
      <c r="I190" s="3">
        <v>51.492095999999997</v>
      </c>
      <c r="J190" s="3" t="s">
        <v>15</v>
      </c>
      <c r="K190" s="3" t="s">
        <v>16</v>
      </c>
      <c r="L190" s="3" t="s">
        <v>17</v>
      </c>
      <c r="M190" s="3">
        <v>-0.158639</v>
      </c>
      <c r="N190" s="3">
        <v>2</v>
      </c>
      <c r="O190" s="3">
        <v>1</v>
      </c>
      <c r="P190" s="3" t="s">
        <v>476</v>
      </c>
      <c r="Q190" s="3" t="s">
        <v>477</v>
      </c>
      <c r="R190" s="3" t="s">
        <v>483</v>
      </c>
      <c r="S190" s="3">
        <v>30</v>
      </c>
      <c r="T190" s="5">
        <v>0.7319444444444444</v>
      </c>
      <c r="U190" s="3" t="s">
        <v>479</v>
      </c>
      <c r="V190" s="3" t="s">
        <v>480</v>
      </c>
      <c r="W190" s="3" t="s">
        <v>481</v>
      </c>
    </row>
    <row r="191" spans="1:23" ht="15.75" x14ac:dyDescent="0.25">
      <c r="A191" s="6" t="s">
        <v>223</v>
      </c>
      <c r="B191" s="7">
        <v>44326</v>
      </c>
      <c r="C191" s="4" t="str">
        <f t="shared" si="4"/>
        <v>2021</v>
      </c>
      <c r="D191" s="4" t="str">
        <f t="shared" si="5"/>
        <v>May</v>
      </c>
      <c r="E191" s="6" t="s">
        <v>22</v>
      </c>
      <c r="F191" s="6" t="s">
        <v>12</v>
      </c>
      <c r="G191" s="6" t="s">
        <v>13</v>
      </c>
      <c r="H191" s="6" t="s">
        <v>23</v>
      </c>
      <c r="I191" s="6">
        <v>51.480198999999999</v>
      </c>
      <c r="J191" s="6" t="s">
        <v>28</v>
      </c>
      <c r="K191" s="6" t="s">
        <v>16</v>
      </c>
      <c r="L191" s="6" t="s">
        <v>17</v>
      </c>
      <c r="M191" s="6">
        <v>-0.18576100000000001</v>
      </c>
      <c r="N191" s="6">
        <v>1</v>
      </c>
      <c r="O191" s="6">
        <v>1</v>
      </c>
      <c r="P191" s="6" t="s">
        <v>476</v>
      </c>
      <c r="Q191" s="6" t="s">
        <v>477</v>
      </c>
      <c r="R191" s="6" t="s">
        <v>483</v>
      </c>
      <c r="S191" s="6">
        <v>30</v>
      </c>
      <c r="T191" s="8">
        <v>3.1944444444444449E-2</v>
      </c>
      <c r="U191" s="6" t="s">
        <v>479</v>
      </c>
      <c r="V191" s="6" t="s">
        <v>480</v>
      </c>
      <c r="W191" s="6" t="s">
        <v>481</v>
      </c>
    </row>
    <row r="192" spans="1:23" ht="15.75" x14ac:dyDescent="0.25">
      <c r="A192" s="3" t="s">
        <v>224</v>
      </c>
      <c r="B192" s="4">
        <v>44329</v>
      </c>
      <c r="C192" s="4" t="str">
        <f t="shared" si="4"/>
        <v>2021</v>
      </c>
      <c r="D192" s="4" t="str">
        <f t="shared" si="5"/>
        <v>May</v>
      </c>
      <c r="E192" s="3" t="s">
        <v>34</v>
      </c>
      <c r="F192" s="3" t="s">
        <v>25</v>
      </c>
      <c r="G192" s="3" t="s">
        <v>13</v>
      </c>
      <c r="H192" s="3" t="s">
        <v>23</v>
      </c>
      <c r="I192" s="3">
        <v>51.509123000000002</v>
      </c>
      <c r="J192" s="3" t="s">
        <v>15</v>
      </c>
      <c r="K192" s="3" t="s">
        <v>16</v>
      </c>
      <c r="L192" s="3" t="s">
        <v>17</v>
      </c>
      <c r="M192" s="3">
        <v>-0.19527700000000001</v>
      </c>
      <c r="N192" s="3">
        <v>1</v>
      </c>
      <c r="O192" s="3">
        <v>2</v>
      </c>
      <c r="P192" s="3" t="s">
        <v>476</v>
      </c>
      <c r="Q192" s="3" t="s">
        <v>477</v>
      </c>
      <c r="R192" s="3" t="s">
        <v>483</v>
      </c>
      <c r="S192" s="3">
        <v>30</v>
      </c>
      <c r="T192" s="5">
        <v>0.58333333333333337</v>
      </c>
      <c r="U192" s="3" t="s">
        <v>479</v>
      </c>
      <c r="V192" s="3" t="s">
        <v>480</v>
      </c>
      <c r="W192" s="3" t="s">
        <v>481</v>
      </c>
    </row>
    <row r="193" spans="1:23" ht="15.75" x14ac:dyDescent="0.25">
      <c r="A193" s="6" t="s">
        <v>225</v>
      </c>
      <c r="B193" s="7">
        <v>44311</v>
      </c>
      <c r="C193" s="4" t="str">
        <f t="shared" si="4"/>
        <v>2021</v>
      </c>
      <c r="D193" s="4" t="str">
        <f t="shared" si="5"/>
        <v>Apr</v>
      </c>
      <c r="E193" s="6" t="s">
        <v>36</v>
      </c>
      <c r="F193" s="6" t="s">
        <v>12</v>
      </c>
      <c r="G193" s="6" t="s">
        <v>13</v>
      </c>
      <c r="H193" s="6" t="s">
        <v>23</v>
      </c>
      <c r="I193" s="6">
        <v>51.490031000000002</v>
      </c>
      <c r="J193" s="6" t="s">
        <v>15</v>
      </c>
      <c r="K193" s="6" t="s">
        <v>16</v>
      </c>
      <c r="L193" s="6" t="s">
        <v>17</v>
      </c>
      <c r="M193" s="6">
        <v>-0.18767600000000001</v>
      </c>
      <c r="N193" s="6">
        <v>1</v>
      </c>
      <c r="O193" s="6">
        <v>2</v>
      </c>
      <c r="P193" s="6" t="s">
        <v>476</v>
      </c>
      <c r="Q193" s="6" t="s">
        <v>477</v>
      </c>
      <c r="R193" s="6" t="s">
        <v>483</v>
      </c>
      <c r="S193" s="6">
        <v>30</v>
      </c>
      <c r="T193" s="8">
        <v>0.80555555555555547</v>
      </c>
      <c r="U193" s="6" t="s">
        <v>479</v>
      </c>
      <c r="V193" s="6" t="s">
        <v>480</v>
      </c>
      <c r="W193" s="6" t="s">
        <v>481</v>
      </c>
    </row>
    <row r="194" spans="1:23" ht="15.75" x14ac:dyDescent="0.25">
      <c r="A194" s="3" t="s">
        <v>226</v>
      </c>
      <c r="B194" s="4">
        <v>44324</v>
      </c>
      <c r="C194" s="4" t="str">
        <f t="shared" si="4"/>
        <v>2021</v>
      </c>
      <c r="D194" s="4" t="str">
        <f t="shared" si="5"/>
        <v>May</v>
      </c>
      <c r="E194" s="3" t="s">
        <v>32</v>
      </c>
      <c r="F194" s="3" t="s">
        <v>12</v>
      </c>
      <c r="G194" s="3" t="s">
        <v>13</v>
      </c>
      <c r="H194" s="3" t="s">
        <v>23</v>
      </c>
      <c r="I194" s="3">
        <v>51.486142999999998</v>
      </c>
      <c r="J194" s="3" t="s">
        <v>15</v>
      </c>
      <c r="K194" s="3" t="s">
        <v>16</v>
      </c>
      <c r="L194" s="3" t="s">
        <v>17</v>
      </c>
      <c r="M194" s="3">
        <v>-0.18048400000000001</v>
      </c>
      <c r="N194" s="3">
        <v>1</v>
      </c>
      <c r="O194" s="3">
        <v>2</v>
      </c>
      <c r="P194" s="3" t="s">
        <v>476</v>
      </c>
      <c r="Q194" s="3" t="s">
        <v>477</v>
      </c>
      <c r="R194" s="3" t="s">
        <v>483</v>
      </c>
      <c r="S194" s="3">
        <v>30</v>
      </c>
      <c r="T194" s="5">
        <v>0.79166666666666663</v>
      </c>
      <c r="U194" s="3" t="s">
        <v>479</v>
      </c>
      <c r="V194" s="3" t="s">
        <v>480</v>
      </c>
      <c r="W194" s="3" t="s">
        <v>481</v>
      </c>
    </row>
    <row r="195" spans="1:23" ht="15.75" x14ac:dyDescent="0.25">
      <c r="A195" s="6" t="s">
        <v>227</v>
      </c>
      <c r="B195" s="7">
        <v>44318</v>
      </c>
      <c r="C195" s="4" t="str">
        <f t="shared" ref="C195:C258" si="6">TEXT(B195,"yyyy")</f>
        <v>2021</v>
      </c>
      <c r="D195" s="4" t="str">
        <f t="shared" ref="D195:D258" si="7">TEXT(B195,"mmm")</f>
        <v>May</v>
      </c>
      <c r="E195" s="6" t="s">
        <v>36</v>
      </c>
      <c r="F195" s="6" t="s">
        <v>25</v>
      </c>
      <c r="G195" s="6" t="s">
        <v>13</v>
      </c>
      <c r="H195" s="6" t="s">
        <v>23</v>
      </c>
      <c r="I195" s="6">
        <v>51.492260000000002</v>
      </c>
      <c r="J195" s="6" t="s">
        <v>28</v>
      </c>
      <c r="K195" s="6" t="s">
        <v>16</v>
      </c>
      <c r="L195" s="6" t="s">
        <v>17</v>
      </c>
      <c r="M195" s="6">
        <v>-0.15762399999999999</v>
      </c>
      <c r="N195" s="6">
        <v>1</v>
      </c>
      <c r="O195" s="6">
        <v>2</v>
      </c>
      <c r="P195" s="6" t="s">
        <v>476</v>
      </c>
      <c r="Q195" s="6" t="s">
        <v>477</v>
      </c>
      <c r="R195" s="6" t="s">
        <v>483</v>
      </c>
      <c r="S195" s="6">
        <v>30</v>
      </c>
      <c r="T195" s="8">
        <v>0.81666666666666676</v>
      </c>
      <c r="U195" s="6" t="s">
        <v>479</v>
      </c>
      <c r="V195" s="6" t="s">
        <v>480</v>
      </c>
      <c r="W195" s="6" t="s">
        <v>481</v>
      </c>
    </row>
    <row r="196" spans="1:23" ht="15.75" x14ac:dyDescent="0.25">
      <c r="A196" s="3" t="s">
        <v>228</v>
      </c>
      <c r="B196" s="4">
        <v>44331</v>
      </c>
      <c r="C196" s="4" t="str">
        <f t="shared" si="6"/>
        <v>2021</v>
      </c>
      <c r="D196" s="4" t="str">
        <f t="shared" si="7"/>
        <v>May</v>
      </c>
      <c r="E196" s="3" t="s">
        <v>32</v>
      </c>
      <c r="F196" s="3" t="s">
        <v>12</v>
      </c>
      <c r="G196" s="3" t="s">
        <v>74</v>
      </c>
      <c r="H196" s="3" t="s">
        <v>23</v>
      </c>
      <c r="I196" s="3">
        <v>51.517978999999997</v>
      </c>
      <c r="J196" s="3" t="s">
        <v>28</v>
      </c>
      <c r="K196" s="3" t="s">
        <v>16</v>
      </c>
      <c r="L196" s="3" t="s">
        <v>17</v>
      </c>
      <c r="M196" s="3">
        <v>-0.20400699999999999</v>
      </c>
      <c r="N196" s="3">
        <v>2</v>
      </c>
      <c r="O196" s="3">
        <v>2</v>
      </c>
      <c r="P196" s="3" t="s">
        <v>476</v>
      </c>
      <c r="Q196" s="3" t="s">
        <v>482</v>
      </c>
      <c r="R196" s="3" t="s">
        <v>74</v>
      </c>
      <c r="S196" s="3">
        <v>30</v>
      </c>
      <c r="T196" s="5">
        <v>0.93611111111111101</v>
      </c>
      <c r="U196" s="3" t="s">
        <v>479</v>
      </c>
      <c r="V196" s="3" t="s">
        <v>486</v>
      </c>
      <c r="W196" s="3" t="s">
        <v>481</v>
      </c>
    </row>
    <row r="197" spans="1:23" ht="15.75" x14ac:dyDescent="0.25">
      <c r="A197" s="6" t="s">
        <v>229</v>
      </c>
      <c r="B197" s="7">
        <v>44329</v>
      </c>
      <c r="C197" s="4" t="str">
        <f t="shared" si="6"/>
        <v>2021</v>
      </c>
      <c r="D197" s="4" t="str">
        <f t="shared" si="7"/>
        <v>May</v>
      </c>
      <c r="E197" s="6" t="s">
        <v>34</v>
      </c>
      <c r="F197" s="6" t="s">
        <v>12</v>
      </c>
      <c r="G197" s="6" t="s">
        <v>13</v>
      </c>
      <c r="H197" s="6" t="s">
        <v>23</v>
      </c>
      <c r="I197" s="6">
        <v>51.495373000000001</v>
      </c>
      <c r="J197" s="6" t="s">
        <v>15</v>
      </c>
      <c r="K197" s="6" t="s">
        <v>16</v>
      </c>
      <c r="L197" s="6" t="s">
        <v>230</v>
      </c>
      <c r="M197" s="6">
        <v>-0.172625</v>
      </c>
      <c r="N197" s="6">
        <v>2</v>
      </c>
      <c r="O197" s="6">
        <v>1</v>
      </c>
      <c r="P197" s="6" t="s">
        <v>476</v>
      </c>
      <c r="Q197" s="6" t="s">
        <v>477</v>
      </c>
      <c r="R197" s="6" t="s">
        <v>483</v>
      </c>
      <c r="S197" s="6">
        <v>30</v>
      </c>
      <c r="T197" s="8">
        <v>0.79166666666666663</v>
      </c>
      <c r="U197" s="6" t="s">
        <v>479</v>
      </c>
      <c r="V197" s="6" t="s">
        <v>480</v>
      </c>
      <c r="W197" s="6" t="s">
        <v>481</v>
      </c>
    </row>
    <row r="198" spans="1:23" ht="15.75" x14ac:dyDescent="0.25">
      <c r="A198" s="3" t="s">
        <v>231</v>
      </c>
      <c r="B198" s="4">
        <v>44322</v>
      </c>
      <c r="C198" s="4" t="str">
        <f t="shared" si="6"/>
        <v>2021</v>
      </c>
      <c r="D198" s="4" t="str">
        <f t="shared" si="7"/>
        <v>May</v>
      </c>
      <c r="E198" s="3" t="s">
        <v>34</v>
      </c>
      <c r="F198" s="3" t="s">
        <v>12</v>
      </c>
      <c r="G198" s="3" t="s">
        <v>13</v>
      </c>
      <c r="H198" s="3" t="s">
        <v>23</v>
      </c>
      <c r="I198" s="3">
        <v>51.477989000000001</v>
      </c>
      <c r="J198" s="3" t="s">
        <v>28</v>
      </c>
      <c r="K198" s="3" t="s">
        <v>16</v>
      </c>
      <c r="L198" s="3" t="s">
        <v>17</v>
      </c>
      <c r="M198" s="3">
        <v>-0.182393</v>
      </c>
      <c r="N198" s="3">
        <v>1</v>
      </c>
      <c r="O198" s="3">
        <v>2</v>
      </c>
      <c r="P198" s="3" t="s">
        <v>476</v>
      </c>
      <c r="Q198" s="3" t="s">
        <v>477</v>
      </c>
      <c r="R198" s="3" t="s">
        <v>483</v>
      </c>
      <c r="S198" s="3">
        <v>30</v>
      </c>
      <c r="T198" s="5">
        <v>0.88541666666666663</v>
      </c>
      <c r="U198" s="3" t="s">
        <v>479</v>
      </c>
      <c r="V198" s="3" t="s">
        <v>480</v>
      </c>
      <c r="W198" s="3" t="s">
        <v>481</v>
      </c>
    </row>
    <row r="199" spans="1:23" ht="15.75" x14ac:dyDescent="0.25">
      <c r="A199" s="6" t="s">
        <v>232</v>
      </c>
      <c r="B199" s="7">
        <v>44331</v>
      </c>
      <c r="C199" s="4" t="str">
        <f t="shared" si="6"/>
        <v>2021</v>
      </c>
      <c r="D199" s="4" t="str">
        <f t="shared" si="7"/>
        <v>May</v>
      </c>
      <c r="E199" s="6" t="s">
        <v>32</v>
      </c>
      <c r="F199" s="6" t="s">
        <v>12</v>
      </c>
      <c r="G199" s="6" t="s">
        <v>74</v>
      </c>
      <c r="H199" s="6" t="s">
        <v>23</v>
      </c>
      <c r="I199" s="6">
        <v>51.493667000000002</v>
      </c>
      <c r="J199" s="6" t="s">
        <v>15</v>
      </c>
      <c r="K199" s="6" t="s">
        <v>16</v>
      </c>
      <c r="L199" s="6" t="s">
        <v>17</v>
      </c>
      <c r="M199" s="6">
        <v>-0.184362</v>
      </c>
      <c r="N199" s="6">
        <v>1</v>
      </c>
      <c r="O199" s="6">
        <v>2</v>
      </c>
      <c r="P199" s="6" t="s">
        <v>476</v>
      </c>
      <c r="Q199" s="6" t="s">
        <v>477</v>
      </c>
      <c r="R199" s="6" t="s">
        <v>74</v>
      </c>
      <c r="S199" s="6">
        <v>30</v>
      </c>
      <c r="T199" s="8">
        <v>0.33333333333333331</v>
      </c>
      <c r="U199" s="6" t="s">
        <v>479</v>
      </c>
      <c r="V199" s="6" t="s">
        <v>480</v>
      </c>
      <c r="W199" s="6" t="s">
        <v>481</v>
      </c>
    </row>
    <row r="200" spans="1:23" ht="15.75" x14ac:dyDescent="0.25">
      <c r="A200" s="3" t="s">
        <v>233</v>
      </c>
      <c r="B200" s="4">
        <v>44317</v>
      </c>
      <c r="C200" s="4" t="str">
        <f t="shared" si="6"/>
        <v>2021</v>
      </c>
      <c r="D200" s="4" t="str">
        <f t="shared" si="7"/>
        <v>May</v>
      </c>
      <c r="E200" s="3" t="s">
        <v>32</v>
      </c>
      <c r="F200" s="3" t="s">
        <v>25</v>
      </c>
      <c r="G200" s="3" t="s">
        <v>20</v>
      </c>
      <c r="H200" s="3" t="s">
        <v>23</v>
      </c>
      <c r="I200" s="3">
        <v>51.488492999999998</v>
      </c>
      <c r="J200" s="3" t="s">
        <v>28</v>
      </c>
      <c r="K200" s="3" t="s">
        <v>16</v>
      </c>
      <c r="L200" s="3" t="s">
        <v>17</v>
      </c>
      <c r="M200" s="3">
        <v>-0.19292200000000001</v>
      </c>
      <c r="N200" s="3">
        <v>1</v>
      </c>
      <c r="O200" s="3">
        <v>1</v>
      </c>
      <c r="P200" s="3" t="s">
        <v>476</v>
      </c>
      <c r="Q200" s="3" t="s">
        <v>477</v>
      </c>
      <c r="R200" s="3" t="s">
        <v>483</v>
      </c>
      <c r="S200" s="3">
        <v>30</v>
      </c>
      <c r="T200" s="5">
        <v>0.91666666666666663</v>
      </c>
      <c r="U200" s="3" t="s">
        <v>479</v>
      </c>
      <c r="V200" s="3" t="s">
        <v>480</v>
      </c>
      <c r="W200" s="3" t="s">
        <v>484</v>
      </c>
    </row>
    <row r="201" spans="1:23" ht="15.75" x14ac:dyDescent="0.25">
      <c r="A201" s="6" t="s">
        <v>234</v>
      </c>
      <c r="B201" s="7">
        <v>44322</v>
      </c>
      <c r="C201" s="4" t="str">
        <f t="shared" si="6"/>
        <v>2021</v>
      </c>
      <c r="D201" s="4" t="str">
        <f t="shared" si="7"/>
        <v>May</v>
      </c>
      <c r="E201" s="6" t="s">
        <v>34</v>
      </c>
      <c r="F201" s="6" t="s">
        <v>25</v>
      </c>
      <c r="G201" s="6" t="s">
        <v>235</v>
      </c>
      <c r="H201" s="6" t="s">
        <v>23</v>
      </c>
      <c r="I201" s="6">
        <v>51.501761999999999</v>
      </c>
      <c r="J201" s="6" t="s">
        <v>15</v>
      </c>
      <c r="K201" s="6" t="s">
        <v>158</v>
      </c>
      <c r="L201" s="6" t="s">
        <v>17</v>
      </c>
      <c r="M201" s="6">
        <v>-0.184473</v>
      </c>
      <c r="N201" s="6">
        <v>1</v>
      </c>
      <c r="O201" s="6">
        <v>2</v>
      </c>
      <c r="P201" s="6" t="s">
        <v>476</v>
      </c>
      <c r="Q201" s="6" t="s">
        <v>477</v>
      </c>
      <c r="R201" s="6" t="s">
        <v>483</v>
      </c>
      <c r="S201" s="6">
        <v>30</v>
      </c>
      <c r="T201" s="8">
        <v>0.69791666666666663</v>
      </c>
      <c r="U201" s="6" t="s">
        <v>479</v>
      </c>
      <c r="V201" s="6" t="s">
        <v>480</v>
      </c>
      <c r="W201" s="6" t="s">
        <v>497</v>
      </c>
    </row>
    <row r="202" spans="1:23" ht="15.75" x14ac:dyDescent="0.25">
      <c r="A202" s="3" t="s">
        <v>236</v>
      </c>
      <c r="B202" s="4">
        <v>44334</v>
      </c>
      <c r="C202" s="4" t="str">
        <f t="shared" si="6"/>
        <v>2021</v>
      </c>
      <c r="D202" s="4" t="str">
        <f t="shared" si="7"/>
        <v>May</v>
      </c>
      <c r="E202" s="3" t="s">
        <v>19</v>
      </c>
      <c r="F202" s="3" t="s">
        <v>40</v>
      </c>
      <c r="G202" s="3" t="s">
        <v>41</v>
      </c>
      <c r="H202" s="3" t="s">
        <v>23</v>
      </c>
      <c r="I202" s="3">
        <v>51.487569999999998</v>
      </c>
      <c r="J202" s="3" t="s">
        <v>15</v>
      </c>
      <c r="K202" s="3" t="s">
        <v>16</v>
      </c>
      <c r="L202" s="3" t="s">
        <v>17</v>
      </c>
      <c r="M202" s="3">
        <v>-0.168184</v>
      </c>
      <c r="N202" s="3">
        <v>1</v>
      </c>
      <c r="O202" s="3">
        <v>1</v>
      </c>
      <c r="P202" s="3" t="s">
        <v>476</v>
      </c>
      <c r="Q202" s="3" t="s">
        <v>477</v>
      </c>
      <c r="R202" s="3" t="s">
        <v>483</v>
      </c>
      <c r="S202" s="3">
        <v>30</v>
      </c>
      <c r="T202" s="5">
        <v>0.4458333333333333</v>
      </c>
      <c r="U202" s="3" t="s">
        <v>479</v>
      </c>
      <c r="V202" s="3" t="s">
        <v>480</v>
      </c>
      <c r="W202" s="3" t="s">
        <v>489</v>
      </c>
    </row>
    <row r="203" spans="1:23" ht="15.75" x14ac:dyDescent="0.25">
      <c r="A203" s="6" t="s">
        <v>237</v>
      </c>
      <c r="B203" s="7">
        <v>44321</v>
      </c>
      <c r="C203" s="4" t="str">
        <f t="shared" si="6"/>
        <v>2021</v>
      </c>
      <c r="D203" s="4" t="str">
        <f t="shared" si="7"/>
        <v>May</v>
      </c>
      <c r="E203" s="6" t="s">
        <v>27</v>
      </c>
      <c r="F203" s="6" t="s">
        <v>12</v>
      </c>
      <c r="G203" s="6" t="s">
        <v>13</v>
      </c>
      <c r="H203" s="6" t="s">
        <v>23</v>
      </c>
      <c r="I203" s="6">
        <v>51.480046999999999</v>
      </c>
      <c r="J203" s="6" t="s">
        <v>15</v>
      </c>
      <c r="K203" s="6" t="s">
        <v>16</v>
      </c>
      <c r="L203" s="6" t="s">
        <v>17</v>
      </c>
      <c r="M203" s="6">
        <v>-0.18173500000000001</v>
      </c>
      <c r="N203" s="6">
        <v>1</v>
      </c>
      <c r="O203" s="6">
        <v>2</v>
      </c>
      <c r="P203" s="6" t="s">
        <v>476</v>
      </c>
      <c r="Q203" s="6" t="s">
        <v>477</v>
      </c>
      <c r="R203" s="6" t="s">
        <v>478</v>
      </c>
      <c r="S203" s="6">
        <v>30</v>
      </c>
      <c r="T203" s="8">
        <v>0.40208333333333335</v>
      </c>
      <c r="U203" s="6" t="s">
        <v>479</v>
      </c>
      <c r="V203" s="6" t="s">
        <v>480</v>
      </c>
      <c r="W203" s="6" t="s">
        <v>489</v>
      </c>
    </row>
    <row r="204" spans="1:23" ht="15.75" x14ac:dyDescent="0.25">
      <c r="A204" s="3" t="s">
        <v>238</v>
      </c>
      <c r="B204" s="4">
        <v>44320</v>
      </c>
      <c r="C204" s="4" t="str">
        <f t="shared" si="6"/>
        <v>2021</v>
      </c>
      <c r="D204" s="4" t="str">
        <f t="shared" si="7"/>
        <v>May</v>
      </c>
      <c r="E204" s="3" t="s">
        <v>19</v>
      </c>
      <c r="F204" s="3" t="s">
        <v>12</v>
      </c>
      <c r="G204" s="3" t="s">
        <v>13</v>
      </c>
      <c r="H204" s="3" t="s">
        <v>23</v>
      </c>
      <c r="I204" s="3">
        <v>51.480961999999998</v>
      </c>
      <c r="J204" s="3" t="s">
        <v>15</v>
      </c>
      <c r="K204" s="3" t="s">
        <v>16</v>
      </c>
      <c r="L204" s="3" t="s">
        <v>17</v>
      </c>
      <c r="M204" s="3">
        <v>-0.17694599999999999</v>
      </c>
      <c r="N204" s="3">
        <v>3</v>
      </c>
      <c r="O204" s="3">
        <v>2</v>
      </c>
      <c r="P204" s="3" t="s">
        <v>476</v>
      </c>
      <c r="Q204" s="3" t="s">
        <v>477</v>
      </c>
      <c r="R204" s="3" t="s">
        <v>483</v>
      </c>
      <c r="S204" s="3">
        <v>30</v>
      </c>
      <c r="T204" s="5">
        <v>0.6791666666666667</v>
      </c>
      <c r="U204" s="3" t="s">
        <v>479</v>
      </c>
      <c r="V204" s="3" t="s">
        <v>480</v>
      </c>
      <c r="W204" s="3" t="s">
        <v>481</v>
      </c>
    </row>
    <row r="205" spans="1:23" ht="15.75" x14ac:dyDescent="0.25">
      <c r="A205" s="6" t="s">
        <v>239</v>
      </c>
      <c r="B205" s="7">
        <v>44335</v>
      </c>
      <c r="C205" s="4" t="str">
        <f t="shared" si="6"/>
        <v>2021</v>
      </c>
      <c r="D205" s="4" t="str">
        <f t="shared" si="7"/>
        <v>May</v>
      </c>
      <c r="E205" s="6" t="s">
        <v>27</v>
      </c>
      <c r="F205" s="6" t="s">
        <v>12</v>
      </c>
      <c r="G205" s="6" t="s">
        <v>13</v>
      </c>
      <c r="H205" s="6" t="s">
        <v>23</v>
      </c>
      <c r="I205" s="6">
        <v>51.484282</v>
      </c>
      <c r="J205" s="6" t="s">
        <v>15</v>
      </c>
      <c r="K205" s="6" t="s">
        <v>16</v>
      </c>
      <c r="L205" s="6" t="s">
        <v>17</v>
      </c>
      <c r="M205" s="6">
        <v>-0.15924199999999999</v>
      </c>
      <c r="N205" s="6">
        <v>1</v>
      </c>
      <c r="O205" s="6">
        <v>1</v>
      </c>
      <c r="P205" s="6" t="s">
        <v>476</v>
      </c>
      <c r="Q205" s="6" t="s">
        <v>477</v>
      </c>
      <c r="R205" s="6" t="s">
        <v>483</v>
      </c>
      <c r="S205" s="6">
        <v>30</v>
      </c>
      <c r="T205" s="8">
        <v>0.78055555555555556</v>
      </c>
      <c r="U205" s="6" t="s">
        <v>479</v>
      </c>
      <c r="V205" s="6" t="s">
        <v>480</v>
      </c>
      <c r="W205" s="6" t="s">
        <v>481</v>
      </c>
    </row>
    <row r="206" spans="1:23" ht="15.75" x14ac:dyDescent="0.25">
      <c r="A206" s="3" t="s">
        <v>240</v>
      </c>
      <c r="B206" s="4">
        <v>44337</v>
      </c>
      <c r="C206" s="4" t="str">
        <f t="shared" si="6"/>
        <v>2021</v>
      </c>
      <c r="D206" s="4" t="str">
        <f t="shared" si="7"/>
        <v>May</v>
      </c>
      <c r="E206" s="3" t="s">
        <v>11</v>
      </c>
      <c r="F206" s="3" t="s">
        <v>40</v>
      </c>
      <c r="G206" s="3" t="s">
        <v>41</v>
      </c>
      <c r="H206" s="3" t="s">
        <v>14</v>
      </c>
      <c r="I206" s="3">
        <v>51.497500000000002</v>
      </c>
      <c r="J206" s="3" t="s">
        <v>15</v>
      </c>
      <c r="K206" s="3" t="s">
        <v>16</v>
      </c>
      <c r="L206" s="3" t="s">
        <v>17</v>
      </c>
      <c r="M206" s="3">
        <v>-0.164904</v>
      </c>
      <c r="N206" s="3">
        <v>1</v>
      </c>
      <c r="O206" s="3">
        <v>1</v>
      </c>
      <c r="P206" s="3" t="s">
        <v>476</v>
      </c>
      <c r="Q206" s="3" t="s">
        <v>477</v>
      </c>
      <c r="R206" s="3" t="s">
        <v>483</v>
      </c>
      <c r="S206" s="3">
        <v>30</v>
      </c>
      <c r="T206" s="5">
        <v>0.65972222222222221</v>
      </c>
      <c r="U206" s="3" t="s">
        <v>479</v>
      </c>
      <c r="V206" s="3" t="s">
        <v>480</v>
      </c>
      <c r="W206" s="3" t="s">
        <v>492</v>
      </c>
    </row>
    <row r="207" spans="1:23" ht="15.75" x14ac:dyDescent="0.25">
      <c r="A207" s="6" t="s">
        <v>241</v>
      </c>
      <c r="B207" s="7">
        <v>44339</v>
      </c>
      <c r="C207" s="4" t="str">
        <f t="shared" si="6"/>
        <v>2021</v>
      </c>
      <c r="D207" s="4" t="str">
        <f t="shared" si="7"/>
        <v>May</v>
      </c>
      <c r="E207" s="6" t="s">
        <v>36</v>
      </c>
      <c r="F207" s="6" t="s">
        <v>12</v>
      </c>
      <c r="G207" s="6" t="s">
        <v>13</v>
      </c>
      <c r="H207" s="6" t="s">
        <v>23</v>
      </c>
      <c r="I207" s="6">
        <v>51.509332999999998</v>
      </c>
      <c r="J207" s="6" t="s">
        <v>15</v>
      </c>
      <c r="K207" s="6" t="s">
        <v>16</v>
      </c>
      <c r="L207" s="6" t="s">
        <v>17</v>
      </c>
      <c r="M207" s="6">
        <v>-0.19728599999999999</v>
      </c>
      <c r="N207" s="6">
        <v>1</v>
      </c>
      <c r="O207" s="6">
        <v>2</v>
      </c>
      <c r="P207" s="6" t="s">
        <v>476</v>
      </c>
      <c r="Q207" s="6" t="s">
        <v>477</v>
      </c>
      <c r="R207" s="6" t="s">
        <v>483</v>
      </c>
      <c r="S207" s="6">
        <v>30</v>
      </c>
      <c r="T207" s="8">
        <v>0.38819444444444445</v>
      </c>
      <c r="U207" s="6" t="s">
        <v>479</v>
      </c>
      <c r="V207" s="6" t="s">
        <v>480</v>
      </c>
      <c r="W207" s="6" t="s">
        <v>481</v>
      </c>
    </row>
    <row r="208" spans="1:23" ht="15.75" x14ac:dyDescent="0.25">
      <c r="A208" s="3" t="s">
        <v>242</v>
      </c>
      <c r="B208" s="4">
        <v>44332</v>
      </c>
      <c r="C208" s="4" t="str">
        <f t="shared" si="6"/>
        <v>2021</v>
      </c>
      <c r="D208" s="4" t="str">
        <f t="shared" si="7"/>
        <v>May</v>
      </c>
      <c r="E208" s="3" t="s">
        <v>36</v>
      </c>
      <c r="F208" s="3" t="s">
        <v>25</v>
      </c>
      <c r="G208" s="3" t="s">
        <v>13</v>
      </c>
      <c r="H208" s="3" t="s">
        <v>23</v>
      </c>
      <c r="I208" s="3">
        <v>51.499527999999998</v>
      </c>
      <c r="J208" s="3" t="s">
        <v>15</v>
      </c>
      <c r="K208" s="3" t="s">
        <v>16</v>
      </c>
      <c r="L208" s="3" t="s">
        <v>17</v>
      </c>
      <c r="M208" s="3">
        <v>-0.19709599999999999</v>
      </c>
      <c r="N208" s="3">
        <v>2</v>
      </c>
      <c r="O208" s="3">
        <v>1</v>
      </c>
      <c r="P208" s="3" t="s">
        <v>476</v>
      </c>
      <c r="Q208" s="3" t="s">
        <v>477</v>
      </c>
      <c r="R208" s="3" t="s">
        <v>488</v>
      </c>
      <c r="S208" s="3">
        <v>30</v>
      </c>
      <c r="T208" s="5">
        <v>0.77083333333333337</v>
      </c>
      <c r="U208" s="3" t="s">
        <v>479</v>
      </c>
      <c r="V208" s="3" t="s">
        <v>480</v>
      </c>
      <c r="W208" s="3" t="s">
        <v>481</v>
      </c>
    </row>
    <row r="209" spans="1:23" ht="15.75" x14ac:dyDescent="0.25">
      <c r="A209" s="6" t="s">
        <v>243</v>
      </c>
      <c r="B209" s="7">
        <v>44342</v>
      </c>
      <c r="C209" s="4" t="str">
        <f t="shared" si="6"/>
        <v>2021</v>
      </c>
      <c r="D209" s="4" t="str">
        <f t="shared" si="7"/>
        <v>May</v>
      </c>
      <c r="E209" s="6" t="s">
        <v>27</v>
      </c>
      <c r="F209" s="6" t="s">
        <v>40</v>
      </c>
      <c r="G209" s="6" t="s">
        <v>41</v>
      </c>
      <c r="H209" s="6" t="s">
        <v>23</v>
      </c>
      <c r="I209" s="6">
        <v>51.523505999999998</v>
      </c>
      <c r="J209" s="6" t="s">
        <v>15</v>
      </c>
      <c r="K209" s="6" t="s">
        <v>16</v>
      </c>
      <c r="L209" s="6" t="s">
        <v>17</v>
      </c>
      <c r="M209" s="6">
        <v>-0.206673</v>
      </c>
      <c r="N209" s="6">
        <v>1</v>
      </c>
      <c r="O209" s="6">
        <v>1</v>
      </c>
      <c r="P209" s="6" t="s">
        <v>476</v>
      </c>
      <c r="Q209" s="6" t="s">
        <v>482</v>
      </c>
      <c r="R209" s="6" t="s">
        <v>483</v>
      </c>
      <c r="S209" s="6">
        <v>30</v>
      </c>
      <c r="T209" s="8">
        <v>0.375</v>
      </c>
      <c r="U209" s="6" t="s">
        <v>479</v>
      </c>
      <c r="V209" s="6" t="s">
        <v>490</v>
      </c>
      <c r="W209" s="6" t="s">
        <v>481</v>
      </c>
    </row>
    <row r="210" spans="1:23" ht="15.75" x14ac:dyDescent="0.25">
      <c r="A210" s="3" t="s">
        <v>244</v>
      </c>
      <c r="B210" s="4">
        <v>44318</v>
      </c>
      <c r="C210" s="4" t="str">
        <f t="shared" si="6"/>
        <v>2021</v>
      </c>
      <c r="D210" s="4" t="str">
        <f t="shared" si="7"/>
        <v>May</v>
      </c>
      <c r="E210" s="3" t="s">
        <v>36</v>
      </c>
      <c r="F210" s="3" t="s">
        <v>12</v>
      </c>
      <c r="G210" s="3" t="s">
        <v>13</v>
      </c>
      <c r="H210" s="3" t="s">
        <v>23</v>
      </c>
      <c r="I210" s="3">
        <v>51.507862000000003</v>
      </c>
      <c r="J210" s="3" t="s">
        <v>15</v>
      </c>
      <c r="K210" s="3" t="s">
        <v>16</v>
      </c>
      <c r="L210" s="3" t="s">
        <v>17</v>
      </c>
      <c r="M210" s="3">
        <v>-0.19518199999999999</v>
      </c>
      <c r="N210" s="3">
        <v>1</v>
      </c>
      <c r="O210" s="3">
        <v>1</v>
      </c>
      <c r="P210" s="3" t="s">
        <v>476</v>
      </c>
      <c r="Q210" s="3" t="s">
        <v>477</v>
      </c>
      <c r="R210" s="3" t="s">
        <v>483</v>
      </c>
      <c r="S210" s="3">
        <v>30</v>
      </c>
      <c r="T210" s="5">
        <v>0.5</v>
      </c>
      <c r="U210" s="3" t="s">
        <v>479</v>
      </c>
      <c r="V210" s="3" t="s">
        <v>480</v>
      </c>
      <c r="W210" s="3" t="s">
        <v>481</v>
      </c>
    </row>
    <row r="211" spans="1:23" ht="15.75" x14ac:dyDescent="0.25">
      <c r="A211" s="6" t="s">
        <v>245</v>
      </c>
      <c r="B211" s="7">
        <v>44333</v>
      </c>
      <c r="C211" s="4" t="str">
        <f t="shared" si="6"/>
        <v>2021</v>
      </c>
      <c r="D211" s="4" t="str">
        <f t="shared" si="7"/>
        <v>May</v>
      </c>
      <c r="E211" s="6" t="s">
        <v>22</v>
      </c>
      <c r="F211" s="6" t="s">
        <v>12</v>
      </c>
      <c r="G211" s="6" t="s">
        <v>74</v>
      </c>
      <c r="H211" s="6" t="s">
        <v>23</v>
      </c>
      <c r="I211" s="6">
        <v>51.486884000000003</v>
      </c>
      <c r="J211" s="6" t="s">
        <v>15</v>
      </c>
      <c r="K211" s="6" t="s">
        <v>246</v>
      </c>
      <c r="L211" s="6" t="s">
        <v>17</v>
      </c>
      <c r="M211" s="6">
        <v>-0.25290600000000002</v>
      </c>
      <c r="N211" s="6">
        <v>1</v>
      </c>
      <c r="O211" s="6">
        <v>2</v>
      </c>
      <c r="P211" s="6" t="s">
        <v>476</v>
      </c>
      <c r="Q211" s="6" t="s">
        <v>477</v>
      </c>
      <c r="R211" s="6" t="s">
        <v>74</v>
      </c>
      <c r="S211" s="6">
        <v>30</v>
      </c>
      <c r="T211" s="8">
        <v>0.73263888888888884</v>
      </c>
      <c r="U211" s="6" t="s">
        <v>479</v>
      </c>
      <c r="V211" s="6" t="s">
        <v>480</v>
      </c>
      <c r="W211" s="6" t="s">
        <v>484</v>
      </c>
    </row>
    <row r="212" spans="1:23" ht="15.75" x14ac:dyDescent="0.25">
      <c r="A212" s="3" t="s">
        <v>247</v>
      </c>
      <c r="B212" s="4">
        <v>44261</v>
      </c>
      <c r="C212" s="4" t="str">
        <f t="shared" si="6"/>
        <v>2021</v>
      </c>
      <c r="D212" s="4" t="str">
        <f t="shared" si="7"/>
        <v>Mar</v>
      </c>
      <c r="E212" s="3" t="s">
        <v>32</v>
      </c>
      <c r="F212" s="3" t="s">
        <v>25</v>
      </c>
      <c r="G212" s="3" t="s">
        <v>13</v>
      </c>
      <c r="H212" s="3" t="s">
        <v>23</v>
      </c>
      <c r="I212" s="3">
        <v>51.516804</v>
      </c>
      <c r="J212" s="3" t="s">
        <v>15</v>
      </c>
      <c r="K212" s="3" t="s">
        <v>75</v>
      </c>
      <c r="L212" s="3" t="s">
        <v>17</v>
      </c>
      <c r="M212" s="3">
        <v>-0.22725899999999999</v>
      </c>
      <c r="N212" s="3">
        <v>1</v>
      </c>
      <c r="O212" s="3">
        <v>2</v>
      </c>
      <c r="P212" s="3" t="s">
        <v>476</v>
      </c>
      <c r="Q212" s="3" t="s">
        <v>477</v>
      </c>
      <c r="R212" s="3" t="s">
        <v>483</v>
      </c>
      <c r="S212" s="3">
        <v>30</v>
      </c>
      <c r="T212" s="5">
        <v>0.36805555555555558</v>
      </c>
      <c r="U212" s="3" t="s">
        <v>479</v>
      </c>
      <c r="V212" s="3" t="s">
        <v>480</v>
      </c>
      <c r="W212" s="3" t="s">
        <v>481</v>
      </c>
    </row>
    <row r="213" spans="1:23" ht="15.75" x14ac:dyDescent="0.25">
      <c r="A213" s="6" t="s">
        <v>248</v>
      </c>
      <c r="B213" s="7">
        <v>44336</v>
      </c>
      <c r="C213" s="4" t="str">
        <f t="shared" si="6"/>
        <v>2021</v>
      </c>
      <c r="D213" s="4" t="str">
        <f t="shared" si="7"/>
        <v>May</v>
      </c>
      <c r="E213" s="6" t="s">
        <v>34</v>
      </c>
      <c r="F213" s="6" t="s">
        <v>12</v>
      </c>
      <c r="G213" s="6" t="s">
        <v>13</v>
      </c>
      <c r="H213" s="6" t="s">
        <v>23</v>
      </c>
      <c r="I213" s="6">
        <v>51.500732999999997</v>
      </c>
      <c r="J213" s="6" t="s">
        <v>15</v>
      </c>
      <c r="K213" s="6" t="s">
        <v>16</v>
      </c>
      <c r="L213" s="6" t="s">
        <v>17</v>
      </c>
      <c r="M213" s="6">
        <v>-0.19359100000000001</v>
      </c>
      <c r="N213" s="6">
        <v>1</v>
      </c>
      <c r="O213" s="6">
        <v>1</v>
      </c>
      <c r="P213" s="6" t="s">
        <v>476</v>
      </c>
      <c r="Q213" s="6" t="s">
        <v>477</v>
      </c>
      <c r="R213" s="6" t="s">
        <v>483</v>
      </c>
      <c r="S213" s="6">
        <v>30</v>
      </c>
      <c r="T213" s="8">
        <v>0.76388888888888884</v>
      </c>
      <c r="U213" s="6" t="s">
        <v>479</v>
      </c>
      <c r="V213" s="6" t="s">
        <v>480</v>
      </c>
      <c r="W213" s="6" t="s">
        <v>481</v>
      </c>
    </row>
    <row r="214" spans="1:23" ht="15.75" x14ac:dyDescent="0.25">
      <c r="A214" s="3" t="s">
        <v>249</v>
      </c>
      <c r="B214" s="4">
        <v>44344</v>
      </c>
      <c r="C214" s="4" t="str">
        <f t="shared" si="6"/>
        <v>2021</v>
      </c>
      <c r="D214" s="4" t="str">
        <f t="shared" si="7"/>
        <v>May</v>
      </c>
      <c r="E214" s="3" t="s">
        <v>11</v>
      </c>
      <c r="F214" s="3" t="s">
        <v>12</v>
      </c>
      <c r="G214" s="3" t="s">
        <v>13</v>
      </c>
      <c r="H214" s="3" t="s">
        <v>23</v>
      </c>
      <c r="I214" s="3">
        <v>51.499727</v>
      </c>
      <c r="J214" s="3" t="s">
        <v>15</v>
      </c>
      <c r="K214" s="3" t="s">
        <v>16</v>
      </c>
      <c r="L214" s="3" t="s">
        <v>17</v>
      </c>
      <c r="M214" s="3">
        <v>-0.163518</v>
      </c>
      <c r="N214" s="3">
        <v>1</v>
      </c>
      <c r="O214" s="3">
        <v>3</v>
      </c>
      <c r="P214" s="3" t="s">
        <v>476</v>
      </c>
      <c r="Q214" s="3" t="s">
        <v>477</v>
      </c>
      <c r="R214" s="3" t="s">
        <v>488</v>
      </c>
      <c r="S214" s="3">
        <v>30</v>
      </c>
      <c r="T214" s="5">
        <v>0.30555555555555552</v>
      </c>
      <c r="U214" s="3" t="s">
        <v>479</v>
      </c>
      <c r="V214" s="3" t="s">
        <v>480</v>
      </c>
      <c r="W214" s="3" t="s">
        <v>481</v>
      </c>
    </row>
    <row r="215" spans="1:23" ht="15.75" x14ac:dyDescent="0.25">
      <c r="A215" s="6" t="s">
        <v>250</v>
      </c>
      <c r="B215" s="7">
        <v>44339</v>
      </c>
      <c r="C215" s="4" t="str">
        <f t="shared" si="6"/>
        <v>2021</v>
      </c>
      <c r="D215" s="4" t="str">
        <f t="shared" si="7"/>
        <v>May</v>
      </c>
      <c r="E215" s="6" t="s">
        <v>36</v>
      </c>
      <c r="F215" s="6" t="s">
        <v>12</v>
      </c>
      <c r="G215" s="6" t="s">
        <v>20</v>
      </c>
      <c r="H215" s="6" t="s">
        <v>23</v>
      </c>
      <c r="I215" s="6">
        <v>51.497985999999997</v>
      </c>
      <c r="J215" s="6" t="s">
        <v>28</v>
      </c>
      <c r="K215" s="6" t="s">
        <v>16</v>
      </c>
      <c r="L215" s="6" t="s">
        <v>17</v>
      </c>
      <c r="M215" s="6">
        <v>-0.20796300000000001</v>
      </c>
      <c r="N215" s="6">
        <v>1</v>
      </c>
      <c r="O215" s="6">
        <v>2</v>
      </c>
      <c r="P215" s="6" t="s">
        <v>476</v>
      </c>
      <c r="Q215" s="6" t="s">
        <v>477</v>
      </c>
      <c r="R215" s="6" t="s">
        <v>483</v>
      </c>
      <c r="S215" s="6">
        <v>30</v>
      </c>
      <c r="T215" s="8">
        <v>0.86041666666666661</v>
      </c>
      <c r="U215" s="6" t="s">
        <v>479</v>
      </c>
      <c r="V215" s="6" t="s">
        <v>480</v>
      </c>
      <c r="W215" s="6" t="s">
        <v>481</v>
      </c>
    </row>
    <row r="216" spans="1:23" ht="15.75" x14ac:dyDescent="0.25">
      <c r="A216" s="3" t="s">
        <v>251</v>
      </c>
      <c r="B216" s="4">
        <v>44329</v>
      </c>
      <c r="C216" s="4" t="str">
        <f t="shared" si="6"/>
        <v>2021</v>
      </c>
      <c r="D216" s="4" t="str">
        <f t="shared" si="7"/>
        <v>May</v>
      </c>
      <c r="E216" s="3" t="s">
        <v>34</v>
      </c>
      <c r="F216" s="3" t="s">
        <v>12</v>
      </c>
      <c r="G216" s="3" t="s">
        <v>13</v>
      </c>
      <c r="H216" s="3" t="s">
        <v>23</v>
      </c>
      <c r="I216" s="3">
        <v>51.496578999999997</v>
      </c>
      <c r="J216" s="3" t="s">
        <v>15</v>
      </c>
      <c r="K216" s="3" t="s">
        <v>16</v>
      </c>
      <c r="L216" s="3" t="s">
        <v>17</v>
      </c>
      <c r="M216" s="3">
        <v>-0.19245799999999999</v>
      </c>
      <c r="N216" s="3">
        <v>1</v>
      </c>
      <c r="O216" s="3">
        <v>1</v>
      </c>
      <c r="P216" s="3" t="s">
        <v>476</v>
      </c>
      <c r="Q216" s="3" t="s">
        <v>477</v>
      </c>
      <c r="R216" s="3" t="s">
        <v>483</v>
      </c>
      <c r="S216" s="3">
        <v>30</v>
      </c>
      <c r="T216" s="5">
        <v>0.72152777777777777</v>
      </c>
      <c r="U216" s="3" t="s">
        <v>479</v>
      </c>
      <c r="V216" s="3" t="s">
        <v>480</v>
      </c>
      <c r="W216" s="3" t="s">
        <v>481</v>
      </c>
    </row>
    <row r="217" spans="1:23" ht="15.75" x14ac:dyDescent="0.25">
      <c r="A217" s="6" t="s">
        <v>252</v>
      </c>
      <c r="B217" s="7">
        <v>44377</v>
      </c>
      <c r="C217" s="4" t="str">
        <f t="shared" si="6"/>
        <v>2021</v>
      </c>
      <c r="D217" s="4" t="str">
        <f t="shared" si="7"/>
        <v>Jun</v>
      </c>
      <c r="E217" s="6" t="s">
        <v>27</v>
      </c>
      <c r="F217" s="6" t="s">
        <v>12</v>
      </c>
      <c r="G217" s="6" t="s">
        <v>13</v>
      </c>
      <c r="H217" s="6" t="s">
        <v>23</v>
      </c>
      <c r="I217" s="6">
        <v>51.506096999999997</v>
      </c>
      <c r="J217" s="6" t="s">
        <v>15</v>
      </c>
      <c r="K217" s="6" t="s">
        <v>16</v>
      </c>
      <c r="L217" s="6" t="s">
        <v>17</v>
      </c>
      <c r="M217" s="6">
        <v>-0.20908599999999999</v>
      </c>
      <c r="N217" s="6">
        <v>1</v>
      </c>
      <c r="O217" s="6">
        <v>2</v>
      </c>
      <c r="P217" s="6" t="s">
        <v>476</v>
      </c>
      <c r="Q217" s="6" t="s">
        <v>477</v>
      </c>
      <c r="R217" s="6" t="s">
        <v>483</v>
      </c>
      <c r="S217" s="6">
        <v>30</v>
      </c>
      <c r="T217" s="8">
        <v>0.53125</v>
      </c>
      <c r="U217" s="6" t="s">
        <v>479</v>
      </c>
      <c r="V217" s="6" t="s">
        <v>480</v>
      </c>
      <c r="W217" s="6" t="s">
        <v>495</v>
      </c>
    </row>
    <row r="218" spans="1:23" ht="15.75" x14ac:dyDescent="0.25">
      <c r="A218" s="3" t="s">
        <v>253</v>
      </c>
      <c r="B218" s="4">
        <v>44326</v>
      </c>
      <c r="C218" s="4" t="str">
        <f t="shared" si="6"/>
        <v>2021</v>
      </c>
      <c r="D218" s="4" t="str">
        <f t="shared" si="7"/>
        <v>May</v>
      </c>
      <c r="E218" s="3" t="s">
        <v>22</v>
      </c>
      <c r="F218" s="3" t="s">
        <v>40</v>
      </c>
      <c r="G218" s="3" t="s">
        <v>41</v>
      </c>
      <c r="H218" s="3" t="s">
        <v>23</v>
      </c>
      <c r="I218" s="3">
        <v>51.508960999999999</v>
      </c>
      <c r="J218" s="3" t="s">
        <v>15</v>
      </c>
      <c r="K218" s="3" t="s">
        <v>16</v>
      </c>
      <c r="L218" s="3" t="s">
        <v>17</v>
      </c>
      <c r="M218" s="3">
        <v>-0.196436</v>
      </c>
      <c r="N218" s="3">
        <v>1</v>
      </c>
      <c r="O218" s="3">
        <v>2</v>
      </c>
      <c r="P218" s="3" t="s">
        <v>476</v>
      </c>
      <c r="Q218" s="3" t="s">
        <v>477</v>
      </c>
      <c r="R218" s="3" t="s">
        <v>488</v>
      </c>
      <c r="S218" s="3">
        <v>30</v>
      </c>
      <c r="T218" s="5">
        <v>0.45833333333333331</v>
      </c>
      <c r="U218" s="3" t="s">
        <v>479</v>
      </c>
      <c r="V218" s="3" t="s">
        <v>480</v>
      </c>
      <c r="W218" s="3" t="s">
        <v>489</v>
      </c>
    </row>
    <row r="219" spans="1:23" ht="15.75" x14ac:dyDescent="0.25">
      <c r="A219" s="6" t="s">
        <v>254</v>
      </c>
      <c r="B219" s="7">
        <v>44344</v>
      </c>
      <c r="C219" s="4" t="str">
        <f t="shared" si="6"/>
        <v>2021</v>
      </c>
      <c r="D219" s="4" t="str">
        <f t="shared" si="7"/>
        <v>May</v>
      </c>
      <c r="E219" s="6" t="s">
        <v>11</v>
      </c>
      <c r="F219" s="6" t="s">
        <v>12</v>
      </c>
      <c r="G219" s="6" t="s">
        <v>13</v>
      </c>
      <c r="H219" s="6" t="s">
        <v>23</v>
      </c>
      <c r="I219" s="6">
        <v>51.486708999999998</v>
      </c>
      <c r="J219" s="6" t="s">
        <v>15</v>
      </c>
      <c r="K219" s="6" t="s">
        <v>16</v>
      </c>
      <c r="L219" s="6" t="s">
        <v>17</v>
      </c>
      <c r="M219" s="6">
        <v>-0.17066700000000001</v>
      </c>
      <c r="N219" s="6">
        <v>1</v>
      </c>
      <c r="O219" s="6">
        <v>1</v>
      </c>
      <c r="P219" s="6" t="s">
        <v>476</v>
      </c>
      <c r="Q219" s="6" t="s">
        <v>477</v>
      </c>
      <c r="R219" s="6" t="s">
        <v>483</v>
      </c>
      <c r="S219" s="6">
        <v>30</v>
      </c>
      <c r="T219" s="8">
        <v>0.35416666666666669</v>
      </c>
      <c r="U219" s="6" t="s">
        <v>479</v>
      </c>
      <c r="V219" s="6" t="s">
        <v>480</v>
      </c>
      <c r="W219" s="6" t="s">
        <v>481</v>
      </c>
    </row>
    <row r="220" spans="1:23" ht="15.75" x14ac:dyDescent="0.25">
      <c r="A220" s="3" t="s">
        <v>255</v>
      </c>
      <c r="B220" s="4">
        <v>44338</v>
      </c>
      <c r="C220" s="4" t="str">
        <f t="shared" si="6"/>
        <v>2021</v>
      </c>
      <c r="D220" s="4" t="str">
        <f t="shared" si="7"/>
        <v>May</v>
      </c>
      <c r="E220" s="3" t="s">
        <v>32</v>
      </c>
      <c r="F220" s="3" t="s">
        <v>12</v>
      </c>
      <c r="G220" s="3" t="s">
        <v>13</v>
      </c>
      <c r="H220" s="3" t="s">
        <v>23</v>
      </c>
      <c r="I220" s="3">
        <v>51.502158999999999</v>
      </c>
      <c r="J220" s="3" t="s">
        <v>15</v>
      </c>
      <c r="K220" s="3" t="s">
        <v>16</v>
      </c>
      <c r="L220" s="3" t="s">
        <v>17</v>
      </c>
      <c r="M220" s="3">
        <v>-0.18690599999999999</v>
      </c>
      <c r="N220" s="3">
        <v>1</v>
      </c>
      <c r="O220" s="3">
        <v>2</v>
      </c>
      <c r="P220" s="3" t="s">
        <v>476</v>
      </c>
      <c r="Q220" s="3" t="s">
        <v>477</v>
      </c>
      <c r="R220" s="3" t="s">
        <v>483</v>
      </c>
      <c r="S220" s="3">
        <v>30</v>
      </c>
      <c r="T220" s="5">
        <v>0.39583333333333331</v>
      </c>
      <c r="U220" s="3" t="s">
        <v>479</v>
      </c>
      <c r="V220" s="3" t="s">
        <v>480</v>
      </c>
      <c r="W220" s="3" t="s">
        <v>489</v>
      </c>
    </row>
    <row r="221" spans="1:23" ht="15.75" x14ac:dyDescent="0.25">
      <c r="A221" s="6" t="s">
        <v>256</v>
      </c>
      <c r="B221" s="7">
        <v>44345</v>
      </c>
      <c r="C221" s="4" t="str">
        <f t="shared" si="6"/>
        <v>2021</v>
      </c>
      <c r="D221" s="4" t="str">
        <f t="shared" si="7"/>
        <v>May</v>
      </c>
      <c r="E221" s="6" t="s">
        <v>32</v>
      </c>
      <c r="F221" s="6" t="s">
        <v>25</v>
      </c>
      <c r="G221" s="6" t="s">
        <v>13</v>
      </c>
      <c r="H221" s="6" t="s">
        <v>23</v>
      </c>
      <c r="I221" s="6">
        <v>51.491498999999997</v>
      </c>
      <c r="J221" s="6" t="s">
        <v>15</v>
      </c>
      <c r="K221" s="6" t="s">
        <v>16</v>
      </c>
      <c r="L221" s="6" t="s">
        <v>17</v>
      </c>
      <c r="M221" s="6">
        <v>-0.172204</v>
      </c>
      <c r="N221" s="6">
        <v>1</v>
      </c>
      <c r="O221" s="6">
        <v>2</v>
      </c>
      <c r="P221" s="6" t="s">
        <v>476</v>
      </c>
      <c r="Q221" s="6" t="s">
        <v>477</v>
      </c>
      <c r="R221" s="6" t="s">
        <v>483</v>
      </c>
      <c r="S221" s="6">
        <v>30</v>
      </c>
      <c r="T221" s="8">
        <v>0.34375</v>
      </c>
      <c r="U221" s="6" t="s">
        <v>479</v>
      </c>
      <c r="V221" s="6" t="s">
        <v>480</v>
      </c>
      <c r="W221" s="6" t="s">
        <v>481</v>
      </c>
    </row>
    <row r="222" spans="1:23" ht="15.75" x14ac:dyDescent="0.25">
      <c r="A222" s="3" t="s">
        <v>257</v>
      </c>
      <c r="B222" s="4">
        <v>44344</v>
      </c>
      <c r="C222" s="4" t="str">
        <f t="shared" si="6"/>
        <v>2021</v>
      </c>
      <c r="D222" s="4" t="str">
        <f t="shared" si="7"/>
        <v>May</v>
      </c>
      <c r="E222" s="3" t="s">
        <v>11</v>
      </c>
      <c r="F222" s="3" t="s">
        <v>25</v>
      </c>
      <c r="G222" s="3" t="s">
        <v>20</v>
      </c>
      <c r="H222" s="3" t="s">
        <v>23</v>
      </c>
      <c r="I222" s="3">
        <v>51.481062000000001</v>
      </c>
      <c r="J222" s="3" t="s">
        <v>15</v>
      </c>
      <c r="K222" s="3" t="s">
        <v>16</v>
      </c>
      <c r="L222" s="3" t="s">
        <v>17</v>
      </c>
      <c r="M222" s="3">
        <v>-0.183423</v>
      </c>
      <c r="N222" s="3">
        <v>1</v>
      </c>
      <c r="O222" s="3">
        <v>1</v>
      </c>
      <c r="P222" s="3" t="s">
        <v>476</v>
      </c>
      <c r="Q222" s="3" t="s">
        <v>477</v>
      </c>
      <c r="R222" s="3" t="s">
        <v>483</v>
      </c>
      <c r="S222" s="3">
        <v>30</v>
      </c>
      <c r="T222" s="5">
        <v>0.78819444444444453</v>
      </c>
      <c r="U222" s="3" t="s">
        <v>479</v>
      </c>
      <c r="V222" s="3" t="s">
        <v>480</v>
      </c>
      <c r="W222" s="3" t="s">
        <v>481</v>
      </c>
    </row>
    <row r="223" spans="1:23" ht="15.75" x14ac:dyDescent="0.25">
      <c r="A223" s="6" t="s">
        <v>258</v>
      </c>
      <c r="B223" s="7">
        <v>44350</v>
      </c>
      <c r="C223" s="4" t="str">
        <f t="shared" si="6"/>
        <v>2021</v>
      </c>
      <c r="D223" s="4" t="str">
        <f t="shared" si="7"/>
        <v>Jun</v>
      </c>
      <c r="E223" s="6" t="s">
        <v>34</v>
      </c>
      <c r="F223" s="6" t="s">
        <v>40</v>
      </c>
      <c r="G223" s="6" t="s">
        <v>41</v>
      </c>
      <c r="H223" s="6" t="s">
        <v>23</v>
      </c>
      <c r="I223" s="6">
        <v>51.496864000000002</v>
      </c>
      <c r="J223" s="6" t="s">
        <v>15</v>
      </c>
      <c r="K223" s="6" t="s">
        <v>16</v>
      </c>
      <c r="L223" s="6" t="s">
        <v>17</v>
      </c>
      <c r="M223" s="6">
        <v>-0.205125</v>
      </c>
      <c r="N223" s="6">
        <v>1</v>
      </c>
      <c r="O223" s="6">
        <v>2</v>
      </c>
      <c r="P223" s="6" t="s">
        <v>476</v>
      </c>
      <c r="Q223" s="6" t="s">
        <v>477</v>
      </c>
      <c r="R223" s="6" t="s">
        <v>483</v>
      </c>
      <c r="S223" s="6">
        <v>30</v>
      </c>
      <c r="T223" s="8">
        <v>0.40972222222222227</v>
      </c>
      <c r="U223" s="6" t="s">
        <v>479</v>
      </c>
      <c r="V223" s="6" t="s">
        <v>480</v>
      </c>
      <c r="W223" s="6" t="s">
        <v>481</v>
      </c>
    </row>
    <row r="224" spans="1:23" ht="15.75" x14ac:dyDescent="0.25">
      <c r="A224" s="3" t="s">
        <v>259</v>
      </c>
      <c r="B224" s="4">
        <v>44336</v>
      </c>
      <c r="C224" s="4" t="str">
        <f t="shared" si="6"/>
        <v>2021</v>
      </c>
      <c r="D224" s="4" t="str">
        <f t="shared" si="7"/>
        <v>May</v>
      </c>
      <c r="E224" s="3" t="s">
        <v>34</v>
      </c>
      <c r="F224" s="3" t="s">
        <v>12</v>
      </c>
      <c r="G224" s="3" t="s">
        <v>104</v>
      </c>
      <c r="H224" s="3" t="s">
        <v>23</v>
      </c>
      <c r="I224" s="3">
        <v>51.512796999999999</v>
      </c>
      <c r="J224" s="3" t="s">
        <v>15</v>
      </c>
      <c r="K224" s="3" t="s">
        <v>16</v>
      </c>
      <c r="L224" s="3" t="s">
        <v>17</v>
      </c>
      <c r="M224" s="3">
        <v>-0.20032</v>
      </c>
      <c r="N224" s="3">
        <v>1</v>
      </c>
      <c r="O224" s="3">
        <v>2</v>
      </c>
      <c r="P224" s="3" t="s">
        <v>476</v>
      </c>
      <c r="Q224" s="3" t="s">
        <v>477</v>
      </c>
      <c r="R224" s="3" t="s">
        <v>74</v>
      </c>
      <c r="S224" s="3">
        <v>30</v>
      </c>
      <c r="T224" s="5">
        <v>0.79166666666666663</v>
      </c>
      <c r="U224" s="3" t="s">
        <v>479</v>
      </c>
      <c r="V224" s="3" t="s">
        <v>480</v>
      </c>
      <c r="W224" s="3" t="s">
        <v>481</v>
      </c>
    </row>
    <row r="225" spans="1:23" ht="15.75" x14ac:dyDescent="0.25">
      <c r="A225" s="6" t="s">
        <v>260</v>
      </c>
      <c r="B225" s="7">
        <v>44347</v>
      </c>
      <c r="C225" s="4" t="str">
        <f t="shared" si="6"/>
        <v>2021</v>
      </c>
      <c r="D225" s="4" t="str">
        <f t="shared" si="7"/>
        <v>May</v>
      </c>
      <c r="E225" s="6" t="s">
        <v>22</v>
      </c>
      <c r="F225" s="6" t="s">
        <v>25</v>
      </c>
      <c r="G225" s="6" t="s">
        <v>20</v>
      </c>
      <c r="H225" s="6" t="s">
        <v>23</v>
      </c>
      <c r="I225" s="6">
        <v>51.492654999999999</v>
      </c>
      <c r="J225" s="6" t="s">
        <v>15</v>
      </c>
      <c r="K225" s="6" t="s">
        <v>16</v>
      </c>
      <c r="L225" s="6" t="s">
        <v>17</v>
      </c>
      <c r="M225" s="6">
        <v>-0.20039299999999999</v>
      </c>
      <c r="N225" s="6">
        <v>1</v>
      </c>
      <c r="O225" s="6">
        <v>3</v>
      </c>
      <c r="P225" s="6" t="s">
        <v>476</v>
      </c>
      <c r="Q225" s="6" t="s">
        <v>477</v>
      </c>
      <c r="R225" s="6" t="s">
        <v>488</v>
      </c>
      <c r="S225" s="6">
        <v>30</v>
      </c>
      <c r="T225" s="8">
        <v>0.44166666666666665</v>
      </c>
      <c r="U225" s="6" t="s">
        <v>479</v>
      </c>
      <c r="V225" s="6" t="s">
        <v>480</v>
      </c>
      <c r="W225" s="6" t="s">
        <v>481</v>
      </c>
    </row>
    <row r="226" spans="1:23" ht="15.75" x14ac:dyDescent="0.25">
      <c r="A226" s="3" t="s">
        <v>261</v>
      </c>
      <c r="B226" s="4">
        <v>44347</v>
      </c>
      <c r="C226" s="4" t="str">
        <f t="shared" si="6"/>
        <v>2021</v>
      </c>
      <c r="D226" s="4" t="str">
        <f t="shared" si="7"/>
        <v>May</v>
      </c>
      <c r="E226" s="3" t="s">
        <v>22</v>
      </c>
      <c r="F226" s="3" t="s">
        <v>25</v>
      </c>
      <c r="G226" s="3" t="s">
        <v>20</v>
      </c>
      <c r="H226" s="3" t="s">
        <v>23</v>
      </c>
      <c r="I226" s="3">
        <v>51.482075999999999</v>
      </c>
      <c r="J226" s="3" t="s">
        <v>15</v>
      </c>
      <c r="K226" s="3" t="s">
        <v>16</v>
      </c>
      <c r="L226" s="3" t="s">
        <v>17</v>
      </c>
      <c r="M226" s="3">
        <v>-0.17344499999999999</v>
      </c>
      <c r="N226" s="3">
        <v>1</v>
      </c>
      <c r="O226" s="3">
        <v>2</v>
      </c>
      <c r="P226" s="3" t="s">
        <v>476</v>
      </c>
      <c r="Q226" s="3" t="s">
        <v>477</v>
      </c>
      <c r="R226" s="3" t="s">
        <v>483</v>
      </c>
      <c r="S226" s="3">
        <v>30</v>
      </c>
      <c r="T226" s="5">
        <v>0.66736111111111107</v>
      </c>
      <c r="U226" s="3" t="s">
        <v>479</v>
      </c>
      <c r="V226" s="3" t="s">
        <v>480</v>
      </c>
      <c r="W226" s="3" t="s">
        <v>481</v>
      </c>
    </row>
    <row r="227" spans="1:23" ht="15.75" x14ac:dyDescent="0.25">
      <c r="A227" s="6" t="s">
        <v>262</v>
      </c>
      <c r="B227" s="7">
        <v>44344</v>
      </c>
      <c r="C227" s="4" t="str">
        <f t="shared" si="6"/>
        <v>2021</v>
      </c>
      <c r="D227" s="4" t="str">
        <f t="shared" si="7"/>
        <v>May</v>
      </c>
      <c r="E227" s="6" t="s">
        <v>11</v>
      </c>
      <c r="F227" s="6" t="s">
        <v>12</v>
      </c>
      <c r="G227" s="6" t="s">
        <v>13</v>
      </c>
      <c r="H227" s="6" t="s">
        <v>23</v>
      </c>
      <c r="I227" s="6">
        <v>51.489128999999998</v>
      </c>
      <c r="J227" s="6" t="s">
        <v>15</v>
      </c>
      <c r="K227" s="6" t="s">
        <v>16</v>
      </c>
      <c r="L227" s="6" t="s">
        <v>17</v>
      </c>
      <c r="M227" s="6">
        <v>-0.16437599999999999</v>
      </c>
      <c r="N227" s="6">
        <v>1</v>
      </c>
      <c r="O227" s="6">
        <v>1</v>
      </c>
      <c r="P227" s="6" t="s">
        <v>476</v>
      </c>
      <c r="Q227" s="6" t="s">
        <v>477</v>
      </c>
      <c r="R227" s="6" t="s">
        <v>483</v>
      </c>
      <c r="S227" s="6">
        <v>30</v>
      </c>
      <c r="T227" s="8">
        <v>0.57777777777777783</v>
      </c>
      <c r="U227" s="6" t="s">
        <v>479</v>
      </c>
      <c r="V227" s="6" t="s">
        <v>480</v>
      </c>
      <c r="W227" s="6" t="s">
        <v>481</v>
      </c>
    </row>
    <row r="228" spans="1:23" ht="15.75" x14ac:dyDescent="0.25">
      <c r="A228" s="3" t="s">
        <v>263</v>
      </c>
      <c r="B228" s="4">
        <v>44349</v>
      </c>
      <c r="C228" s="4" t="str">
        <f t="shared" si="6"/>
        <v>2021</v>
      </c>
      <c r="D228" s="4" t="str">
        <f t="shared" si="7"/>
        <v>Jun</v>
      </c>
      <c r="E228" s="3" t="s">
        <v>27</v>
      </c>
      <c r="F228" s="3" t="s">
        <v>12</v>
      </c>
      <c r="G228" s="3" t="s">
        <v>13</v>
      </c>
      <c r="H228" s="3" t="s">
        <v>23</v>
      </c>
      <c r="I228" s="3">
        <v>51.493251999999998</v>
      </c>
      <c r="J228" s="3" t="s">
        <v>15</v>
      </c>
      <c r="K228" s="3" t="s">
        <v>16</v>
      </c>
      <c r="L228" s="3" t="s">
        <v>17</v>
      </c>
      <c r="M228" s="3">
        <v>-0.16925200000000001</v>
      </c>
      <c r="N228" s="3">
        <v>1</v>
      </c>
      <c r="O228" s="3">
        <v>2</v>
      </c>
      <c r="P228" s="3" t="s">
        <v>476</v>
      </c>
      <c r="Q228" s="3" t="s">
        <v>477</v>
      </c>
      <c r="R228" s="3" t="s">
        <v>483</v>
      </c>
      <c r="S228" s="3">
        <v>30</v>
      </c>
      <c r="T228" s="5">
        <v>0.86111111111111116</v>
      </c>
      <c r="U228" s="3" t="s">
        <v>479</v>
      </c>
      <c r="V228" s="3" t="s">
        <v>480</v>
      </c>
      <c r="W228" s="3" t="s">
        <v>481</v>
      </c>
    </row>
    <row r="229" spans="1:23" ht="15.75" x14ac:dyDescent="0.25">
      <c r="A229" s="6" t="s">
        <v>264</v>
      </c>
      <c r="B229" s="7">
        <v>44348</v>
      </c>
      <c r="C229" s="4" t="str">
        <f t="shared" si="6"/>
        <v>2021</v>
      </c>
      <c r="D229" s="4" t="str">
        <f t="shared" si="7"/>
        <v>Jun</v>
      </c>
      <c r="E229" s="6" t="s">
        <v>19</v>
      </c>
      <c r="F229" s="6" t="s">
        <v>12</v>
      </c>
      <c r="G229" s="6" t="s">
        <v>13</v>
      </c>
      <c r="H229" s="6" t="s">
        <v>23</v>
      </c>
      <c r="I229" s="6">
        <v>51.480604</v>
      </c>
      <c r="J229" s="6" t="s">
        <v>15</v>
      </c>
      <c r="K229" s="6" t="s">
        <v>16</v>
      </c>
      <c r="L229" s="6" t="s">
        <v>17</v>
      </c>
      <c r="M229" s="6">
        <v>-0.182865</v>
      </c>
      <c r="N229" s="6">
        <v>1</v>
      </c>
      <c r="O229" s="6">
        <v>1</v>
      </c>
      <c r="P229" s="6" t="s">
        <v>476</v>
      </c>
      <c r="Q229" s="6" t="s">
        <v>477</v>
      </c>
      <c r="R229" s="6" t="s">
        <v>483</v>
      </c>
      <c r="S229" s="6">
        <v>30</v>
      </c>
      <c r="T229" s="8">
        <v>0.75</v>
      </c>
      <c r="U229" s="6" t="s">
        <v>479</v>
      </c>
      <c r="V229" s="6" t="s">
        <v>480</v>
      </c>
      <c r="W229" s="6" t="s">
        <v>481</v>
      </c>
    </row>
    <row r="230" spans="1:23" ht="15.75" x14ac:dyDescent="0.25">
      <c r="A230" s="3" t="s">
        <v>265</v>
      </c>
      <c r="B230" s="4">
        <v>44353</v>
      </c>
      <c r="C230" s="4" t="str">
        <f t="shared" si="6"/>
        <v>2021</v>
      </c>
      <c r="D230" s="4" t="str">
        <f t="shared" si="7"/>
        <v>Jun</v>
      </c>
      <c r="E230" s="3" t="s">
        <v>36</v>
      </c>
      <c r="F230" s="3" t="s">
        <v>25</v>
      </c>
      <c r="G230" s="3" t="s">
        <v>20</v>
      </c>
      <c r="H230" s="3" t="s">
        <v>23</v>
      </c>
      <c r="I230" s="3">
        <v>51.492747000000001</v>
      </c>
      <c r="J230" s="3" t="s">
        <v>15</v>
      </c>
      <c r="K230" s="3" t="s">
        <v>16</v>
      </c>
      <c r="L230" s="3" t="s">
        <v>17</v>
      </c>
      <c r="M230" s="3">
        <v>-0.20053299999999999</v>
      </c>
      <c r="N230" s="3">
        <v>2</v>
      </c>
      <c r="O230" s="3">
        <v>3</v>
      </c>
      <c r="P230" s="3" t="s">
        <v>476</v>
      </c>
      <c r="Q230" s="3" t="s">
        <v>477</v>
      </c>
      <c r="R230" s="3" t="s">
        <v>488</v>
      </c>
      <c r="S230" s="3">
        <v>30</v>
      </c>
      <c r="T230" s="5">
        <v>0.73958333333333337</v>
      </c>
      <c r="U230" s="3" t="s">
        <v>479</v>
      </c>
      <c r="V230" s="3" t="s">
        <v>480</v>
      </c>
      <c r="W230" s="3" t="s">
        <v>481</v>
      </c>
    </row>
    <row r="231" spans="1:23" ht="15.75" x14ac:dyDescent="0.25">
      <c r="A231" s="6" t="s">
        <v>266</v>
      </c>
      <c r="B231" s="7">
        <v>44352</v>
      </c>
      <c r="C231" s="4" t="str">
        <f t="shared" si="6"/>
        <v>2021</v>
      </c>
      <c r="D231" s="4" t="str">
        <f t="shared" si="7"/>
        <v>Jun</v>
      </c>
      <c r="E231" s="6" t="s">
        <v>32</v>
      </c>
      <c r="F231" s="6" t="s">
        <v>12</v>
      </c>
      <c r="G231" s="6" t="s">
        <v>13</v>
      </c>
      <c r="H231" s="6" t="s">
        <v>23</v>
      </c>
      <c r="I231" s="6">
        <v>51.493077</v>
      </c>
      <c r="J231" s="6" t="s">
        <v>15</v>
      </c>
      <c r="K231" s="6" t="s">
        <v>16</v>
      </c>
      <c r="L231" s="6" t="s">
        <v>17</v>
      </c>
      <c r="M231" s="6">
        <v>-0.169548</v>
      </c>
      <c r="N231" s="6">
        <v>1</v>
      </c>
      <c r="O231" s="6">
        <v>2</v>
      </c>
      <c r="P231" s="6" t="s">
        <v>476</v>
      </c>
      <c r="Q231" s="6" t="s">
        <v>477</v>
      </c>
      <c r="R231" s="6" t="s">
        <v>483</v>
      </c>
      <c r="S231" s="6">
        <v>30</v>
      </c>
      <c r="T231" s="8">
        <v>0.39444444444444443</v>
      </c>
      <c r="U231" s="6" t="s">
        <v>479</v>
      </c>
      <c r="V231" s="6" t="s">
        <v>480</v>
      </c>
      <c r="W231" s="6" t="s">
        <v>481</v>
      </c>
    </row>
    <row r="232" spans="1:23" ht="15.75" x14ac:dyDescent="0.25">
      <c r="A232" s="3" t="s">
        <v>267</v>
      </c>
      <c r="B232" s="4">
        <v>44352</v>
      </c>
      <c r="C232" s="4" t="str">
        <f t="shared" si="6"/>
        <v>2021</v>
      </c>
      <c r="D232" s="4" t="str">
        <f t="shared" si="7"/>
        <v>Jun</v>
      </c>
      <c r="E232" s="3" t="s">
        <v>32</v>
      </c>
      <c r="F232" s="3" t="s">
        <v>12</v>
      </c>
      <c r="G232" s="3" t="s">
        <v>13</v>
      </c>
      <c r="H232" s="3" t="s">
        <v>23</v>
      </c>
      <c r="I232" s="3">
        <v>51.498260999999999</v>
      </c>
      <c r="J232" s="3" t="s">
        <v>15</v>
      </c>
      <c r="K232" s="3" t="s">
        <v>16</v>
      </c>
      <c r="L232" s="3" t="s">
        <v>17</v>
      </c>
      <c r="M232" s="3">
        <v>-0.19656999999999999</v>
      </c>
      <c r="N232" s="3">
        <v>1</v>
      </c>
      <c r="O232" s="3">
        <v>2</v>
      </c>
      <c r="P232" s="3" t="s">
        <v>476</v>
      </c>
      <c r="Q232" s="3" t="s">
        <v>477</v>
      </c>
      <c r="R232" s="3" t="s">
        <v>483</v>
      </c>
      <c r="S232" s="3">
        <v>30</v>
      </c>
      <c r="T232" s="5">
        <v>0.3756944444444445</v>
      </c>
      <c r="U232" s="3" t="s">
        <v>479</v>
      </c>
      <c r="V232" s="3" t="s">
        <v>480</v>
      </c>
      <c r="W232" s="3" t="s">
        <v>481</v>
      </c>
    </row>
    <row r="233" spans="1:23" ht="15.75" x14ac:dyDescent="0.25">
      <c r="A233" s="6" t="s">
        <v>268</v>
      </c>
      <c r="B233" s="7">
        <v>44345</v>
      </c>
      <c r="C233" s="4" t="str">
        <f t="shared" si="6"/>
        <v>2021</v>
      </c>
      <c r="D233" s="4" t="str">
        <f t="shared" si="7"/>
        <v>May</v>
      </c>
      <c r="E233" s="6" t="s">
        <v>32</v>
      </c>
      <c r="F233" s="6" t="s">
        <v>12</v>
      </c>
      <c r="G233" s="6" t="s">
        <v>13</v>
      </c>
      <c r="H233" s="6" t="s">
        <v>23</v>
      </c>
      <c r="I233" s="6">
        <v>51.480874</v>
      </c>
      <c r="J233" s="6" t="s">
        <v>15</v>
      </c>
      <c r="K233" s="6" t="s">
        <v>16</v>
      </c>
      <c r="L233" s="6" t="s">
        <v>17</v>
      </c>
      <c r="M233" s="6">
        <v>-0.177093</v>
      </c>
      <c r="N233" s="6">
        <v>1</v>
      </c>
      <c r="O233" s="6">
        <v>2</v>
      </c>
      <c r="P233" s="6" t="s">
        <v>476</v>
      </c>
      <c r="Q233" s="6" t="s">
        <v>477</v>
      </c>
      <c r="R233" s="6" t="s">
        <v>483</v>
      </c>
      <c r="S233" s="6">
        <v>30</v>
      </c>
      <c r="T233" s="8">
        <v>0.63194444444444442</v>
      </c>
      <c r="U233" s="6" t="s">
        <v>479</v>
      </c>
      <c r="V233" s="6" t="s">
        <v>480</v>
      </c>
      <c r="W233" s="6" t="s">
        <v>497</v>
      </c>
    </row>
    <row r="234" spans="1:23" ht="15.75" x14ac:dyDescent="0.25">
      <c r="A234" s="3" t="s">
        <v>269</v>
      </c>
      <c r="B234" s="4">
        <v>44353</v>
      </c>
      <c r="C234" s="4" t="str">
        <f t="shared" si="6"/>
        <v>2021</v>
      </c>
      <c r="D234" s="4" t="str">
        <f t="shared" si="7"/>
        <v>Jun</v>
      </c>
      <c r="E234" s="3" t="s">
        <v>36</v>
      </c>
      <c r="F234" s="3" t="s">
        <v>12</v>
      </c>
      <c r="G234" s="3" t="s">
        <v>13</v>
      </c>
      <c r="H234" s="3" t="s">
        <v>23</v>
      </c>
      <c r="I234" s="3">
        <v>51.484363000000002</v>
      </c>
      <c r="J234" s="3" t="s">
        <v>15</v>
      </c>
      <c r="K234" s="3" t="s">
        <v>16</v>
      </c>
      <c r="L234" s="3" t="s">
        <v>17</v>
      </c>
      <c r="M234" s="3">
        <v>-0.158662</v>
      </c>
      <c r="N234" s="3">
        <v>2</v>
      </c>
      <c r="O234" s="3">
        <v>2</v>
      </c>
      <c r="P234" s="3" t="s">
        <v>476</v>
      </c>
      <c r="Q234" s="3" t="s">
        <v>477</v>
      </c>
      <c r="R234" s="3" t="s">
        <v>483</v>
      </c>
      <c r="S234" s="3">
        <v>30</v>
      </c>
      <c r="T234" s="5">
        <v>0.75694444444444453</v>
      </c>
      <c r="U234" s="3" t="s">
        <v>479</v>
      </c>
      <c r="V234" s="3" t="s">
        <v>480</v>
      </c>
      <c r="W234" s="3" t="s">
        <v>481</v>
      </c>
    </row>
    <row r="235" spans="1:23" ht="15.75" x14ac:dyDescent="0.25">
      <c r="A235" s="6" t="s">
        <v>270</v>
      </c>
      <c r="B235" s="7">
        <v>44355</v>
      </c>
      <c r="C235" s="4" t="str">
        <f t="shared" si="6"/>
        <v>2021</v>
      </c>
      <c r="D235" s="4" t="str">
        <f t="shared" si="7"/>
        <v>Jun</v>
      </c>
      <c r="E235" s="6" t="s">
        <v>19</v>
      </c>
      <c r="F235" s="6" t="s">
        <v>25</v>
      </c>
      <c r="G235" s="6" t="s">
        <v>20</v>
      </c>
      <c r="H235" s="6" t="s">
        <v>23</v>
      </c>
      <c r="I235" s="6">
        <v>51.51417</v>
      </c>
      <c r="J235" s="6" t="s">
        <v>15</v>
      </c>
      <c r="K235" s="6" t="s">
        <v>16</v>
      </c>
      <c r="L235" s="6" t="s">
        <v>17</v>
      </c>
      <c r="M235" s="6">
        <v>-0.20776</v>
      </c>
      <c r="N235" s="6">
        <v>3</v>
      </c>
      <c r="O235" s="6">
        <v>2</v>
      </c>
      <c r="P235" s="6" t="s">
        <v>476</v>
      </c>
      <c r="Q235" s="6" t="s">
        <v>482</v>
      </c>
      <c r="R235" s="6" t="s">
        <v>483</v>
      </c>
      <c r="S235" s="6">
        <v>30</v>
      </c>
      <c r="T235" s="8">
        <v>0.83680555555555547</v>
      </c>
      <c r="U235" s="6" t="s">
        <v>479</v>
      </c>
      <c r="V235" s="6" t="s">
        <v>480</v>
      </c>
      <c r="W235" s="6" t="s">
        <v>481</v>
      </c>
    </row>
    <row r="236" spans="1:23" ht="15.75" x14ac:dyDescent="0.25">
      <c r="A236" s="3" t="s">
        <v>271</v>
      </c>
      <c r="B236" s="4">
        <v>44356</v>
      </c>
      <c r="C236" s="4" t="str">
        <f t="shared" si="6"/>
        <v>2021</v>
      </c>
      <c r="D236" s="4" t="str">
        <f t="shared" si="7"/>
        <v>Jun</v>
      </c>
      <c r="E236" s="3" t="s">
        <v>27</v>
      </c>
      <c r="F236" s="3" t="s">
        <v>40</v>
      </c>
      <c r="G236" s="3" t="s">
        <v>41</v>
      </c>
      <c r="H236" s="3" t="s">
        <v>23</v>
      </c>
      <c r="I236" s="3">
        <v>51.490352000000001</v>
      </c>
      <c r="J236" s="3" t="s">
        <v>28</v>
      </c>
      <c r="K236" s="3" t="s">
        <v>16</v>
      </c>
      <c r="L236" s="3" t="s">
        <v>17</v>
      </c>
      <c r="M236" s="3">
        <v>-0.19097600000000001</v>
      </c>
      <c r="N236" s="3">
        <v>1</v>
      </c>
      <c r="O236" s="3">
        <v>1</v>
      </c>
      <c r="P236" s="3" t="s">
        <v>476</v>
      </c>
      <c r="Q236" s="3" t="s">
        <v>482</v>
      </c>
      <c r="R236" s="3" t="s">
        <v>483</v>
      </c>
      <c r="S236" s="3">
        <v>30</v>
      </c>
      <c r="T236" s="5">
        <v>0.13819444444444443</v>
      </c>
      <c r="U236" s="3" t="s">
        <v>479</v>
      </c>
      <c r="V236" s="3" t="s">
        <v>490</v>
      </c>
      <c r="W236" s="3" t="s">
        <v>481</v>
      </c>
    </row>
    <row r="237" spans="1:23" ht="15.75" x14ac:dyDescent="0.25">
      <c r="A237" s="6" t="s">
        <v>272</v>
      </c>
      <c r="B237" s="7">
        <v>44356</v>
      </c>
      <c r="C237" s="4" t="str">
        <f t="shared" si="6"/>
        <v>2021</v>
      </c>
      <c r="D237" s="4" t="str">
        <f t="shared" si="7"/>
        <v>Jun</v>
      </c>
      <c r="E237" s="6" t="s">
        <v>27</v>
      </c>
      <c r="F237" s="6" t="s">
        <v>25</v>
      </c>
      <c r="G237" s="6" t="s">
        <v>13</v>
      </c>
      <c r="H237" s="6" t="s">
        <v>14</v>
      </c>
      <c r="I237" s="6">
        <v>51.491849999999999</v>
      </c>
      <c r="J237" s="6" t="s">
        <v>15</v>
      </c>
      <c r="K237" s="6" t="s">
        <v>16</v>
      </c>
      <c r="L237" s="6" t="s">
        <v>17</v>
      </c>
      <c r="M237" s="6">
        <v>-0.17161399999999999</v>
      </c>
      <c r="N237" s="6">
        <v>2</v>
      </c>
      <c r="O237" s="6">
        <v>1</v>
      </c>
      <c r="P237" s="6" t="s">
        <v>476</v>
      </c>
      <c r="Q237" s="6" t="s">
        <v>482</v>
      </c>
      <c r="R237" s="6" t="s">
        <v>483</v>
      </c>
      <c r="S237" s="6">
        <v>30</v>
      </c>
      <c r="T237" s="8">
        <v>0.40277777777777773</v>
      </c>
      <c r="U237" s="6" t="s">
        <v>479</v>
      </c>
      <c r="V237" s="6" t="s">
        <v>490</v>
      </c>
      <c r="W237" s="6" t="s">
        <v>481</v>
      </c>
    </row>
    <row r="238" spans="1:23" ht="15.75" x14ac:dyDescent="0.25">
      <c r="A238" s="3" t="s">
        <v>273</v>
      </c>
      <c r="B238" s="4">
        <v>44356</v>
      </c>
      <c r="C238" s="4" t="str">
        <f t="shared" si="6"/>
        <v>2021</v>
      </c>
      <c r="D238" s="4" t="str">
        <f t="shared" si="7"/>
        <v>Jun</v>
      </c>
      <c r="E238" s="3" t="s">
        <v>27</v>
      </c>
      <c r="F238" s="3" t="s">
        <v>12</v>
      </c>
      <c r="G238" s="3" t="s">
        <v>13</v>
      </c>
      <c r="H238" s="3" t="s">
        <v>23</v>
      </c>
      <c r="I238" s="3">
        <v>51.497923999999998</v>
      </c>
      <c r="J238" s="3" t="s">
        <v>15</v>
      </c>
      <c r="K238" s="3" t="s">
        <v>16</v>
      </c>
      <c r="L238" s="3" t="s">
        <v>17</v>
      </c>
      <c r="M238" s="3">
        <v>-0.19802400000000001</v>
      </c>
      <c r="N238" s="3">
        <v>1</v>
      </c>
      <c r="O238" s="3">
        <v>2</v>
      </c>
      <c r="P238" s="3" t="s">
        <v>476</v>
      </c>
      <c r="Q238" s="3" t="s">
        <v>482</v>
      </c>
      <c r="R238" s="3" t="s">
        <v>483</v>
      </c>
      <c r="S238" s="3">
        <v>30</v>
      </c>
      <c r="T238" s="5">
        <v>0.35069444444444442</v>
      </c>
      <c r="U238" s="3" t="s">
        <v>479</v>
      </c>
      <c r="V238" s="3" t="s">
        <v>480</v>
      </c>
      <c r="W238" s="3" t="s">
        <v>481</v>
      </c>
    </row>
    <row r="239" spans="1:23" ht="15.75" x14ac:dyDescent="0.25">
      <c r="A239" s="6" t="s">
        <v>274</v>
      </c>
      <c r="B239" s="7">
        <v>44346</v>
      </c>
      <c r="C239" s="4" t="str">
        <f t="shared" si="6"/>
        <v>2021</v>
      </c>
      <c r="D239" s="4" t="str">
        <f t="shared" si="7"/>
        <v>May</v>
      </c>
      <c r="E239" s="6" t="s">
        <v>36</v>
      </c>
      <c r="F239" s="6" t="s">
        <v>12</v>
      </c>
      <c r="G239" s="6" t="s">
        <v>235</v>
      </c>
      <c r="H239" s="6" t="s">
        <v>23</v>
      </c>
      <c r="I239" s="6">
        <v>51.503107</v>
      </c>
      <c r="J239" s="6" t="s">
        <v>15</v>
      </c>
      <c r="K239" s="6" t="s">
        <v>16</v>
      </c>
      <c r="L239" s="6" t="s">
        <v>17</v>
      </c>
      <c r="M239" s="6">
        <v>-0.207618</v>
      </c>
      <c r="N239" s="6">
        <v>1</v>
      </c>
      <c r="O239" s="6">
        <v>2</v>
      </c>
      <c r="P239" s="6" t="s">
        <v>476</v>
      </c>
      <c r="Q239" s="6" t="s">
        <v>477</v>
      </c>
      <c r="R239" s="6" t="s">
        <v>483</v>
      </c>
      <c r="S239" s="6">
        <v>30</v>
      </c>
      <c r="T239" s="8">
        <v>0.52083333333333337</v>
      </c>
      <c r="U239" s="6" t="s">
        <v>479</v>
      </c>
      <c r="V239" s="6" t="s">
        <v>480</v>
      </c>
      <c r="W239" s="6" t="s">
        <v>481</v>
      </c>
    </row>
    <row r="240" spans="1:23" ht="15.75" x14ac:dyDescent="0.25">
      <c r="A240" s="3" t="s">
        <v>275</v>
      </c>
      <c r="B240" s="4">
        <v>44352</v>
      </c>
      <c r="C240" s="4" t="str">
        <f t="shared" si="6"/>
        <v>2021</v>
      </c>
      <c r="D240" s="4" t="str">
        <f t="shared" si="7"/>
        <v>Jun</v>
      </c>
      <c r="E240" s="3" t="s">
        <v>32</v>
      </c>
      <c r="F240" s="3" t="s">
        <v>12</v>
      </c>
      <c r="G240" s="3" t="s">
        <v>13</v>
      </c>
      <c r="H240" s="3" t="s">
        <v>23</v>
      </c>
      <c r="I240" s="3">
        <v>51.488092999999999</v>
      </c>
      <c r="J240" s="3" t="s">
        <v>15</v>
      </c>
      <c r="K240" s="3" t="s">
        <v>16</v>
      </c>
      <c r="L240" s="3" t="s">
        <v>17</v>
      </c>
      <c r="M240" s="3">
        <v>-0.167154</v>
      </c>
      <c r="N240" s="3">
        <v>1</v>
      </c>
      <c r="O240" s="3">
        <v>2</v>
      </c>
      <c r="P240" s="3" t="s">
        <v>476</v>
      </c>
      <c r="Q240" s="3" t="s">
        <v>482</v>
      </c>
      <c r="R240" s="3" t="s">
        <v>483</v>
      </c>
      <c r="S240" s="3">
        <v>30</v>
      </c>
      <c r="T240" s="5">
        <v>0.51736111111111105</v>
      </c>
      <c r="U240" s="3" t="s">
        <v>479</v>
      </c>
      <c r="V240" s="3" t="s">
        <v>480</v>
      </c>
      <c r="W240" s="3" t="s">
        <v>481</v>
      </c>
    </row>
    <row r="241" spans="1:23" ht="15.75" x14ac:dyDescent="0.25">
      <c r="A241" s="6" t="s">
        <v>276</v>
      </c>
      <c r="B241" s="7">
        <v>44274</v>
      </c>
      <c r="C241" s="4" t="str">
        <f t="shared" si="6"/>
        <v>2021</v>
      </c>
      <c r="D241" s="4" t="str">
        <f t="shared" si="7"/>
        <v>Mar</v>
      </c>
      <c r="E241" s="6" t="s">
        <v>11</v>
      </c>
      <c r="F241" s="6" t="s">
        <v>12</v>
      </c>
      <c r="G241" s="6" t="s">
        <v>13</v>
      </c>
      <c r="H241" s="6" t="s">
        <v>23</v>
      </c>
      <c r="I241" s="6">
        <v>51.506186999999997</v>
      </c>
      <c r="J241" s="6" t="s">
        <v>28</v>
      </c>
      <c r="K241" s="6" t="s">
        <v>16</v>
      </c>
      <c r="L241" s="6" t="s">
        <v>17</v>
      </c>
      <c r="M241" s="6">
        <v>-0.20908199999999999</v>
      </c>
      <c r="N241" s="6">
        <v>1</v>
      </c>
      <c r="O241" s="6">
        <v>2</v>
      </c>
      <c r="P241" s="6" t="s">
        <v>476</v>
      </c>
      <c r="Q241" s="6" t="s">
        <v>477</v>
      </c>
      <c r="R241" s="6" t="s">
        <v>483</v>
      </c>
      <c r="S241" s="6">
        <v>30</v>
      </c>
      <c r="T241" s="8">
        <v>0.80208333333333337</v>
      </c>
      <c r="U241" s="6" t="s">
        <v>479</v>
      </c>
      <c r="V241" s="6" t="s">
        <v>480</v>
      </c>
      <c r="W241" s="6" t="s">
        <v>489</v>
      </c>
    </row>
    <row r="242" spans="1:23" ht="15.75" x14ac:dyDescent="0.25">
      <c r="A242" s="3" t="s">
        <v>277</v>
      </c>
      <c r="B242" s="4">
        <v>44358</v>
      </c>
      <c r="C242" s="4" t="str">
        <f t="shared" si="6"/>
        <v>2021</v>
      </c>
      <c r="D242" s="4" t="str">
        <f t="shared" si="7"/>
        <v>Jun</v>
      </c>
      <c r="E242" s="3" t="s">
        <v>11</v>
      </c>
      <c r="F242" s="3" t="s">
        <v>12</v>
      </c>
      <c r="G242" s="3" t="s">
        <v>20</v>
      </c>
      <c r="H242" s="3" t="s">
        <v>23</v>
      </c>
      <c r="I242" s="3">
        <v>51.514398999999997</v>
      </c>
      <c r="J242" s="3" t="s">
        <v>15</v>
      </c>
      <c r="K242" s="3" t="s">
        <v>16</v>
      </c>
      <c r="L242" s="3" t="s">
        <v>17</v>
      </c>
      <c r="M242" s="3">
        <v>-0.19924800000000001</v>
      </c>
      <c r="N242" s="3">
        <v>4</v>
      </c>
      <c r="O242" s="3">
        <v>2</v>
      </c>
      <c r="P242" s="3" t="s">
        <v>476</v>
      </c>
      <c r="Q242" s="3" t="s">
        <v>477</v>
      </c>
      <c r="R242" s="3" t="s">
        <v>483</v>
      </c>
      <c r="S242" s="3">
        <v>30</v>
      </c>
      <c r="T242" s="5">
        <v>0.38194444444444442</v>
      </c>
      <c r="U242" s="3" t="s">
        <v>479</v>
      </c>
      <c r="V242" s="3" t="s">
        <v>480</v>
      </c>
      <c r="W242" s="3" t="s">
        <v>481</v>
      </c>
    </row>
    <row r="243" spans="1:23" ht="15.75" x14ac:dyDescent="0.25">
      <c r="A243" s="6" t="s">
        <v>278</v>
      </c>
      <c r="B243" s="7">
        <v>44358</v>
      </c>
      <c r="C243" s="4" t="str">
        <f t="shared" si="6"/>
        <v>2021</v>
      </c>
      <c r="D243" s="4" t="str">
        <f t="shared" si="7"/>
        <v>Jun</v>
      </c>
      <c r="E243" s="6" t="s">
        <v>11</v>
      </c>
      <c r="F243" s="6" t="s">
        <v>12</v>
      </c>
      <c r="G243" s="6" t="s">
        <v>13</v>
      </c>
      <c r="H243" s="6" t="s">
        <v>23</v>
      </c>
      <c r="I243" s="6">
        <v>51.503768999999998</v>
      </c>
      <c r="J243" s="6" t="s">
        <v>28</v>
      </c>
      <c r="K243" s="6" t="s">
        <v>16</v>
      </c>
      <c r="L243" s="6" t="s">
        <v>17</v>
      </c>
      <c r="M243" s="6">
        <v>-0.19217400000000001</v>
      </c>
      <c r="N243" s="6">
        <v>1</v>
      </c>
      <c r="O243" s="6">
        <v>2</v>
      </c>
      <c r="P243" s="6" t="s">
        <v>476</v>
      </c>
      <c r="Q243" s="6" t="s">
        <v>477</v>
      </c>
      <c r="R243" s="6" t="s">
        <v>483</v>
      </c>
      <c r="S243" s="6">
        <v>30</v>
      </c>
      <c r="T243" s="8">
        <v>0.92361111111111116</v>
      </c>
      <c r="U243" s="6" t="s">
        <v>479</v>
      </c>
      <c r="V243" s="6" t="s">
        <v>480</v>
      </c>
      <c r="W243" s="6" t="s">
        <v>487</v>
      </c>
    </row>
    <row r="244" spans="1:23" ht="15.75" x14ac:dyDescent="0.25">
      <c r="A244" s="3" t="s">
        <v>279</v>
      </c>
      <c r="B244" s="4">
        <v>44358</v>
      </c>
      <c r="C244" s="4" t="str">
        <f t="shared" si="6"/>
        <v>2021</v>
      </c>
      <c r="D244" s="4" t="str">
        <f t="shared" si="7"/>
        <v>Jun</v>
      </c>
      <c r="E244" s="3" t="s">
        <v>11</v>
      </c>
      <c r="F244" s="3" t="s">
        <v>12</v>
      </c>
      <c r="G244" s="3" t="s">
        <v>235</v>
      </c>
      <c r="H244" s="3" t="s">
        <v>23</v>
      </c>
      <c r="I244" s="3">
        <v>51.480232999999998</v>
      </c>
      <c r="J244" s="3" t="s">
        <v>15</v>
      </c>
      <c r="K244" s="3" t="s">
        <v>16</v>
      </c>
      <c r="L244" s="3" t="s">
        <v>17</v>
      </c>
      <c r="M244" s="3">
        <v>-0.18215999999999999</v>
      </c>
      <c r="N244" s="3">
        <v>1</v>
      </c>
      <c r="O244" s="3">
        <v>2</v>
      </c>
      <c r="P244" s="3" t="s">
        <v>476</v>
      </c>
      <c r="Q244" s="3" t="s">
        <v>477</v>
      </c>
      <c r="R244" s="3" t="s">
        <v>483</v>
      </c>
      <c r="S244" s="3">
        <v>30</v>
      </c>
      <c r="T244" s="5">
        <v>0.80208333333333337</v>
      </c>
      <c r="U244" s="3" t="s">
        <v>479</v>
      </c>
      <c r="V244" s="3" t="s">
        <v>480</v>
      </c>
      <c r="W244" s="3" t="s">
        <v>481</v>
      </c>
    </row>
    <row r="245" spans="1:23" ht="15.75" x14ac:dyDescent="0.25">
      <c r="A245" s="6" t="s">
        <v>280</v>
      </c>
      <c r="B245" s="7">
        <v>44358</v>
      </c>
      <c r="C245" s="4" t="str">
        <f t="shared" si="6"/>
        <v>2021</v>
      </c>
      <c r="D245" s="4" t="str">
        <f t="shared" si="7"/>
        <v>Jun</v>
      </c>
      <c r="E245" s="6" t="s">
        <v>11</v>
      </c>
      <c r="F245" s="6" t="s">
        <v>40</v>
      </c>
      <c r="G245" s="6" t="s">
        <v>41</v>
      </c>
      <c r="H245" s="6" t="s">
        <v>23</v>
      </c>
      <c r="I245" s="6">
        <v>51.484099999999998</v>
      </c>
      <c r="J245" s="6" t="s">
        <v>15</v>
      </c>
      <c r="K245" s="6" t="s">
        <v>16</v>
      </c>
      <c r="L245" s="6" t="s">
        <v>17</v>
      </c>
      <c r="M245" s="6">
        <v>-0.17638899999999999</v>
      </c>
      <c r="N245" s="6">
        <v>1</v>
      </c>
      <c r="O245" s="6">
        <v>1</v>
      </c>
      <c r="P245" s="6" t="s">
        <v>476</v>
      </c>
      <c r="Q245" s="6" t="s">
        <v>477</v>
      </c>
      <c r="R245" s="6" t="s">
        <v>483</v>
      </c>
      <c r="S245" s="6">
        <v>30</v>
      </c>
      <c r="T245" s="8">
        <v>0.7090277777777777</v>
      </c>
      <c r="U245" s="6" t="s">
        <v>479</v>
      </c>
      <c r="V245" s="6" t="s">
        <v>480</v>
      </c>
      <c r="W245" s="6" t="s">
        <v>481</v>
      </c>
    </row>
    <row r="246" spans="1:23" ht="15.75" x14ac:dyDescent="0.25">
      <c r="A246" s="3" t="s">
        <v>281</v>
      </c>
      <c r="B246" s="4">
        <v>44359</v>
      </c>
      <c r="C246" s="4" t="str">
        <f t="shared" si="6"/>
        <v>2021</v>
      </c>
      <c r="D246" s="4" t="str">
        <f t="shared" si="7"/>
        <v>Jun</v>
      </c>
      <c r="E246" s="3" t="s">
        <v>32</v>
      </c>
      <c r="F246" s="3" t="s">
        <v>12</v>
      </c>
      <c r="G246" s="3" t="s">
        <v>13</v>
      </c>
      <c r="H246" s="3" t="s">
        <v>23</v>
      </c>
      <c r="I246" s="3">
        <v>51.502113999999999</v>
      </c>
      <c r="J246" s="3" t="s">
        <v>15</v>
      </c>
      <c r="K246" s="3" t="s">
        <v>16</v>
      </c>
      <c r="L246" s="3" t="s">
        <v>17</v>
      </c>
      <c r="M246" s="3">
        <v>-0.18978999999999999</v>
      </c>
      <c r="N246" s="3">
        <v>1</v>
      </c>
      <c r="O246" s="3">
        <v>2</v>
      </c>
      <c r="P246" s="3" t="s">
        <v>476</v>
      </c>
      <c r="Q246" s="3" t="s">
        <v>477</v>
      </c>
      <c r="R246" s="3" t="s">
        <v>483</v>
      </c>
      <c r="S246" s="3">
        <v>30</v>
      </c>
      <c r="T246" s="5">
        <v>0.33333333333333331</v>
      </c>
      <c r="U246" s="3" t="s">
        <v>479</v>
      </c>
      <c r="V246" s="3" t="s">
        <v>480</v>
      </c>
      <c r="W246" s="3" t="s">
        <v>481</v>
      </c>
    </row>
    <row r="247" spans="1:23" ht="15.75" x14ac:dyDescent="0.25">
      <c r="A247" s="6" t="s">
        <v>282</v>
      </c>
      <c r="B247" s="7">
        <v>44358</v>
      </c>
      <c r="C247" s="4" t="str">
        <f t="shared" si="6"/>
        <v>2021</v>
      </c>
      <c r="D247" s="4" t="str">
        <f t="shared" si="7"/>
        <v>Jun</v>
      </c>
      <c r="E247" s="6" t="s">
        <v>11</v>
      </c>
      <c r="F247" s="6" t="s">
        <v>12</v>
      </c>
      <c r="G247" s="6" t="s">
        <v>13</v>
      </c>
      <c r="H247" s="6" t="s">
        <v>23</v>
      </c>
      <c r="I247" s="6">
        <v>51.508490000000002</v>
      </c>
      <c r="J247" s="6" t="s">
        <v>15</v>
      </c>
      <c r="K247" s="6" t="s">
        <v>16</v>
      </c>
      <c r="L247" s="6" t="s">
        <v>17</v>
      </c>
      <c r="M247" s="6">
        <v>-0.20092199999999999</v>
      </c>
      <c r="N247" s="6">
        <v>1</v>
      </c>
      <c r="O247" s="6">
        <v>2</v>
      </c>
      <c r="P247" s="6" t="s">
        <v>476</v>
      </c>
      <c r="Q247" s="6" t="s">
        <v>477</v>
      </c>
      <c r="R247" s="6" t="s">
        <v>483</v>
      </c>
      <c r="S247" s="6">
        <v>30</v>
      </c>
      <c r="T247" s="8">
        <v>0.3576388888888889</v>
      </c>
      <c r="U247" s="6" t="s">
        <v>479</v>
      </c>
      <c r="V247" s="6" t="s">
        <v>480</v>
      </c>
      <c r="W247" s="6" t="s">
        <v>481</v>
      </c>
    </row>
    <row r="248" spans="1:23" ht="15.75" x14ac:dyDescent="0.25">
      <c r="A248" s="3" t="s">
        <v>283</v>
      </c>
      <c r="B248" s="4">
        <v>44357</v>
      </c>
      <c r="C248" s="4" t="str">
        <f t="shared" si="6"/>
        <v>2021</v>
      </c>
      <c r="D248" s="4" t="str">
        <f t="shared" si="7"/>
        <v>Jun</v>
      </c>
      <c r="E248" s="3" t="s">
        <v>34</v>
      </c>
      <c r="F248" s="3" t="s">
        <v>12</v>
      </c>
      <c r="G248" s="3" t="s">
        <v>13</v>
      </c>
      <c r="H248" s="3" t="s">
        <v>23</v>
      </c>
      <c r="I248" s="3">
        <v>51.492967999999998</v>
      </c>
      <c r="J248" s="3" t="s">
        <v>15</v>
      </c>
      <c r="K248" s="3" t="s">
        <v>16</v>
      </c>
      <c r="L248" s="3" t="s">
        <v>17</v>
      </c>
      <c r="M248" s="3">
        <v>-0.162637</v>
      </c>
      <c r="N248" s="3">
        <v>1</v>
      </c>
      <c r="O248" s="3">
        <v>1</v>
      </c>
      <c r="P248" s="3" t="s">
        <v>476</v>
      </c>
      <c r="Q248" s="3" t="s">
        <v>477</v>
      </c>
      <c r="R248" s="3" t="s">
        <v>483</v>
      </c>
      <c r="S248" s="3">
        <v>30</v>
      </c>
      <c r="T248" s="5">
        <v>0.37847222222222227</v>
      </c>
      <c r="U248" s="3" t="s">
        <v>479</v>
      </c>
      <c r="V248" s="3" t="s">
        <v>480</v>
      </c>
      <c r="W248" s="3" t="s">
        <v>481</v>
      </c>
    </row>
    <row r="249" spans="1:23" ht="15.75" x14ac:dyDescent="0.25">
      <c r="A249" s="6" t="s">
        <v>284</v>
      </c>
      <c r="B249" s="7">
        <v>44359</v>
      </c>
      <c r="C249" s="4" t="str">
        <f t="shared" si="6"/>
        <v>2021</v>
      </c>
      <c r="D249" s="4" t="str">
        <f t="shared" si="7"/>
        <v>Jun</v>
      </c>
      <c r="E249" s="6" t="s">
        <v>32</v>
      </c>
      <c r="F249" s="6" t="s">
        <v>12</v>
      </c>
      <c r="G249" s="6" t="s">
        <v>13</v>
      </c>
      <c r="H249" s="6" t="s">
        <v>23</v>
      </c>
      <c r="I249" s="6">
        <v>51.499989999999997</v>
      </c>
      <c r="J249" s="6" t="s">
        <v>15</v>
      </c>
      <c r="K249" s="6" t="s">
        <v>16</v>
      </c>
      <c r="L249" s="6" t="s">
        <v>17</v>
      </c>
      <c r="M249" s="6">
        <v>-0.163075</v>
      </c>
      <c r="N249" s="6">
        <v>1</v>
      </c>
      <c r="O249" s="6">
        <v>3</v>
      </c>
      <c r="P249" s="6" t="s">
        <v>476</v>
      </c>
      <c r="Q249" s="6" t="s">
        <v>477</v>
      </c>
      <c r="R249" s="6" t="s">
        <v>488</v>
      </c>
      <c r="S249" s="6">
        <v>30</v>
      </c>
      <c r="T249" s="8">
        <v>0.37152777777777773</v>
      </c>
      <c r="U249" s="6" t="s">
        <v>479</v>
      </c>
      <c r="V249" s="6" t="s">
        <v>480</v>
      </c>
      <c r="W249" s="6" t="s">
        <v>481</v>
      </c>
    </row>
    <row r="250" spans="1:23" ht="15.75" x14ac:dyDescent="0.25">
      <c r="A250" s="3" t="s">
        <v>285</v>
      </c>
      <c r="B250" s="4">
        <v>44352</v>
      </c>
      <c r="C250" s="4" t="str">
        <f t="shared" si="6"/>
        <v>2021</v>
      </c>
      <c r="D250" s="4" t="str">
        <f t="shared" si="7"/>
        <v>Jun</v>
      </c>
      <c r="E250" s="3" t="s">
        <v>32</v>
      </c>
      <c r="F250" s="3" t="s">
        <v>40</v>
      </c>
      <c r="G250" s="3" t="s">
        <v>41</v>
      </c>
      <c r="H250" s="3" t="s">
        <v>23</v>
      </c>
      <c r="I250" s="3">
        <v>51.519902000000002</v>
      </c>
      <c r="J250" s="3" t="s">
        <v>15</v>
      </c>
      <c r="K250" s="3" t="s">
        <v>16</v>
      </c>
      <c r="L250" s="3" t="s">
        <v>17</v>
      </c>
      <c r="M250" s="3">
        <v>-0.212148</v>
      </c>
      <c r="N250" s="3">
        <v>1</v>
      </c>
      <c r="O250" s="3">
        <v>2</v>
      </c>
      <c r="P250" s="3" t="s">
        <v>476</v>
      </c>
      <c r="Q250" s="3" t="s">
        <v>477</v>
      </c>
      <c r="R250" s="3" t="s">
        <v>483</v>
      </c>
      <c r="S250" s="3">
        <v>30</v>
      </c>
      <c r="T250" s="5">
        <v>0.3923611111111111</v>
      </c>
      <c r="U250" s="3" t="s">
        <v>479</v>
      </c>
      <c r="V250" s="3" t="s">
        <v>480</v>
      </c>
      <c r="W250" s="3" t="s">
        <v>481</v>
      </c>
    </row>
    <row r="251" spans="1:23" ht="15.75" x14ac:dyDescent="0.25">
      <c r="A251" s="6" t="s">
        <v>286</v>
      </c>
      <c r="B251" s="7">
        <v>44359</v>
      </c>
      <c r="C251" s="4" t="str">
        <f t="shared" si="6"/>
        <v>2021</v>
      </c>
      <c r="D251" s="4" t="str">
        <f t="shared" si="7"/>
        <v>Jun</v>
      </c>
      <c r="E251" s="6" t="s">
        <v>32</v>
      </c>
      <c r="F251" s="6" t="s">
        <v>12</v>
      </c>
      <c r="G251" s="6" t="s">
        <v>13</v>
      </c>
      <c r="H251" s="6" t="s">
        <v>23</v>
      </c>
      <c r="I251" s="6">
        <v>51.508626999999997</v>
      </c>
      <c r="J251" s="6" t="s">
        <v>15</v>
      </c>
      <c r="K251" s="6" t="s">
        <v>16</v>
      </c>
      <c r="L251" s="6" t="s">
        <v>17</v>
      </c>
      <c r="M251" s="6">
        <v>-0.21575900000000001</v>
      </c>
      <c r="N251" s="6">
        <v>1</v>
      </c>
      <c r="O251" s="6">
        <v>2</v>
      </c>
      <c r="P251" s="6" t="s">
        <v>476</v>
      </c>
      <c r="Q251" s="6" t="s">
        <v>477</v>
      </c>
      <c r="R251" s="6" t="s">
        <v>483</v>
      </c>
      <c r="S251" s="6">
        <v>30</v>
      </c>
      <c r="T251" s="8">
        <v>0.72777777777777775</v>
      </c>
      <c r="U251" s="6" t="s">
        <v>479</v>
      </c>
      <c r="V251" s="6" t="s">
        <v>480</v>
      </c>
      <c r="W251" s="6" t="s">
        <v>481</v>
      </c>
    </row>
    <row r="252" spans="1:23" ht="15.75" x14ac:dyDescent="0.25">
      <c r="A252" s="3" t="s">
        <v>287</v>
      </c>
      <c r="B252" s="4">
        <v>44359</v>
      </c>
      <c r="C252" s="4" t="str">
        <f t="shared" si="6"/>
        <v>2021</v>
      </c>
      <c r="D252" s="4" t="str">
        <f t="shared" si="7"/>
        <v>Jun</v>
      </c>
      <c r="E252" s="3" t="s">
        <v>32</v>
      </c>
      <c r="F252" s="3" t="s">
        <v>12</v>
      </c>
      <c r="G252" s="3" t="s">
        <v>13</v>
      </c>
      <c r="H252" s="3" t="s">
        <v>23</v>
      </c>
      <c r="I252" s="3">
        <v>51.506098999999999</v>
      </c>
      <c r="J252" s="3" t="s">
        <v>15</v>
      </c>
      <c r="K252" s="3" t="s">
        <v>16</v>
      </c>
      <c r="L252" s="3" t="s">
        <v>17</v>
      </c>
      <c r="M252" s="3">
        <v>-0.20923</v>
      </c>
      <c r="N252" s="3">
        <v>1</v>
      </c>
      <c r="O252" s="3">
        <v>3</v>
      </c>
      <c r="P252" s="3" t="s">
        <v>476</v>
      </c>
      <c r="Q252" s="3" t="s">
        <v>477</v>
      </c>
      <c r="R252" s="3" t="s">
        <v>483</v>
      </c>
      <c r="S252" s="3">
        <v>30</v>
      </c>
      <c r="T252" s="5">
        <v>0.79375000000000007</v>
      </c>
      <c r="U252" s="3" t="s">
        <v>479</v>
      </c>
      <c r="V252" s="3" t="s">
        <v>480</v>
      </c>
      <c r="W252" s="3" t="s">
        <v>481</v>
      </c>
    </row>
    <row r="253" spans="1:23" ht="15.75" x14ac:dyDescent="0.25">
      <c r="A253" s="6" t="s">
        <v>288</v>
      </c>
      <c r="B253" s="7">
        <v>44347</v>
      </c>
      <c r="C253" s="4" t="str">
        <f t="shared" si="6"/>
        <v>2021</v>
      </c>
      <c r="D253" s="4" t="str">
        <f t="shared" si="7"/>
        <v>May</v>
      </c>
      <c r="E253" s="6" t="s">
        <v>22</v>
      </c>
      <c r="F253" s="6" t="s">
        <v>25</v>
      </c>
      <c r="G253" s="6" t="s">
        <v>20</v>
      </c>
      <c r="H253" s="6" t="s">
        <v>23</v>
      </c>
      <c r="I253" s="6">
        <v>51.502577000000002</v>
      </c>
      <c r="J253" s="6" t="s">
        <v>15</v>
      </c>
      <c r="K253" s="6" t="s">
        <v>16</v>
      </c>
      <c r="L253" s="6" t="s">
        <v>17</v>
      </c>
      <c r="M253" s="6">
        <v>-0.21412300000000001</v>
      </c>
      <c r="N253" s="6">
        <v>1</v>
      </c>
      <c r="O253" s="6">
        <v>2</v>
      </c>
      <c r="P253" s="6" t="s">
        <v>476</v>
      </c>
      <c r="Q253" s="6" t="s">
        <v>477</v>
      </c>
      <c r="R253" s="6" t="s">
        <v>483</v>
      </c>
      <c r="S253" s="6">
        <v>30</v>
      </c>
      <c r="T253" s="8">
        <v>0.4375</v>
      </c>
      <c r="U253" s="6" t="s">
        <v>479</v>
      </c>
      <c r="V253" s="6" t="s">
        <v>480</v>
      </c>
      <c r="W253" s="6" t="s">
        <v>481</v>
      </c>
    </row>
    <row r="254" spans="1:23" ht="15.75" x14ac:dyDescent="0.25">
      <c r="A254" s="3" t="s">
        <v>289</v>
      </c>
      <c r="B254" s="4">
        <v>44355</v>
      </c>
      <c r="C254" s="4" t="str">
        <f t="shared" si="6"/>
        <v>2021</v>
      </c>
      <c r="D254" s="4" t="str">
        <f t="shared" si="7"/>
        <v>Jun</v>
      </c>
      <c r="E254" s="3" t="s">
        <v>19</v>
      </c>
      <c r="F254" s="3" t="s">
        <v>12</v>
      </c>
      <c r="G254" s="3" t="s">
        <v>13</v>
      </c>
      <c r="H254" s="3" t="s">
        <v>23</v>
      </c>
      <c r="I254" s="3">
        <v>51.502158999999999</v>
      </c>
      <c r="J254" s="3" t="s">
        <v>15</v>
      </c>
      <c r="K254" s="3" t="s">
        <v>16</v>
      </c>
      <c r="L254" s="3" t="s">
        <v>17</v>
      </c>
      <c r="M254" s="3">
        <v>-0.18690599999999999</v>
      </c>
      <c r="N254" s="3">
        <v>1</v>
      </c>
      <c r="O254" s="3">
        <v>2</v>
      </c>
      <c r="P254" s="3" t="s">
        <v>476</v>
      </c>
      <c r="Q254" s="3" t="s">
        <v>477</v>
      </c>
      <c r="R254" s="3" t="s">
        <v>483</v>
      </c>
      <c r="S254" s="3">
        <v>30</v>
      </c>
      <c r="T254" s="5">
        <v>0.61458333333333337</v>
      </c>
      <c r="U254" s="3" t="s">
        <v>479</v>
      </c>
      <c r="V254" s="3" t="s">
        <v>480</v>
      </c>
      <c r="W254" s="3" t="s">
        <v>481</v>
      </c>
    </row>
    <row r="255" spans="1:23" ht="15.75" x14ac:dyDescent="0.25">
      <c r="A255" s="6" t="s">
        <v>290</v>
      </c>
      <c r="B255" s="7">
        <v>44356</v>
      </c>
      <c r="C255" s="4" t="str">
        <f t="shared" si="6"/>
        <v>2021</v>
      </c>
      <c r="D255" s="4" t="str">
        <f t="shared" si="7"/>
        <v>Jun</v>
      </c>
      <c r="E255" s="6" t="s">
        <v>27</v>
      </c>
      <c r="F255" s="6" t="s">
        <v>12</v>
      </c>
      <c r="G255" s="6" t="s">
        <v>13</v>
      </c>
      <c r="H255" s="6" t="s">
        <v>23</v>
      </c>
      <c r="I255" s="6">
        <v>51.482636999999997</v>
      </c>
      <c r="J255" s="6" t="s">
        <v>15</v>
      </c>
      <c r="K255" s="6" t="s">
        <v>16</v>
      </c>
      <c r="L255" s="6" t="s">
        <v>17</v>
      </c>
      <c r="M255" s="6">
        <v>-0.186385</v>
      </c>
      <c r="N255" s="6">
        <v>1</v>
      </c>
      <c r="O255" s="6">
        <v>2</v>
      </c>
      <c r="P255" s="6" t="s">
        <v>476</v>
      </c>
      <c r="Q255" s="6" t="s">
        <v>482</v>
      </c>
      <c r="R255" s="6" t="s">
        <v>483</v>
      </c>
      <c r="S255" s="6">
        <v>30</v>
      </c>
      <c r="T255" s="8">
        <v>0.45555555555555555</v>
      </c>
      <c r="U255" s="6" t="s">
        <v>479</v>
      </c>
      <c r="V255" s="6" t="s">
        <v>480</v>
      </c>
      <c r="W255" s="6" t="s">
        <v>481</v>
      </c>
    </row>
    <row r="256" spans="1:23" ht="15.75" x14ac:dyDescent="0.25">
      <c r="A256" s="3" t="s">
        <v>291</v>
      </c>
      <c r="B256" s="4">
        <v>44363</v>
      </c>
      <c r="C256" s="4" t="str">
        <f t="shared" si="6"/>
        <v>2021</v>
      </c>
      <c r="D256" s="4" t="str">
        <f t="shared" si="7"/>
        <v>Jun</v>
      </c>
      <c r="E256" s="3" t="s">
        <v>27</v>
      </c>
      <c r="F256" s="3" t="s">
        <v>12</v>
      </c>
      <c r="G256" s="3" t="s">
        <v>13</v>
      </c>
      <c r="H256" s="3" t="s">
        <v>23</v>
      </c>
      <c r="I256" s="3">
        <v>51.484273000000002</v>
      </c>
      <c r="J256" s="3" t="s">
        <v>15</v>
      </c>
      <c r="K256" s="3" t="s">
        <v>16</v>
      </c>
      <c r="L256" s="3" t="s">
        <v>17</v>
      </c>
      <c r="M256" s="3">
        <v>-0.158666</v>
      </c>
      <c r="N256" s="3">
        <v>1</v>
      </c>
      <c r="O256" s="3">
        <v>2</v>
      </c>
      <c r="P256" s="3" t="s">
        <v>476</v>
      </c>
      <c r="Q256" s="3" t="s">
        <v>477</v>
      </c>
      <c r="R256" s="3" t="s">
        <v>483</v>
      </c>
      <c r="S256" s="3">
        <v>30</v>
      </c>
      <c r="T256" s="5">
        <v>0.78125</v>
      </c>
      <c r="U256" s="3" t="s">
        <v>479</v>
      </c>
      <c r="V256" s="3" t="s">
        <v>480</v>
      </c>
      <c r="W256" s="3" t="s">
        <v>481</v>
      </c>
    </row>
    <row r="257" spans="1:23" ht="15.75" x14ac:dyDescent="0.25">
      <c r="A257" s="6" t="s">
        <v>292</v>
      </c>
      <c r="B257" s="7">
        <v>44362</v>
      </c>
      <c r="C257" s="4" t="str">
        <f t="shared" si="6"/>
        <v>2021</v>
      </c>
      <c r="D257" s="4" t="str">
        <f t="shared" si="7"/>
        <v>Jun</v>
      </c>
      <c r="E257" s="6" t="s">
        <v>19</v>
      </c>
      <c r="F257" s="6" t="s">
        <v>12</v>
      </c>
      <c r="G257" s="6" t="s">
        <v>13</v>
      </c>
      <c r="H257" s="6" t="s">
        <v>23</v>
      </c>
      <c r="I257" s="6">
        <v>51.497591999999997</v>
      </c>
      <c r="J257" s="6" t="s">
        <v>15</v>
      </c>
      <c r="K257" s="6" t="s">
        <v>16</v>
      </c>
      <c r="L257" s="6" t="s">
        <v>17</v>
      </c>
      <c r="M257" s="6">
        <v>-0.15928200000000001</v>
      </c>
      <c r="N257" s="6">
        <v>1</v>
      </c>
      <c r="O257" s="6">
        <v>2</v>
      </c>
      <c r="P257" s="6" t="s">
        <v>476</v>
      </c>
      <c r="Q257" s="6" t="s">
        <v>477</v>
      </c>
      <c r="R257" s="6" t="s">
        <v>483</v>
      </c>
      <c r="S257" s="6">
        <v>30</v>
      </c>
      <c r="T257" s="8">
        <v>0.68055555555555547</v>
      </c>
      <c r="U257" s="6" t="s">
        <v>479</v>
      </c>
      <c r="V257" s="6" t="s">
        <v>480</v>
      </c>
      <c r="W257" s="6" t="s">
        <v>481</v>
      </c>
    </row>
    <row r="258" spans="1:23" ht="15.75" x14ac:dyDescent="0.25">
      <c r="A258" s="3" t="s">
        <v>293</v>
      </c>
      <c r="B258" s="4">
        <v>44361</v>
      </c>
      <c r="C258" s="4" t="str">
        <f t="shared" si="6"/>
        <v>2021</v>
      </c>
      <c r="D258" s="4" t="str">
        <f t="shared" si="7"/>
        <v>Jun</v>
      </c>
      <c r="E258" s="3" t="s">
        <v>22</v>
      </c>
      <c r="F258" s="3" t="s">
        <v>12</v>
      </c>
      <c r="G258" s="3" t="s">
        <v>235</v>
      </c>
      <c r="H258" s="3" t="s">
        <v>23</v>
      </c>
      <c r="I258" s="3">
        <v>51.496665</v>
      </c>
      <c r="J258" s="3" t="s">
        <v>15</v>
      </c>
      <c r="K258" s="3" t="s">
        <v>16</v>
      </c>
      <c r="L258" s="3" t="s">
        <v>17</v>
      </c>
      <c r="M258" s="3">
        <v>-0.16897200000000001</v>
      </c>
      <c r="N258" s="3">
        <v>1</v>
      </c>
      <c r="O258" s="3">
        <v>2</v>
      </c>
      <c r="P258" s="3" t="s">
        <v>476</v>
      </c>
      <c r="Q258" s="3" t="s">
        <v>477</v>
      </c>
      <c r="R258" s="3" t="s">
        <v>483</v>
      </c>
      <c r="S258" s="3">
        <v>30</v>
      </c>
      <c r="T258" s="5">
        <v>0.52430555555555558</v>
      </c>
      <c r="U258" s="3" t="s">
        <v>479</v>
      </c>
      <c r="V258" s="3" t="s">
        <v>480</v>
      </c>
      <c r="W258" s="3" t="s">
        <v>496</v>
      </c>
    </row>
    <row r="259" spans="1:23" ht="15.75" x14ac:dyDescent="0.25">
      <c r="A259" s="6" t="s">
        <v>294</v>
      </c>
      <c r="B259" s="7">
        <v>44356</v>
      </c>
      <c r="C259" s="4" t="str">
        <f t="shared" ref="C259:C322" si="8">TEXT(B259,"yyyy")</f>
        <v>2021</v>
      </c>
      <c r="D259" s="4" t="str">
        <f t="shared" ref="D259:D322" si="9">TEXT(B259,"mmm")</f>
        <v>Jun</v>
      </c>
      <c r="E259" s="6" t="s">
        <v>27</v>
      </c>
      <c r="F259" s="6" t="s">
        <v>12</v>
      </c>
      <c r="G259" s="6" t="s">
        <v>13</v>
      </c>
      <c r="H259" s="6" t="s">
        <v>23</v>
      </c>
      <c r="I259" s="6">
        <v>51.506185000000002</v>
      </c>
      <c r="J259" s="6" t="s">
        <v>15</v>
      </c>
      <c r="K259" s="6" t="s">
        <v>16</v>
      </c>
      <c r="L259" s="6" t="s">
        <v>17</v>
      </c>
      <c r="M259" s="6">
        <v>-0.20893800000000001</v>
      </c>
      <c r="N259" s="6">
        <v>1</v>
      </c>
      <c r="O259" s="6">
        <v>2</v>
      </c>
      <c r="P259" s="6" t="s">
        <v>476</v>
      </c>
      <c r="Q259" s="6" t="s">
        <v>477</v>
      </c>
      <c r="R259" s="6" t="s">
        <v>483</v>
      </c>
      <c r="S259" s="6">
        <v>30</v>
      </c>
      <c r="T259" s="8">
        <v>0.70138888888888884</v>
      </c>
      <c r="U259" s="6" t="s">
        <v>479</v>
      </c>
      <c r="V259" s="6" t="s">
        <v>480</v>
      </c>
      <c r="W259" s="6" t="s">
        <v>481</v>
      </c>
    </row>
    <row r="260" spans="1:23" ht="15.75" x14ac:dyDescent="0.25">
      <c r="A260" s="3" t="s">
        <v>295</v>
      </c>
      <c r="B260" s="4">
        <v>44359</v>
      </c>
      <c r="C260" s="4" t="str">
        <f t="shared" si="8"/>
        <v>2021</v>
      </c>
      <c r="D260" s="4" t="str">
        <f t="shared" si="9"/>
        <v>Jun</v>
      </c>
      <c r="E260" s="3" t="s">
        <v>32</v>
      </c>
      <c r="F260" s="3" t="s">
        <v>12</v>
      </c>
      <c r="G260" s="3" t="s">
        <v>13</v>
      </c>
      <c r="H260" s="3" t="s">
        <v>23</v>
      </c>
      <c r="I260" s="3">
        <v>51.517021999999997</v>
      </c>
      <c r="J260" s="3" t="s">
        <v>28</v>
      </c>
      <c r="K260" s="3" t="s">
        <v>16</v>
      </c>
      <c r="L260" s="3" t="s">
        <v>17</v>
      </c>
      <c r="M260" s="3">
        <v>-0.206063</v>
      </c>
      <c r="N260" s="3">
        <v>1</v>
      </c>
      <c r="O260" s="3">
        <v>1</v>
      </c>
      <c r="P260" s="3" t="s">
        <v>476</v>
      </c>
      <c r="Q260" s="3" t="s">
        <v>477</v>
      </c>
      <c r="R260" s="3" t="s">
        <v>483</v>
      </c>
      <c r="S260" s="3">
        <v>30</v>
      </c>
      <c r="T260" s="5">
        <v>8.6111111111111124E-2</v>
      </c>
      <c r="U260" s="3" t="s">
        <v>479</v>
      </c>
      <c r="V260" s="3" t="s">
        <v>480</v>
      </c>
      <c r="W260" s="3" t="s">
        <v>481</v>
      </c>
    </row>
    <row r="261" spans="1:23" ht="15.75" x14ac:dyDescent="0.25">
      <c r="A261" s="6" t="s">
        <v>296</v>
      </c>
      <c r="B261" s="7">
        <v>44362</v>
      </c>
      <c r="C261" s="4" t="str">
        <f t="shared" si="8"/>
        <v>2021</v>
      </c>
      <c r="D261" s="4" t="str">
        <f t="shared" si="9"/>
        <v>Jun</v>
      </c>
      <c r="E261" s="6" t="s">
        <v>19</v>
      </c>
      <c r="F261" s="6" t="s">
        <v>25</v>
      </c>
      <c r="G261" s="6" t="s">
        <v>20</v>
      </c>
      <c r="H261" s="6" t="s">
        <v>14</v>
      </c>
      <c r="I261" s="6">
        <v>51.491173000000003</v>
      </c>
      <c r="J261" s="6" t="s">
        <v>15</v>
      </c>
      <c r="K261" s="6" t="s">
        <v>16</v>
      </c>
      <c r="L261" s="6" t="s">
        <v>17</v>
      </c>
      <c r="M261" s="6">
        <v>-0.18013999999999999</v>
      </c>
      <c r="N261" s="6">
        <v>1</v>
      </c>
      <c r="O261" s="6">
        <v>2</v>
      </c>
      <c r="P261" s="6" t="s">
        <v>476</v>
      </c>
      <c r="Q261" s="6" t="s">
        <v>477</v>
      </c>
      <c r="R261" s="6" t="s">
        <v>483</v>
      </c>
      <c r="S261" s="6">
        <v>30</v>
      </c>
      <c r="T261" s="8">
        <v>0.45833333333333331</v>
      </c>
      <c r="U261" s="6" t="s">
        <v>479</v>
      </c>
      <c r="V261" s="6" t="s">
        <v>480</v>
      </c>
      <c r="W261" s="6" t="s">
        <v>481</v>
      </c>
    </row>
    <row r="262" spans="1:23" ht="15.75" x14ac:dyDescent="0.25">
      <c r="A262" s="3" t="s">
        <v>297</v>
      </c>
      <c r="B262" s="4">
        <v>44356</v>
      </c>
      <c r="C262" s="4" t="str">
        <f t="shared" si="8"/>
        <v>2021</v>
      </c>
      <c r="D262" s="4" t="str">
        <f t="shared" si="9"/>
        <v>Jun</v>
      </c>
      <c r="E262" s="3" t="s">
        <v>27</v>
      </c>
      <c r="F262" s="3" t="s">
        <v>12</v>
      </c>
      <c r="G262" s="3" t="s">
        <v>13</v>
      </c>
      <c r="H262" s="3" t="s">
        <v>23</v>
      </c>
      <c r="I262" s="3">
        <v>51.485633</v>
      </c>
      <c r="J262" s="3" t="s">
        <v>15</v>
      </c>
      <c r="K262" s="3" t="s">
        <v>16</v>
      </c>
      <c r="L262" s="3" t="s">
        <v>17</v>
      </c>
      <c r="M262" s="3">
        <v>-0.16509299999999999</v>
      </c>
      <c r="N262" s="3">
        <v>1</v>
      </c>
      <c r="O262" s="3">
        <v>1</v>
      </c>
      <c r="P262" s="3" t="s">
        <v>476</v>
      </c>
      <c r="Q262" s="3" t="s">
        <v>477</v>
      </c>
      <c r="R262" s="3" t="s">
        <v>483</v>
      </c>
      <c r="S262" s="3">
        <v>30</v>
      </c>
      <c r="T262" s="5">
        <v>0.5</v>
      </c>
      <c r="U262" s="3" t="s">
        <v>479</v>
      </c>
      <c r="V262" s="3" t="s">
        <v>480</v>
      </c>
      <c r="W262" s="3" t="s">
        <v>481</v>
      </c>
    </row>
    <row r="263" spans="1:23" ht="15.75" x14ac:dyDescent="0.25">
      <c r="A263" s="6" t="s">
        <v>298</v>
      </c>
      <c r="B263" s="7">
        <v>44362</v>
      </c>
      <c r="C263" s="4" t="str">
        <f t="shared" si="8"/>
        <v>2021</v>
      </c>
      <c r="D263" s="4" t="str">
        <f t="shared" si="9"/>
        <v>Jun</v>
      </c>
      <c r="E263" s="6" t="s">
        <v>19</v>
      </c>
      <c r="F263" s="6" t="s">
        <v>12</v>
      </c>
      <c r="G263" s="6" t="s">
        <v>20</v>
      </c>
      <c r="H263" s="6" t="s">
        <v>23</v>
      </c>
      <c r="I263" s="6">
        <v>51.512442999999998</v>
      </c>
      <c r="J263" s="6" t="s">
        <v>15</v>
      </c>
      <c r="K263" s="6" t="s">
        <v>16</v>
      </c>
      <c r="L263" s="6" t="s">
        <v>17</v>
      </c>
      <c r="M263" s="6">
        <v>-0.20653099999999999</v>
      </c>
      <c r="N263" s="6">
        <v>1</v>
      </c>
      <c r="O263" s="6">
        <v>1</v>
      </c>
      <c r="P263" s="6" t="s">
        <v>476</v>
      </c>
      <c r="Q263" s="6" t="s">
        <v>482</v>
      </c>
      <c r="R263" s="6" t="s">
        <v>483</v>
      </c>
      <c r="S263" s="6">
        <v>30</v>
      </c>
      <c r="T263" s="8">
        <v>0.8125</v>
      </c>
      <c r="U263" s="6" t="s">
        <v>479</v>
      </c>
      <c r="V263" s="6" t="s">
        <v>490</v>
      </c>
      <c r="W263" s="6" t="s">
        <v>496</v>
      </c>
    </row>
    <row r="264" spans="1:23" ht="15.75" x14ac:dyDescent="0.25">
      <c r="A264" s="3" t="s">
        <v>299</v>
      </c>
      <c r="B264" s="4">
        <v>44359</v>
      </c>
      <c r="C264" s="4" t="str">
        <f t="shared" si="8"/>
        <v>2021</v>
      </c>
      <c r="D264" s="4" t="str">
        <f t="shared" si="9"/>
        <v>Jun</v>
      </c>
      <c r="E264" s="3" t="s">
        <v>32</v>
      </c>
      <c r="F264" s="3" t="s">
        <v>12</v>
      </c>
      <c r="G264" s="3" t="s">
        <v>13</v>
      </c>
      <c r="H264" s="3" t="s">
        <v>23</v>
      </c>
      <c r="I264" s="3">
        <v>51.501545</v>
      </c>
      <c r="J264" s="3" t="s">
        <v>15</v>
      </c>
      <c r="K264" s="3" t="s">
        <v>16</v>
      </c>
      <c r="L264" s="3" t="s">
        <v>17</v>
      </c>
      <c r="M264" s="3">
        <v>-0.19961000000000001</v>
      </c>
      <c r="N264" s="3">
        <v>2</v>
      </c>
      <c r="O264" s="3">
        <v>2</v>
      </c>
      <c r="P264" s="3" t="s">
        <v>476</v>
      </c>
      <c r="Q264" s="3" t="s">
        <v>477</v>
      </c>
      <c r="R264" s="3" t="s">
        <v>483</v>
      </c>
      <c r="S264" s="3">
        <v>30</v>
      </c>
      <c r="T264" s="5">
        <v>0.67708333333333337</v>
      </c>
      <c r="U264" s="3" t="s">
        <v>479</v>
      </c>
      <c r="V264" s="3" t="s">
        <v>480</v>
      </c>
      <c r="W264" s="3" t="s">
        <v>481</v>
      </c>
    </row>
    <row r="265" spans="1:23" ht="15.75" x14ac:dyDescent="0.25">
      <c r="A265" s="6" t="s">
        <v>300</v>
      </c>
      <c r="B265" s="7">
        <v>44358</v>
      </c>
      <c r="C265" s="4" t="str">
        <f t="shared" si="8"/>
        <v>2021</v>
      </c>
      <c r="D265" s="4" t="str">
        <f t="shared" si="9"/>
        <v>Jun</v>
      </c>
      <c r="E265" s="6" t="s">
        <v>11</v>
      </c>
      <c r="F265" s="6" t="s">
        <v>12</v>
      </c>
      <c r="G265" s="6" t="s">
        <v>13</v>
      </c>
      <c r="H265" s="6" t="s">
        <v>23</v>
      </c>
      <c r="I265" s="6">
        <v>51.503222999999998</v>
      </c>
      <c r="J265" s="6" t="s">
        <v>15</v>
      </c>
      <c r="K265" s="6" t="s">
        <v>16</v>
      </c>
      <c r="L265" s="6" t="s">
        <v>17</v>
      </c>
      <c r="M265" s="6">
        <v>-0.19176299999999999</v>
      </c>
      <c r="N265" s="6">
        <v>1</v>
      </c>
      <c r="O265" s="6">
        <v>2</v>
      </c>
      <c r="P265" s="6" t="s">
        <v>476</v>
      </c>
      <c r="Q265" s="6" t="s">
        <v>477</v>
      </c>
      <c r="R265" s="6" t="s">
        <v>483</v>
      </c>
      <c r="S265" s="6">
        <v>30</v>
      </c>
      <c r="T265" s="8">
        <v>0.78125</v>
      </c>
      <c r="U265" s="6" t="s">
        <v>479</v>
      </c>
      <c r="V265" s="6" t="s">
        <v>480</v>
      </c>
      <c r="W265" s="6" t="s">
        <v>481</v>
      </c>
    </row>
    <row r="266" spans="1:23" ht="15.75" x14ac:dyDescent="0.25">
      <c r="A266" s="3" t="s">
        <v>301</v>
      </c>
      <c r="B266" s="4">
        <v>44364</v>
      </c>
      <c r="C266" s="4" t="str">
        <f t="shared" si="8"/>
        <v>2021</v>
      </c>
      <c r="D266" s="4" t="str">
        <f t="shared" si="9"/>
        <v>Jun</v>
      </c>
      <c r="E266" s="3" t="s">
        <v>34</v>
      </c>
      <c r="F266" s="3" t="s">
        <v>25</v>
      </c>
      <c r="G266" s="3" t="s">
        <v>20</v>
      </c>
      <c r="H266" s="3" t="s">
        <v>23</v>
      </c>
      <c r="I266" s="3">
        <v>51.487020999999999</v>
      </c>
      <c r="J266" s="3" t="s">
        <v>15</v>
      </c>
      <c r="K266" s="3" t="s">
        <v>16</v>
      </c>
      <c r="L266" s="3" t="s">
        <v>17</v>
      </c>
      <c r="M266" s="3">
        <v>-0.17915300000000001</v>
      </c>
      <c r="N266" s="3">
        <v>1</v>
      </c>
      <c r="O266" s="3">
        <v>2</v>
      </c>
      <c r="P266" s="3" t="s">
        <v>476</v>
      </c>
      <c r="Q266" s="3" t="s">
        <v>477</v>
      </c>
      <c r="R266" s="3" t="s">
        <v>483</v>
      </c>
      <c r="S266" s="3">
        <v>30</v>
      </c>
      <c r="T266" s="5">
        <v>0.64236111111111105</v>
      </c>
      <c r="U266" s="3" t="s">
        <v>479</v>
      </c>
      <c r="V266" s="3" t="s">
        <v>480</v>
      </c>
      <c r="W266" s="3" t="s">
        <v>497</v>
      </c>
    </row>
    <row r="267" spans="1:23" ht="15.75" x14ac:dyDescent="0.25">
      <c r="A267" s="6" t="s">
        <v>302</v>
      </c>
      <c r="B267" s="7">
        <v>44366</v>
      </c>
      <c r="C267" s="4" t="str">
        <f t="shared" si="8"/>
        <v>2021</v>
      </c>
      <c r="D267" s="4" t="str">
        <f t="shared" si="9"/>
        <v>Jun</v>
      </c>
      <c r="E267" s="6" t="s">
        <v>32</v>
      </c>
      <c r="F267" s="6" t="s">
        <v>12</v>
      </c>
      <c r="G267" s="6" t="s">
        <v>13</v>
      </c>
      <c r="H267" s="6" t="s">
        <v>23</v>
      </c>
      <c r="I267" s="6">
        <v>51.484282</v>
      </c>
      <c r="J267" s="6" t="s">
        <v>15</v>
      </c>
      <c r="K267" s="6" t="s">
        <v>16</v>
      </c>
      <c r="L267" s="6" t="s">
        <v>17</v>
      </c>
      <c r="M267" s="6">
        <v>-0.15924199999999999</v>
      </c>
      <c r="N267" s="6">
        <v>2</v>
      </c>
      <c r="O267" s="6">
        <v>2</v>
      </c>
      <c r="P267" s="6" t="s">
        <v>476</v>
      </c>
      <c r="Q267" s="6" t="s">
        <v>477</v>
      </c>
      <c r="R267" s="6" t="s">
        <v>483</v>
      </c>
      <c r="S267" s="6">
        <v>30</v>
      </c>
      <c r="T267" s="8">
        <v>0.56597222222222221</v>
      </c>
      <c r="U267" s="6" t="s">
        <v>479</v>
      </c>
      <c r="V267" s="6" t="s">
        <v>480</v>
      </c>
      <c r="W267" s="6" t="s">
        <v>499</v>
      </c>
    </row>
    <row r="268" spans="1:23" ht="15.75" x14ac:dyDescent="0.25">
      <c r="A268" s="3" t="s">
        <v>303</v>
      </c>
      <c r="B268" s="4">
        <v>44363</v>
      </c>
      <c r="C268" s="4" t="str">
        <f t="shared" si="8"/>
        <v>2021</v>
      </c>
      <c r="D268" s="4" t="str">
        <f t="shared" si="9"/>
        <v>Jun</v>
      </c>
      <c r="E268" s="3" t="s">
        <v>27</v>
      </c>
      <c r="F268" s="3" t="s">
        <v>12</v>
      </c>
      <c r="G268" s="3" t="s">
        <v>13</v>
      </c>
      <c r="H268" s="3" t="s">
        <v>23</v>
      </c>
      <c r="I268" s="3">
        <v>51.486145</v>
      </c>
      <c r="J268" s="3" t="s">
        <v>15</v>
      </c>
      <c r="K268" s="3" t="s">
        <v>16</v>
      </c>
      <c r="L268" s="3" t="s">
        <v>17</v>
      </c>
      <c r="M268" s="3">
        <v>-0.18062800000000001</v>
      </c>
      <c r="N268" s="3">
        <v>1</v>
      </c>
      <c r="O268" s="3">
        <v>1</v>
      </c>
      <c r="P268" s="3" t="s">
        <v>476</v>
      </c>
      <c r="Q268" s="3" t="s">
        <v>477</v>
      </c>
      <c r="R268" s="3" t="s">
        <v>483</v>
      </c>
      <c r="S268" s="3">
        <v>30</v>
      </c>
      <c r="T268" s="5">
        <v>0.52361111111111114</v>
      </c>
      <c r="U268" s="3" t="s">
        <v>479</v>
      </c>
      <c r="V268" s="3" t="s">
        <v>480</v>
      </c>
      <c r="W268" s="3" t="s">
        <v>481</v>
      </c>
    </row>
    <row r="269" spans="1:23" ht="15.75" x14ac:dyDescent="0.25">
      <c r="A269" s="6" t="s">
        <v>304</v>
      </c>
      <c r="B269" s="7">
        <v>44365</v>
      </c>
      <c r="C269" s="4" t="str">
        <f t="shared" si="8"/>
        <v>2021</v>
      </c>
      <c r="D269" s="4" t="str">
        <f t="shared" si="9"/>
        <v>Jun</v>
      </c>
      <c r="E269" s="6" t="s">
        <v>11</v>
      </c>
      <c r="F269" s="6" t="s">
        <v>25</v>
      </c>
      <c r="G269" s="6" t="s">
        <v>13</v>
      </c>
      <c r="H269" s="6" t="s">
        <v>14</v>
      </c>
      <c r="I269" s="6">
        <v>51.502043999999998</v>
      </c>
      <c r="J269" s="6" t="s">
        <v>15</v>
      </c>
      <c r="K269" s="6" t="s">
        <v>16</v>
      </c>
      <c r="L269" s="6" t="s">
        <v>17</v>
      </c>
      <c r="M269" s="6">
        <v>-0.19109000000000001</v>
      </c>
      <c r="N269" s="6">
        <v>1</v>
      </c>
      <c r="O269" s="6">
        <v>2</v>
      </c>
      <c r="P269" s="6" t="s">
        <v>476</v>
      </c>
      <c r="Q269" s="6" t="s">
        <v>477</v>
      </c>
      <c r="R269" s="6" t="s">
        <v>483</v>
      </c>
      <c r="S269" s="6">
        <v>30</v>
      </c>
      <c r="T269" s="8">
        <v>0.33402777777777781</v>
      </c>
      <c r="U269" s="6" t="s">
        <v>479</v>
      </c>
      <c r="V269" s="6" t="s">
        <v>480</v>
      </c>
      <c r="W269" s="6" t="s">
        <v>497</v>
      </c>
    </row>
    <row r="270" spans="1:23" ht="15.75" x14ac:dyDescent="0.25">
      <c r="A270" s="3" t="s">
        <v>305</v>
      </c>
      <c r="B270" s="4">
        <v>44364</v>
      </c>
      <c r="C270" s="4" t="str">
        <f t="shared" si="8"/>
        <v>2021</v>
      </c>
      <c r="D270" s="4" t="str">
        <f t="shared" si="9"/>
        <v>Jun</v>
      </c>
      <c r="E270" s="3" t="s">
        <v>34</v>
      </c>
      <c r="F270" s="3" t="s">
        <v>40</v>
      </c>
      <c r="G270" s="3" t="s">
        <v>41</v>
      </c>
      <c r="H270" s="3" t="s">
        <v>23</v>
      </c>
      <c r="I270" s="3">
        <v>51.494517000000002</v>
      </c>
      <c r="J270" s="3" t="s">
        <v>15</v>
      </c>
      <c r="K270" s="3" t="s">
        <v>16</v>
      </c>
      <c r="L270" s="3" t="s">
        <v>17</v>
      </c>
      <c r="M270" s="3">
        <v>-0.16963400000000001</v>
      </c>
      <c r="N270" s="3">
        <v>1</v>
      </c>
      <c r="O270" s="3">
        <v>3</v>
      </c>
      <c r="P270" s="3" t="s">
        <v>476</v>
      </c>
      <c r="Q270" s="3" t="s">
        <v>477</v>
      </c>
      <c r="R270" s="3" t="s">
        <v>483</v>
      </c>
      <c r="S270" s="3">
        <v>30</v>
      </c>
      <c r="T270" s="5">
        <v>0.75208333333333333</v>
      </c>
      <c r="U270" s="3" t="s">
        <v>479</v>
      </c>
      <c r="V270" s="3" t="s">
        <v>480</v>
      </c>
      <c r="W270" s="3" t="s">
        <v>481</v>
      </c>
    </row>
    <row r="271" spans="1:23" ht="15.75" x14ac:dyDescent="0.25">
      <c r="A271" s="6" t="s">
        <v>306</v>
      </c>
      <c r="B271" s="7">
        <v>44366</v>
      </c>
      <c r="C271" s="4" t="str">
        <f t="shared" si="8"/>
        <v>2021</v>
      </c>
      <c r="D271" s="4" t="str">
        <f t="shared" si="9"/>
        <v>Jun</v>
      </c>
      <c r="E271" s="6" t="s">
        <v>32</v>
      </c>
      <c r="F271" s="6" t="s">
        <v>12</v>
      </c>
      <c r="G271" s="6" t="s">
        <v>13</v>
      </c>
      <c r="H271" s="6" t="s">
        <v>23</v>
      </c>
      <c r="I271" s="6">
        <v>51.505848999999998</v>
      </c>
      <c r="J271" s="6" t="s">
        <v>15</v>
      </c>
      <c r="K271" s="6" t="s">
        <v>16</v>
      </c>
      <c r="L271" s="6" t="s">
        <v>17</v>
      </c>
      <c r="M271" s="6">
        <v>-0.210536</v>
      </c>
      <c r="N271" s="6">
        <v>2</v>
      </c>
      <c r="O271" s="6">
        <v>2</v>
      </c>
      <c r="P271" s="6" t="s">
        <v>476</v>
      </c>
      <c r="Q271" s="6" t="s">
        <v>477</v>
      </c>
      <c r="R271" s="6" t="s">
        <v>483</v>
      </c>
      <c r="S271" s="6">
        <v>30</v>
      </c>
      <c r="T271" s="8">
        <v>0.5493055555555556</v>
      </c>
      <c r="U271" s="6" t="s">
        <v>479</v>
      </c>
      <c r="V271" s="6" t="s">
        <v>480</v>
      </c>
      <c r="W271" s="6" t="s">
        <v>481</v>
      </c>
    </row>
    <row r="272" spans="1:23" ht="15.75" x14ac:dyDescent="0.25">
      <c r="A272" s="3" t="s">
        <v>307</v>
      </c>
      <c r="B272" s="4">
        <v>44364</v>
      </c>
      <c r="C272" s="4" t="str">
        <f t="shared" si="8"/>
        <v>2021</v>
      </c>
      <c r="D272" s="4" t="str">
        <f t="shared" si="9"/>
        <v>Jun</v>
      </c>
      <c r="E272" s="3" t="s">
        <v>34</v>
      </c>
      <c r="F272" s="3" t="s">
        <v>25</v>
      </c>
      <c r="G272" s="3" t="s">
        <v>13</v>
      </c>
      <c r="H272" s="3" t="s">
        <v>23</v>
      </c>
      <c r="I272" s="3">
        <v>51.491849999999999</v>
      </c>
      <c r="J272" s="3" t="s">
        <v>15</v>
      </c>
      <c r="K272" s="3" t="s">
        <v>16</v>
      </c>
      <c r="L272" s="3" t="s">
        <v>17</v>
      </c>
      <c r="M272" s="3">
        <v>-0.17161399999999999</v>
      </c>
      <c r="N272" s="3">
        <v>1</v>
      </c>
      <c r="O272" s="3">
        <v>2</v>
      </c>
      <c r="P272" s="3" t="s">
        <v>476</v>
      </c>
      <c r="Q272" s="3" t="s">
        <v>477</v>
      </c>
      <c r="R272" s="3" t="s">
        <v>483</v>
      </c>
      <c r="S272" s="3">
        <v>30</v>
      </c>
      <c r="T272" s="5">
        <v>0.4861111111111111</v>
      </c>
      <c r="U272" s="3" t="s">
        <v>479</v>
      </c>
      <c r="V272" s="3" t="s">
        <v>480</v>
      </c>
      <c r="W272" s="3" t="s">
        <v>481</v>
      </c>
    </row>
    <row r="273" spans="1:23" ht="15.75" x14ac:dyDescent="0.25">
      <c r="A273" s="6" t="s">
        <v>308</v>
      </c>
      <c r="B273" s="7">
        <v>44367</v>
      </c>
      <c r="C273" s="4" t="str">
        <f t="shared" si="8"/>
        <v>2021</v>
      </c>
      <c r="D273" s="4" t="str">
        <f t="shared" si="9"/>
        <v>Jun</v>
      </c>
      <c r="E273" s="6" t="s">
        <v>36</v>
      </c>
      <c r="F273" s="6" t="s">
        <v>40</v>
      </c>
      <c r="G273" s="6" t="s">
        <v>41</v>
      </c>
      <c r="H273" s="6" t="s">
        <v>23</v>
      </c>
      <c r="I273" s="6">
        <v>51.499685999999997</v>
      </c>
      <c r="J273" s="6" t="s">
        <v>15</v>
      </c>
      <c r="K273" s="6" t="s">
        <v>16</v>
      </c>
      <c r="L273" s="6" t="s">
        <v>17</v>
      </c>
      <c r="M273" s="6">
        <v>-0.183979</v>
      </c>
      <c r="N273" s="6">
        <v>1</v>
      </c>
      <c r="O273" s="6">
        <v>2</v>
      </c>
      <c r="P273" s="6" t="s">
        <v>476</v>
      </c>
      <c r="Q273" s="6" t="s">
        <v>477</v>
      </c>
      <c r="R273" s="6" t="s">
        <v>483</v>
      </c>
      <c r="S273" s="6">
        <v>30</v>
      </c>
      <c r="T273" s="8">
        <v>0.52986111111111112</v>
      </c>
      <c r="U273" s="6" t="s">
        <v>479</v>
      </c>
      <c r="V273" s="6" t="s">
        <v>480</v>
      </c>
      <c r="W273" s="6" t="s">
        <v>481</v>
      </c>
    </row>
    <row r="274" spans="1:23" ht="15.75" x14ac:dyDescent="0.25">
      <c r="A274" s="3" t="s">
        <v>309</v>
      </c>
      <c r="B274" s="4">
        <v>44281</v>
      </c>
      <c r="C274" s="4" t="str">
        <f t="shared" si="8"/>
        <v>2021</v>
      </c>
      <c r="D274" s="4" t="str">
        <f t="shared" si="9"/>
        <v>Mar</v>
      </c>
      <c r="E274" s="3" t="s">
        <v>11</v>
      </c>
      <c r="F274" s="3" t="s">
        <v>25</v>
      </c>
      <c r="G274" s="3" t="s">
        <v>20</v>
      </c>
      <c r="H274" s="3" t="s">
        <v>23</v>
      </c>
      <c r="I274" s="3">
        <v>51.492659000000003</v>
      </c>
      <c r="J274" s="3" t="s">
        <v>15</v>
      </c>
      <c r="K274" s="3" t="s">
        <v>16</v>
      </c>
      <c r="L274" s="3" t="s">
        <v>17</v>
      </c>
      <c r="M274" s="3">
        <v>-0.200681</v>
      </c>
      <c r="N274" s="3">
        <v>1</v>
      </c>
      <c r="O274" s="3">
        <v>2</v>
      </c>
      <c r="P274" s="3" t="s">
        <v>476</v>
      </c>
      <c r="Q274" s="3" t="s">
        <v>477</v>
      </c>
      <c r="R274" s="3" t="s">
        <v>488</v>
      </c>
      <c r="S274" s="3">
        <v>30</v>
      </c>
      <c r="T274" s="5">
        <v>0.47916666666666669</v>
      </c>
      <c r="U274" s="3" t="s">
        <v>479</v>
      </c>
      <c r="V274" s="3" t="s">
        <v>480</v>
      </c>
      <c r="W274" s="3" t="s">
        <v>481</v>
      </c>
    </row>
    <row r="275" spans="1:23" ht="15.75" x14ac:dyDescent="0.25">
      <c r="A275" s="6" t="s">
        <v>310</v>
      </c>
      <c r="B275" s="7">
        <v>44422</v>
      </c>
      <c r="C275" s="4" t="str">
        <f t="shared" si="8"/>
        <v>2021</v>
      </c>
      <c r="D275" s="4" t="str">
        <f t="shared" si="9"/>
        <v>Aug</v>
      </c>
      <c r="E275" s="6" t="s">
        <v>32</v>
      </c>
      <c r="F275" s="6" t="s">
        <v>25</v>
      </c>
      <c r="G275" s="6" t="s">
        <v>20</v>
      </c>
      <c r="H275" s="6" t="s">
        <v>23</v>
      </c>
      <c r="I275" s="6">
        <v>51.512946999999997</v>
      </c>
      <c r="J275" s="6" t="s">
        <v>15</v>
      </c>
      <c r="K275" s="6" t="s">
        <v>16</v>
      </c>
      <c r="L275" s="6" t="s">
        <v>17</v>
      </c>
      <c r="M275" s="6">
        <v>-0.204205</v>
      </c>
      <c r="N275" s="6">
        <v>1</v>
      </c>
      <c r="O275" s="6">
        <v>2</v>
      </c>
      <c r="P275" s="6" t="s">
        <v>476</v>
      </c>
      <c r="Q275" s="6" t="s">
        <v>477</v>
      </c>
      <c r="R275" s="6" t="s">
        <v>483</v>
      </c>
      <c r="S275" s="6">
        <v>30</v>
      </c>
      <c r="T275" s="8">
        <v>0.30902777777777779</v>
      </c>
      <c r="U275" s="6" t="s">
        <v>479</v>
      </c>
      <c r="V275" s="6" t="s">
        <v>480</v>
      </c>
      <c r="W275" s="6" t="s">
        <v>481</v>
      </c>
    </row>
    <row r="276" spans="1:23" ht="15.75" x14ac:dyDescent="0.25">
      <c r="A276" s="3" t="s">
        <v>311</v>
      </c>
      <c r="B276" s="4">
        <v>44370</v>
      </c>
      <c r="C276" s="4" t="str">
        <f t="shared" si="8"/>
        <v>2021</v>
      </c>
      <c r="D276" s="4" t="str">
        <f t="shared" si="9"/>
        <v>Jun</v>
      </c>
      <c r="E276" s="3" t="s">
        <v>27</v>
      </c>
      <c r="F276" s="3" t="s">
        <v>25</v>
      </c>
      <c r="G276" s="3" t="s">
        <v>20</v>
      </c>
      <c r="H276" s="3" t="s">
        <v>23</v>
      </c>
      <c r="I276" s="3">
        <v>51.482075999999999</v>
      </c>
      <c r="J276" s="3" t="s">
        <v>15</v>
      </c>
      <c r="K276" s="3" t="s">
        <v>16</v>
      </c>
      <c r="L276" s="3" t="s">
        <v>17</v>
      </c>
      <c r="M276" s="3">
        <v>-0.17344499999999999</v>
      </c>
      <c r="N276" s="3">
        <v>1</v>
      </c>
      <c r="O276" s="3">
        <v>2</v>
      </c>
      <c r="P276" s="3" t="s">
        <v>476</v>
      </c>
      <c r="Q276" s="3" t="s">
        <v>477</v>
      </c>
      <c r="R276" s="3" t="s">
        <v>483</v>
      </c>
      <c r="S276" s="3">
        <v>30</v>
      </c>
      <c r="T276" s="5">
        <v>0.5625</v>
      </c>
      <c r="U276" s="3" t="s">
        <v>479</v>
      </c>
      <c r="V276" s="3" t="s">
        <v>480</v>
      </c>
      <c r="W276" s="3" t="s">
        <v>481</v>
      </c>
    </row>
    <row r="277" spans="1:23" ht="15.75" x14ac:dyDescent="0.25">
      <c r="A277" s="6" t="s">
        <v>312</v>
      </c>
      <c r="B277" s="7">
        <v>44373</v>
      </c>
      <c r="C277" s="4" t="str">
        <f t="shared" si="8"/>
        <v>2021</v>
      </c>
      <c r="D277" s="4" t="str">
        <f t="shared" si="9"/>
        <v>Jun</v>
      </c>
      <c r="E277" s="6" t="s">
        <v>32</v>
      </c>
      <c r="F277" s="6" t="s">
        <v>12</v>
      </c>
      <c r="G277" s="6" t="s">
        <v>13</v>
      </c>
      <c r="H277" s="6" t="s">
        <v>23</v>
      </c>
      <c r="I277" s="6">
        <v>51.524560000000001</v>
      </c>
      <c r="J277" s="6" t="s">
        <v>15</v>
      </c>
      <c r="K277" s="6" t="s">
        <v>16</v>
      </c>
      <c r="L277" s="6" t="s">
        <v>17</v>
      </c>
      <c r="M277" s="6">
        <v>-0.210956</v>
      </c>
      <c r="N277" s="6">
        <v>1</v>
      </c>
      <c r="O277" s="6">
        <v>1</v>
      </c>
      <c r="P277" s="6" t="s">
        <v>476</v>
      </c>
      <c r="Q277" s="6" t="s">
        <v>477</v>
      </c>
      <c r="R277" s="6" t="s">
        <v>478</v>
      </c>
      <c r="S277" s="6">
        <v>30</v>
      </c>
      <c r="T277" s="8">
        <v>0.65277777777777779</v>
      </c>
      <c r="U277" s="6" t="s">
        <v>479</v>
      </c>
      <c r="V277" s="6" t="s">
        <v>480</v>
      </c>
      <c r="W277" s="6" t="s">
        <v>481</v>
      </c>
    </row>
    <row r="278" spans="1:23" ht="15.75" x14ac:dyDescent="0.25">
      <c r="A278" s="3" t="s">
        <v>313</v>
      </c>
      <c r="B278" s="4">
        <v>44375</v>
      </c>
      <c r="C278" s="4" t="str">
        <f t="shared" si="8"/>
        <v>2021</v>
      </c>
      <c r="D278" s="4" t="str">
        <f t="shared" si="9"/>
        <v>Jun</v>
      </c>
      <c r="E278" s="3" t="s">
        <v>22</v>
      </c>
      <c r="F278" s="3" t="s">
        <v>40</v>
      </c>
      <c r="G278" s="3" t="s">
        <v>41</v>
      </c>
      <c r="H278" s="3" t="s">
        <v>23</v>
      </c>
      <c r="I278" s="3">
        <v>51.486015000000002</v>
      </c>
      <c r="J278" s="3" t="s">
        <v>28</v>
      </c>
      <c r="K278" s="3" t="s">
        <v>16</v>
      </c>
      <c r="L278" s="3" t="s">
        <v>17</v>
      </c>
      <c r="M278" s="3">
        <v>-0.17227899999999999</v>
      </c>
      <c r="N278" s="3">
        <v>1</v>
      </c>
      <c r="O278" s="3">
        <v>3</v>
      </c>
      <c r="P278" s="3" t="s">
        <v>476</v>
      </c>
      <c r="Q278" s="3" t="s">
        <v>477</v>
      </c>
      <c r="R278" s="3" t="s">
        <v>483</v>
      </c>
      <c r="S278" s="3">
        <v>30</v>
      </c>
      <c r="T278" s="5">
        <v>0.95138888888888884</v>
      </c>
      <c r="U278" s="3" t="s">
        <v>479</v>
      </c>
      <c r="V278" s="3" t="s">
        <v>480</v>
      </c>
      <c r="W278" s="3" t="s">
        <v>481</v>
      </c>
    </row>
    <row r="279" spans="1:23" ht="15.75" x14ac:dyDescent="0.25">
      <c r="A279" s="6" t="s">
        <v>314</v>
      </c>
      <c r="B279" s="7">
        <v>44372</v>
      </c>
      <c r="C279" s="4" t="str">
        <f t="shared" si="8"/>
        <v>2021</v>
      </c>
      <c r="D279" s="4" t="str">
        <f t="shared" si="9"/>
        <v>Jun</v>
      </c>
      <c r="E279" s="6" t="s">
        <v>11</v>
      </c>
      <c r="F279" s="6" t="s">
        <v>40</v>
      </c>
      <c r="G279" s="6" t="s">
        <v>41</v>
      </c>
      <c r="H279" s="6" t="s">
        <v>23</v>
      </c>
      <c r="I279" s="6">
        <v>51.525339000000002</v>
      </c>
      <c r="J279" s="6" t="s">
        <v>15</v>
      </c>
      <c r="K279" s="6" t="s">
        <v>16</v>
      </c>
      <c r="L279" s="6" t="s">
        <v>17</v>
      </c>
      <c r="M279" s="6">
        <v>-0.21481800000000001</v>
      </c>
      <c r="N279" s="6">
        <v>2</v>
      </c>
      <c r="O279" s="6">
        <v>1</v>
      </c>
      <c r="P279" s="6" t="s">
        <v>476</v>
      </c>
      <c r="Q279" s="6" t="s">
        <v>477</v>
      </c>
      <c r="R279" s="6" t="s">
        <v>483</v>
      </c>
      <c r="S279" s="6">
        <v>30</v>
      </c>
      <c r="T279" s="8">
        <v>0.53333333333333333</v>
      </c>
      <c r="U279" s="6" t="s">
        <v>479</v>
      </c>
      <c r="V279" s="6" t="s">
        <v>480</v>
      </c>
      <c r="W279" s="6" t="s">
        <v>481</v>
      </c>
    </row>
    <row r="280" spans="1:23" ht="15.75" x14ac:dyDescent="0.25">
      <c r="A280" s="3" t="s">
        <v>315</v>
      </c>
      <c r="B280" s="4">
        <v>44372</v>
      </c>
      <c r="C280" s="4" t="str">
        <f t="shared" si="8"/>
        <v>2021</v>
      </c>
      <c r="D280" s="4" t="str">
        <f t="shared" si="9"/>
        <v>Jun</v>
      </c>
      <c r="E280" s="3" t="s">
        <v>11</v>
      </c>
      <c r="F280" s="3" t="s">
        <v>40</v>
      </c>
      <c r="G280" s="3" t="s">
        <v>41</v>
      </c>
      <c r="H280" s="3" t="s">
        <v>23</v>
      </c>
      <c r="I280" s="3">
        <v>51.501767999999998</v>
      </c>
      <c r="J280" s="3" t="s">
        <v>15</v>
      </c>
      <c r="K280" s="3" t="s">
        <v>16</v>
      </c>
      <c r="L280" s="3" t="s">
        <v>17</v>
      </c>
      <c r="M280" s="3">
        <v>-0.18490500000000001</v>
      </c>
      <c r="N280" s="3">
        <v>1</v>
      </c>
      <c r="O280" s="3">
        <v>1</v>
      </c>
      <c r="P280" s="3" t="s">
        <v>476</v>
      </c>
      <c r="Q280" s="3" t="s">
        <v>477</v>
      </c>
      <c r="R280" s="3" t="s">
        <v>483</v>
      </c>
      <c r="S280" s="3">
        <v>30</v>
      </c>
      <c r="T280" s="5">
        <v>0.8125</v>
      </c>
      <c r="U280" s="3" t="s">
        <v>479</v>
      </c>
      <c r="V280" s="3" t="s">
        <v>480</v>
      </c>
      <c r="W280" s="3" t="s">
        <v>481</v>
      </c>
    </row>
    <row r="281" spans="1:23" ht="15.75" x14ac:dyDescent="0.25">
      <c r="A281" s="6" t="s">
        <v>316</v>
      </c>
      <c r="B281" s="7">
        <v>44374</v>
      </c>
      <c r="C281" s="4" t="str">
        <f t="shared" si="8"/>
        <v>2021</v>
      </c>
      <c r="D281" s="4" t="str">
        <f t="shared" si="9"/>
        <v>Jun</v>
      </c>
      <c r="E281" s="6" t="s">
        <v>36</v>
      </c>
      <c r="F281" s="6" t="s">
        <v>25</v>
      </c>
      <c r="G281" s="6" t="s">
        <v>20</v>
      </c>
      <c r="H281" s="6" t="s">
        <v>14</v>
      </c>
      <c r="I281" s="6">
        <v>51.490682999999997</v>
      </c>
      <c r="J281" s="6" t="s">
        <v>15</v>
      </c>
      <c r="K281" s="6" t="s">
        <v>16</v>
      </c>
      <c r="L281" s="6" t="s">
        <v>17</v>
      </c>
      <c r="M281" s="6">
        <v>-0.18332799999999999</v>
      </c>
      <c r="N281" s="6">
        <v>1</v>
      </c>
      <c r="O281" s="6">
        <v>1</v>
      </c>
      <c r="P281" s="6" t="s">
        <v>476</v>
      </c>
      <c r="Q281" s="6" t="s">
        <v>477</v>
      </c>
      <c r="R281" s="6" t="s">
        <v>483</v>
      </c>
      <c r="S281" s="6">
        <v>30</v>
      </c>
      <c r="T281" s="8">
        <v>0.83611111111111114</v>
      </c>
      <c r="U281" s="6" t="s">
        <v>479</v>
      </c>
      <c r="V281" s="6" t="s">
        <v>480</v>
      </c>
      <c r="W281" s="6" t="s">
        <v>481</v>
      </c>
    </row>
    <row r="282" spans="1:23" ht="15.75" x14ac:dyDescent="0.25">
      <c r="A282" s="3" t="s">
        <v>317</v>
      </c>
      <c r="B282" s="4">
        <v>44368</v>
      </c>
      <c r="C282" s="4" t="str">
        <f t="shared" si="8"/>
        <v>2021</v>
      </c>
      <c r="D282" s="4" t="str">
        <f t="shared" si="9"/>
        <v>Jun</v>
      </c>
      <c r="E282" s="3" t="s">
        <v>22</v>
      </c>
      <c r="F282" s="3" t="s">
        <v>25</v>
      </c>
      <c r="G282" s="3" t="s">
        <v>74</v>
      </c>
      <c r="H282" s="3" t="s">
        <v>23</v>
      </c>
      <c r="I282" s="3">
        <v>51.504053999999996</v>
      </c>
      <c r="J282" s="3" t="s">
        <v>15</v>
      </c>
      <c r="K282" s="3" t="s">
        <v>75</v>
      </c>
      <c r="L282" s="3" t="s">
        <v>17</v>
      </c>
      <c r="M282" s="3">
        <v>-0.21665799999999999</v>
      </c>
      <c r="N282" s="3">
        <v>1</v>
      </c>
      <c r="O282" s="3">
        <v>2</v>
      </c>
      <c r="P282" s="3" t="s">
        <v>476</v>
      </c>
      <c r="Q282" s="3" t="s">
        <v>477</v>
      </c>
      <c r="R282" s="3" t="s">
        <v>74</v>
      </c>
      <c r="S282" s="3">
        <v>30</v>
      </c>
      <c r="T282" s="5">
        <v>0.80902777777777779</v>
      </c>
      <c r="U282" s="3" t="s">
        <v>479</v>
      </c>
      <c r="V282" s="3" t="s">
        <v>480</v>
      </c>
      <c r="W282" s="3" t="s">
        <v>481</v>
      </c>
    </row>
    <row r="283" spans="1:23" ht="15.75" x14ac:dyDescent="0.25">
      <c r="A283" s="6" t="s">
        <v>318</v>
      </c>
      <c r="B283" s="7">
        <v>44376</v>
      </c>
      <c r="C283" s="4" t="str">
        <f t="shared" si="8"/>
        <v>2021</v>
      </c>
      <c r="D283" s="4" t="str">
        <f t="shared" si="9"/>
        <v>Jun</v>
      </c>
      <c r="E283" s="6" t="s">
        <v>19</v>
      </c>
      <c r="F283" s="6" t="s">
        <v>25</v>
      </c>
      <c r="G283" s="6" t="s">
        <v>13</v>
      </c>
      <c r="H283" s="6" t="s">
        <v>23</v>
      </c>
      <c r="I283" s="6">
        <v>51.494684999999997</v>
      </c>
      <c r="J283" s="6" t="s">
        <v>15</v>
      </c>
      <c r="K283" s="6" t="s">
        <v>16</v>
      </c>
      <c r="L283" s="6" t="s">
        <v>17</v>
      </c>
      <c r="M283" s="6">
        <v>-0.19210099999999999</v>
      </c>
      <c r="N283" s="6">
        <v>2</v>
      </c>
      <c r="O283" s="6">
        <v>1</v>
      </c>
      <c r="P283" s="6" t="s">
        <v>476</v>
      </c>
      <c r="Q283" s="6" t="s">
        <v>477</v>
      </c>
      <c r="R283" s="6" t="s">
        <v>488</v>
      </c>
      <c r="S283" s="6">
        <v>30</v>
      </c>
      <c r="T283" s="8">
        <v>0.35416666666666669</v>
      </c>
      <c r="U283" s="6" t="s">
        <v>479</v>
      </c>
      <c r="V283" s="6" t="s">
        <v>480</v>
      </c>
      <c r="W283" s="6" t="s">
        <v>481</v>
      </c>
    </row>
    <row r="284" spans="1:23" ht="15.75" x14ac:dyDescent="0.25">
      <c r="A284" s="3" t="s">
        <v>319</v>
      </c>
      <c r="B284" s="4">
        <v>44736</v>
      </c>
      <c r="C284" s="4" t="str">
        <f t="shared" si="8"/>
        <v>2022</v>
      </c>
      <c r="D284" s="4" t="str">
        <f t="shared" si="9"/>
        <v>Jun</v>
      </c>
      <c r="E284" s="3" t="s">
        <v>34</v>
      </c>
      <c r="F284" s="3" t="s">
        <v>12</v>
      </c>
      <c r="G284" s="3" t="s">
        <v>104</v>
      </c>
      <c r="H284" s="3" t="s">
        <v>23</v>
      </c>
      <c r="I284" s="3">
        <v>51.493031000000002</v>
      </c>
      <c r="J284" s="3" t="s">
        <v>15</v>
      </c>
      <c r="K284" s="3" t="s">
        <v>16</v>
      </c>
      <c r="L284" s="3" t="s">
        <v>17</v>
      </c>
      <c r="M284" s="3">
        <v>-0.18395500000000001</v>
      </c>
      <c r="N284" s="3">
        <v>1</v>
      </c>
      <c r="O284" s="3">
        <v>2</v>
      </c>
      <c r="P284" s="3" t="s">
        <v>476</v>
      </c>
      <c r="Q284" s="3" t="s">
        <v>477</v>
      </c>
      <c r="R284" s="3" t="s">
        <v>483</v>
      </c>
      <c r="S284" s="3">
        <v>30</v>
      </c>
      <c r="T284" s="5">
        <v>0.69097222222222221</v>
      </c>
      <c r="U284" s="3" t="s">
        <v>479</v>
      </c>
      <c r="V284" s="3" t="s">
        <v>480</v>
      </c>
      <c r="W284" s="3" t="s">
        <v>481</v>
      </c>
    </row>
    <row r="285" spans="1:23" ht="15.75" x14ac:dyDescent="0.25">
      <c r="A285" s="6" t="s">
        <v>320</v>
      </c>
      <c r="B285" s="7">
        <v>44739</v>
      </c>
      <c r="C285" s="4" t="str">
        <f t="shared" si="8"/>
        <v>2022</v>
      </c>
      <c r="D285" s="4" t="str">
        <f t="shared" si="9"/>
        <v>Jun</v>
      </c>
      <c r="E285" s="6" t="s">
        <v>36</v>
      </c>
      <c r="F285" s="6" t="s">
        <v>25</v>
      </c>
      <c r="G285" s="6" t="s">
        <v>20</v>
      </c>
      <c r="H285" s="6" t="s">
        <v>23</v>
      </c>
      <c r="I285" s="6">
        <v>51.515172</v>
      </c>
      <c r="J285" s="6" t="s">
        <v>15</v>
      </c>
      <c r="K285" s="6" t="s">
        <v>16</v>
      </c>
      <c r="L285" s="6" t="s">
        <v>17</v>
      </c>
      <c r="M285" s="6">
        <v>-0.20858499999999999</v>
      </c>
      <c r="N285" s="6">
        <v>1</v>
      </c>
      <c r="O285" s="6">
        <v>2</v>
      </c>
      <c r="P285" s="6" t="s">
        <v>476</v>
      </c>
      <c r="Q285" s="6" t="s">
        <v>477</v>
      </c>
      <c r="R285" s="6" t="s">
        <v>483</v>
      </c>
      <c r="S285" s="6">
        <v>30</v>
      </c>
      <c r="T285" s="8">
        <v>0.64722222222222225</v>
      </c>
      <c r="U285" s="6" t="s">
        <v>479</v>
      </c>
      <c r="V285" s="6" t="s">
        <v>480</v>
      </c>
      <c r="W285" s="6" t="s">
        <v>481</v>
      </c>
    </row>
    <row r="286" spans="1:23" ht="15.75" x14ac:dyDescent="0.25">
      <c r="A286" s="3" t="s">
        <v>321</v>
      </c>
      <c r="B286" s="4">
        <v>44733</v>
      </c>
      <c r="C286" s="4" t="str">
        <f t="shared" si="8"/>
        <v>2022</v>
      </c>
      <c r="D286" s="4" t="str">
        <f t="shared" si="9"/>
        <v>Jun</v>
      </c>
      <c r="E286" s="3" t="s">
        <v>22</v>
      </c>
      <c r="F286" s="3" t="s">
        <v>12</v>
      </c>
      <c r="G286" s="3" t="s">
        <v>20</v>
      </c>
      <c r="H286" s="3" t="s">
        <v>23</v>
      </c>
      <c r="I286" s="3">
        <v>51.48771</v>
      </c>
      <c r="J286" s="3" t="s">
        <v>15</v>
      </c>
      <c r="K286" s="3" t="s">
        <v>16</v>
      </c>
      <c r="L286" s="3" t="s">
        <v>17</v>
      </c>
      <c r="M286" s="3">
        <v>-0.188776</v>
      </c>
      <c r="N286" s="3">
        <v>1</v>
      </c>
      <c r="O286" s="3">
        <v>2</v>
      </c>
      <c r="P286" s="3" t="s">
        <v>476</v>
      </c>
      <c r="Q286" s="3" t="s">
        <v>477</v>
      </c>
      <c r="R286" s="3" t="s">
        <v>483</v>
      </c>
      <c r="S286" s="3">
        <v>30</v>
      </c>
      <c r="T286" s="5">
        <v>0.74791666666666667</v>
      </c>
      <c r="U286" s="3" t="s">
        <v>479</v>
      </c>
      <c r="V286" s="3" t="s">
        <v>480</v>
      </c>
      <c r="W286" s="3" t="s">
        <v>481</v>
      </c>
    </row>
    <row r="287" spans="1:23" ht="15.75" x14ac:dyDescent="0.25">
      <c r="A287" s="6" t="s">
        <v>322</v>
      </c>
      <c r="B287" s="7">
        <v>44741</v>
      </c>
      <c r="C287" s="4" t="str">
        <f t="shared" si="8"/>
        <v>2022</v>
      </c>
      <c r="D287" s="4" t="str">
        <f t="shared" si="9"/>
        <v>Jun</v>
      </c>
      <c r="E287" s="6" t="s">
        <v>19</v>
      </c>
      <c r="F287" s="6" t="s">
        <v>12</v>
      </c>
      <c r="G287" s="6" t="s">
        <v>13</v>
      </c>
      <c r="H287" s="6" t="s">
        <v>23</v>
      </c>
      <c r="I287" s="6">
        <v>51.484830000000002</v>
      </c>
      <c r="J287" s="6" t="s">
        <v>15</v>
      </c>
      <c r="K287" s="6" t="s">
        <v>16</v>
      </c>
      <c r="L287" s="6" t="s">
        <v>17</v>
      </c>
      <c r="M287" s="6">
        <v>-0.182841</v>
      </c>
      <c r="N287" s="6">
        <v>1</v>
      </c>
      <c r="O287" s="6">
        <v>2</v>
      </c>
      <c r="P287" s="6" t="s">
        <v>476</v>
      </c>
      <c r="Q287" s="6" t="s">
        <v>477</v>
      </c>
      <c r="R287" s="6" t="s">
        <v>483</v>
      </c>
      <c r="S287" s="6">
        <v>30</v>
      </c>
      <c r="T287" s="8">
        <v>0.3888888888888889</v>
      </c>
      <c r="U287" s="6" t="s">
        <v>479</v>
      </c>
      <c r="V287" s="6" t="s">
        <v>486</v>
      </c>
      <c r="W287" s="6" t="s">
        <v>481</v>
      </c>
    </row>
    <row r="288" spans="1:23" ht="15.75" x14ac:dyDescent="0.25">
      <c r="A288" s="3" t="s">
        <v>323</v>
      </c>
      <c r="B288" s="4">
        <v>44735</v>
      </c>
      <c r="C288" s="4" t="str">
        <f t="shared" si="8"/>
        <v>2022</v>
      </c>
      <c r="D288" s="4" t="str">
        <f t="shared" si="9"/>
        <v>Jun</v>
      </c>
      <c r="E288" s="3" t="s">
        <v>27</v>
      </c>
      <c r="F288" s="3" t="s">
        <v>25</v>
      </c>
      <c r="G288" s="3" t="s">
        <v>154</v>
      </c>
      <c r="H288" s="3" t="s">
        <v>14</v>
      </c>
      <c r="I288" s="3">
        <v>51.493966</v>
      </c>
      <c r="J288" s="3" t="s">
        <v>15</v>
      </c>
      <c r="K288" s="3" t="s">
        <v>16</v>
      </c>
      <c r="L288" s="3" t="s">
        <v>17</v>
      </c>
      <c r="M288" s="3">
        <v>-0.17469799999999999</v>
      </c>
      <c r="N288" s="3">
        <v>1</v>
      </c>
      <c r="O288" s="3">
        <v>2</v>
      </c>
      <c r="P288" s="3" t="s">
        <v>476</v>
      </c>
      <c r="Q288" s="3" t="s">
        <v>477</v>
      </c>
      <c r="R288" s="3" t="s">
        <v>483</v>
      </c>
      <c r="S288" s="3">
        <v>30</v>
      </c>
      <c r="T288" s="5">
        <v>0.77083333333333337</v>
      </c>
      <c r="U288" s="3" t="s">
        <v>479</v>
      </c>
      <c r="V288" s="3" t="s">
        <v>480</v>
      </c>
      <c r="W288" s="3" t="s">
        <v>481</v>
      </c>
    </row>
    <row r="289" spans="1:23" ht="15.75" x14ac:dyDescent="0.25">
      <c r="A289" s="6" t="s">
        <v>324</v>
      </c>
      <c r="B289" s="7">
        <v>44742</v>
      </c>
      <c r="C289" s="4" t="str">
        <f t="shared" si="8"/>
        <v>2022</v>
      </c>
      <c r="D289" s="4" t="str">
        <f t="shared" si="9"/>
        <v>Jun</v>
      </c>
      <c r="E289" s="6" t="s">
        <v>27</v>
      </c>
      <c r="F289" s="6" t="s">
        <v>12</v>
      </c>
      <c r="G289" s="6" t="s">
        <v>13</v>
      </c>
      <c r="H289" s="6" t="s">
        <v>23</v>
      </c>
      <c r="I289" s="6">
        <v>51.494593000000002</v>
      </c>
      <c r="J289" s="6" t="s">
        <v>15</v>
      </c>
      <c r="K289" s="6" t="s">
        <v>16</v>
      </c>
      <c r="L289" s="6" t="s">
        <v>17</v>
      </c>
      <c r="M289" s="6">
        <v>-0.168767</v>
      </c>
      <c r="N289" s="6">
        <v>1</v>
      </c>
      <c r="O289" s="6">
        <v>2</v>
      </c>
      <c r="P289" s="6" t="s">
        <v>476</v>
      </c>
      <c r="Q289" s="6" t="s">
        <v>477</v>
      </c>
      <c r="R289" s="6" t="s">
        <v>483</v>
      </c>
      <c r="S289" s="6">
        <v>30</v>
      </c>
      <c r="T289" s="8">
        <v>0.5</v>
      </c>
      <c r="U289" s="6" t="s">
        <v>479</v>
      </c>
      <c r="V289" s="6" t="s">
        <v>480</v>
      </c>
      <c r="W289" s="6" t="s">
        <v>481</v>
      </c>
    </row>
    <row r="290" spans="1:23" ht="15.75" x14ac:dyDescent="0.25">
      <c r="A290" s="3" t="s">
        <v>325</v>
      </c>
      <c r="B290" s="4">
        <v>44742</v>
      </c>
      <c r="C290" s="4" t="str">
        <f t="shared" si="8"/>
        <v>2022</v>
      </c>
      <c r="D290" s="4" t="str">
        <f t="shared" si="9"/>
        <v>Jun</v>
      </c>
      <c r="E290" s="3" t="s">
        <v>27</v>
      </c>
      <c r="F290" s="3" t="s">
        <v>12</v>
      </c>
      <c r="G290" s="3" t="s">
        <v>13</v>
      </c>
      <c r="H290" s="3" t="s">
        <v>23</v>
      </c>
      <c r="I290" s="3">
        <v>51.495811000000003</v>
      </c>
      <c r="J290" s="3" t="s">
        <v>15</v>
      </c>
      <c r="K290" s="3" t="s">
        <v>16</v>
      </c>
      <c r="L290" s="3" t="s">
        <v>17</v>
      </c>
      <c r="M290" s="3">
        <v>-0.17188700000000001</v>
      </c>
      <c r="N290" s="3">
        <v>1</v>
      </c>
      <c r="O290" s="3">
        <v>2</v>
      </c>
      <c r="P290" s="3" t="s">
        <v>476</v>
      </c>
      <c r="Q290" s="3" t="s">
        <v>477</v>
      </c>
      <c r="R290" s="3" t="s">
        <v>483</v>
      </c>
      <c r="S290" s="3">
        <v>30</v>
      </c>
      <c r="T290" s="5">
        <v>0.48402777777777778</v>
      </c>
      <c r="U290" s="3" t="s">
        <v>479</v>
      </c>
      <c r="V290" s="3" t="s">
        <v>480</v>
      </c>
      <c r="W290" s="3" t="s">
        <v>481</v>
      </c>
    </row>
    <row r="291" spans="1:23" ht="15.75" x14ac:dyDescent="0.25">
      <c r="A291" s="6" t="s">
        <v>326</v>
      </c>
      <c r="B291" s="7">
        <v>44737</v>
      </c>
      <c r="C291" s="4" t="str">
        <f t="shared" si="8"/>
        <v>2022</v>
      </c>
      <c r="D291" s="4" t="str">
        <f t="shared" si="9"/>
        <v>Jun</v>
      </c>
      <c r="E291" s="6" t="s">
        <v>11</v>
      </c>
      <c r="F291" s="6" t="s">
        <v>25</v>
      </c>
      <c r="G291" s="6" t="s">
        <v>20</v>
      </c>
      <c r="H291" s="6" t="s">
        <v>23</v>
      </c>
      <c r="I291" s="6">
        <v>51.493760999999999</v>
      </c>
      <c r="J291" s="6" t="s">
        <v>15</v>
      </c>
      <c r="K291" s="6" t="s">
        <v>16</v>
      </c>
      <c r="L291" s="6" t="s">
        <v>17</v>
      </c>
      <c r="M291" s="6">
        <v>-0.17888399999999999</v>
      </c>
      <c r="N291" s="6">
        <v>1</v>
      </c>
      <c r="O291" s="6">
        <v>2</v>
      </c>
      <c r="P291" s="6" t="s">
        <v>476</v>
      </c>
      <c r="Q291" s="6" t="s">
        <v>477</v>
      </c>
      <c r="R291" s="6" t="s">
        <v>488</v>
      </c>
      <c r="S291" s="6">
        <v>30</v>
      </c>
      <c r="T291" s="8">
        <v>0.70138888888888884</v>
      </c>
      <c r="U291" s="6" t="s">
        <v>479</v>
      </c>
      <c r="V291" s="6" t="s">
        <v>480</v>
      </c>
      <c r="W291" s="6" t="s">
        <v>481</v>
      </c>
    </row>
    <row r="292" spans="1:23" ht="15.75" x14ac:dyDescent="0.25">
      <c r="A292" s="3" t="s">
        <v>327</v>
      </c>
      <c r="B292" s="4">
        <v>44735</v>
      </c>
      <c r="C292" s="4" t="str">
        <f t="shared" si="8"/>
        <v>2022</v>
      </c>
      <c r="D292" s="4" t="str">
        <f t="shared" si="9"/>
        <v>Jun</v>
      </c>
      <c r="E292" s="3" t="s">
        <v>27</v>
      </c>
      <c r="F292" s="3" t="s">
        <v>12</v>
      </c>
      <c r="G292" s="3" t="s">
        <v>13</v>
      </c>
      <c r="H292" s="3" t="s">
        <v>23</v>
      </c>
      <c r="I292" s="3">
        <v>51.494087</v>
      </c>
      <c r="J292" s="3" t="s">
        <v>15</v>
      </c>
      <c r="K292" s="3" t="s">
        <v>16</v>
      </c>
      <c r="L292" s="3" t="s">
        <v>17</v>
      </c>
      <c r="M292" s="3">
        <v>-0.182473</v>
      </c>
      <c r="N292" s="3">
        <v>1</v>
      </c>
      <c r="O292" s="3">
        <v>1</v>
      </c>
      <c r="P292" s="3" t="s">
        <v>476</v>
      </c>
      <c r="Q292" s="3" t="s">
        <v>477</v>
      </c>
      <c r="R292" s="3" t="s">
        <v>483</v>
      </c>
      <c r="S292" s="3">
        <v>30</v>
      </c>
      <c r="T292" s="5">
        <v>0.67222222222222217</v>
      </c>
      <c r="U292" s="3" t="s">
        <v>479</v>
      </c>
      <c r="V292" s="3" t="s">
        <v>480</v>
      </c>
      <c r="W292" s="3" t="s">
        <v>487</v>
      </c>
    </row>
    <row r="293" spans="1:23" ht="15.75" x14ac:dyDescent="0.25">
      <c r="A293" s="6" t="s">
        <v>328</v>
      </c>
      <c r="B293" s="7">
        <v>44727</v>
      </c>
      <c r="C293" s="4" t="str">
        <f t="shared" si="8"/>
        <v>2022</v>
      </c>
      <c r="D293" s="4" t="str">
        <f t="shared" si="9"/>
        <v>Jun</v>
      </c>
      <c r="E293" s="6" t="s">
        <v>19</v>
      </c>
      <c r="F293" s="6" t="s">
        <v>25</v>
      </c>
      <c r="G293" s="6" t="s">
        <v>13</v>
      </c>
      <c r="H293" s="6" t="s">
        <v>23</v>
      </c>
      <c r="I293" s="6">
        <v>51.527782999999999</v>
      </c>
      <c r="J293" s="6" t="s">
        <v>28</v>
      </c>
      <c r="K293" s="6" t="s">
        <v>158</v>
      </c>
      <c r="L293" s="6" t="s">
        <v>17</v>
      </c>
      <c r="M293" s="6">
        <v>-0.21587600000000001</v>
      </c>
      <c r="N293" s="6">
        <v>1</v>
      </c>
      <c r="O293" s="6">
        <v>2</v>
      </c>
      <c r="P293" s="6" t="s">
        <v>476</v>
      </c>
      <c r="Q293" s="6" t="s">
        <v>482</v>
      </c>
      <c r="R293" s="6" t="s">
        <v>483</v>
      </c>
      <c r="S293" s="6">
        <v>30</v>
      </c>
      <c r="T293" s="8">
        <v>0.95486111111111116</v>
      </c>
      <c r="U293" s="6" t="s">
        <v>479</v>
      </c>
      <c r="V293" s="6" t="s">
        <v>490</v>
      </c>
      <c r="W293" s="6" t="s">
        <v>481</v>
      </c>
    </row>
    <row r="294" spans="1:23" ht="15.75" x14ac:dyDescent="0.25">
      <c r="A294" s="3" t="s">
        <v>329</v>
      </c>
      <c r="B294" s="4">
        <v>44744</v>
      </c>
      <c r="C294" s="4" t="str">
        <f t="shared" si="8"/>
        <v>2022</v>
      </c>
      <c r="D294" s="4" t="str">
        <f t="shared" si="9"/>
        <v>Jul</v>
      </c>
      <c r="E294" s="3" t="s">
        <v>11</v>
      </c>
      <c r="F294" s="3" t="s">
        <v>25</v>
      </c>
      <c r="G294" s="3" t="s">
        <v>20</v>
      </c>
      <c r="H294" s="3" t="s">
        <v>23</v>
      </c>
      <c r="I294" s="3">
        <v>51.482073999999997</v>
      </c>
      <c r="J294" s="3" t="s">
        <v>28</v>
      </c>
      <c r="K294" s="3" t="s">
        <v>16</v>
      </c>
      <c r="L294" s="3" t="s">
        <v>17</v>
      </c>
      <c r="M294" s="3">
        <v>-0.17330100000000001</v>
      </c>
      <c r="N294" s="3">
        <v>1</v>
      </c>
      <c r="O294" s="3">
        <v>2</v>
      </c>
      <c r="P294" s="3" t="s">
        <v>476</v>
      </c>
      <c r="Q294" s="3" t="s">
        <v>477</v>
      </c>
      <c r="R294" s="3" t="s">
        <v>483</v>
      </c>
      <c r="S294" s="3">
        <v>30</v>
      </c>
      <c r="T294" s="5">
        <v>0.90625</v>
      </c>
      <c r="U294" s="3" t="s">
        <v>479</v>
      </c>
      <c r="V294" s="3" t="s">
        <v>480</v>
      </c>
      <c r="W294" s="3" t="s">
        <v>481</v>
      </c>
    </row>
    <row r="295" spans="1:23" ht="15.75" x14ac:dyDescent="0.25">
      <c r="A295" s="6" t="s">
        <v>330</v>
      </c>
      <c r="B295" s="7">
        <v>44745</v>
      </c>
      <c r="C295" s="4" t="str">
        <f t="shared" si="8"/>
        <v>2022</v>
      </c>
      <c r="D295" s="4" t="str">
        <f t="shared" si="9"/>
        <v>Jul</v>
      </c>
      <c r="E295" s="6" t="s">
        <v>32</v>
      </c>
      <c r="F295" s="6" t="s">
        <v>25</v>
      </c>
      <c r="G295" s="6" t="s">
        <v>20</v>
      </c>
      <c r="H295" s="6" t="s">
        <v>23</v>
      </c>
      <c r="I295" s="6">
        <v>51.483420000000002</v>
      </c>
      <c r="J295" s="6" t="s">
        <v>15</v>
      </c>
      <c r="K295" s="6" t="s">
        <v>16</v>
      </c>
      <c r="L295" s="6" t="s">
        <v>17</v>
      </c>
      <c r="M295" s="6">
        <v>-0.16734199999999999</v>
      </c>
      <c r="N295" s="6">
        <v>1</v>
      </c>
      <c r="O295" s="6">
        <v>2</v>
      </c>
      <c r="P295" s="6" t="s">
        <v>476</v>
      </c>
      <c r="Q295" s="6" t="s">
        <v>477</v>
      </c>
      <c r="R295" s="6" t="s">
        <v>483</v>
      </c>
      <c r="S295" s="6">
        <v>30</v>
      </c>
      <c r="T295" s="8">
        <v>0.31736111111111115</v>
      </c>
      <c r="U295" s="6" t="s">
        <v>479</v>
      </c>
      <c r="V295" s="6" t="s">
        <v>480</v>
      </c>
      <c r="W295" s="6" t="s">
        <v>481</v>
      </c>
    </row>
    <row r="296" spans="1:23" ht="15.75" x14ac:dyDescent="0.25">
      <c r="A296" s="3" t="s">
        <v>331</v>
      </c>
      <c r="B296" s="4">
        <v>44747</v>
      </c>
      <c r="C296" s="4" t="str">
        <f t="shared" si="8"/>
        <v>2022</v>
      </c>
      <c r="D296" s="4" t="str">
        <f t="shared" si="9"/>
        <v>Jul</v>
      </c>
      <c r="E296" s="3" t="s">
        <v>22</v>
      </c>
      <c r="F296" s="3" t="s">
        <v>40</v>
      </c>
      <c r="G296" s="3" t="s">
        <v>41</v>
      </c>
      <c r="H296" s="3" t="s">
        <v>14</v>
      </c>
      <c r="I296" s="3">
        <v>51.501766000000003</v>
      </c>
      <c r="J296" s="3" t="s">
        <v>15</v>
      </c>
      <c r="K296" s="3" t="s">
        <v>16</v>
      </c>
      <c r="L296" s="3" t="s">
        <v>17</v>
      </c>
      <c r="M296" s="3">
        <v>-0.18476100000000001</v>
      </c>
      <c r="N296" s="3">
        <v>1</v>
      </c>
      <c r="O296" s="3">
        <v>2</v>
      </c>
      <c r="P296" s="3" t="s">
        <v>476</v>
      </c>
      <c r="Q296" s="3" t="s">
        <v>477</v>
      </c>
      <c r="R296" s="3" t="s">
        <v>483</v>
      </c>
      <c r="S296" s="3">
        <v>30</v>
      </c>
      <c r="T296" s="5">
        <v>0.59097222222222223</v>
      </c>
      <c r="U296" s="3" t="s">
        <v>479</v>
      </c>
      <c r="V296" s="3" t="s">
        <v>480</v>
      </c>
      <c r="W296" s="3" t="s">
        <v>481</v>
      </c>
    </row>
    <row r="297" spans="1:23" ht="15.75" x14ac:dyDescent="0.25">
      <c r="A297" s="6" t="s">
        <v>332</v>
      </c>
      <c r="B297" s="7">
        <v>44746</v>
      </c>
      <c r="C297" s="4" t="str">
        <f t="shared" si="8"/>
        <v>2022</v>
      </c>
      <c r="D297" s="4" t="str">
        <f t="shared" si="9"/>
        <v>Jul</v>
      </c>
      <c r="E297" s="6" t="s">
        <v>36</v>
      </c>
      <c r="F297" s="6" t="s">
        <v>25</v>
      </c>
      <c r="G297" s="6" t="s">
        <v>20</v>
      </c>
      <c r="H297" s="6" t="s">
        <v>23</v>
      </c>
      <c r="I297" s="6">
        <v>51.489441999999997</v>
      </c>
      <c r="J297" s="6" t="s">
        <v>15</v>
      </c>
      <c r="K297" s="6" t="s">
        <v>16</v>
      </c>
      <c r="L297" s="6" t="s">
        <v>17</v>
      </c>
      <c r="M297" s="6">
        <v>-0.19029199999999999</v>
      </c>
      <c r="N297" s="6">
        <v>2</v>
      </c>
      <c r="O297" s="6">
        <v>2</v>
      </c>
      <c r="P297" s="6" t="s">
        <v>476</v>
      </c>
      <c r="Q297" s="6" t="s">
        <v>477</v>
      </c>
      <c r="R297" s="6" t="s">
        <v>483</v>
      </c>
      <c r="S297" s="6">
        <v>30</v>
      </c>
      <c r="T297" s="8">
        <v>0.79861111111111116</v>
      </c>
      <c r="U297" s="6" t="s">
        <v>479</v>
      </c>
      <c r="V297" s="6" t="s">
        <v>480</v>
      </c>
      <c r="W297" s="6" t="s">
        <v>493</v>
      </c>
    </row>
    <row r="298" spans="1:23" ht="15.75" x14ac:dyDescent="0.25">
      <c r="A298" s="3" t="s">
        <v>333</v>
      </c>
      <c r="B298" s="4">
        <v>44745</v>
      </c>
      <c r="C298" s="4" t="str">
        <f t="shared" si="8"/>
        <v>2022</v>
      </c>
      <c r="D298" s="4" t="str">
        <f t="shared" si="9"/>
        <v>Jul</v>
      </c>
      <c r="E298" s="3" t="s">
        <v>32</v>
      </c>
      <c r="F298" s="3" t="s">
        <v>12</v>
      </c>
      <c r="G298" s="3" t="s">
        <v>20</v>
      </c>
      <c r="H298" s="3" t="s">
        <v>23</v>
      </c>
      <c r="I298" s="3">
        <v>51.490516999999997</v>
      </c>
      <c r="J298" s="3" t="s">
        <v>15</v>
      </c>
      <c r="K298" s="3" t="s">
        <v>16</v>
      </c>
      <c r="L298" s="3" t="s">
        <v>17</v>
      </c>
      <c r="M298" s="3">
        <v>-0.17843700000000001</v>
      </c>
      <c r="N298" s="3">
        <v>1</v>
      </c>
      <c r="O298" s="3">
        <v>2</v>
      </c>
      <c r="P298" s="3" t="s">
        <v>476</v>
      </c>
      <c r="Q298" s="3" t="s">
        <v>477</v>
      </c>
      <c r="R298" s="3" t="s">
        <v>483</v>
      </c>
      <c r="S298" s="3">
        <v>30</v>
      </c>
      <c r="T298" s="5">
        <v>0.83333333333333337</v>
      </c>
      <c r="U298" s="3" t="s">
        <v>479</v>
      </c>
      <c r="V298" s="3" t="s">
        <v>480</v>
      </c>
      <c r="W298" s="3" t="s">
        <v>481</v>
      </c>
    </row>
    <row r="299" spans="1:23" ht="15.75" x14ac:dyDescent="0.25">
      <c r="A299" s="6" t="s">
        <v>334</v>
      </c>
      <c r="B299" s="7">
        <v>44745</v>
      </c>
      <c r="C299" s="4" t="str">
        <f t="shared" si="8"/>
        <v>2022</v>
      </c>
      <c r="D299" s="4" t="str">
        <f t="shared" si="9"/>
        <v>Jul</v>
      </c>
      <c r="E299" s="6" t="s">
        <v>32</v>
      </c>
      <c r="F299" s="6" t="s">
        <v>25</v>
      </c>
      <c r="G299" s="6" t="s">
        <v>20</v>
      </c>
      <c r="H299" s="6" t="s">
        <v>23</v>
      </c>
      <c r="I299" s="6">
        <v>51.484361</v>
      </c>
      <c r="J299" s="6" t="s">
        <v>15</v>
      </c>
      <c r="K299" s="6" t="s">
        <v>16</v>
      </c>
      <c r="L299" s="6" t="s">
        <v>17</v>
      </c>
      <c r="M299" s="6">
        <v>-0.17580200000000001</v>
      </c>
      <c r="N299" s="6">
        <v>1</v>
      </c>
      <c r="O299" s="6">
        <v>2</v>
      </c>
      <c r="P299" s="6" t="s">
        <v>476</v>
      </c>
      <c r="Q299" s="6" t="s">
        <v>477</v>
      </c>
      <c r="R299" s="6" t="s">
        <v>483</v>
      </c>
      <c r="S299" s="6">
        <v>30</v>
      </c>
      <c r="T299" s="8">
        <v>0.36249999999999999</v>
      </c>
      <c r="U299" s="6" t="s">
        <v>479</v>
      </c>
      <c r="V299" s="6" t="s">
        <v>480</v>
      </c>
      <c r="W299" s="6" t="s">
        <v>481</v>
      </c>
    </row>
    <row r="300" spans="1:23" ht="15.75" x14ac:dyDescent="0.25">
      <c r="A300" s="3" t="s">
        <v>335</v>
      </c>
      <c r="B300" s="4">
        <v>44745</v>
      </c>
      <c r="C300" s="4" t="str">
        <f t="shared" si="8"/>
        <v>2022</v>
      </c>
      <c r="D300" s="4" t="str">
        <f t="shared" si="9"/>
        <v>Jul</v>
      </c>
      <c r="E300" s="3" t="s">
        <v>32</v>
      </c>
      <c r="F300" s="3" t="s">
        <v>12</v>
      </c>
      <c r="G300" s="3" t="s">
        <v>13</v>
      </c>
      <c r="H300" s="3" t="s">
        <v>23</v>
      </c>
      <c r="I300" s="3">
        <v>51.487656999999999</v>
      </c>
      <c r="J300" s="3" t="s">
        <v>15</v>
      </c>
      <c r="K300" s="3" t="s">
        <v>16</v>
      </c>
      <c r="L300" s="3" t="s">
        <v>17</v>
      </c>
      <c r="M300" s="3">
        <v>-0.16803599999999999</v>
      </c>
      <c r="N300" s="3">
        <v>1</v>
      </c>
      <c r="O300" s="3">
        <v>2</v>
      </c>
      <c r="P300" s="3" t="s">
        <v>476</v>
      </c>
      <c r="Q300" s="3" t="s">
        <v>477</v>
      </c>
      <c r="R300" s="3" t="s">
        <v>483</v>
      </c>
      <c r="S300" s="3">
        <v>30</v>
      </c>
      <c r="T300" s="5">
        <v>0.78125</v>
      </c>
      <c r="U300" s="3" t="s">
        <v>479</v>
      </c>
      <c r="V300" s="3" t="s">
        <v>480</v>
      </c>
      <c r="W300" s="3" t="s">
        <v>481</v>
      </c>
    </row>
    <row r="301" spans="1:23" ht="15.75" x14ac:dyDescent="0.25">
      <c r="A301" s="6" t="s">
        <v>336</v>
      </c>
      <c r="B301" s="7">
        <v>44744</v>
      </c>
      <c r="C301" s="4" t="str">
        <f t="shared" si="8"/>
        <v>2022</v>
      </c>
      <c r="D301" s="4" t="str">
        <f t="shared" si="9"/>
        <v>Jul</v>
      </c>
      <c r="E301" s="6" t="s">
        <v>11</v>
      </c>
      <c r="F301" s="6" t="s">
        <v>40</v>
      </c>
      <c r="G301" s="6" t="s">
        <v>41</v>
      </c>
      <c r="H301" s="6" t="s">
        <v>14</v>
      </c>
      <c r="I301" s="6">
        <v>51.507623000000002</v>
      </c>
      <c r="J301" s="6" t="s">
        <v>28</v>
      </c>
      <c r="K301" s="6" t="s">
        <v>16</v>
      </c>
      <c r="L301" s="6" t="s">
        <v>17</v>
      </c>
      <c r="M301" s="6">
        <v>-0.21479000000000001</v>
      </c>
      <c r="N301" s="6">
        <v>1</v>
      </c>
      <c r="O301" s="6">
        <v>1</v>
      </c>
      <c r="P301" s="6" t="s">
        <v>476</v>
      </c>
      <c r="Q301" s="6" t="s">
        <v>477</v>
      </c>
      <c r="R301" s="6" t="s">
        <v>483</v>
      </c>
      <c r="S301" s="6">
        <v>30</v>
      </c>
      <c r="T301" s="8">
        <v>0.95833333333333337</v>
      </c>
      <c r="U301" s="6" t="s">
        <v>479</v>
      </c>
      <c r="V301" s="6" t="s">
        <v>480</v>
      </c>
      <c r="W301" s="6" t="s">
        <v>481</v>
      </c>
    </row>
    <row r="302" spans="1:23" ht="15.75" x14ac:dyDescent="0.25">
      <c r="A302" s="3" t="s">
        <v>337</v>
      </c>
      <c r="B302" s="4">
        <v>44743</v>
      </c>
      <c r="C302" s="4" t="str">
        <f t="shared" si="8"/>
        <v>2022</v>
      </c>
      <c r="D302" s="4" t="str">
        <f t="shared" si="9"/>
        <v>Jul</v>
      </c>
      <c r="E302" s="3" t="s">
        <v>34</v>
      </c>
      <c r="F302" s="3" t="s">
        <v>12</v>
      </c>
      <c r="G302" s="3" t="s">
        <v>20</v>
      </c>
      <c r="H302" s="3" t="s">
        <v>23</v>
      </c>
      <c r="I302" s="3">
        <v>51.51417</v>
      </c>
      <c r="J302" s="3" t="s">
        <v>28</v>
      </c>
      <c r="K302" s="3" t="s">
        <v>16</v>
      </c>
      <c r="L302" s="3" t="s">
        <v>17</v>
      </c>
      <c r="M302" s="3">
        <v>-0.20776</v>
      </c>
      <c r="N302" s="3">
        <v>1</v>
      </c>
      <c r="O302" s="3">
        <v>2</v>
      </c>
      <c r="P302" s="3" t="s">
        <v>476</v>
      </c>
      <c r="Q302" s="3" t="s">
        <v>477</v>
      </c>
      <c r="R302" s="3" t="s">
        <v>483</v>
      </c>
      <c r="S302" s="3">
        <v>30</v>
      </c>
      <c r="T302" s="5">
        <v>0.86111111111111116</v>
      </c>
      <c r="U302" s="3" t="s">
        <v>479</v>
      </c>
      <c r="V302" s="3" t="s">
        <v>480</v>
      </c>
      <c r="W302" s="3" t="s">
        <v>481</v>
      </c>
    </row>
    <row r="303" spans="1:23" ht="15.75" x14ac:dyDescent="0.25">
      <c r="A303" s="6" t="s">
        <v>338</v>
      </c>
      <c r="B303" s="7">
        <v>44739</v>
      </c>
      <c r="C303" s="4" t="str">
        <f t="shared" si="8"/>
        <v>2022</v>
      </c>
      <c r="D303" s="4" t="str">
        <f t="shared" si="9"/>
        <v>Jun</v>
      </c>
      <c r="E303" s="6" t="s">
        <v>36</v>
      </c>
      <c r="F303" s="6" t="s">
        <v>25</v>
      </c>
      <c r="G303" s="6" t="s">
        <v>13</v>
      </c>
      <c r="H303" s="6" t="s">
        <v>23</v>
      </c>
      <c r="I303" s="6">
        <v>51.493606999999997</v>
      </c>
      <c r="J303" s="6" t="s">
        <v>15</v>
      </c>
      <c r="K303" s="6" t="s">
        <v>16</v>
      </c>
      <c r="L303" s="6" t="s">
        <v>17</v>
      </c>
      <c r="M303" s="6">
        <v>-0.16894999999999999</v>
      </c>
      <c r="N303" s="6">
        <v>1</v>
      </c>
      <c r="O303" s="6">
        <v>2</v>
      </c>
      <c r="P303" s="6" t="s">
        <v>476</v>
      </c>
      <c r="Q303" s="6" t="s">
        <v>477</v>
      </c>
      <c r="R303" s="6" t="s">
        <v>483</v>
      </c>
      <c r="S303" s="6">
        <v>30</v>
      </c>
      <c r="T303" s="8">
        <v>0.39583333333333331</v>
      </c>
      <c r="U303" s="6" t="s">
        <v>479</v>
      </c>
      <c r="V303" s="6" t="s">
        <v>480</v>
      </c>
      <c r="W303" s="6" t="s">
        <v>481</v>
      </c>
    </row>
    <row r="304" spans="1:23" ht="15.75" x14ac:dyDescent="0.25">
      <c r="A304" s="3" t="s">
        <v>339</v>
      </c>
      <c r="B304" s="4">
        <v>44746</v>
      </c>
      <c r="C304" s="4" t="str">
        <f t="shared" si="8"/>
        <v>2022</v>
      </c>
      <c r="D304" s="4" t="str">
        <f t="shared" si="9"/>
        <v>Jul</v>
      </c>
      <c r="E304" s="3" t="s">
        <v>36</v>
      </c>
      <c r="F304" s="3" t="s">
        <v>12</v>
      </c>
      <c r="G304" s="3" t="s">
        <v>20</v>
      </c>
      <c r="H304" s="3" t="s">
        <v>14</v>
      </c>
      <c r="I304" s="3">
        <v>51.487636999999999</v>
      </c>
      <c r="J304" s="3" t="s">
        <v>15</v>
      </c>
      <c r="K304" s="3" t="s">
        <v>16</v>
      </c>
      <c r="L304" s="3" t="s">
        <v>17</v>
      </c>
      <c r="M304" s="3">
        <v>-0.17826400000000001</v>
      </c>
      <c r="N304" s="3">
        <v>1</v>
      </c>
      <c r="O304" s="3">
        <v>2</v>
      </c>
      <c r="P304" s="3" t="s">
        <v>476</v>
      </c>
      <c r="Q304" s="3" t="s">
        <v>477</v>
      </c>
      <c r="R304" s="3" t="s">
        <v>483</v>
      </c>
      <c r="S304" s="3">
        <v>30</v>
      </c>
      <c r="T304" s="5">
        <v>0.6875</v>
      </c>
      <c r="U304" s="3" t="s">
        <v>479</v>
      </c>
      <c r="V304" s="3" t="s">
        <v>480</v>
      </c>
      <c r="W304" s="3" t="s">
        <v>489</v>
      </c>
    </row>
    <row r="305" spans="1:23" ht="15.75" x14ac:dyDescent="0.25">
      <c r="A305" s="6" t="s">
        <v>340</v>
      </c>
      <c r="B305" s="7">
        <v>44736</v>
      </c>
      <c r="C305" s="4" t="str">
        <f t="shared" si="8"/>
        <v>2022</v>
      </c>
      <c r="D305" s="4" t="str">
        <f t="shared" si="9"/>
        <v>Jun</v>
      </c>
      <c r="E305" s="6" t="s">
        <v>34</v>
      </c>
      <c r="F305" s="6" t="s">
        <v>25</v>
      </c>
      <c r="G305" s="6" t="s">
        <v>20</v>
      </c>
      <c r="H305" s="6" t="s">
        <v>23</v>
      </c>
      <c r="I305" s="6">
        <v>51.489534999999997</v>
      </c>
      <c r="J305" s="6" t="s">
        <v>15</v>
      </c>
      <c r="K305" s="6" t="s">
        <v>16</v>
      </c>
      <c r="L305" s="6" t="s">
        <v>17</v>
      </c>
      <c r="M305" s="6">
        <v>-0.155861</v>
      </c>
      <c r="N305" s="6">
        <v>1</v>
      </c>
      <c r="O305" s="6">
        <v>2</v>
      </c>
      <c r="P305" s="6" t="s">
        <v>476</v>
      </c>
      <c r="Q305" s="6" t="s">
        <v>477</v>
      </c>
      <c r="R305" s="6" t="s">
        <v>483</v>
      </c>
      <c r="S305" s="6">
        <v>30</v>
      </c>
      <c r="T305" s="8">
        <v>0.36458333333333331</v>
      </c>
      <c r="U305" s="6" t="s">
        <v>479</v>
      </c>
      <c r="V305" s="6" t="s">
        <v>480</v>
      </c>
      <c r="W305" s="6" t="s">
        <v>481</v>
      </c>
    </row>
    <row r="306" spans="1:23" ht="15.75" x14ac:dyDescent="0.25">
      <c r="A306" s="3" t="s">
        <v>341</v>
      </c>
      <c r="B306" s="4">
        <v>44747</v>
      </c>
      <c r="C306" s="4" t="str">
        <f t="shared" si="8"/>
        <v>2022</v>
      </c>
      <c r="D306" s="4" t="str">
        <f t="shared" si="9"/>
        <v>Jul</v>
      </c>
      <c r="E306" s="3" t="s">
        <v>22</v>
      </c>
      <c r="F306" s="3" t="s">
        <v>12</v>
      </c>
      <c r="G306" s="3" t="s">
        <v>13</v>
      </c>
      <c r="H306" s="3" t="s">
        <v>23</v>
      </c>
      <c r="I306" s="3">
        <v>51.495361000000003</v>
      </c>
      <c r="J306" s="3" t="s">
        <v>15</v>
      </c>
      <c r="K306" s="3" t="s">
        <v>16</v>
      </c>
      <c r="L306" s="3" t="s">
        <v>17</v>
      </c>
      <c r="M306" s="3">
        <v>-0.17766799999999999</v>
      </c>
      <c r="N306" s="3">
        <v>1</v>
      </c>
      <c r="O306" s="3">
        <v>2</v>
      </c>
      <c r="P306" s="3" t="s">
        <v>476</v>
      </c>
      <c r="Q306" s="3" t="s">
        <v>477</v>
      </c>
      <c r="R306" s="3" t="s">
        <v>483</v>
      </c>
      <c r="S306" s="3">
        <v>30</v>
      </c>
      <c r="T306" s="5">
        <v>0.5625</v>
      </c>
      <c r="U306" s="3" t="s">
        <v>479</v>
      </c>
      <c r="V306" s="3" t="s">
        <v>480</v>
      </c>
      <c r="W306" s="3" t="s">
        <v>481</v>
      </c>
    </row>
    <row r="307" spans="1:23" ht="15.75" x14ac:dyDescent="0.25">
      <c r="A307" s="6" t="s">
        <v>342</v>
      </c>
      <c r="B307" s="7">
        <v>44736</v>
      </c>
      <c r="C307" s="4" t="str">
        <f t="shared" si="8"/>
        <v>2022</v>
      </c>
      <c r="D307" s="4" t="str">
        <f t="shared" si="9"/>
        <v>Jun</v>
      </c>
      <c r="E307" s="6" t="s">
        <v>34</v>
      </c>
      <c r="F307" s="6" t="s">
        <v>25</v>
      </c>
      <c r="G307" s="6" t="s">
        <v>13</v>
      </c>
      <c r="H307" s="6" t="s">
        <v>23</v>
      </c>
      <c r="I307" s="6">
        <v>51.494756000000002</v>
      </c>
      <c r="J307" s="6" t="s">
        <v>15</v>
      </c>
      <c r="K307" s="6" t="s">
        <v>16</v>
      </c>
      <c r="L307" s="6" t="s">
        <v>17</v>
      </c>
      <c r="M307" s="6">
        <v>-0.18503900000000001</v>
      </c>
      <c r="N307" s="6">
        <v>1</v>
      </c>
      <c r="O307" s="6">
        <v>2</v>
      </c>
      <c r="P307" s="6" t="s">
        <v>476</v>
      </c>
      <c r="Q307" s="6" t="s">
        <v>477</v>
      </c>
      <c r="R307" s="6" t="s">
        <v>483</v>
      </c>
      <c r="S307" s="6">
        <v>30</v>
      </c>
      <c r="T307" s="8">
        <v>0.65277777777777779</v>
      </c>
      <c r="U307" s="6" t="s">
        <v>479</v>
      </c>
      <c r="V307" s="6" t="s">
        <v>480</v>
      </c>
      <c r="W307" s="6" t="s">
        <v>481</v>
      </c>
    </row>
    <row r="308" spans="1:23" ht="15.75" x14ac:dyDescent="0.25">
      <c r="A308" s="3" t="s">
        <v>343</v>
      </c>
      <c r="B308" s="4">
        <v>44737</v>
      </c>
      <c r="C308" s="4" t="str">
        <f t="shared" si="8"/>
        <v>2022</v>
      </c>
      <c r="D308" s="4" t="str">
        <f t="shared" si="9"/>
        <v>Jun</v>
      </c>
      <c r="E308" s="3" t="s">
        <v>11</v>
      </c>
      <c r="F308" s="3" t="s">
        <v>12</v>
      </c>
      <c r="G308" s="3" t="s">
        <v>20</v>
      </c>
      <c r="H308" s="3" t="s">
        <v>23</v>
      </c>
      <c r="I308" s="3">
        <v>51.485581000000003</v>
      </c>
      <c r="J308" s="3" t="s">
        <v>15</v>
      </c>
      <c r="K308" s="3" t="s">
        <v>16</v>
      </c>
      <c r="L308" s="3" t="s">
        <v>17</v>
      </c>
      <c r="M308" s="3">
        <v>-0.17330499999999999</v>
      </c>
      <c r="N308" s="3">
        <v>1</v>
      </c>
      <c r="O308" s="3">
        <v>1</v>
      </c>
      <c r="P308" s="3" t="s">
        <v>476</v>
      </c>
      <c r="Q308" s="3" t="s">
        <v>477</v>
      </c>
      <c r="R308" s="3" t="s">
        <v>483</v>
      </c>
      <c r="S308" s="3">
        <v>30</v>
      </c>
      <c r="T308" s="5">
        <v>0.375</v>
      </c>
      <c r="U308" s="3" t="s">
        <v>479</v>
      </c>
      <c r="V308" s="3" t="s">
        <v>480</v>
      </c>
      <c r="W308" s="3" t="s">
        <v>496</v>
      </c>
    </row>
    <row r="309" spans="1:23" ht="15.75" x14ac:dyDescent="0.25">
      <c r="A309" s="6" t="s">
        <v>344</v>
      </c>
      <c r="B309" s="7">
        <v>44739</v>
      </c>
      <c r="C309" s="4" t="str">
        <f t="shared" si="8"/>
        <v>2022</v>
      </c>
      <c r="D309" s="4" t="str">
        <f t="shared" si="9"/>
        <v>Jun</v>
      </c>
      <c r="E309" s="6" t="s">
        <v>36</v>
      </c>
      <c r="F309" s="6" t="s">
        <v>25</v>
      </c>
      <c r="G309" s="6" t="s">
        <v>13</v>
      </c>
      <c r="H309" s="6" t="s">
        <v>23</v>
      </c>
      <c r="I309" s="6">
        <v>51.507205999999996</v>
      </c>
      <c r="J309" s="6" t="s">
        <v>15</v>
      </c>
      <c r="K309" s="6" t="s">
        <v>16</v>
      </c>
      <c r="L309" s="6" t="s">
        <v>17</v>
      </c>
      <c r="M309" s="6">
        <v>-0.205151</v>
      </c>
      <c r="N309" s="6">
        <v>1</v>
      </c>
      <c r="O309" s="6">
        <v>2</v>
      </c>
      <c r="P309" s="6" t="s">
        <v>476</v>
      </c>
      <c r="Q309" s="6" t="s">
        <v>482</v>
      </c>
      <c r="R309" s="6" t="s">
        <v>483</v>
      </c>
      <c r="S309" s="6">
        <v>30</v>
      </c>
      <c r="T309" s="8">
        <v>0.79513888888888884</v>
      </c>
      <c r="U309" s="6" t="s">
        <v>479</v>
      </c>
      <c r="V309" s="6" t="s">
        <v>490</v>
      </c>
      <c r="W309" s="6" t="s">
        <v>481</v>
      </c>
    </row>
    <row r="310" spans="1:23" ht="15.75" x14ac:dyDescent="0.25">
      <c r="A310" s="3" t="s">
        <v>345</v>
      </c>
      <c r="B310" s="4">
        <v>44749</v>
      </c>
      <c r="C310" s="4" t="str">
        <f t="shared" si="8"/>
        <v>2022</v>
      </c>
      <c r="D310" s="4" t="str">
        <f t="shared" si="9"/>
        <v>Jul</v>
      </c>
      <c r="E310" s="3" t="s">
        <v>27</v>
      </c>
      <c r="F310" s="3" t="s">
        <v>12</v>
      </c>
      <c r="G310" s="3" t="s">
        <v>74</v>
      </c>
      <c r="H310" s="3" t="s">
        <v>23</v>
      </c>
      <c r="I310" s="3">
        <v>51.520004999999998</v>
      </c>
      <c r="J310" s="3" t="s">
        <v>15</v>
      </c>
      <c r="K310" s="3" t="s">
        <v>16</v>
      </c>
      <c r="L310" s="3" t="s">
        <v>17</v>
      </c>
      <c r="M310" s="3">
        <v>-0.224828</v>
      </c>
      <c r="N310" s="3">
        <v>1</v>
      </c>
      <c r="O310" s="3">
        <v>2</v>
      </c>
      <c r="P310" s="3" t="s">
        <v>476</v>
      </c>
      <c r="Q310" s="3" t="s">
        <v>477</v>
      </c>
      <c r="R310" s="3" t="s">
        <v>74</v>
      </c>
      <c r="S310" s="3">
        <v>30</v>
      </c>
      <c r="T310" s="5">
        <v>0.5</v>
      </c>
      <c r="U310" s="3" t="s">
        <v>479</v>
      </c>
      <c r="V310" s="3" t="s">
        <v>480</v>
      </c>
      <c r="W310" s="3" t="s">
        <v>481</v>
      </c>
    </row>
    <row r="311" spans="1:23" ht="15.75" x14ac:dyDescent="0.25">
      <c r="A311" s="6" t="s">
        <v>346</v>
      </c>
      <c r="B311" s="7">
        <v>44752</v>
      </c>
      <c r="C311" s="4" t="str">
        <f t="shared" si="8"/>
        <v>2022</v>
      </c>
      <c r="D311" s="4" t="str">
        <f t="shared" si="9"/>
        <v>Jul</v>
      </c>
      <c r="E311" s="6" t="s">
        <v>32</v>
      </c>
      <c r="F311" s="6" t="s">
        <v>12</v>
      </c>
      <c r="G311" s="6" t="s">
        <v>13</v>
      </c>
      <c r="H311" s="6" t="s">
        <v>23</v>
      </c>
      <c r="I311" s="6">
        <v>51.511620999999998</v>
      </c>
      <c r="J311" s="6" t="s">
        <v>15</v>
      </c>
      <c r="K311" s="6" t="s">
        <v>16</v>
      </c>
      <c r="L311" s="6" t="s">
        <v>17</v>
      </c>
      <c r="M311" s="6">
        <v>-0.194025</v>
      </c>
      <c r="N311" s="6">
        <v>1</v>
      </c>
      <c r="O311" s="6">
        <v>2</v>
      </c>
      <c r="P311" s="6" t="s">
        <v>476</v>
      </c>
      <c r="Q311" s="6" t="s">
        <v>477</v>
      </c>
      <c r="R311" s="6" t="s">
        <v>483</v>
      </c>
      <c r="S311" s="6">
        <v>30</v>
      </c>
      <c r="T311" s="8">
        <v>0.35694444444444445</v>
      </c>
      <c r="U311" s="6" t="s">
        <v>479</v>
      </c>
      <c r="V311" s="6" t="s">
        <v>480</v>
      </c>
      <c r="W311" s="6" t="s">
        <v>481</v>
      </c>
    </row>
    <row r="312" spans="1:23" ht="15.75" x14ac:dyDescent="0.25">
      <c r="A312" s="3" t="s">
        <v>347</v>
      </c>
      <c r="B312" s="4">
        <v>44752</v>
      </c>
      <c r="C312" s="4" t="str">
        <f t="shared" si="8"/>
        <v>2022</v>
      </c>
      <c r="D312" s="4" t="str">
        <f t="shared" si="9"/>
        <v>Jul</v>
      </c>
      <c r="E312" s="3" t="s">
        <v>32</v>
      </c>
      <c r="F312" s="3" t="s">
        <v>12</v>
      </c>
      <c r="G312" s="3" t="s">
        <v>13</v>
      </c>
      <c r="H312" s="3" t="s">
        <v>23</v>
      </c>
      <c r="I312" s="3">
        <v>51.521272000000003</v>
      </c>
      <c r="J312" s="3" t="s">
        <v>15</v>
      </c>
      <c r="K312" s="3" t="s">
        <v>16</v>
      </c>
      <c r="L312" s="3" t="s">
        <v>17</v>
      </c>
      <c r="M312" s="3">
        <v>-0.213535</v>
      </c>
      <c r="N312" s="3">
        <v>1</v>
      </c>
      <c r="O312" s="3">
        <v>2</v>
      </c>
      <c r="P312" s="3" t="s">
        <v>476</v>
      </c>
      <c r="Q312" s="3" t="s">
        <v>477</v>
      </c>
      <c r="R312" s="3" t="s">
        <v>483</v>
      </c>
      <c r="S312" s="3">
        <v>30</v>
      </c>
      <c r="T312" s="5">
        <v>0.70833333333333337</v>
      </c>
      <c r="U312" s="3" t="s">
        <v>479</v>
      </c>
      <c r="V312" s="3" t="s">
        <v>480</v>
      </c>
      <c r="W312" s="3" t="s">
        <v>481</v>
      </c>
    </row>
    <row r="313" spans="1:23" ht="15.75" x14ac:dyDescent="0.25">
      <c r="A313" s="6" t="s">
        <v>348</v>
      </c>
      <c r="B313" s="7">
        <v>44750</v>
      </c>
      <c r="C313" s="4" t="str">
        <f t="shared" si="8"/>
        <v>2022</v>
      </c>
      <c r="D313" s="4" t="str">
        <f t="shared" si="9"/>
        <v>Jul</v>
      </c>
      <c r="E313" s="6" t="s">
        <v>34</v>
      </c>
      <c r="F313" s="6" t="s">
        <v>12</v>
      </c>
      <c r="G313" s="6" t="s">
        <v>13</v>
      </c>
      <c r="H313" s="6" t="s">
        <v>23</v>
      </c>
      <c r="I313" s="6">
        <v>51.512346000000001</v>
      </c>
      <c r="J313" s="6" t="s">
        <v>15</v>
      </c>
      <c r="K313" s="6" t="s">
        <v>16</v>
      </c>
      <c r="L313" s="6" t="s">
        <v>17</v>
      </c>
      <c r="M313" s="6">
        <v>-0.21792</v>
      </c>
      <c r="N313" s="6">
        <v>1</v>
      </c>
      <c r="O313" s="6">
        <v>3</v>
      </c>
      <c r="P313" s="6" t="s">
        <v>476</v>
      </c>
      <c r="Q313" s="6" t="s">
        <v>477</v>
      </c>
      <c r="R313" s="6" t="s">
        <v>483</v>
      </c>
      <c r="S313" s="6">
        <v>30</v>
      </c>
      <c r="T313" s="8">
        <v>0.5541666666666667</v>
      </c>
      <c r="U313" s="6" t="s">
        <v>479</v>
      </c>
      <c r="V313" s="6" t="s">
        <v>480</v>
      </c>
      <c r="W313" s="6" t="s">
        <v>481</v>
      </c>
    </row>
    <row r="314" spans="1:23" ht="15.75" x14ac:dyDescent="0.25">
      <c r="A314" s="3" t="s">
        <v>349</v>
      </c>
      <c r="B314" s="4">
        <v>44748</v>
      </c>
      <c r="C314" s="4" t="str">
        <f t="shared" si="8"/>
        <v>2022</v>
      </c>
      <c r="D314" s="4" t="str">
        <f t="shared" si="9"/>
        <v>Jul</v>
      </c>
      <c r="E314" s="3" t="s">
        <v>19</v>
      </c>
      <c r="F314" s="3" t="s">
        <v>12</v>
      </c>
      <c r="G314" s="3" t="s">
        <v>13</v>
      </c>
      <c r="H314" s="3" t="s">
        <v>23</v>
      </c>
      <c r="I314" s="3">
        <v>51.494756000000002</v>
      </c>
      <c r="J314" s="3" t="s">
        <v>15</v>
      </c>
      <c r="K314" s="3" t="s">
        <v>16</v>
      </c>
      <c r="L314" s="3" t="s">
        <v>17</v>
      </c>
      <c r="M314" s="3">
        <v>-0.18503900000000001</v>
      </c>
      <c r="N314" s="3">
        <v>1</v>
      </c>
      <c r="O314" s="3">
        <v>2</v>
      </c>
      <c r="P314" s="3" t="s">
        <v>476</v>
      </c>
      <c r="Q314" s="3" t="s">
        <v>482</v>
      </c>
      <c r="R314" s="3" t="s">
        <v>483</v>
      </c>
      <c r="S314" s="3">
        <v>30</v>
      </c>
      <c r="T314" s="5">
        <v>0.63888888888888895</v>
      </c>
      <c r="U314" s="3" t="s">
        <v>479</v>
      </c>
      <c r="V314" s="3" t="s">
        <v>490</v>
      </c>
      <c r="W314" s="3" t="s">
        <v>481</v>
      </c>
    </row>
    <row r="315" spans="1:23" ht="15.75" x14ac:dyDescent="0.25">
      <c r="A315" s="6" t="s">
        <v>350</v>
      </c>
      <c r="B315" s="7">
        <v>44752</v>
      </c>
      <c r="C315" s="4" t="str">
        <f t="shared" si="8"/>
        <v>2022</v>
      </c>
      <c r="D315" s="4" t="str">
        <f t="shared" si="9"/>
        <v>Jul</v>
      </c>
      <c r="E315" s="6" t="s">
        <v>32</v>
      </c>
      <c r="F315" s="6" t="s">
        <v>25</v>
      </c>
      <c r="G315" s="6" t="s">
        <v>20</v>
      </c>
      <c r="H315" s="6" t="s">
        <v>23</v>
      </c>
      <c r="I315" s="6">
        <v>51.502577000000002</v>
      </c>
      <c r="J315" s="6" t="s">
        <v>15</v>
      </c>
      <c r="K315" s="6" t="s">
        <v>16</v>
      </c>
      <c r="L315" s="6" t="s">
        <v>17</v>
      </c>
      <c r="M315" s="6">
        <v>-0.21412300000000001</v>
      </c>
      <c r="N315" s="6">
        <v>1</v>
      </c>
      <c r="O315" s="6">
        <v>2</v>
      </c>
      <c r="P315" s="6" t="s">
        <v>476</v>
      </c>
      <c r="Q315" s="6" t="s">
        <v>477</v>
      </c>
      <c r="R315" s="6" t="s">
        <v>483</v>
      </c>
      <c r="S315" s="6">
        <v>30</v>
      </c>
      <c r="T315" s="8">
        <v>0.65</v>
      </c>
      <c r="U315" s="6" t="s">
        <v>479</v>
      </c>
      <c r="V315" s="6" t="s">
        <v>480</v>
      </c>
      <c r="W315" s="6" t="s">
        <v>481</v>
      </c>
    </row>
    <row r="316" spans="1:23" ht="15.75" x14ac:dyDescent="0.25">
      <c r="A316" s="3" t="s">
        <v>351</v>
      </c>
      <c r="B316" s="4">
        <v>44750</v>
      </c>
      <c r="C316" s="4" t="str">
        <f t="shared" si="8"/>
        <v>2022</v>
      </c>
      <c r="D316" s="4" t="str">
        <f t="shared" si="9"/>
        <v>Jul</v>
      </c>
      <c r="E316" s="3" t="s">
        <v>34</v>
      </c>
      <c r="F316" s="3" t="s">
        <v>40</v>
      </c>
      <c r="G316" s="3" t="s">
        <v>41</v>
      </c>
      <c r="H316" s="3" t="s">
        <v>23</v>
      </c>
      <c r="I316" s="3">
        <v>51.496471</v>
      </c>
      <c r="J316" s="3" t="s">
        <v>15</v>
      </c>
      <c r="K316" s="3" t="s">
        <v>16</v>
      </c>
      <c r="L316" s="3" t="s">
        <v>17</v>
      </c>
      <c r="M316" s="3">
        <v>-0.173878</v>
      </c>
      <c r="N316" s="3">
        <v>1</v>
      </c>
      <c r="O316" s="3">
        <v>2</v>
      </c>
      <c r="P316" s="3" t="s">
        <v>476</v>
      </c>
      <c r="Q316" s="3" t="s">
        <v>482</v>
      </c>
      <c r="R316" s="3" t="s">
        <v>483</v>
      </c>
      <c r="S316" s="3">
        <v>30</v>
      </c>
      <c r="T316" s="5">
        <v>0.68263888888888891</v>
      </c>
      <c r="U316" s="3" t="s">
        <v>479</v>
      </c>
      <c r="V316" s="3" t="s">
        <v>490</v>
      </c>
      <c r="W316" s="3" t="s">
        <v>481</v>
      </c>
    </row>
    <row r="317" spans="1:23" ht="15.75" x14ac:dyDescent="0.25">
      <c r="A317" s="6" t="s">
        <v>352</v>
      </c>
      <c r="B317" s="7">
        <v>44753</v>
      </c>
      <c r="C317" s="4" t="str">
        <f t="shared" si="8"/>
        <v>2022</v>
      </c>
      <c r="D317" s="4" t="str">
        <f t="shared" si="9"/>
        <v>Jul</v>
      </c>
      <c r="E317" s="6" t="s">
        <v>36</v>
      </c>
      <c r="F317" s="6" t="s">
        <v>25</v>
      </c>
      <c r="G317" s="6" t="s">
        <v>20</v>
      </c>
      <c r="H317" s="6" t="s">
        <v>23</v>
      </c>
      <c r="I317" s="6">
        <v>51.492649999999998</v>
      </c>
      <c r="J317" s="6" t="s">
        <v>15</v>
      </c>
      <c r="K317" s="6" t="s">
        <v>16</v>
      </c>
      <c r="L317" s="6" t="s">
        <v>17</v>
      </c>
      <c r="M317" s="6">
        <v>-0.20010500000000001</v>
      </c>
      <c r="N317" s="6">
        <v>1</v>
      </c>
      <c r="O317" s="6">
        <v>2</v>
      </c>
      <c r="P317" s="6" t="s">
        <v>476</v>
      </c>
      <c r="Q317" s="6" t="s">
        <v>477</v>
      </c>
      <c r="R317" s="6" t="s">
        <v>488</v>
      </c>
      <c r="S317" s="6">
        <v>30</v>
      </c>
      <c r="T317" s="8">
        <v>0.49305555555555558</v>
      </c>
      <c r="U317" s="6" t="s">
        <v>479</v>
      </c>
      <c r="V317" s="6" t="s">
        <v>480</v>
      </c>
      <c r="W317" s="6" t="s">
        <v>487</v>
      </c>
    </row>
    <row r="318" spans="1:23" ht="15.75" x14ac:dyDescent="0.25">
      <c r="A318" s="3" t="s">
        <v>353</v>
      </c>
      <c r="B318" s="4">
        <v>44750</v>
      </c>
      <c r="C318" s="4" t="str">
        <f t="shared" si="8"/>
        <v>2022</v>
      </c>
      <c r="D318" s="4" t="str">
        <f t="shared" si="9"/>
        <v>Jul</v>
      </c>
      <c r="E318" s="3" t="s">
        <v>34</v>
      </c>
      <c r="F318" s="3" t="s">
        <v>40</v>
      </c>
      <c r="G318" s="3" t="s">
        <v>41</v>
      </c>
      <c r="H318" s="3" t="s">
        <v>23</v>
      </c>
      <c r="I318" s="3">
        <v>51.486451000000002</v>
      </c>
      <c r="J318" s="3" t="s">
        <v>15</v>
      </c>
      <c r="K318" s="3" t="s">
        <v>16</v>
      </c>
      <c r="L318" s="3" t="s">
        <v>17</v>
      </c>
      <c r="M318" s="3">
        <v>-0.17139699999999999</v>
      </c>
      <c r="N318" s="3">
        <v>1</v>
      </c>
      <c r="O318" s="3">
        <v>1</v>
      </c>
      <c r="P318" s="3" t="s">
        <v>476</v>
      </c>
      <c r="Q318" s="3" t="s">
        <v>477</v>
      </c>
      <c r="R318" s="3" t="s">
        <v>483</v>
      </c>
      <c r="S318" s="3">
        <v>30</v>
      </c>
      <c r="T318" s="5">
        <v>0.41666666666666669</v>
      </c>
      <c r="U318" s="3" t="s">
        <v>479</v>
      </c>
      <c r="V318" s="3" t="s">
        <v>480</v>
      </c>
      <c r="W318" s="3" t="s">
        <v>481</v>
      </c>
    </row>
    <row r="319" spans="1:23" ht="15.75" x14ac:dyDescent="0.25">
      <c r="A319" s="6" t="s">
        <v>354</v>
      </c>
      <c r="B319" s="7">
        <v>44746</v>
      </c>
      <c r="C319" s="4" t="str">
        <f t="shared" si="8"/>
        <v>2022</v>
      </c>
      <c r="D319" s="4" t="str">
        <f t="shared" si="9"/>
        <v>Jul</v>
      </c>
      <c r="E319" s="6" t="s">
        <v>36</v>
      </c>
      <c r="F319" s="6" t="s">
        <v>12</v>
      </c>
      <c r="G319" s="6" t="s">
        <v>20</v>
      </c>
      <c r="H319" s="6" t="s">
        <v>23</v>
      </c>
      <c r="I319" s="6">
        <v>51.488492999999998</v>
      </c>
      <c r="J319" s="6" t="s">
        <v>15</v>
      </c>
      <c r="K319" s="6" t="s">
        <v>16</v>
      </c>
      <c r="L319" s="6" t="s">
        <v>17</v>
      </c>
      <c r="M319" s="6">
        <v>-0.181255</v>
      </c>
      <c r="N319" s="6">
        <v>1</v>
      </c>
      <c r="O319" s="6">
        <v>2</v>
      </c>
      <c r="P319" s="6" t="s">
        <v>476</v>
      </c>
      <c r="Q319" s="6" t="s">
        <v>477</v>
      </c>
      <c r="R319" s="6" t="s">
        <v>483</v>
      </c>
      <c r="S319" s="6">
        <v>30</v>
      </c>
      <c r="T319" s="8">
        <v>0.36874999999999997</v>
      </c>
      <c r="U319" s="6" t="s">
        <v>479</v>
      </c>
      <c r="V319" s="6" t="s">
        <v>480</v>
      </c>
      <c r="W319" s="6" t="s">
        <v>481</v>
      </c>
    </row>
    <row r="320" spans="1:23" ht="15.75" x14ac:dyDescent="0.25">
      <c r="A320" s="3" t="s">
        <v>355</v>
      </c>
      <c r="B320" s="4">
        <v>44751</v>
      </c>
      <c r="C320" s="4" t="str">
        <f t="shared" si="8"/>
        <v>2022</v>
      </c>
      <c r="D320" s="4" t="str">
        <f t="shared" si="9"/>
        <v>Jul</v>
      </c>
      <c r="E320" s="3" t="s">
        <v>11</v>
      </c>
      <c r="F320" s="3" t="s">
        <v>40</v>
      </c>
      <c r="G320" s="3" t="s">
        <v>41</v>
      </c>
      <c r="H320" s="3" t="s">
        <v>23</v>
      </c>
      <c r="I320" s="3">
        <v>51.499200999999999</v>
      </c>
      <c r="J320" s="3" t="s">
        <v>15</v>
      </c>
      <c r="K320" s="3" t="s">
        <v>16</v>
      </c>
      <c r="L320" s="3" t="s">
        <v>17</v>
      </c>
      <c r="M320" s="3">
        <v>-0.16440399999999999</v>
      </c>
      <c r="N320" s="3">
        <v>2</v>
      </c>
      <c r="O320" s="3">
        <v>4</v>
      </c>
      <c r="P320" s="3" t="s">
        <v>476</v>
      </c>
      <c r="Q320" s="3" t="s">
        <v>477</v>
      </c>
      <c r="R320" s="3" t="s">
        <v>483</v>
      </c>
      <c r="S320" s="3">
        <v>30</v>
      </c>
      <c r="T320" s="5">
        <v>0.34027777777777773</v>
      </c>
      <c r="U320" s="3" t="s">
        <v>479</v>
      </c>
      <c r="V320" s="3" t="s">
        <v>486</v>
      </c>
      <c r="W320" s="3" t="s">
        <v>481</v>
      </c>
    </row>
    <row r="321" spans="1:23" ht="15.75" x14ac:dyDescent="0.25">
      <c r="A321" s="6" t="s">
        <v>356</v>
      </c>
      <c r="B321" s="7">
        <v>44752</v>
      </c>
      <c r="C321" s="4" t="str">
        <f t="shared" si="8"/>
        <v>2022</v>
      </c>
      <c r="D321" s="4" t="str">
        <f t="shared" si="9"/>
        <v>Jul</v>
      </c>
      <c r="E321" s="6" t="s">
        <v>32</v>
      </c>
      <c r="F321" s="6" t="s">
        <v>40</v>
      </c>
      <c r="G321" s="6" t="s">
        <v>41</v>
      </c>
      <c r="H321" s="6" t="s">
        <v>23</v>
      </c>
      <c r="I321" s="6">
        <v>51.503495000000001</v>
      </c>
      <c r="J321" s="6" t="s">
        <v>15</v>
      </c>
      <c r="K321" s="6" t="s">
        <v>16</v>
      </c>
      <c r="L321" s="6" t="s">
        <v>17</v>
      </c>
      <c r="M321" s="6">
        <v>-0.21538399999999999</v>
      </c>
      <c r="N321" s="6">
        <v>1</v>
      </c>
      <c r="O321" s="6">
        <v>2</v>
      </c>
      <c r="P321" s="6" t="s">
        <v>476</v>
      </c>
      <c r="Q321" s="6" t="s">
        <v>477</v>
      </c>
      <c r="R321" s="6" t="s">
        <v>483</v>
      </c>
      <c r="S321" s="6">
        <v>30</v>
      </c>
      <c r="T321" s="8">
        <v>0.42291666666666666</v>
      </c>
      <c r="U321" s="6" t="s">
        <v>479</v>
      </c>
      <c r="V321" s="6" t="s">
        <v>480</v>
      </c>
      <c r="W321" s="6" t="s">
        <v>481</v>
      </c>
    </row>
    <row r="322" spans="1:23" ht="15.75" x14ac:dyDescent="0.25">
      <c r="A322" s="3" t="s">
        <v>357</v>
      </c>
      <c r="B322" s="4">
        <v>44756</v>
      </c>
      <c r="C322" s="4" t="str">
        <f t="shared" si="8"/>
        <v>2022</v>
      </c>
      <c r="D322" s="4" t="str">
        <f t="shared" si="9"/>
        <v>Jul</v>
      </c>
      <c r="E322" s="3" t="s">
        <v>27</v>
      </c>
      <c r="F322" s="3" t="s">
        <v>40</v>
      </c>
      <c r="G322" s="3" t="s">
        <v>41</v>
      </c>
      <c r="H322" s="3" t="s">
        <v>23</v>
      </c>
      <c r="I322" s="3">
        <v>51.491898999999997</v>
      </c>
      <c r="J322" s="3" t="s">
        <v>15</v>
      </c>
      <c r="K322" s="3" t="s">
        <v>16</v>
      </c>
      <c r="L322" s="3" t="s">
        <v>17</v>
      </c>
      <c r="M322" s="3">
        <v>-0.157494</v>
      </c>
      <c r="N322" s="3">
        <v>1</v>
      </c>
      <c r="O322" s="3">
        <v>1</v>
      </c>
      <c r="P322" s="3" t="s">
        <v>476</v>
      </c>
      <c r="Q322" s="3" t="s">
        <v>477</v>
      </c>
      <c r="R322" s="3" t="s">
        <v>483</v>
      </c>
      <c r="S322" s="3">
        <v>30</v>
      </c>
      <c r="T322" s="5">
        <v>0.65277777777777779</v>
      </c>
      <c r="U322" s="3" t="s">
        <v>479</v>
      </c>
      <c r="V322" s="3" t="s">
        <v>480</v>
      </c>
      <c r="W322" s="3" t="s">
        <v>481</v>
      </c>
    </row>
    <row r="323" spans="1:23" ht="15.75" x14ac:dyDescent="0.25">
      <c r="A323" s="6" t="s">
        <v>358</v>
      </c>
      <c r="B323" s="7">
        <v>44756</v>
      </c>
      <c r="C323" s="4" t="str">
        <f t="shared" ref="C323:C386" si="10">TEXT(B323,"yyyy")</f>
        <v>2022</v>
      </c>
      <c r="D323" s="4" t="str">
        <f t="shared" ref="D323:D386" si="11">TEXT(B323,"mmm")</f>
        <v>Jul</v>
      </c>
      <c r="E323" s="6" t="s">
        <v>27</v>
      </c>
      <c r="F323" s="6" t="s">
        <v>12</v>
      </c>
      <c r="G323" s="6" t="s">
        <v>13</v>
      </c>
      <c r="H323" s="6" t="s">
        <v>23</v>
      </c>
      <c r="I323" s="6">
        <v>51.482582000000001</v>
      </c>
      <c r="J323" s="6" t="s">
        <v>15</v>
      </c>
      <c r="K323" s="6" t="s">
        <v>16</v>
      </c>
      <c r="L323" s="6" t="s">
        <v>17</v>
      </c>
      <c r="M323" s="6">
        <v>-0.171264</v>
      </c>
      <c r="N323" s="6">
        <v>1</v>
      </c>
      <c r="O323" s="6">
        <v>2</v>
      </c>
      <c r="P323" s="6" t="s">
        <v>476</v>
      </c>
      <c r="Q323" s="6" t="s">
        <v>477</v>
      </c>
      <c r="R323" s="6" t="s">
        <v>483</v>
      </c>
      <c r="S323" s="6">
        <v>30</v>
      </c>
      <c r="T323" s="8">
        <v>0.77083333333333337</v>
      </c>
      <c r="U323" s="6" t="s">
        <v>479</v>
      </c>
      <c r="V323" s="6" t="s">
        <v>480</v>
      </c>
      <c r="W323" s="6" t="s">
        <v>499</v>
      </c>
    </row>
    <row r="324" spans="1:23" ht="15.75" x14ac:dyDescent="0.25">
      <c r="A324" s="3" t="s">
        <v>359</v>
      </c>
      <c r="B324" s="4">
        <v>44748</v>
      </c>
      <c r="C324" s="4" t="str">
        <f t="shared" si="10"/>
        <v>2022</v>
      </c>
      <c r="D324" s="4" t="str">
        <f t="shared" si="11"/>
        <v>Jul</v>
      </c>
      <c r="E324" s="3" t="s">
        <v>19</v>
      </c>
      <c r="F324" s="3" t="s">
        <v>12</v>
      </c>
      <c r="G324" s="3" t="s">
        <v>13</v>
      </c>
      <c r="H324" s="3" t="s">
        <v>23</v>
      </c>
      <c r="I324" s="3">
        <v>51.500476999999997</v>
      </c>
      <c r="J324" s="3" t="s">
        <v>15</v>
      </c>
      <c r="K324" s="3" t="s">
        <v>16</v>
      </c>
      <c r="L324" s="3" t="s">
        <v>17</v>
      </c>
      <c r="M324" s="3">
        <v>-0.194465</v>
      </c>
      <c r="N324" s="3">
        <v>1</v>
      </c>
      <c r="O324" s="3">
        <v>2</v>
      </c>
      <c r="P324" s="3" t="s">
        <v>476</v>
      </c>
      <c r="Q324" s="3" t="s">
        <v>477</v>
      </c>
      <c r="R324" s="3" t="s">
        <v>478</v>
      </c>
      <c r="S324" s="3">
        <v>30</v>
      </c>
      <c r="T324" s="5">
        <v>0.63541666666666663</v>
      </c>
      <c r="U324" s="3" t="s">
        <v>479</v>
      </c>
      <c r="V324" s="3" t="s">
        <v>480</v>
      </c>
      <c r="W324" s="3" t="s">
        <v>487</v>
      </c>
    </row>
    <row r="325" spans="1:23" ht="15.75" x14ac:dyDescent="0.25">
      <c r="A325" s="6" t="s">
        <v>360</v>
      </c>
      <c r="B325" s="7">
        <v>44755</v>
      </c>
      <c r="C325" s="4" t="str">
        <f t="shared" si="10"/>
        <v>2022</v>
      </c>
      <c r="D325" s="4" t="str">
        <f t="shared" si="11"/>
        <v>Jul</v>
      </c>
      <c r="E325" s="6" t="s">
        <v>19</v>
      </c>
      <c r="F325" s="6" t="s">
        <v>12</v>
      </c>
      <c r="G325" s="6" t="s">
        <v>13</v>
      </c>
      <c r="H325" s="6" t="s">
        <v>23</v>
      </c>
      <c r="I325" s="6">
        <v>51.499454999999998</v>
      </c>
      <c r="J325" s="6" t="s">
        <v>15</v>
      </c>
      <c r="K325" s="6" t="s">
        <v>16</v>
      </c>
      <c r="L325" s="6" t="s">
        <v>17</v>
      </c>
      <c r="M325" s="6">
        <v>-0.209922</v>
      </c>
      <c r="N325" s="6">
        <v>1</v>
      </c>
      <c r="O325" s="6">
        <v>2</v>
      </c>
      <c r="P325" s="6" t="s">
        <v>476</v>
      </c>
      <c r="Q325" s="6" t="s">
        <v>477</v>
      </c>
      <c r="R325" s="6" t="s">
        <v>483</v>
      </c>
      <c r="S325" s="6">
        <v>30</v>
      </c>
      <c r="T325" s="8">
        <v>0.64583333333333337</v>
      </c>
      <c r="U325" s="6" t="s">
        <v>479</v>
      </c>
      <c r="V325" s="6" t="s">
        <v>480</v>
      </c>
      <c r="W325" s="6" t="s">
        <v>481</v>
      </c>
    </row>
    <row r="326" spans="1:23" ht="15.75" x14ac:dyDescent="0.25">
      <c r="A326" s="3" t="s">
        <v>361</v>
      </c>
      <c r="B326" s="4">
        <v>44698</v>
      </c>
      <c r="C326" s="4" t="str">
        <f t="shared" si="10"/>
        <v>2022</v>
      </c>
      <c r="D326" s="4" t="str">
        <f t="shared" si="11"/>
        <v>May</v>
      </c>
      <c r="E326" s="3" t="s">
        <v>22</v>
      </c>
      <c r="F326" s="3" t="s">
        <v>12</v>
      </c>
      <c r="G326" s="3" t="s">
        <v>20</v>
      </c>
      <c r="H326" s="3" t="s">
        <v>14</v>
      </c>
      <c r="I326" s="3">
        <v>51.515079999999998</v>
      </c>
      <c r="J326" s="3" t="s">
        <v>15</v>
      </c>
      <c r="K326" s="3" t="s">
        <v>16</v>
      </c>
      <c r="L326" s="3" t="s">
        <v>17</v>
      </c>
      <c r="M326" s="3">
        <v>-0.20844499999999999</v>
      </c>
      <c r="N326" s="3">
        <v>1</v>
      </c>
      <c r="O326" s="3">
        <v>2</v>
      </c>
      <c r="P326" s="3" t="s">
        <v>476</v>
      </c>
      <c r="Q326" s="3" t="s">
        <v>477</v>
      </c>
      <c r="R326" s="3" t="s">
        <v>483</v>
      </c>
      <c r="S326" s="3">
        <v>30</v>
      </c>
      <c r="T326" s="5">
        <v>0.59375</v>
      </c>
      <c r="U326" s="3" t="s">
        <v>479</v>
      </c>
      <c r="V326" s="3" t="s">
        <v>480</v>
      </c>
      <c r="W326" s="3" t="s">
        <v>481</v>
      </c>
    </row>
    <row r="327" spans="1:23" ht="15.75" x14ac:dyDescent="0.25">
      <c r="A327" s="6" t="s">
        <v>362</v>
      </c>
      <c r="B327" s="7">
        <v>44756</v>
      </c>
      <c r="C327" s="4" t="str">
        <f t="shared" si="10"/>
        <v>2022</v>
      </c>
      <c r="D327" s="4" t="str">
        <f t="shared" si="11"/>
        <v>Jul</v>
      </c>
      <c r="E327" s="6" t="s">
        <v>27</v>
      </c>
      <c r="F327" s="6" t="s">
        <v>12</v>
      </c>
      <c r="G327" s="6" t="s">
        <v>13</v>
      </c>
      <c r="H327" s="6" t="s">
        <v>23</v>
      </c>
      <c r="I327" s="6">
        <v>51.499634999999998</v>
      </c>
      <c r="J327" s="6" t="s">
        <v>15</v>
      </c>
      <c r="K327" s="6" t="s">
        <v>16</v>
      </c>
      <c r="L327" s="6" t="s">
        <v>17</v>
      </c>
      <c r="M327" s="6">
        <v>-0.163378</v>
      </c>
      <c r="N327" s="6">
        <v>1</v>
      </c>
      <c r="O327" s="6">
        <v>2</v>
      </c>
      <c r="P327" s="6" t="s">
        <v>476</v>
      </c>
      <c r="Q327" s="6" t="s">
        <v>477</v>
      </c>
      <c r="R327" s="6" t="s">
        <v>488</v>
      </c>
      <c r="S327" s="6">
        <v>30</v>
      </c>
      <c r="T327" s="8">
        <v>0.3833333333333333</v>
      </c>
      <c r="U327" s="6" t="s">
        <v>479</v>
      </c>
      <c r="V327" s="6" t="s">
        <v>480</v>
      </c>
      <c r="W327" s="6" t="s">
        <v>481</v>
      </c>
    </row>
    <row r="328" spans="1:23" ht="15.75" x14ac:dyDescent="0.25">
      <c r="A328" s="3" t="s">
        <v>363</v>
      </c>
      <c r="B328" s="4">
        <v>44742</v>
      </c>
      <c r="C328" s="4" t="str">
        <f t="shared" si="10"/>
        <v>2022</v>
      </c>
      <c r="D328" s="4" t="str">
        <f t="shared" si="11"/>
        <v>Jun</v>
      </c>
      <c r="E328" s="3" t="s">
        <v>27</v>
      </c>
      <c r="F328" s="3" t="s">
        <v>12</v>
      </c>
      <c r="G328" s="3" t="s">
        <v>13</v>
      </c>
      <c r="H328" s="3" t="s">
        <v>23</v>
      </c>
      <c r="I328" s="3">
        <v>51.492713999999999</v>
      </c>
      <c r="J328" s="3" t="s">
        <v>15</v>
      </c>
      <c r="K328" s="3" t="s">
        <v>16</v>
      </c>
      <c r="L328" s="3" t="s">
        <v>17</v>
      </c>
      <c r="M328" s="3">
        <v>-0.15789300000000001</v>
      </c>
      <c r="N328" s="3">
        <v>1</v>
      </c>
      <c r="O328" s="3">
        <v>1</v>
      </c>
      <c r="P328" s="3" t="s">
        <v>476</v>
      </c>
      <c r="Q328" s="3" t="s">
        <v>477</v>
      </c>
      <c r="R328" s="3" t="s">
        <v>483</v>
      </c>
      <c r="S328" s="3">
        <v>30</v>
      </c>
      <c r="T328" s="5">
        <v>0.43055555555555558</v>
      </c>
      <c r="U328" s="3" t="s">
        <v>479</v>
      </c>
      <c r="V328" s="3" t="s">
        <v>480</v>
      </c>
      <c r="W328" s="3" t="s">
        <v>481</v>
      </c>
    </row>
    <row r="329" spans="1:23" ht="15.75" x14ac:dyDescent="0.25">
      <c r="A329" s="6" t="s">
        <v>364</v>
      </c>
      <c r="B329" s="7">
        <v>44745</v>
      </c>
      <c r="C329" s="4" t="str">
        <f t="shared" si="10"/>
        <v>2022</v>
      </c>
      <c r="D329" s="4" t="str">
        <f t="shared" si="11"/>
        <v>Jul</v>
      </c>
      <c r="E329" s="6" t="s">
        <v>32</v>
      </c>
      <c r="F329" s="6" t="s">
        <v>12</v>
      </c>
      <c r="G329" s="6" t="s">
        <v>13</v>
      </c>
      <c r="H329" s="6" t="s">
        <v>23</v>
      </c>
      <c r="I329" s="6">
        <v>51.501910000000002</v>
      </c>
      <c r="J329" s="6" t="s">
        <v>15</v>
      </c>
      <c r="K329" s="6" t="s">
        <v>158</v>
      </c>
      <c r="L329" s="6" t="s">
        <v>17</v>
      </c>
      <c r="M329" s="6">
        <v>-0.15939600000000001</v>
      </c>
      <c r="N329" s="6">
        <v>1</v>
      </c>
      <c r="O329" s="6">
        <v>2</v>
      </c>
      <c r="P329" s="6" t="s">
        <v>476</v>
      </c>
      <c r="Q329" s="6" t="s">
        <v>482</v>
      </c>
      <c r="R329" s="6" t="s">
        <v>483</v>
      </c>
      <c r="S329" s="6">
        <v>30</v>
      </c>
      <c r="T329" s="8">
        <v>0.21875</v>
      </c>
      <c r="U329" s="6" t="s">
        <v>479</v>
      </c>
      <c r="V329" s="6" t="s">
        <v>486</v>
      </c>
      <c r="W329" s="6" t="s">
        <v>495</v>
      </c>
    </row>
    <row r="330" spans="1:23" ht="15.75" x14ac:dyDescent="0.25">
      <c r="A330" s="3" t="s">
        <v>365</v>
      </c>
      <c r="B330" s="4">
        <v>44758</v>
      </c>
      <c r="C330" s="4" t="str">
        <f t="shared" si="10"/>
        <v>2022</v>
      </c>
      <c r="D330" s="4" t="str">
        <f t="shared" si="11"/>
        <v>Jul</v>
      </c>
      <c r="E330" s="3" t="s">
        <v>11</v>
      </c>
      <c r="F330" s="3" t="s">
        <v>12</v>
      </c>
      <c r="G330" s="3" t="s">
        <v>13</v>
      </c>
      <c r="H330" s="3" t="s">
        <v>14</v>
      </c>
      <c r="I330" s="3">
        <v>51.486621999999997</v>
      </c>
      <c r="J330" s="3" t="s">
        <v>15</v>
      </c>
      <c r="K330" s="3" t="s">
        <v>16</v>
      </c>
      <c r="L330" s="3" t="s">
        <v>17</v>
      </c>
      <c r="M330" s="3">
        <v>-0.17081399999999999</v>
      </c>
      <c r="N330" s="3">
        <v>1</v>
      </c>
      <c r="O330" s="3">
        <v>2</v>
      </c>
      <c r="P330" s="3" t="s">
        <v>476</v>
      </c>
      <c r="Q330" s="3" t="s">
        <v>477</v>
      </c>
      <c r="R330" s="3" t="s">
        <v>483</v>
      </c>
      <c r="S330" s="3">
        <v>30</v>
      </c>
      <c r="T330" s="5">
        <v>0.375</v>
      </c>
      <c r="U330" s="3" t="s">
        <v>479</v>
      </c>
      <c r="V330" s="3" t="s">
        <v>480</v>
      </c>
      <c r="W330" s="3" t="s">
        <v>481</v>
      </c>
    </row>
    <row r="331" spans="1:23" ht="15.75" x14ac:dyDescent="0.25">
      <c r="A331" s="6" t="s">
        <v>366</v>
      </c>
      <c r="B331" s="7">
        <v>44757</v>
      </c>
      <c r="C331" s="4" t="str">
        <f t="shared" si="10"/>
        <v>2022</v>
      </c>
      <c r="D331" s="4" t="str">
        <f t="shared" si="11"/>
        <v>Jul</v>
      </c>
      <c r="E331" s="6" t="s">
        <v>34</v>
      </c>
      <c r="F331" s="6" t="s">
        <v>40</v>
      </c>
      <c r="G331" s="6" t="s">
        <v>41</v>
      </c>
      <c r="H331" s="6" t="s">
        <v>23</v>
      </c>
      <c r="I331" s="6">
        <v>51.496862</v>
      </c>
      <c r="J331" s="6" t="s">
        <v>28</v>
      </c>
      <c r="K331" s="6" t="s">
        <v>16</v>
      </c>
      <c r="L331" s="6" t="s">
        <v>17</v>
      </c>
      <c r="M331" s="6">
        <v>-0.204981</v>
      </c>
      <c r="N331" s="6">
        <v>1</v>
      </c>
      <c r="O331" s="6">
        <v>2</v>
      </c>
      <c r="P331" s="6" t="s">
        <v>476</v>
      </c>
      <c r="Q331" s="6" t="s">
        <v>477</v>
      </c>
      <c r="R331" s="6" t="s">
        <v>483</v>
      </c>
      <c r="S331" s="6">
        <v>30</v>
      </c>
      <c r="T331" s="8">
        <v>0.95833333333333337</v>
      </c>
      <c r="U331" s="6" t="s">
        <v>479</v>
      </c>
      <c r="V331" s="6" t="s">
        <v>480</v>
      </c>
      <c r="W331" s="6" t="s">
        <v>481</v>
      </c>
    </row>
    <row r="332" spans="1:23" ht="15.75" x14ac:dyDescent="0.25">
      <c r="A332" s="3" t="s">
        <v>367</v>
      </c>
      <c r="B332" s="4">
        <v>44757</v>
      </c>
      <c r="C332" s="4" t="str">
        <f t="shared" si="10"/>
        <v>2022</v>
      </c>
      <c r="D332" s="4" t="str">
        <f t="shared" si="11"/>
        <v>Jul</v>
      </c>
      <c r="E332" s="3" t="s">
        <v>34</v>
      </c>
      <c r="F332" s="3" t="s">
        <v>12</v>
      </c>
      <c r="G332" s="3" t="s">
        <v>13</v>
      </c>
      <c r="H332" s="3" t="s">
        <v>23</v>
      </c>
      <c r="I332" s="3">
        <v>51.487744999999997</v>
      </c>
      <c r="J332" s="3" t="s">
        <v>15</v>
      </c>
      <c r="K332" s="3" t="s">
        <v>16</v>
      </c>
      <c r="L332" s="3" t="s">
        <v>17</v>
      </c>
      <c r="M332" s="3">
        <v>-0.16788900000000001</v>
      </c>
      <c r="N332" s="3">
        <v>1</v>
      </c>
      <c r="O332" s="3">
        <v>2</v>
      </c>
      <c r="P332" s="3" t="s">
        <v>476</v>
      </c>
      <c r="Q332" s="3" t="s">
        <v>477</v>
      </c>
      <c r="R332" s="3" t="s">
        <v>483</v>
      </c>
      <c r="S332" s="3">
        <v>30</v>
      </c>
      <c r="T332" s="5">
        <v>0.69097222222222221</v>
      </c>
      <c r="U332" s="3" t="s">
        <v>479</v>
      </c>
      <c r="V332" s="3" t="s">
        <v>480</v>
      </c>
      <c r="W332" s="3" t="s">
        <v>481</v>
      </c>
    </row>
    <row r="333" spans="1:23" ht="15.75" x14ac:dyDescent="0.25">
      <c r="A333" s="6" t="s">
        <v>368</v>
      </c>
      <c r="B333" s="7">
        <v>44753</v>
      </c>
      <c r="C333" s="4" t="str">
        <f t="shared" si="10"/>
        <v>2022</v>
      </c>
      <c r="D333" s="4" t="str">
        <f t="shared" si="11"/>
        <v>Jul</v>
      </c>
      <c r="E333" s="6" t="s">
        <v>36</v>
      </c>
      <c r="F333" s="6" t="s">
        <v>12</v>
      </c>
      <c r="G333" s="6" t="s">
        <v>104</v>
      </c>
      <c r="H333" s="6" t="s">
        <v>23</v>
      </c>
      <c r="I333" s="6">
        <v>51.523977000000002</v>
      </c>
      <c r="J333" s="6" t="s">
        <v>28</v>
      </c>
      <c r="K333" s="6" t="s">
        <v>16</v>
      </c>
      <c r="L333" s="6" t="s">
        <v>17</v>
      </c>
      <c r="M333" s="6">
        <v>-0.214006</v>
      </c>
      <c r="N333" s="6">
        <v>1</v>
      </c>
      <c r="O333" s="6">
        <v>2</v>
      </c>
      <c r="P333" s="6" t="s">
        <v>476</v>
      </c>
      <c r="Q333" s="6" t="s">
        <v>477</v>
      </c>
      <c r="R333" s="6" t="s">
        <v>74</v>
      </c>
      <c r="S333" s="6">
        <v>30</v>
      </c>
      <c r="T333" s="8">
        <v>5.9027777777777783E-2</v>
      </c>
      <c r="U333" s="6" t="s">
        <v>479</v>
      </c>
      <c r="V333" s="6" t="s">
        <v>480</v>
      </c>
      <c r="W333" s="6" t="s">
        <v>481</v>
      </c>
    </row>
    <row r="334" spans="1:23" ht="15.75" x14ac:dyDescent="0.25">
      <c r="A334" s="3" t="s">
        <v>369</v>
      </c>
      <c r="B334" s="4">
        <v>44762</v>
      </c>
      <c r="C334" s="4" t="str">
        <f t="shared" si="10"/>
        <v>2022</v>
      </c>
      <c r="D334" s="4" t="str">
        <f t="shared" si="11"/>
        <v>Jul</v>
      </c>
      <c r="E334" s="3" t="s">
        <v>19</v>
      </c>
      <c r="F334" s="3" t="s">
        <v>25</v>
      </c>
      <c r="G334" s="3" t="s">
        <v>13</v>
      </c>
      <c r="H334" s="3" t="s">
        <v>23</v>
      </c>
      <c r="I334" s="3">
        <v>51.500736000000003</v>
      </c>
      <c r="J334" s="3" t="s">
        <v>15</v>
      </c>
      <c r="K334" s="3" t="s">
        <v>16</v>
      </c>
      <c r="L334" s="3" t="s">
        <v>17</v>
      </c>
      <c r="M334" s="3">
        <v>-0.19373499999999999</v>
      </c>
      <c r="N334" s="3">
        <v>1</v>
      </c>
      <c r="O334" s="3">
        <v>1</v>
      </c>
      <c r="P334" s="3" t="s">
        <v>476</v>
      </c>
      <c r="Q334" s="3" t="s">
        <v>477</v>
      </c>
      <c r="R334" s="3" t="s">
        <v>483</v>
      </c>
      <c r="S334" s="3">
        <v>30</v>
      </c>
      <c r="T334" s="5">
        <v>0.67499999999999993</v>
      </c>
      <c r="U334" s="3" t="s">
        <v>479</v>
      </c>
      <c r="V334" s="3" t="s">
        <v>480</v>
      </c>
      <c r="W334" s="3" t="s">
        <v>481</v>
      </c>
    </row>
    <row r="335" spans="1:23" ht="15.75" x14ac:dyDescent="0.25">
      <c r="A335" s="6" t="s">
        <v>370</v>
      </c>
      <c r="B335" s="7">
        <v>44751</v>
      </c>
      <c r="C335" s="4" t="str">
        <f t="shared" si="10"/>
        <v>2022</v>
      </c>
      <c r="D335" s="4" t="str">
        <f t="shared" si="11"/>
        <v>Jul</v>
      </c>
      <c r="E335" s="6" t="s">
        <v>11</v>
      </c>
      <c r="F335" s="6" t="s">
        <v>12</v>
      </c>
      <c r="G335" s="6" t="s">
        <v>20</v>
      </c>
      <c r="H335" s="6" t="s">
        <v>23</v>
      </c>
      <c r="I335" s="6">
        <v>51.494520999999999</v>
      </c>
      <c r="J335" s="6" t="s">
        <v>15</v>
      </c>
      <c r="K335" s="6" t="s">
        <v>16</v>
      </c>
      <c r="L335" s="6" t="s">
        <v>17</v>
      </c>
      <c r="M335" s="6">
        <v>-0.15839700000000001</v>
      </c>
      <c r="N335" s="6">
        <v>1</v>
      </c>
      <c r="O335" s="6">
        <v>2</v>
      </c>
      <c r="P335" s="6" t="s">
        <v>476</v>
      </c>
      <c r="Q335" s="6" t="s">
        <v>477</v>
      </c>
      <c r="R335" s="6" t="s">
        <v>483</v>
      </c>
      <c r="S335" s="6">
        <v>30</v>
      </c>
      <c r="T335" s="8">
        <v>0.71527777777777779</v>
      </c>
      <c r="U335" s="6" t="s">
        <v>479</v>
      </c>
      <c r="V335" s="6" t="s">
        <v>480</v>
      </c>
      <c r="W335" s="6" t="s">
        <v>481</v>
      </c>
    </row>
    <row r="336" spans="1:23" ht="15.75" x14ac:dyDescent="0.25">
      <c r="A336" s="3" t="s">
        <v>371</v>
      </c>
      <c r="B336" s="4">
        <v>44760</v>
      </c>
      <c r="C336" s="4" t="str">
        <f t="shared" si="10"/>
        <v>2022</v>
      </c>
      <c r="D336" s="4" t="str">
        <f t="shared" si="11"/>
        <v>Jul</v>
      </c>
      <c r="E336" s="3" t="s">
        <v>36</v>
      </c>
      <c r="F336" s="3" t="s">
        <v>12</v>
      </c>
      <c r="G336" s="3" t="s">
        <v>13</v>
      </c>
      <c r="H336" s="3" t="s">
        <v>23</v>
      </c>
      <c r="I336" s="3">
        <v>51.506188999999999</v>
      </c>
      <c r="J336" s="3" t="s">
        <v>15</v>
      </c>
      <c r="K336" s="3" t="s">
        <v>16</v>
      </c>
      <c r="L336" s="3" t="s">
        <v>17</v>
      </c>
      <c r="M336" s="3">
        <v>-0.209226</v>
      </c>
      <c r="N336" s="3">
        <v>2</v>
      </c>
      <c r="O336" s="3">
        <v>2</v>
      </c>
      <c r="P336" s="3" t="s">
        <v>476</v>
      </c>
      <c r="Q336" s="3" t="s">
        <v>477</v>
      </c>
      <c r="R336" s="3" t="s">
        <v>483</v>
      </c>
      <c r="S336" s="3">
        <v>30</v>
      </c>
      <c r="T336" s="5">
        <v>0.76041666666666663</v>
      </c>
      <c r="U336" s="3" t="s">
        <v>479</v>
      </c>
      <c r="V336" s="3" t="s">
        <v>480</v>
      </c>
      <c r="W336" s="3" t="s">
        <v>481</v>
      </c>
    </row>
    <row r="337" spans="1:23" ht="15.75" x14ac:dyDescent="0.25">
      <c r="A337" s="6" t="s">
        <v>372</v>
      </c>
      <c r="B337" s="7">
        <v>44762</v>
      </c>
      <c r="C337" s="4" t="str">
        <f t="shared" si="10"/>
        <v>2022</v>
      </c>
      <c r="D337" s="4" t="str">
        <f t="shared" si="11"/>
        <v>Jul</v>
      </c>
      <c r="E337" s="6" t="s">
        <v>19</v>
      </c>
      <c r="F337" s="6" t="s">
        <v>12</v>
      </c>
      <c r="G337" s="6" t="s">
        <v>13</v>
      </c>
      <c r="H337" s="6" t="s">
        <v>23</v>
      </c>
      <c r="I337" s="6">
        <v>51.492804</v>
      </c>
      <c r="J337" s="6" t="s">
        <v>28</v>
      </c>
      <c r="K337" s="6" t="s">
        <v>16</v>
      </c>
      <c r="L337" s="6" t="s">
        <v>17</v>
      </c>
      <c r="M337" s="6">
        <v>-0.15789</v>
      </c>
      <c r="N337" s="6">
        <v>1</v>
      </c>
      <c r="O337" s="6">
        <v>2</v>
      </c>
      <c r="P337" s="6" t="s">
        <v>476</v>
      </c>
      <c r="Q337" s="6" t="s">
        <v>477</v>
      </c>
      <c r="R337" s="6" t="s">
        <v>483</v>
      </c>
      <c r="S337" s="6">
        <v>30</v>
      </c>
      <c r="T337" s="8">
        <v>0.83680555555555547</v>
      </c>
      <c r="U337" s="6" t="s">
        <v>479</v>
      </c>
      <c r="V337" s="6" t="s">
        <v>480</v>
      </c>
      <c r="W337" s="6" t="s">
        <v>481</v>
      </c>
    </row>
    <row r="338" spans="1:23" ht="15.75" x14ac:dyDescent="0.25">
      <c r="A338" s="3" t="s">
        <v>373</v>
      </c>
      <c r="B338" s="4">
        <v>44762</v>
      </c>
      <c r="C338" s="4" t="str">
        <f t="shared" si="10"/>
        <v>2022</v>
      </c>
      <c r="D338" s="4" t="str">
        <f t="shared" si="11"/>
        <v>Jul</v>
      </c>
      <c r="E338" s="3" t="s">
        <v>19</v>
      </c>
      <c r="F338" s="3" t="s">
        <v>12</v>
      </c>
      <c r="G338" s="3" t="s">
        <v>13</v>
      </c>
      <c r="H338" s="3" t="s">
        <v>23</v>
      </c>
      <c r="I338" s="3">
        <v>51.493163000000003</v>
      </c>
      <c r="J338" s="3" t="s">
        <v>15</v>
      </c>
      <c r="K338" s="3" t="s">
        <v>16</v>
      </c>
      <c r="L338" s="3" t="s">
        <v>17</v>
      </c>
      <c r="M338" s="3">
        <v>-0.18668699999999999</v>
      </c>
      <c r="N338" s="3">
        <v>1</v>
      </c>
      <c r="O338" s="3">
        <v>2</v>
      </c>
      <c r="P338" s="3" t="s">
        <v>476</v>
      </c>
      <c r="Q338" s="3" t="s">
        <v>477</v>
      </c>
      <c r="R338" s="3" t="s">
        <v>483</v>
      </c>
      <c r="S338" s="3">
        <v>30</v>
      </c>
      <c r="T338" s="5">
        <v>0.36458333333333331</v>
      </c>
      <c r="U338" s="3" t="s">
        <v>479</v>
      </c>
      <c r="V338" s="3" t="s">
        <v>480</v>
      </c>
      <c r="W338" s="3" t="s">
        <v>481</v>
      </c>
    </row>
    <row r="339" spans="1:23" ht="15.75" x14ac:dyDescent="0.25">
      <c r="A339" s="6" t="s">
        <v>374</v>
      </c>
      <c r="B339" s="7">
        <v>44761</v>
      </c>
      <c r="C339" s="4" t="str">
        <f t="shared" si="10"/>
        <v>2022</v>
      </c>
      <c r="D339" s="4" t="str">
        <f t="shared" si="11"/>
        <v>Jul</v>
      </c>
      <c r="E339" s="6" t="s">
        <v>22</v>
      </c>
      <c r="F339" s="6" t="s">
        <v>12</v>
      </c>
      <c r="G339" s="6" t="s">
        <v>20</v>
      </c>
      <c r="H339" s="6" t="s">
        <v>23</v>
      </c>
      <c r="I339" s="6">
        <v>51.486026000000003</v>
      </c>
      <c r="J339" s="6" t="s">
        <v>15</v>
      </c>
      <c r="K339" s="6" t="s">
        <v>16</v>
      </c>
      <c r="L339" s="6" t="s">
        <v>17</v>
      </c>
      <c r="M339" s="6">
        <v>-0.16147600000000001</v>
      </c>
      <c r="N339" s="6">
        <v>1</v>
      </c>
      <c r="O339" s="6">
        <v>2</v>
      </c>
      <c r="P339" s="6" t="s">
        <v>476</v>
      </c>
      <c r="Q339" s="6" t="s">
        <v>477</v>
      </c>
      <c r="R339" s="6" t="s">
        <v>483</v>
      </c>
      <c r="S339" s="6">
        <v>30</v>
      </c>
      <c r="T339" s="8">
        <v>0.49861111111111112</v>
      </c>
      <c r="U339" s="6" t="s">
        <v>479</v>
      </c>
      <c r="V339" s="6" t="s">
        <v>480</v>
      </c>
      <c r="W339" s="6" t="s">
        <v>481</v>
      </c>
    </row>
    <row r="340" spans="1:23" ht="15.75" x14ac:dyDescent="0.25">
      <c r="A340" s="3" t="s">
        <v>375</v>
      </c>
      <c r="B340" s="4">
        <v>44744</v>
      </c>
      <c r="C340" s="4" t="str">
        <f t="shared" si="10"/>
        <v>2022</v>
      </c>
      <c r="D340" s="4" t="str">
        <f t="shared" si="11"/>
        <v>Jul</v>
      </c>
      <c r="E340" s="3" t="s">
        <v>11</v>
      </c>
      <c r="F340" s="3" t="s">
        <v>25</v>
      </c>
      <c r="G340" s="3" t="s">
        <v>20</v>
      </c>
      <c r="H340" s="3" t="s">
        <v>23</v>
      </c>
      <c r="I340" s="3">
        <v>51.495196999999997</v>
      </c>
      <c r="J340" s="3" t="s">
        <v>15</v>
      </c>
      <c r="K340" s="3" t="s">
        <v>16</v>
      </c>
      <c r="L340" s="3" t="s">
        <v>17</v>
      </c>
      <c r="M340" s="3">
        <v>-0.17868300000000001</v>
      </c>
      <c r="N340" s="3">
        <v>1</v>
      </c>
      <c r="O340" s="3">
        <v>1</v>
      </c>
      <c r="P340" s="3" t="s">
        <v>476</v>
      </c>
      <c r="Q340" s="3" t="s">
        <v>477</v>
      </c>
      <c r="R340" s="3" t="s">
        <v>483</v>
      </c>
      <c r="S340" s="3">
        <v>30</v>
      </c>
      <c r="T340" s="5">
        <v>0.64583333333333337</v>
      </c>
      <c r="U340" s="3" t="s">
        <v>479</v>
      </c>
      <c r="V340" s="3" t="s">
        <v>480</v>
      </c>
      <c r="W340" s="3" t="s">
        <v>487</v>
      </c>
    </row>
    <row r="341" spans="1:23" ht="15.75" x14ac:dyDescent="0.25">
      <c r="A341" s="6" t="s">
        <v>376</v>
      </c>
      <c r="B341" s="7">
        <v>44758</v>
      </c>
      <c r="C341" s="4" t="str">
        <f t="shared" si="10"/>
        <v>2022</v>
      </c>
      <c r="D341" s="4" t="str">
        <f t="shared" si="11"/>
        <v>Jul</v>
      </c>
      <c r="E341" s="6" t="s">
        <v>11</v>
      </c>
      <c r="F341" s="6" t="s">
        <v>25</v>
      </c>
      <c r="G341" s="6" t="s">
        <v>20</v>
      </c>
      <c r="H341" s="6" t="s">
        <v>23</v>
      </c>
      <c r="I341" s="6">
        <v>51.484361</v>
      </c>
      <c r="J341" s="6" t="s">
        <v>15</v>
      </c>
      <c r="K341" s="6" t="s">
        <v>16</v>
      </c>
      <c r="L341" s="6" t="s">
        <v>17</v>
      </c>
      <c r="M341" s="6">
        <v>-0.17580200000000001</v>
      </c>
      <c r="N341" s="6">
        <v>2</v>
      </c>
      <c r="O341" s="6">
        <v>2</v>
      </c>
      <c r="P341" s="6" t="s">
        <v>476</v>
      </c>
      <c r="Q341" s="6" t="s">
        <v>477</v>
      </c>
      <c r="R341" s="6" t="s">
        <v>483</v>
      </c>
      <c r="S341" s="6">
        <v>30</v>
      </c>
      <c r="T341" s="8">
        <v>0.76736111111111116</v>
      </c>
      <c r="U341" s="6" t="s">
        <v>479</v>
      </c>
      <c r="V341" s="6" t="s">
        <v>480</v>
      </c>
      <c r="W341" s="6" t="s">
        <v>481</v>
      </c>
    </row>
    <row r="342" spans="1:23" ht="15.75" x14ac:dyDescent="0.25">
      <c r="A342" s="3" t="s">
        <v>377</v>
      </c>
      <c r="B342" s="4">
        <v>44762</v>
      </c>
      <c r="C342" s="4" t="str">
        <f t="shared" si="10"/>
        <v>2022</v>
      </c>
      <c r="D342" s="4" t="str">
        <f t="shared" si="11"/>
        <v>Jul</v>
      </c>
      <c r="E342" s="3" t="s">
        <v>19</v>
      </c>
      <c r="F342" s="3" t="s">
        <v>12</v>
      </c>
      <c r="G342" s="3" t="s">
        <v>13</v>
      </c>
      <c r="H342" s="3" t="s">
        <v>23</v>
      </c>
      <c r="I342" s="3">
        <v>51.517420000000001</v>
      </c>
      <c r="J342" s="3" t="s">
        <v>15</v>
      </c>
      <c r="K342" s="3" t="s">
        <v>16</v>
      </c>
      <c r="L342" s="3" t="s">
        <v>17</v>
      </c>
      <c r="M342" s="3">
        <v>-0.202732</v>
      </c>
      <c r="N342" s="3">
        <v>1</v>
      </c>
      <c r="O342" s="3">
        <v>1</v>
      </c>
      <c r="P342" s="3" t="s">
        <v>476</v>
      </c>
      <c r="Q342" s="3" t="s">
        <v>477</v>
      </c>
      <c r="R342" s="3" t="s">
        <v>483</v>
      </c>
      <c r="S342" s="3">
        <v>30</v>
      </c>
      <c r="T342" s="5">
        <v>0.31805555555555554</v>
      </c>
      <c r="U342" s="3" t="s">
        <v>479</v>
      </c>
      <c r="V342" s="3" t="s">
        <v>480</v>
      </c>
      <c r="W342" s="3" t="s">
        <v>487</v>
      </c>
    </row>
    <row r="343" spans="1:23" ht="15.75" x14ac:dyDescent="0.25">
      <c r="A343" s="6" t="s">
        <v>378</v>
      </c>
      <c r="B343" s="7">
        <v>44765</v>
      </c>
      <c r="C343" s="4" t="str">
        <f t="shared" si="10"/>
        <v>2022</v>
      </c>
      <c r="D343" s="4" t="str">
        <f t="shared" si="11"/>
        <v>Jul</v>
      </c>
      <c r="E343" s="6" t="s">
        <v>11</v>
      </c>
      <c r="F343" s="6" t="s">
        <v>40</v>
      </c>
      <c r="G343" s="6" t="s">
        <v>41</v>
      </c>
      <c r="H343" s="6" t="s">
        <v>23</v>
      </c>
      <c r="I343" s="6">
        <v>51.494540999999998</v>
      </c>
      <c r="J343" s="6" t="s">
        <v>15</v>
      </c>
      <c r="K343" s="6" t="s">
        <v>16</v>
      </c>
      <c r="L343" s="6" t="s">
        <v>17</v>
      </c>
      <c r="M343" s="6">
        <v>-0.18274299999999999</v>
      </c>
      <c r="N343" s="6">
        <v>1</v>
      </c>
      <c r="O343" s="6">
        <v>1</v>
      </c>
      <c r="P343" s="6" t="s">
        <v>476</v>
      </c>
      <c r="Q343" s="6" t="s">
        <v>477</v>
      </c>
      <c r="R343" s="6" t="s">
        <v>483</v>
      </c>
      <c r="S343" s="6">
        <v>30</v>
      </c>
      <c r="T343" s="8">
        <v>0.71388888888888891</v>
      </c>
      <c r="U343" s="6" t="s">
        <v>479</v>
      </c>
      <c r="V343" s="6" t="s">
        <v>480</v>
      </c>
      <c r="W343" s="6" t="s">
        <v>481</v>
      </c>
    </row>
    <row r="344" spans="1:23" ht="15.75" x14ac:dyDescent="0.25">
      <c r="A344" s="3" t="s">
        <v>379</v>
      </c>
      <c r="B344" s="4">
        <v>44765</v>
      </c>
      <c r="C344" s="4" t="str">
        <f t="shared" si="10"/>
        <v>2022</v>
      </c>
      <c r="D344" s="4" t="str">
        <f t="shared" si="11"/>
        <v>Jul</v>
      </c>
      <c r="E344" s="3" t="s">
        <v>11</v>
      </c>
      <c r="F344" s="3" t="s">
        <v>40</v>
      </c>
      <c r="G344" s="3" t="s">
        <v>41</v>
      </c>
      <c r="H344" s="3" t="s">
        <v>23</v>
      </c>
      <c r="I344" s="3">
        <v>51.486339000000001</v>
      </c>
      <c r="J344" s="3" t="s">
        <v>15</v>
      </c>
      <c r="K344" s="3" t="s">
        <v>16</v>
      </c>
      <c r="L344" s="3" t="s">
        <v>17</v>
      </c>
      <c r="M344" s="3">
        <v>-0.18739</v>
      </c>
      <c r="N344" s="3">
        <v>1</v>
      </c>
      <c r="O344" s="3">
        <v>2</v>
      </c>
      <c r="P344" s="3" t="s">
        <v>476</v>
      </c>
      <c r="Q344" s="3" t="s">
        <v>482</v>
      </c>
      <c r="R344" s="3" t="s">
        <v>483</v>
      </c>
      <c r="S344" s="3">
        <v>30</v>
      </c>
      <c r="T344" s="5">
        <v>0.75</v>
      </c>
      <c r="U344" s="3" t="s">
        <v>479</v>
      </c>
      <c r="V344" s="3" t="s">
        <v>480</v>
      </c>
      <c r="W344" s="3" t="s">
        <v>489</v>
      </c>
    </row>
    <row r="345" spans="1:23" ht="15.75" x14ac:dyDescent="0.25">
      <c r="A345" s="6" t="s">
        <v>380</v>
      </c>
      <c r="B345" s="7">
        <v>44755</v>
      </c>
      <c r="C345" s="4" t="str">
        <f t="shared" si="10"/>
        <v>2022</v>
      </c>
      <c r="D345" s="4" t="str">
        <f t="shared" si="11"/>
        <v>Jul</v>
      </c>
      <c r="E345" s="6" t="s">
        <v>19</v>
      </c>
      <c r="F345" s="6" t="s">
        <v>40</v>
      </c>
      <c r="G345" s="6" t="s">
        <v>41</v>
      </c>
      <c r="H345" s="6" t="s">
        <v>23</v>
      </c>
      <c r="I345" s="6">
        <v>51.517370999999997</v>
      </c>
      <c r="J345" s="6" t="s">
        <v>28</v>
      </c>
      <c r="K345" s="6" t="s">
        <v>16</v>
      </c>
      <c r="L345" s="6" t="s">
        <v>17</v>
      </c>
      <c r="M345" s="6">
        <v>-0.21123800000000001</v>
      </c>
      <c r="N345" s="6">
        <v>2</v>
      </c>
      <c r="O345" s="6">
        <v>2</v>
      </c>
      <c r="P345" s="6" t="s">
        <v>476</v>
      </c>
      <c r="Q345" s="6" t="s">
        <v>477</v>
      </c>
      <c r="R345" s="6" t="s">
        <v>488</v>
      </c>
      <c r="S345" s="6">
        <v>50</v>
      </c>
      <c r="T345" s="8">
        <v>0.8125</v>
      </c>
      <c r="U345" s="6" t="s">
        <v>479</v>
      </c>
      <c r="V345" s="6" t="s">
        <v>480</v>
      </c>
      <c r="W345" s="6" t="s">
        <v>481</v>
      </c>
    </row>
    <row r="346" spans="1:23" ht="15.75" x14ac:dyDescent="0.25">
      <c r="A346" s="3" t="s">
        <v>381</v>
      </c>
      <c r="B346" s="4">
        <v>44764</v>
      </c>
      <c r="C346" s="4" t="str">
        <f t="shared" si="10"/>
        <v>2022</v>
      </c>
      <c r="D346" s="4" t="str">
        <f t="shared" si="11"/>
        <v>Jul</v>
      </c>
      <c r="E346" s="3" t="s">
        <v>34</v>
      </c>
      <c r="F346" s="3" t="s">
        <v>12</v>
      </c>
      <c r="G346" s="3" t="s">
        <v>13</v>
      </c>
      <c r="H346" s="3" t="s">
        <v>23</v>
      </c>
      <c r="I346" s="3">
        <v>51.494281000000001</v>
      </c>
      <c r="J346" s="3" t="s">
        <v>15</v>
      </c>
      <c r="K346" s="3" t="s">
        <v>16</v>
      </c>
      <c r="L346" s="3" t="s">
        <v>17</v>
      </c>
      <c r="M346" s="3">
        <v>-0.177567</v>
      </c>
      <c r="N346" s="3">
        <v>1</v>
      </c>
      <c r="O346" s="3">
        <v>2</v>
      </c>
      <c r="P346" s="3" t="s">
        <v>476</v>
      </c>
      <c r="Q346" s="3" t="s">
        <v>477</v>
      </c>
      <c r="R346" s="3" t="s">
        <v>483</v>
      </c>
      <c r="S346" s="3">
        <v>30</v>
      </c>
      <c r="T346" s="5">
        <v>0.75555555555555554</v>
      </c>
      <c r="U346" s="3" t="s">
        <v>479</v>
      </c>
      <c r="V346" s="3" t="s">
        <v>480</v>
      </c>
      <c r="W346" s="3" t="s">
        <v>496</v>
      </c>
    </row>
    <row r="347" spans="1:23" ht="15.75" x14ac:dyDescent="0.25">
      <c r="A347" s="6" t="s">
        <v>382</v>
      </c>
      <c r="B347" s="7">
        <v>44764</v>
      </c>
      <c r="C347" s="4" t="str">
        <f t="shared" si="10"/>
        <v>2022</v>
      </c>
      <c r="D347" s="4" t="str">
        <f t="shared" si="11"/>
        <v>Jul</v>
      </c>
      <c r="E347" s="6" t="s">
        <v>34</v>
      </c>
      <c r="F347" s="6" t="s">
        <v>12</v>
      </c>
      <c r="G347" s="6" t="s">
        <v>13</v>
      </c>
      <c r="H347" s="6" t="s">
        <v>23</v>
      </c>
      <c r="I347" s="6">
        <v>51.478416000000003</v>
      </c>
      <c r="J347" s="6" t="s">
        <v>15</v>
      </c>
      <c r="K347" s="6" t="s">
        <v>16</v>
      </c>
      <c r="L347" s="6" t="s">
        <v>17</v>
      </c>
      <c r="M347" s="6">
        <v>-0.18093600000000001</v>
      </c>
      <c r="N347" s="6">
        <v>1</v>
      </c>
      <c r="O347" s="6">
        <v>3</v>
      </c>
      <c r="P347" s="6" t="s">
        <v>476</v>
      </c>
      <c r="Q347" s="6" t="s">
        <v>477</v>
      </c>
      <c r="R347" s="6" t="s">
        <v>483</v>
      </c>
      <c r="S347" s="6">
        <v>30</v>
      </c>
      <c r="T347" s="8">
        <v>0.74305555555555547</v>
      </c>
      <c r="U347" s="6" t="s">
        <v>479</v>
      </c>
      <c r="V347" s="6" t="s">
        <v>480</v>
      </c>
      <c r="W347" s="6" t="s">
        <v>481</v>
      </c>
    </row>
    <row r="348" spans="1:23" ht="15.75" x14ac:dyDescent="0.25">
      <c r="A348" s="3" t="s">
        <v>383</v>
      </c>
      <c r="B348" s="4">
        <v>44763</v>
      </c>
      <c r="C348" s="4" t="str">
        <f t="shared" si="10"/>
        <v>2022</v>
      </c>
      <c r="D348" s="4" t="str">
        <f t="shared" si="11"/>
        <v>Jul</v>
      </c>
      <c r="E348" s="3" t="s">
        <v>27</v>
      </c>
      <c r="F348" s="3" t="s">
        <v>12</v>
      </c>
      <c r="G348" s="3" t="s">
        <v>74</v>
      </c>
      <c r="H348" s="3" t="s">
        <v>23</v>
      </c>
      <c r="I348" s="3">
        <v>51.517795999999997</v>
      </c>
      <c r="J348" s="3" t="s">
        <v>15</v>
      </c>
      <c r="K348" s="3" t="s">
        <v>16</v>
      </c>
      <c r="L348" s="3" t="s">
        <v>17</v>
      </c>
      <c r="M348" s="3">
        <v>-0.21554499999999999</v>
      </c>
      <c r="N348" s="3">
        <v>1</v>
      </c>
      <c r="O348" s="3">
        <v>2</v>
      </c>
      <c r="P348" s="3" t="s">
        <v>476</v>
      </c>
      <c r="Q348" s="3" t="s">
        <v>482</v>
      </c>
      <c r="R348" s="3" t="s">
        <v>74</v>
      </c>
      <c r="S348" s="3">
        <v>30</v>
      </c>
      <c r="T348" s="5">
        <v>0.68055555555555547</v>
      </c>
      <c r="U348" s="3" t="s">
        <v>479</v>
      </c>
      <c r="V348" s="3" t="s">
        <v>490</v>
      </c>
      <c r="W348" s="3" t="s">
        <v>495</v>
      </c>
    </row>
    <row r="349" spans="1:23" ht="15.75" x14ac:dyDescent="0.25">
      <c r="A349" s="6" t="s">
        <v>384</v>
      </c>
      <c r="B349" s="7">
        <v>44765</v>
      </c>
      <c r="C349" s="4" t="str">
        <f t="shared" si="10"/>
        <v>2022</v>
      </c>
      <c r="D349" s="4" t="str">
        <f t="shared" si="11"/>
        <v>Jul</v>
      </c>
      <c r="E349" s="6" t="s">
        <v>11</v>
      </c>
      <c r="F349" s="6" t="s">
        <v>12</v>
      </c>
      <c r="G349" s="6" t="s">
        <v>13</v>
      </c>
      <c r="H349" s="6" t="s">
        <v>23</v>
      </c>
      <c r="I349" s="6">
        <v>51.496085999999998</v>
      </c>
      <c r="J349" s="6" t="s">
        <v>15</v>
      </c>
      <c r="K349" s="6" t="s">
        <v>16</v>
      </c>
      <c r="L349" s="6" t="s">
        <v>17</v>
      </c>
      <c r="M349" s="6">
        <v>-0.207173</v>
      </c>
      <c r="N349" s="6">
        <v>1</v>
      </c>
      <c r="O349" s="6">
        <v>2</v>
      </c>
      <c r="P349" s="6" t="s">
        <v>476</v>
      </c>
      <c r="Q349" s="6" t="s">
        <v>477</v>
      </c>
      <c r="R349" s="6" t="s">
        <v>483</v>
      </c>
      <c r="S349" s="6">
        <v>30</v>
      </c>
      <c r="T349" s="8">
        <v>0.86111111111111116</v>
      </c>
      <c r="U349" s="6" t="s">
        <v>479</v>
      </c>
      <c r="V349" s="6" t="s">
        <v>480</v>
      </c>
      <c r="W349" s="6" t="s">
        <v>481</v>
      </c>
    </row>
    <row r="350" spans="1:23" ht="15.75" x14ac:dyDescent="0.25">
      <c r="A350" s="3" t="s">
        <v>385</v>
      </c>
      <c r="B350" s="4">
        <v>44747</v>
      </c>
      <c r="C350" s="4" t="str">
        <f t="shared" si="10"/>
        <v>2022</v>
      </c>
      <c r="D350" s="4" t="str">
        <f t="shared" si="11"/>
        <v>Jul</v>
      </c>
      <c r="E350" s="3" t="s">
        <v>22</v>
      </c>
      <c r="F350" s="3" t="s">
        <v>12</v>
      </c>
      <c r="G350" s="3" t="s">
        <v>13</v>
      </c>
      <c r="H350" s="3" t="s">
        <v>23</v>
      </c>
      <c r="I350" s="3">
        <v>51.509628999999997</v>
      </c>
      <c r="J350" s="3" t="s">
        <v>15</v>
      </c>
      <c r="K350" s="3" t="s">
        <v>16</v>
      </c>
      <c r="L350" s="3" t="s">
        <v>17</v>
      </c>
      <c r="M350" s="3">
        <v>-0.19309499999999999</v>
      </c>
      <c r="N350" s="3">
        <v>1</v>
      </c>
      <c r="O350" s="3">
        <v>1</v>
      </c>
      <c r="P350" s="3" t="s">
        <v>476</v>
      </c>
      <c r="Q350" s="3" t="s">
        <v>477</v>
      </c>
      <c r="R350" s="3" t="s">
        <v>483</v>
      </c>
      <c r="S350" s="3">
        <v>30</v>
      </c>
      <c r="T350" s="5">
        <v>0.80555555555555547</v>
      </c>
      <c r="U350" s="3" t="s">
        <v>479</v>
      </c>
      <c r="V350" s="3" t="s">
        <v>480</v>
      </c>
      <c r="W350" s="3" t="s">
        <v>487</v>
      </c>
    </row>
    <row r="351" spans="1:23" ht="15.75" x14ac:dyDescent="0.25">
      <c r="A351" s="6" t="s">
        <v>386</v>
      </c>
      <c r="B351" s="7">
        <v>44768</v>
      </c>
      <c r="C351" s="4" t="str">
        <f t="shared" si="10"/>
        <v>2022</v>
      </c>
      <c r="D351" s="4" t="str">
        <f t="shared" si="11"/>
        <v>Jul</v>
      </c>
      <c r="E351" s="6" t="s">
        <v>22</v>
      </c>
      <c r="F351" s="6" t="s">
        <v>12</v>
      </c>
      <c r="G351" s="6" t="s">
        <v>20</v>
      </c>
      <c r="H351" s="6" t="s">
        <v>14</v>
      </c>
      <c r="I351" s="6">
        <v>51.514398999999997</v>
      </c>
      <c r="J351" s="6" t="s">
        <v>28</v>
      </c>
      <c r="K351" s="6" t="s">
        <v>16</v>
      </c>
      <c r="L351" s="6" t="s">
        <v>17</v>
      </c>
      <c r="M351" s="6">
        <v>-0.19924800000000001</v>
      </c>
      <c r="N351" s="6">
        <v>1</v>
      </c>
      <c r="O351" s="6">
        <v>2</v>
      </c>
      <c r="P351" s="6" t="s">
        <v>476</v>
      </c>
      <c r="Q351" s="6" t="s">
        <v>482</v>
      </c>
      <c r="R351" s="6" t="s">
        <v>483</v>
      </c>
      <c r="S351" s="6">
        <v>30</v>
      </c>
      <c r="T351" s="8">
        <v>0.86875000000000002</v>
      </c>
      <c r="U351" s="6" t="s">
        <v>479</v>
      </c>
      <c r="V351" s="6" t="s">
        <v>490</v>
      </c>
      <c r="W351" s="6" t="s">
        <v>481</v>
      </c>
    </row>
    <row r="352" spans="1:23" ht="15.75" x14ac:dyDescent="0.25">
      <c r="A352" s="3" t="s">
        <v>387</v>
      </c>
      <c r="B352" s="4">
        <v>44767</v>
      </c>
      <c r="C352" s="4" t="str">
        <f t="shared" si="10"/>
        <v>2022</v>
      </c>
      <c r="D352" s="4" t="str">
        <f t="shared" si="11"/>
        <v>Jul</v>
      </c>
      <c r="E352" s="3" t="s">
        <v>36</v>
      </c>
      <c r="F352" s="3" t="s">
        <v>25</v>
      </c>
      <c r="G352" s="3" t="s">
        <v>20</v>
      </c>
      <c r="H352" s="3" t="s">
        <v>23</v>
      </c>
      <c r="I352" s="3">
        <v>51.493428999999999</v>
      </c>
      <c r="J352" s="3" t="s">
        <v>15</v>
      </c>
      <c r="K352" s="3" t="s">
        <v>16</v>
      </c>
      <c r="L352" s="3" t="s">
        <v>17</v>
      </c>
      <c r="M352" s="3">
        <v>-0.169101</v>
      </c>
      <c r="N352" s="3">
        <v>1</v>
      </c>
      <c r="O352" s="3">
        <v>2</v>
      </c>
      <c r="P352" s="3" t="s">
        <v>476</v>
      </c>
      <c r="Q352" s="3" t="s">
        <v>477</v>
      </c>
      <c r="R352" s="3" t="s">
        <v>483</v>
      </c>
      <c r="S352" s="3">
        <v>30</v>
      </c>
      <c r="T352" s="5">
        <v>0.72569444444444453</v>
      </c>
      <c r="U352" s="3" t="s">
        <v>479</v>
      </c>
      <c r="V352" s="3" t="s">
        <v>480</v>
      </c>
      <c r="W352" s="3" t="s">
        <v>487</v>
      </c>
    </row>
    <row r="353" spans="1:23" ht="15.75" x14ac:dyDescent="0.25">
      <c r="A353" s="6" t="s">
        <v>388</v>
      </c>
      <c r="B353" s="7">
        <v>44770</v>
      </c>
      <c r="C353" s="4" t="str">
        <f t="shared" si="10"/>
        <v>2022</v>
      </c>
      <c r="D353" s="4" t="str">
        <f t="shared" si="11"/>
        <v>Jul</v>
      </c>
      <c r="E353" s="6" t="s">
        <v>27</v>
      </c>
      <c r="F353" s="6" t="s">
        <v>12</v>
      </c>
      <c r="G353" s="6" t="s">
        <v>13</v>
      </c>
      <c r="H353" s="6" t="s">
        <v>23</v>
      </c>
      <c r="I353" s="6">
        <v>51.488959999999999</v>
      </c>
      <c r="J353" s="6" t="s">
        <v>15</v>
      </c>
      <c r="K353" s="6" t="s">
        <v>16</v>
      </c>
      <c r="L353" s="6" t="s">
        <v>17</v>
      </c>
      <c r="M353" s="6">
        <v>-0.165103</v>
      </c>
      <c r="N353" s="6">
        <v>1</v>
      </c>
      <c r="O353" s="6">
        <v>2</v>
      </c>
      <c r="P353" s="6" t="s">
        <v>476</v>
      </c>
      <c r="Q353" s="6" t="s">
        <v>477</v>
      </c>
      <c r="R353" s="6" t="s">
        <v>483</v>
      </c>
      <c r="S353" s="6">
        <v>30</v>
      </c>
      <c r="T353" s="8">
        <v>0.40625</v>
      </c>
      <c r="U353" s="6" t="s">
        <v>479</v>
      </c>
      <c r="V353" s="6" t="s">
        <v>480</v>
      </c>
      <c r="W353" s="6" t="s">
        <v>481</v>
      </c>
    </row>
    <row r="354" spans="1:23" ht="15.75" x14ac:dyDescent="0.25">
      <c r="A354" s="3" t="s">
        <v>389</v>
      </c>
      <c r="B354" s="4">
        <v>44763</v>
      </c>
      <c r="C354" s="4" t="str">
        <f t="shared" si="10"/>
        <v>2022</v>
      </c>
      <c r="D354" s="4" t="str">
        <f t="shared" si="11"/>
        <v>Jul</v>
      </c>
      <c r="E354" s="3" t="s">
        <v>27</v>
      </c>
      <c r="F354" s="3" t="s">
        <v>12</v>
      </c>
      <c r="G354" s="3" t="s">
        <v>13</v>
      </c>
      <c r="H354" s="3" t="s">
        <v>23</v>
      </c>
      <c r="I354" s="3">
        <v>51.480240000000002</v>
      </c>
      <c r="J354" s="3" t="s">
        <v>15</v>
      </c>
      <c r="K354" s="3" t="s">
        <v>16</v>
      </c>
      <c r="L354" s="3" t="s">
        <v>17</v>
      </c>
      <c r="M354" s="3">
        <v>-0.182591</v>
      </c>
      <c r="N354" s="3">
        <v>1</v>
      </c>
      <c r="O354" s="3">
        <v>1</v>
      </c>
      <c r="P354" s="3" t="s">
        <v>476</v>
      </c>
      <c r="Q354" s="3" t="s">
        <v>477</v>
      </c>
      <c r="R354" s="3" t="s">
        <v>483</v>
      </c>
      <c r="S354" s="3">
        <v>30</v>
      </c>
      <c r="T354" s="5">
        <v>0.3</v>
      </c>
      <c r="U354" s="3" t="s">
        <v>479</v>
      </c>
      <c r="V354" s="3" t="s">
        <v>480</v>
      </c>
      <c r="W354" s="3" t="s">
        <v>487</v>
      </c>
    </row>
    <row r="355" spans="1:23" ht="15.75" x14ac:dyDescent="0.25">
      <c r="A355" s="6" t="s">
        <v>390</v>
      </c>
      <c r="B355" s="7">
        <v>44768</v>
      </c>
      <c r="C355" s="4" t="str">
        <f t="shared" si="10"/>
        <v>2022</v>
      </c>
      <c r="D355" s="4" t="str">
        <f t="shared" si="11"/>
        <v>Jul</v>
      </c>
      <c r="E355" s="6" t="s">
        <v>22</v>
      </c>
      <c r="F355" s="6" t="s">
        <v>25</v>
      </c>
      <c r="G355" s="6" t="s">
        <v>20</v>
      </c>
      <c r="H355" s="6" t="s">
        <v>23</v>
      </c>
      <c r="I355" s="6">
        <v>51.495657999999999</v>
      </c>
      <c r="J355" s="6" t="s">
        <v>28</v>
      </c>
      <c r="K355" s="6" t="s">
        <v>16</v>
      </c>
      <c r="L355" s="6" t="s">
        <v>17</v>
      </c>
      <c r="M355" s="6">
        <v>-0.173622</v>
      </c>
      <c r="N355" s="6">
        <v>1</v>
      </c>
      <c r="O355" s="6">
        <v>2</v>
      </c>
      <c r="P355" s="6" t="s">
        <v>476</v>
      </c>
      <c r="Q355" s="6" t="s">
        <v>477</v>
      </c>
      <c r="R355" s="6" t="s">
        <v>483</v>
      </c>
      <c r="S355" s="6">
        <v>30</v>
      </c>
      <c r="T355" s="8">
        <v>0.15277777777777776</v>
      </c>
      <c r="U355" s="6" t="s">
        <v>479</v>
      </c>
      <c r="V355" s="6" t="s">
        <v>480</v>
      </c>
      <c r="W355" s="6" t="s">
        <v>497</v>
      </c>
    </row>
    <row r="356" spans="1:23" ht="15.75" x14ac:dyDescent="0.25">
      <c r="A356" s="3" t="s">
        <v>391</v>
      </c>
      <c r="B356" s="4">
        <v>44770</v>
      </c>
      <c r="C356" s="4" t="str">
        <f t="shared" si="10"/>
        <v>2022</v>
      </c>
      <c r="D356" s="4" t="str">
        <f t="shared" si="11"/>
        <v>Jul</v>
      </c>
      <c r="E356" s="3" t="s">
        <v>27</v>
      </c>
      <c r="F356" s="3" t="s">
        <v>12</v>
      </c>
      <c r="G356" s="3" t="s">
        <v>13</v>
      </c>
      <c r="H356" s="3" t="s">
        <v>23</v>
      </c>
      <c r="I356" s="3">
        <v>51.480176999999998</v>
      </c>
      <c r="J356" s="3" t="s">
        <v>15</v>
      </c>
      <c r="K356" s="3" t="s">
        <v>16</v>
      </c>
      <c r="L356" s="3" t="s">
        <v>17</v>
      </c>
      <c r="M356" s="3">
        <v>-0.178561</v>
      </c>
      <c r="N356" s="3">
        <v>1</v>
      </c>
      <c r="O356" s="3">
        <v>1</v>
      </c>
      <c r="P356" s="3" t="s">
        <v>476</v>
      </c>
      <c r="Q356" s="3" t="s">
        <v>477</v>
      </c>
      <c r="R356" s="3" t="s">
        <v>483</v>
      </c>
      <c r="S356" s="3">
        <v>30</v>
      </c>
      <c r="T356" s="5">
        <v>0.38472222222222219</v>
      </c>
      <c r="U356" s="3" t="s">
        <v>479</v>
      </c>
      <c r="V356" s="3" t="s">
        <v>480</v>
      </c>
      <c r="W356" s="3" t="s">
        <v>497</v>
      </c>
    </row>
    <row r="357" spans="1:23" ht="15.75" x14ac:dyDescent="0.25">
      <c r="A357" s="6" t="s">
        <v>392</v>
      </c>
      <c r="B357" s="7">
        <v>44770</v>
      </c>
      <c r="C357" s="4" t="str">
        <f t="shared" si="10"/>
        <v>2022</v>
      </c>
      <c r="D357" s="4" t="str">
        <f t="shared" si="11"/>
        <v>Jul</v>
      </c>
      <c r="E357" s="6" t="s">
        <v>27</v>
      </c>
      <c r="F357" s="6" t="s">
        <v>12</v>
      </c>
      <c r="G357" s="6" t="s">
        <v>13</v>
      </c>
      <c r="H357" s="6" t="s">
        <v>23</v>
      </c>
      <c r="I357" s="6">
        <v>51.482416000000001</v>
      </c>
      <c r="J357" s="6" t="s">
        <v>15</v>
      </c>
      <c r="K357" s="6" t="s">
        <v>16</v>
      </c>
      <c r="L357" s="6" t="s">
        <v>17</v>
      </c>
      <c r="M357" s="6">
        <v>-0.17213500000000001</v>
      </c>
      <c r="N357" s="6">
        <v>1</v>
      </c>
      <c r="O357" s="6">
        <v>2</v>
      </c>
      <c r="P357" s="6" t="s">
        <v>476</v>
      </c>
      <c r="Q357" s="6" t="s">
        <v>477</v>
      </c>
      <c r="R357" s="6" t="s">
        <v>483</v>
      </c>
      <c r="S357" s="6">
        <v>30</v>
      </c>
      <c r="T357" s="8">
        <v>0.3354166666666667</v>
      </c>
      <c r="U357" s="6" t="s">
        <v>479</v>
      </c>
      <c r="V357" s="6" t="s">
        <v>480</v>
      </c>
      <c r="W357" s="6" t="s">
        <v>481</v>
      </c>
    </row>
    <row r="358" spans="1:23" ht="15.75" x14ac:dyDescent="0.25">
      <c r="A358" s="3" t="s">
        <v>393</v>
      </c>
      <c r="B358" s="4">
        <v>44717</v>
      </c>
      <c r="C358" s="4" t="str">
        <f t="shared" si="10"/>
        <v>2022</v>
      </c>
      <c r="D358" s="4" t="str">
        <f t="shared" si="11"/>
        <v>Jun</v>
      </c>
      <c r="E358" s="3" t="s">
        <v>32</v>
      </c>
      <c r="F358" s="3" t="s">
        <v>12</v>
      </c>
      <c r="G358" s="3" t="s">
        <v>74</v>
      </c>
      <c r="H358" s="3" t="s">
        <v>23</v>
      </c>
      <c r="I358" s="3">
        <v>51.517795999999997</v>
      </c>
      <c r="J358" s="3" t="s">
        <v>15</v>
      </c>
      <c r="K358" s="3" t="s">
        <v>16</v>
      </c>
      <c r="L358" s="3" t="s">
        <v>17</v>
      </c>
      <c r="M358" s="3">
        <v>-0.21554499999999999</v>
      </c>
      <c r="N358" s="3">
        <v>1</v>
      </c>
      <c r="O358" s="3">
        <v>2</v>
      </c>
      <c r="P358" s="3" t="s">
        <v>476</v>
      </c>
      <c r="Q358" s="3" t="s">
        <v>477</v>
      </c>
      <c r="R358" s="3" t="s">
        <v>74</v>
      </c>
      <c r="S358" s="3">
        <v>30</v>
      </c>
      <c r="T358" s="5">
        <v>0.78749999999999998</v>
      </c>
      <c r="U358" s="3" t="s">
        <v>479</v>
      </c>
      <c r="V358" s="3" t="s">
        <v>480</v>
      </c>
      <c r="W358" s="3" t="s">
        <v>481</v>
      </c>
    </row>
    <row r="359" spans="1:23" ht="15.75" x14ac:dyDescent="0.25">
      <c r="A359" s="6" t="s">
        <v>394</v>
      </c>
      <c r="B359" s="7">
        <v>44770</v>
      </c>
      <c r="C359" s="4" t="str">
        <f t="shared" si="10"/>
        <v>2022</v>
      </c>
      <c r="D359" s="4" t="str">
        <f t="shared" si="11"/>
        <v>Jul</v>
      </c>
      <c r="E359" s="6" t="s">
        <v>27</v>
      </c>
      <c r="F359" s="6" t="s">
        <v>12</v>
      </c>
      <c r="G359" s="6" t="s">
        <v>20</v>
      </c>
      <c r="H359" s="6" t="s">
        <v>14</v>
      </c>
      <c r="I359" s="6">
        <v>51.498460999999999</v>
      </c>
      <c r="J359" s="6" t="s">
        <v>15</v>
      </c>
      <c r="K359" s="6" t="s">
        <v>16</v>
      </c>
      <c r="L359" s="6" t="s">
        <v>17</v>
      </c>
      <c r="M359" s="6">
        <v>-0.15737400000000001</v>
      </c>
      <c r="N359" s="6">
        <v>1</v>
      </c>
      <c r="O359" s="6">
        <v>2</v>
      </c>
      <c r="P359" s="6" t="s">
        <v>476</v>
      </c>
      <c r="Q359" s="6" t="s">
        <v>477</v>
      </c>
      <c r="R359" s="6" t="s">
        <v>483</v>
      </c>
      <c r="S359" s="6">
        <v>30</v>
      </c>
      <c r="T359" s="8">
        <v>0.34722222222222227</v>
      </c>
      <c r="U359" s="6" t="s">
        <v>479</v>
      </c>
      <c r="V359" s="6" t="s">
        <v>480</v>
      </c>
      <c r="W359" s="6" t="s">
        <v>481</v>
      </c>
    </row>
    <row r="360" spans="1:23" ht="15.75" x14ac:dyDescent="0.25">
      <c r="A360" s="3" t="s">
        <v>395</v>
      </c>
      <c r="B360" s="4">
        <v>44771</v>
      </c>
      <c r="C360" s="4" t="str">
        <f t="shared" si="10"/>
        <v>2022</v>
      </c>
      <c r="D360" s="4" t="str">
        <f t="shared" si="11"/>
        <v>Jul</v>
      </c>
      <c r="E360" s="3" t="s">
        <v>34</v>
      </c>
      <c r="F360" s="3" t="s">
        <v>12</v>
      </c>
      <c r="G360" s="3" t="s">
        <v>13</v>
      </c>
      <c r="H360" s="3" t="s">
        <v>23</v>
      </c>
      <c r="I360" s="3">
        <v>51.499442999999999</v>
      </c>
      <c r="J360" s="3" t="s">
        <v>15</v>
      </c>
      <c r="K360" s="3" t="s">
        <v>16</v>
      </c>
      <c r="L360" s="3" t="s">
        <v>17</v>
      </c>
      <c r="M360" s="3">
        <v>-0.19738800000000001</v>
      </c>
      <c r="N360" s="3">
        <v>1</v>
      </c>
      <c r="O360" s="3">
        <v>2</v>
      </c>
      <c r="P360" s="3" t="s">
        <v>476</v>
      </c>
      <c r="Q360" s="3" t="s">
        <v>482</v>
      </c>
      <c r="R360" s="3" t="s">
        <v>483</v>
      </c>
      <c r="S360" s="3">
        <v>30</v>
      </c>
      <c r="T360" s="5">
        <v>0.6777777777777777</v>
      </c>
      <c r="U360" s="3" t="s">
        <v>479</v>
      </c>
      <c r="V360" s="3" t="s">
        <v>480</v>
      </c>
      <c r="W360" s="3" t="s">
        <v>481</v>
      </c>
    </row>
    <row r="361" spans="1:23" ht="15.75" x14ac:dyDescent="0.25">
      <c r="A361" s="6" t="s">
        <v>396</v>
      </c>
      <c r="B361" s="7">
        <v>44775</v>
      </c>
      <c r="C361" s="4" t="str">
        <f t="shared" si="10"/>
        <v>2022</v>
      </c>
      <c r="D361" s="4" t="str">
        <f t="shared" si="11"/>
        <v>Aug</v>
      </c>
      <c r="E361" s="6" t="s">
        <v>22</v>
      </c>
      <c r="F361" s="6" t="s">
        <v>25</v>
      </c>
      <c r="G361" s="6" t="s">
        <v>20</v>
      </c>
      <c r="H361" s="6" t="s">
        <v>23</v>
      </c>
      <c r="I361" s="6">
        <v>51.490715000000002</v>
      </c>
      <c r="J361" s="6" t="s">
        <v>15</v>
      </c>
      <c r="K361" s="6" t="s">
        <v>16</v>
      </c>
      <c r="L361" s="6" t="s">
        <v>17</v>
      </c>
      <c r="M361" s="6">
        <v>-0.19125</v>
      </c>
      <c r="N361" s="6">
        <v>1</v>
      </c>
      <c r="O361" s="6">
        <v>2</v>
      </c>
      <c r="P361" s="6" t="s">
        <v>476</v>
      </c>
      <c r="Q361" s="6" t="s">
        <v>477</v>
      </c>
      <c r="R361" s="6" t="s">
        <v>483</v>
      </c>
      <c r="S361" s="6">
        <v>30</v>
      </c>
      <c r="T361" s="8">
        <v>0.41666666666666669</v>
      </c>
      <c r="U361" s="6" t="s">
        <v>479</v>
      </c>
      <c r="V361" s="6" t="s">
        <v>480</v>
      </c>
      <c r="W361" s="6" t="s">
        <v>481</v>
      </c>
    </row>
    <row r="362" spans="1:23" ht="15.75" x14ac:dyDescent="0.25">
      <c r="A362" s="3" t="s">
        <v>397</v>
      </c>
      <c r="B362" s="4">
        <v>44771</v>
      </c>
      <c r="C362" s="4" t="str">
        <f t="shared" si="10"/>
        <v>2022</v>
      </c>
      <c r="D362" s="4" t="str">
        <f t="shared" si="11"/>
        <v>Jul</v>
      </c>
      <c r="E362" s="3" t="s">
        <v>34</v>
      </c>
      <c r="F362" s="3" t="s">
        <v>25</v>
      </c>
      <c r="G362" s="3" t="s">
        <v>13</v>
      </c>
      <c r="H362" s="3" t="s">
        <v>23</v>
      </c>
      <c r="I362" s="3">
        <v>51.483952000000002</v>
      </c>
      <c r="J362" s="3" t="s">
        <v>15</v>
      </c>
      <c r="K362" s="3" t="s">
        <v>16</v>
      </c>
      <c r="L362" s="3" t="s">
        <v>17</v>
      </c>
      <c r="M362" s="3">
        <v>-0.184172</v>
      </c>
      <c r="N362" s="3">
        <v>1</v>
      </c>
      <c r="O362" s="3">
        <v>2</v>
      </c>
      <c r="P362" s="3" t="s">
        <v>476</v>
      </c>
      <c r="Q362" s="3" t="s">
        <v>477</v>
      </c>
      <c r="R362" s="3" t="s">
        <v>483</v>
      </c>
      <c r="S362" s="3">
        <v>30</v>
      </c>
      <c r="T362" s="5">
        <v>0.54861111111111105</v>
      </c>
      <c r="U362" s="3" t="s">
        <v>479</v>
      </c>
      <c r="V362" s="3" t="s">
        <v>480</v>
      </c>
      <c r="W362" s="3" t="s">
        <v>481</v>
      </c>
    </row>
    <row r="363" spans="1:23" ht="15.75" x14ac:dyDescent="0.25">
      <c r="A363" s="6" t="s">
        <v>398</v>
      </c>
      <c r="B363" s="7">
        <v>44769</v>
      </c>
      <c r="C363" s="4" t="str">
        <f t="shared" si="10"/>
        <v>2022</v>
      </c>
      <c r="D363" s="4" t="str">
        <f t="shared" si="11"/>
        <v>Jul</v>
      </c>
      <c r="E363" s="6" t="s">
        <v>19</v>
      </c>
      <c r="F363" s="6" t="s">
        <v>25</v>
      </c>
      <c r="G363" s="6" t="s">
        <v>20</v>
      </c>
      <c r="H363" s="6" t="s">
        <v>23</v>
      </c>
      <c r="I363" s="6">
        <v>51.495207999999998</v>
      </c>
      <c r="J363" s="6" t="s">
        <v>28</v>
      </c>
      <c r="K363" s="6" t="s">
        <v>16</v>
      </c>
      <c r="L363" s="6" t="s">
        <v>17</v>
      </c>
      <c r="M363" s="6">
        <v>-0.17940300000000001</v>
      </c>
      <c r="N363" s="6">
        <v>1</v>
      </c>
      <c r="O363" s="6">
        <v>1</v>
      </c>
      <c r="P363" s="6" t="s">
        <v>476</v>
      </c>
      <c r="Q363" s="6" t="s">
        <v>477</v>
      </c>
      <c r="R363" s="6" t="s">
        <v>488</v>
      </c>
      <c r="S363" s="6">
        <v>30</v>
      </c>
      <c r="T363" s="8">
        <v>0.91666666666666663</v>
      </c>
      <c r="U363" s="6" t="s">
        <v>479</v>
      </c>
      <c r="V363" s="6" t="s">
        <v>480</v>
      </c>
      <c r="W363" s="6" t="s">
        <v>481</v>
      </c>
    </row>
    <row r="364" spans="1:23" ht="15.75" x14ac:dyDescent="0.25">
      <c r="A364" s="3" t="s">
        <v>399</v>
      </c>
      <c r="B364" s="4">
        <v>44771</v>
      </c>
      <c r="C364" s="4" t="str">
        <f t="shared" si="10"/>
        <v>2022</v>
      </c>
      <c r="D364" s="4" t="str">
        <f t="shared" si="11"/>
        <v>Jul</v>
      </c>
      <c r="E364" s="3" t="s">
        <v>34</v>
      </c>
      <c r="F364" s="3" t="s">
        <v>12</v>
      </c>
      <c r="G364" s="3" t="s">
        <v>13</v>
      </c>
      <c r="H364" s="3" t="s">
        <v>23</v>
      </c>
      <c r="I364" s="3">
        <v>51.499023999999999</v>
      </c>
      <c r="J364" s="3" t="s">
        <v>15</v>
      </c>
      <c r="K364" s="3" t="s">
        <v>16</v>
      </c>
      <c r="L364" s="3" t="s">
        <v>17</v>
      </c>
      <c r="M364" s="3">
        <v>-0.16455500000000001</v>
      </c>
      <c r="N364" s="3">
        <v>1</v>
      </c>
      <c r="O364" s="3">
        <v>2</v>
      </c>
      <c r="P364" s="3" t="s">
        <v>476</v>
      </c>
      <c r="Q364" s="3" t="s">
        <v>482</v>
      </c>
      <c r="R364" s="3" t="s">
        <v>483</v>
      </c>
      <c r="S364" s="3">
        <v>30</v>
      </c>
      <c r="T364" s="5">
        <v>0.32777777777777778</v>
      </c>
      <c r="U364" s="3" t="s">
        <v>479</v>
      </c>
      <c r="V364" s="3" t="s">
        <v>490</v>
      </c>
      <c r="W364" s="3" t="s">
        <v>489</v>
      </c>
    </row>
    <row r="365" spans="1:23" ht="15.75" x14ac:dyDescent="0.25">
      <c r="A365" s="6" t="s">
        <v>400</v>
      </c>
      <c r="B365" s="7">
        <v>44756</v>
      </c>
      <c r="C365" s="4" t="str">
        <f t="shared" si="10"/>
        <v>2022</v>
      </c>
      <c r="D365" s="4" t="str">
        <f t="shared" si="11"/>
        <v>Jul</v>
      </c>
      <c r="E365" s="6" t="s">
        <v>27</v>
      </c>
      <c r="F365" s="6" t="s">
        <v>12</v>
      </c>
      <c r="G365" s="6" t="s">
        <v>13</v>
      </c>
      <c r="H365" s="6" t="s">
        <v>23</v>
      </c>
      <c r="I365" s="6">
        <v>51.499020999999999</v>
      </c>
      <c r="J365" s="6" t="s">
        <v>15</v>
      </c>
      <c r="K365" s="6" t="s">
        <v>16</v>
      </c>
      <c r="L365" s="6" t="s">
        <v>17</v>
      </c>
      <c r="M365" s="6">
        <v>-0.164411</v>
      </c>
      <c r="N365" s="6">
        <v>1</v>
      </c>
      <c r="O365" s="6">
        <v>1</v>
      </c>
      <c r="P365" s="6" t="s">
        <v>476</v>
      </c>
      <c r="Q365" s="6" t="s">
        <v>477</v>
      </c>
      <c r="R365" s="6" t="s">
        <v>483</v>
      </c>
      <c r="S365" s="6">
        <v>30</v>
      </c>
      <c r="T365" s="8">
        <v>0.57638888888888895</v>
      </c>
      <c r="U365" s="6" t="s">
        <v>479</v>
      </c>
      <c r="V365" s="6" t="s">
        <v>480</v>
      </c>
      <c r="W365" s="6" t="s">
        <v>481</v>
      </c>
    </row>
    <row r="366" spans="1:23" ht="15.75" x14ac:dyDescent="0.25">
      <c r="A366" s="3" t="s">
        <v>401</v>
      </c>
      <c r="B366" s="4">
        <v>44771</v>
      </c>
      <c r="C366" s="4" t="str">
        <f t="shared" si="10"/>
        <v>2022</v>
      </c>
      <c r="D366" s="4" t="str">
        <f t="shared" si="11"/>
        <v>Jul</v>
      </c>
      <c r="E366" s="3" t="s">
        <v>34</v>
      </c>
      <c r="F366" s="3" t="s">
        <v>40</v>
      </c>
      <c r="G366" s="3" t="s">
        <v>41</v>
      </c>
      <c r="H366" s="3" t="s">
        <v>23</v>
      </c>
      <c r="I366" s="3">
        <v>51.502116000000001</v>
      </c>
      <c r="J366" s="3" t="s">
        <v>15</v>
      </c>
      <c r="K366" s="3" t="s">
        <v>16</v>
      </c>
      <c r="L366" s="3" t="s">
        <v>17</v>
      </c>
      <c r="M366" s="3">
        <v>-0.18993399999999999</v>
      </c>
      <c r="N366" s="3">
        <v>1</v>
      </c>
      <c r="O366" s="3">
        <v>2</v>
      </c>
      <c r="P366" s="3" t="s">
        <v>476</v>
      </c>
      <c r="Q366" s="3" t="s">
        <v>477</v>
      </c>
      <c r="R366" s="3" t="s">
        <v>483</v>
      </c>
      <c r="S366" s="3">
        <v>30</v>
      </c>
      <c r="T366" s="5">
        <v>0.75</v>
      </c>
      <c r="U366" s="3" t="s">
        <v>479</v>
      </c>
      <c r="V366" s="3" t="s">
        <v>480</v>
      </c>
      <c r="W366" s="3" t="s">
        <v>497</v>
      </c>
    </row>
    <row r="367" spans="1:23" ht="15.75" x14ac:dyDescent="0.25">
      <c r="A367" s="6" t="s">
        <v>402</v>
      </c>
      <c r="B367" s="7">
        <v>44774</v>
      </c>
      <c r="C367" s="4" t="str">
        <f t="shared" si="10"/>
        <v>2022</v>
      </c>
      <c r="D367" s="4" t="str">
        <f t="shared" si="11"/>
        <v>Aug</v>
      </c>
      <c r="E367" s="6" t="s">
        <v>36</v>
      </c>
      <c r="F367" s="6" t="s">
        <v>12</v>
      </c>
      <c r="G367" s="6" t="s">
        <v>13</v>
      </c>
      <c r="H367" s="6" t="s">
        <v>23</v>
      </c>
      <c r="I367" s="6">
        <v>51.502158999999999</v>
      </c>
      <c r="J367" s="6" t="s">
        <v>15</v>
      </c>
      <c r="K367" s="6" t="s">
        <v>16</v>
      </c>
      <c r="L367" s="6" t="s">
        <v>17</v>
      </c>
      <c r="M367" s="6">
        <v>-0.18690599999999999</v>
      </c>
      <c r="N367" s="6">
        <v>1</v>
      </c>
      <c r="O367" s="6">
        <v>2</v>
      </c>
      <c r="P367" s="6" t="s">
        <v>476</v>
      </c>
      <c r="Q367" s="6" t="s">
        <v>477</v>
      </c>
      <c r="R367" s="6" t="s">
        <v>483</v>
      </c>
      <c r="S367" s="6">
        <v>30</v>
      </c>
      <c r="T367" s="8">
        <v>0.43055555555555558</v>
      </c>
      <c r="U367" s="6" t="s">
        <v>479</v>
      </c>
      <c r="V367" s="6" t="s">
        <v>480</v>
      </c>
      <c r="W367" s="6" t="s">
        <v>481</v>
      </c>
    </row>
    <row r="368" spans="1:23" ht="15.75" x14ac:dyDescent="0.25">
      <c r="A368" s="3" t="s">
        <v>403</v>
      </c>
      <c r="B368" s="4">
        <v>44771</v>
      </c>
      <c r="C368" s="4" t="str">
        <f t="shared" si="10"/>
        <v>2022</v>
      </c>
      <c r="D368" s="4" t="str">
        <f t="shared" si="11"/>
        <v>Jul</v>
      </c>
      <c r="E368" s="3" t="s">
        <v>34</v>
      </c>
      <c r="F368" s="3" t="s">
        <v>12</v>
      </c>
      <c r="G368" s="3" t="s">
        <v>13</v>
      </c>
      <c r="H368" s="3" t="s">
        <v>23</v>
      </c>
      <c r="I368" s="3">
        <v>51.493133999999998</v>
      </c>
      <c r="J368" s="3" t="s">
        <v>15</v>
      </c>
      <c r="K368" s="3" t="s">
        <v>16</v>
      </c>
      <c r="L368" s="3" t="s">
        <v>17</v>
      </c>
      <c r="M368" s="3">
        <v>-0.156004</v>
      </c>
      <c r="N368" s="3">
        <v>1</v>
      </c>
      <c r="O368" s="3">
        <v>2</v>
      </c>
      <c r="P368" s="3" t="s">
        <v>476</v>
      </c>
      <c r="Q368" s="3" t="s">
        <v>477</v>
      </c>
      <c r="R368" s="3" t="s">
        <v>483</v>
      </c>
      <c r="S368" s="3">
        <v>30</v>
      </c>
      <c r="T368" s="5">
        <v>0.52430555555555558</v>
      </c>
      <c r="U368" s="3" t="s">
        <v>479</v>
      </c>
      <c r="V368" s="3" t="s">
        <v>480</v>
      </c>
      <c r="W368" s="3" t="s">
        <v>481</v>
      </c>
    </row>
    <row r="369" spans="1:23" ht="15.75" x14ac:dyDescent="0.25">
      <c r="A369" s="6" t="s">
        <v>404</v>
      </c>
      <c r="B369" s="7">
        <v>44777</v>
      </c>
      <c r="C369" s="4" t="str">
        <f t="shared" si="10"/>
        <v>2022</v>
      </c>
      <c r="D369" s="4" t="str">
        <f t="shared" si="11"/>
        <v>Aug</v>
      </c>
      <c r="E369" s="6" t="s">
        <v>27</v>
      </c>
      <c r="F369" s="6" t="s">
        <v>25</v>
      </c>
      <c r="G369" s="6" t="s">
        <v>20</v>
      </c>
      <c r="H369" s="6" t="s">
        <v>23</v>
      </c>
      <c r="I369" s="6">
        <v>51.492747000000001</v>
      </c>
      <c r="J369" s="6" t="s">
        <v>15</v>
      </c>
      <c r="K369" s="6" t="s">
        <v>16</v>
      </c>
      <c r="L369" s="6" t="s">
        <v>17</v>
      </c>
      <c r="M369" s="6">
        <v>-0.20053299999999999</v>
      </c>
      <c r="N369" s="6">
        <v>1</v>
      </c>
      <c r="O369" s="6">
        <v>3</v>
      </c>
      <c r="P369" s="6" t="s">
        <v>476</v>
      </c>
      <c r="Q369" s="6" t="s">
        <v>477</v>
      </c>
      <c r="R369" s="6" t="s">
        <v>488</v>
      </c>
      <c r="S369" s="6">
        <v>30</v>
      </c>
      <c r="T369" s="8">
        <v>0.62152777777777779</v>
      </c>
      <c r="U369" s="6" t="s">
        <v>479</v>
      </c>
      <c r="V369" s="6" t="s">
        <v>480</v>
      </c>
      <c r="W369" s="6" t="s">
        <v>481</v>
      </c>
    </row>
    <row r="370" spans="1:23" ht="15.75" x14ac:dyDescent="0.25">
      <c r="A370" s="3" t="s">
        <v>405</v>
      </c>
      <c r="B370" s="4">
        <v>44778</v>
      </c>
      <c r="C370" s="4" t="str">
        <f t="shared" si="10"/>
        <v>2022</v>
      </c>
      <c r="D370" s="4" t="str">
        <f t="shared" si="11"/>
        <v>Aug</v>
      </c>
      <c r="E370" s="3" t="s">
        <v>34</v>
      </c>
      <c r="F370" s="3" t="s">
        <v>25</v>
      </c>
      <c r="G370" s="3" t="s">
        <v>13</v>
      </c>
      <c r="H370" s="3" t="s">
        <v>23</v>
      </c>
      <c r="I370" s="3">
        <v>51.493431000000001</v>
      </c>
      <c r="J370" s="3" t="s">
        <v>15</v>
      </c>
      <c r="K370" s="3" t="s">
        <v>16</v>
      </c>
      <c r="L370" s="3" t="s">
        <v>17</v>
      </c>
      <c r="M370" s="3">
        <v>-0.16924500000000001</v>
      </c>
      <c r="N370" s="3">
        <v>1</v>
      </c>
      <c r="O370" s="3">
        <v>2</v>
      </c>
      <c r="P370" s="3" t="s">
        <v>476</v>
      </c>
      <c r="Q370" s="3" t="s">
        <v>477</v>
      </c>
      <c r="R370" s="3" t="s">
        <v>483</v>
      </c>
      <c r="S370" s="3">
        <v>30</v>
      </c>
      <c r="T370" s="5">
        <v>0.30902777777777779</v>
      </c>
      <c r="U370" s="3" t="s">
        <v>479</v>
      </c>
      <c r="V370" s="3" t="s">
        <v>480</v>
      </c>
      <c r="W370" s="3" t="s">
        <v>481</v>
      </c>
    </row>
    <row r="371" spans="1:23" ht="15.75" x14ac:dyDescent="0.25">
      <c r="A371" s="6" t="s">
        <v>406</v>
      </c>
      <c r="B371" s="7">
        <v>44777</v>
      </c>
      <c r="C371" s="4" t="str">
        <f t="shared" si="10"/>
        <v>2022</v>
      </c>
      <c r="D371" s="4" t="str">
        <f t="shared" si="11"/>
        <v>Aug</v>
      </c>
      <c r="E371" s="6" t="s">
        <v>27</v>
      </c>
      <c r="F371" s="6" t="s">
        <v>12</v>
      </c>
      <c r="G371" s="6" t="s">
        <v>13</v>
      </c>
      <c r="H371" s="6" t="s">
        <v>23</v>
      </c>
      <c r="I371" s="6">
        <v>51.494177000000001</v>
      </c>
      <c r="J371" s="6" t="s">
        <v>15</v>
      </c>
      <c r="K371" s="6" t="s">
        <v>16</v>
      </c>
      <c r="L371" s="6" t="s">
        <v>17</v>
      </c>
      <c r="M371" s="6">
        <v>-0.18246899999999999</v>
      </c>
      <c r="N371" s="6">
        <v>1</v>
      </c>
      <c r="O371" s="6">
        <v>1</v>
      </c>
      <c r="P371" s="6" t="s">
        <v>476</v>
      </c>
      <c r="Q371" s="6" t="s">
        <v>477</v>
      </c>
      <c r="R371" s="6" t="s">
        <v>483</v>
      </c>
      <c r="S371" s="6">
        <v>30</v>
      </c>
      <c r="T371" s="8">
        <v>0.79999999999999993</v>
      </c>
      <c r="U371" s="6" t="s">
        <v>479</v>
      </c>
      <c r="V371" s="6" t="s">
        <v>480</v>
      </c>
      <c r="W371" s="6" t="s">
        <v>495</v>
      </c>
    </row>
    <row r="372" spans="1:23" ht="15.75" x14ac:dyDescent="0.25">
      <c r="A372" s="3" t="s">
        <v>407</v>
      </c>
      <c r="B372" s="4">
        <v>44778</v>
      </c>
      <c r="C372" s="4" t="str">
        <f t="shared" si="10"/>
        <v>2022</v>
      </c>
      <c r="D372" s="4" t="str">
        <f t="shared" si="11"/>
        <v>Aug</v>
      </c>
      <c r="E372" s="3" t="s">
        <v>34</v>
      </c>
      <c r="F372" s="3" t="s">
        <v>12</v>
      </c>
      <c r="G372" s="3" t="s">
        <v>13</v>
      </c>
      <c r="H372" s="3" t="s">
        <v>14</v>
      </c>
      <c r="I372" s="3">
        <v>51.481485999999997</v>
      </c>
      <c r="J372" s="3" t="s">
        <v>15</v>
      </c>
      <c r="K372" s="3" t="s">
        <v>16</v>
      </c>
      <c r="L372" s="3" t="s">
        <v>17</v>
      </c>
      <c r="M372" s="3">
        <v>-0.187583</v>
      </c>
      <c r="N372" s="3">
        <v>2</v>
      </c>
      <c r="O372" s="3">
        <v>1</v>
      </c>
      <c r="P372" s="3" t="s">
        <v>476</v>
      </c>
      <c r="Q372" s="3" t="s">
        <v>477</v>
      </c>
      <c r="R372" s="3" t="s">
        <v>483</v>
      </c>
      <c r="S372" s="3">
        <v>30</v>
      </c>
      <c r="T372" s="5">
        <v>0.35416666666666669</v>
      </c>
      <c r="U372" s="3" t="s">
        <v>479</v>
      </c>
      <c r="V372" s="3" t="s">
        <v>480</v>
      </c>
      <c r="W372" s="3" t="s">
        <v>481</v>
      </c>
    </row>
    <row r="373" spans="1:23" ht="15.75" x14ac:dyDescent="0.25">
      <c r="A373" s="6" t="s">
        <v>408</v>
      </c>
      <c r="B373" s="7">
        <v>44780</v>
      </c>
      <c r="C373" s="4" t="str">
        <f t="shared" si="10"/>
        <v>2022</v>
      </c>
      <c r="D373" s="4" t="str">
        <f t="shared" si="11"/>
        <v>Aug</v>
      </c>
      <c r="E373" s="6" t="s">
        <v>32</v>
      </c>
      <c r="F373" s="6" t="s">
        <v>12</v>
      </c>
      <c r="G373" s="6" t="s">
        <v>13</v>
      </c>
      <c r="H373" s="6" t="s">
        <v>23</v>
      </c>
      <c r="I373" s="6">
        <v>51.492829</v>
      </c>
      <c r="J373" s="6" t="s">
        <v>15</v>
      </c>
      <c r="K373" s="6" t="s">
        <v>16</v>
      </c>
      <c r="L373" s="6" t="s">
        <v>17</v>
      </c>
      <c r="M373" s="6">
        <v>-0.17676</v>
      </c>
      <c r="N373" s="6">
        <v>1</v>
      </c>
      <c r="O373" s="6">
        <v>1</v>
      </c>
      <c r="P373" s="6" t="s">
        <v>476</v>
      </c>
      <c r="Q373" s="6" t="s">
        <v>477</v>
      </c>
      <c r="R373" s="6" t="s">
        <v>483</v>
      </c>
      <c r="S373" s="6">
        <v>30</v>
      </c>
      <c r="T373" s="8">
        <v>0.63541666666666663</v>
      </c>
      <c r="U373" s="6" t="s">
        <v>479</v>
      </c>
      <c r="V373" s="6" t="s">
        <v>480</v>
      </c>
      <c r="W373" s="6" t="s">
        <v>481</v>
      </c>
    </row>
    <row r="374" spans="1:23" ht="15.75" x14ac:dyDescent="0.25">
      <c r="A374" s="3" t="s">
        <v>409</v>
      </c>
      <c r="B374" s="4">
        <v>44779</v>
      </c>
      <c r="C374" s="4" t="str">
        <f t="shared" si="10"/>
        <v>2022</v>
      </c>
      <c r="D374" s="4" t="str">
        <f t="shared" si="11"/>
        <v>Aug</v>
      </c>
      <c r="E374" s="3" t="s">
        <v>11</v>
      </c>
      <c r="F374" s="3" t="s">
        <v>40</v>
      </c>
      <c r="G374" s="3" t="s">
        <v>41</v>
      </c>
      <c r="H374" s="3" t="s">
        <v>23</v>
      </c>
      <c r="I374" s="3">
        <v>51.503587000000003</v>
      </c>
      <c r="J374" s="3" t="s">
        <v>28</v>
      </c>
      <c r="K374" s="3" t="s">
        <v>16</v>
      </c>
      <c r="L374" s="3" t="s">
        <v>17</v>
      </c>
      <c r="M374" s="3">
        <v>-0.21552399999999999</v>
      </c>
      <c r="N374" s="3">
        <v>1</v>
      </c>
      <c r="O374" s="3">
        <v>2</v>
      </c>
      <c r="P374" s="3" t="s">
        <v>476</v>
      </c>
      <c r="Q374" s="3" t="s">
        <v>482</v>
      </c>
      <c r="R374" s="3" t="s">
        <v>483</v>
      </c>
      <c r="S374" s="3">
        <v>30</v>
      </c>
      <c r="T374" s="5">
        <v>0.84722222222222221</v>
      </c>
      <c r="U374" s="3" t="s">
        <v>479</v>
      </c>
      <c r="V374" s="3" t="s">
        <v>490</v>
      </c>
      <c r="W374" s="3" t="s">
        <v>487</v>
      </c>
    </row>
    <row r="375" spans="1:23" ht="15.75" x14ac:dyDescent="0.25">
      <c r="A375" s="6" t="s">
        <v>410</v>
      </c>
      <c r="B375" s="7">
        <v>44782</v>
      </c>
      <c r="C375" s="4" t="str">
        <f t="shared" si="10"/>
        <v>2022</v>
      </c>
      <c r="D375" s="4" t="str">
        <f t="shared" si="11"/>
        <v>Aug</v>
      </c>
      <c r="E375" s="6" t="s">
        <v>22</v>
      </c>
      <c r="F375" s="6" t="s">
        <v>12</v>
      </c>
      <c r="G375" s="6" t="s">
        <v>13</v>
      </c>
      <c r="H375" s="6" t="s">
        <v>14</v>
      </c>
      <c r="I375" s="6">
        <v>51.498170000000002</v>
      </c>
      <c r="J375" s="6" t="s">
        <v>15</v>
      </c>
      <c r="K375" s="6" t="s">
        <v>16</v>
      </c>
      <c r="L375" s="6" t="s">
        <v>17</v>
      </c>
      <c r="M375" s="6">
        <v>-0.16170799999999999</v>
      </c>
      <c r="N375" s="6">
        <v>1</v>
      </c>
      <c r="O375" s="6">
        <v>1</v>
      </c>
      <c r="P375" s="6" t="s">
        <v>476</v>
      </c>
      <c r="Q375" s="6" t="s">
        <v>477</v>
      </c>
      <c r="R375" s="6" t="s">
        <v>483</v>
      </c>
      <c r="S375" s="6">
        <v>30</v>
      </c>
      <c r="T375" s="8">
        <v>0.66666666666666663</v>
      </c>
      <c r="U375" s="6" t="s">
        <v>479</v>
      </c>
      <c r="V375" s="6" t="s">
        <v>480</v>
      </c>
      <c r="W375" s="6" t="s">
        <v>481</v>
      </c>
    </row>
    <row r="376" spans="1:23" ht="15.75" x14ac:dyDescent="0.25">
      <c r="A376" s="3" t="s">
        <v>411</v>
      </c>
      <c r="B376" s="4">
        <v>44781</v>
      </c>
      <c r="C376" s="4" t="str">
        <f t="shared" si="10"/>
        <v>2022</v>
      </c>
      <c r="D376" s="4" t="str">
        <f t="shared" si="11"/>
        <v>Aug</v>
      </c>
      <c r="E376" s="3" t="s">
        <v>36</v>
      </c>
      <c r="F376" s="3" t="s">
        <v>12</v>
      </c>
      <c r="G376" s="3" t="s">
        <v>13</v>
      </c>
      <c r="H376" s="3" t="s">
        <v>23</v>
      </c>
      <c r="I376" s="3">
        <v>51.480114</v>
      </c>
      <c r="J376" s="3" t="s">
        <v>28</v>
      </c>
      <c r="K376" s="3" t="s">
        <v>16</v>
      </c>
      <c r="L376" s="3" t="s">
        <v>17</v>
      </c>
      <c r="M376" s="3">
        <v>-0.186053</v>
      </c>
      <c r="N376" s="3">
        <v>1</v>
      </c>
      <c r="O376" s="3">
        <v>2</v>
      </c>
      <c r="P376" s="3" t="s">
        <v>476</v>
      </c>
      <c r="Q376" s="3" t="s">
        <v>477</v>
      </c>
      <c r="R376" s="3" t="s">
        <v>483</v>
      </c>
      <c r="S376" s="3">
        <v>30</v>
      </c>
      <c r="T376" s="5">
        <v>1.0416666666666666E-2</v>
      </c>
      <c r="U376" s="3" t="s">
        <v>479</v>
      </c>
      <c r="V376" s="3" t="s">
        <v>480</v>
      </c>
      <c r="W376" s="3" t="s">
        <v>487</v>
      </c>
    </row>
    <row r="377" spans="1:23" ht="15.75" x14ac:dyDescent="0.25">
      <c r="A377" s="6" t="s">
        <v>412</v>
      </c>
      <c r="B377" s="7">
        <v>44773</v>
      </c>
      <c r="C377" s="4" t="str">
        <f t="shared" si="10"/>
        <v>2022</v>
      </c>
      <c r="D377" s="4" t="str">
        <f t="shared" si="11"/>
        <v>Jul</v>
      </c>
      <c r="E377" s="6" t="s">
        <v>32</v>
      </c>
      <c r="F377" s="6" t="s">
        <v>12</v>
      </c>
      <c r="G377" s="6" t="s">
        <v>13</v>
      </c>
      <c r="H377" s="6" t="s">
        <v>23</v>
      </c>
      <c r="I377" s="6">
        <v>51.490622999999999</v>
      </c>
      <c r="J377" s="6" t="s">
        <v>15</v>
      </c>
      <c r="K377" s="6" t="s">
        <v>16</v>
      </c>
      <c r="L377" s="6" t="s">
        <v>17</v>
      </c>
      <c r="M377" s="6">
        <v>-0.173679</v>
      </c>
      <c r="N377" s="6">
        <v>1</v>
      </c>
      <c r="O377" s="6">
        <v>1</v>
      </c>
      <c r="P377" s="6" t="s">
        <v>476</v>
      </c>
      <c r="Q377" s="6" t="s">
        <v>477</v>
      </c>
      <c r="R377" s="6" t="s">
        <v>483</v>
      </c>
      <c r="S377" s="6">
        <v>30</v>
      </c>
      <c r="T377" s="8">
        <v>0.56597222222222221</v>
      </c>
      <c r="U377" s="6" t="s">
        <v>479</v>
      </c>
      <c r="V377" s="6" t="s">
        <v>480</v>
      </c>
      <c r="W377" s="6" t="s">
        <v>489</v>
      </c>
    </row>
    <row r="378" spans="1:23" ht="15.75" x14ac:dyDescent="0.25">
      <c r="A378" s="3" t="s">
        <v>413</v>
      </c>
      <c r="B378" s="4">
        <v>44783</v>
      </c>
      <c r="C378" s="4" t="str">
        <f t="shared" si="10"/>
        <v>2022</v>
      </c>
      <c r="D378" s="4" t="str">
        <f t="shared" si="11"/>
        <v>Aug</v>
      </c>
      <c r="E378" s="3" t="s">
        <v>19</v>
      </c>
      <c r="F378" s="3" t="s">
        <v>12</v>
      </c>
      <c r="G378" s="3" t="s">
        <v>13</v>
      </c>
      <c r="H378" s="3" t="s">
        <v>23</v>
      </c>
      <c r="I378" s="3">
        <v>51.516171</v>
      </c>
      <c r="J378" s="3" t="s">
        <v>15</v>
      </c>
      <c r="K378" s="3" t="s">
        <v>16</v>
      </c>
      <c r="L378" s="3" t="s">
        <v>17</v>
      </c>
      <c r="M378" s="3">
        <v>-0.20926700000000001</v>
      </c>
      <c r="N378" s="3">
        <v>1</v>
      </c>
      <c r="O378" s="3">
        <v>2</v>
      </c>
      <c r="P378" s="3" t="s">
        <v>476</v>
      </c>
      <c r="Q378" s="3" t="s">
        <v>477</v>
      </c>
      <c r="R378" s="3" t="s">
        <v>483</v>
      </c>
      <c r="S378" s="3">
        <v>30</v>
      </c>
      <c r="T378" s="5">
        <v>0.39583333333333331</v>
      </c>
      <c r="U378" s="3" t="s">
        <v>479</v>
      </c>
      <c r="V378" s="3" t="s">
        <v>480</v>
      </c>
      <c r="W378" s="3" t="s">
        <v>481</v>
      </c>
    </row>
    <row r="379" spans="1:23" ht="15.75" x14ac:dyDescent="0.25">
      <c r="A379" s="6" t="s">
        <v>414</v>
      </c>
      <c r="B379" s="7">
        <v>44773</v>
      </c>
      <c r="C379" s="4" t="str">
        <f t="shared" si="10"/>
        <v>2022</v>
      </c>
      <c r="D379" s="4" t="str">
        <f t="shared" si="11"/>
        <v>Jul</v>
      </c>
      <c r="E379" s="6" t="s">
        <v>32</v>
      </c>
      <c r="F379" s="6" t="s">
        <v>25</v>
      </c>
      <c r="G379" s="6" t="s">
        <v>13</v>
      </c>
      <c r="H379" s="6" t="s">
        <v>23</v>
      </c>
      <c r="I379" s="6">
        <v>51.483074999999999</v>
      </c>
      <c r="J379" s="6" t="s">
        <v>28</v>
      </c>
      <c r="K379" s="6" t="s">
        <v>16</v>
      </c>
      <c r="L379" s="6" t="s">
        <v>17</v>
      </c>
      <c r="M379" s="6">
        <v>-0.18564700000000001</v>
      </c>
      <c r="N379" s="6">
        <v>1</v>
      </c>
      <c r="O379" s="6">
        <v>2</v>
      </c>
      <c r="P379" s="6" t="s">
        <v>476</v>
      </c>
      <c r="Q379" s="6" t="s">
        <v>477</v>
      </c>
      <c r="R379" s="6" t="s">
        <v>483</v>
      </c>
      <c r="S379" s="6">
        <v>30</v>
      </c>
      <c r="T379" s="8">
        <v>0.97222222222222221</v>
      </c>
      <c r="U379" s="6" t="s">
        <v>479</v>
      </c>
      <c r="V379" s="6" t="s">
        <v>480</v>
      </c>
      <c r="W379" s="6" t="s">
        <v>489</v>
      </c>
    </row>
    <row r="380" spans="1:23" ht="15.75" x14ac:dyDescent="0.25">
      <c r="A380" s="3" t="s">
        <v>415</v>
      </c>
      <c r="B380" s="4">
        <v>44779</v>
      </c>
      <c r="C380" s="4" t="str">
        <f t="shared" si="10"/>
        <v>2022</v>
      </c>
      <c r="D380" s="4" t="str">
        <f t="shared" si="11"/>
        <v>Aug</v>
      </c>
      <c r="E380" s="3" t="s">
        <v>11</v>
      </c>
      <c r="F380" s="3" t="s">
        <v>25</v>
      </c>
      <c r="G380" s="3" t="s">
        <v>13</v>
      </c>
      <c r="H380" s="3" t="s">
        <v>23</v>
      </c>
      <c r="I380" s="3">
        <v>51.492170000000002</v>
      </c>
      <c r="J380" s="3" t="s">
        <v>15</v>
      </c>
      <c r="K380" s="3" t="s">
        <v>16</v>
      </c>
      <c r="L380" s="3" t="s">
        <v>17</v>
      </c>
      <c r="M380" s="3">
        <v>-0.15762699999999999</v>
      </c>
      <c r="N380" s="3">
        <v>2</v>
      </c>
      <c r="O380" s="3">
        <v>1</v>
      </c>
      <c r="P380" s="3" t="s">
        <v>476</v>
      </c>
      <c r="Q380" s="3" t="s">
        <v>477</v>
      </c>
      <c r="R380" s="3" t="s">
        <v>483</v>
      </c>
      <c r="S380" s="3">
        <v>30</v>
      </c>
      <c r="T380" s="5">
        <v>0.37916666666666665</v>
      </c>
      <c r="U380" s="3" t="s">
        <v>479</v>
      </c>
      <c r="V380" s="3" t="s">
        <v>480</v>
      </c>
      <c r="W380" s="3" t="s">
        <v>481</v>
      </c>
    </row>
    <row r="381" spans="1:23" ht="15.75" x14ac:dyDescent="0.25">
      <c r="A381" s="6" t="s">
        <v>416</v>
      </c>
      <c r="B381" s="7">
        <v>44770</v>
      </c>
      <c r="C381" s="4" t="str">
        <f t="shared" si="10"/>
        <v>2022</v>
      </c>
      <c r="D381" s="4" t="str">
        <f t="shared" si="11"/>
        <v>Jul</v>
      </c>
      <c r="E381" s="6" t="s">
        <v>27</v>
      </c>
      <c r="F381" s="6" t="s">
        <v>12</v>
      </c>
      <c r="G381" s="6" t="s">
        <v>13</v>
      </c>
      <c r="H381" s="6" t="s">
        <v>23</v>
      </c>
      <c r="I381" s="6">
        <v>51.521979999999999</v>
      </c>
      <c r="J381" s="6" t="s">
        <v>15</v>
      </c>
      <c r="K381" s="6" t="s">
        <v>16</v>
      </c>
      <c r="L381" s="6" t="s">
        <v>17</v>
      </c>
      <c r="M381" s="6">
        <v>-0.212787</v>
      </c>
      <c r="N381" s="6">
        <v>1</v>
      </c>
      <c r="O381" s="6">
        <v>2</v>
      </c>
      <c r="P381" s="6" t="s">
        <v>476</v>
      </c>
      <c r="Q381" s="6" t="s">
        <v>477</v>
      </c>
      <c r="R381" s="6" t="s">
        <v>483</v>
      </c>
      <c r="S381" s="6">
        <v>30</v>
      </c>
      <c r="T381" s="8">
        <v>0.53194444444444444</v>
      </c>
      <c r="U381" s="6" t="s">
        <v>479</v>
      </c>
      <c r="V381" s="6" t="s">
        <v>480</v>
      </c>
      <c r="W381" s="6" t="s">
        <v>481</v>
      </c>
    </row>
    <row r="382" spans="1:23" ht="15.75" x14ac:dyDescent="0.25">
      <c r="A382" s="3" t="s">
        <v>417</v>
      </c>
      <c r="B382" s="4">
        <v>44773</v>
      </c>
      <c r="C382" s="4" t="str">
        <f t="shared" si="10"/>
        <v>2022</v>
      </c>
      <c r="D382" s="4" t="str">
        <f t="shared" si="11"/>
        <v>Jul</v>
      </c>
      <c r="E382" s="3" t="s">
        <v>32</v>
      </c>
      <c r="F382" s="3" t="s">
        <v>25</v>
      </c>
      <c r="G382" s="3" t="s">
        <v>20</v>
      </c>
      <c r="H382" s="3" t="s">
        <v>14</v>
      </c>
      <c r="I382" s="3">
        <v>51.494469000000002</v>
      </c>
      <c r="J382" s="3" t="s">
        <v>15</v>
      </c>
      <c r="K382" s="3" t="s">
        <v>16</v>
      </c>
      <c r="L382" s="3" t="s">
        <v>17</v>
      </c>
      <c r="M382" s="3">
        <v>-0.19556699999999999</v>
      </c>
      <c r="N382" s="3">
        <v>1</v>
      </c>
      <c r="O382" s="3">
        <v>1</v>
      </c>
      <c r="P382" s="3" t="s">
        <v>476</v>
      </c>
      <c r="Q382" s="3" t="s">
        <v>477</v>
      </c>
      <c r="R382" s="3" t="s">
        <v>488</v>
      </c>
      <c r="S382" s="3">
        <v>30</v>
      </c>
      <c r="T382" s="5">
        <v>0.31805555555555554</v>
      </c>
      <c r="U382" s="3" t="s">
        <v>479</v>
      </c>
      <c r="V382" s="3" t="s">
        <v>480</v>
      </c>
      <c r="W382" s="3" t="s">
        <v>497</v>
      </c>
    </row>
    <row r="383" spans="1:23" ht="15.75" x14ac:dyDescent="0.25">
      <c r="A383" s="6" t="s">
        <v>418</v>
      </c>
      <c r="B383" s="7">
        <v>44785</v>
      </c>
      <c r="C383" s="4" t="str">
        <f t="shared" si="10"/>
        <v>2022</v>
      </c>
      <c r="D383" s="4" t="str">
        <f t="shared" si="11"/>
        <v>Aug</v>
      </c>
      <c r="E383" s="6" t="s">
        <v>34</v>
      </c>
      <c r="F383" s="6" t="s">
        <v>25</v>
      </c>
      <c r="G383" s="6" t="s">
        <v>20</v>
      </c>
      <c r="H383" s="6" t="s">
        <v>14</v>
      </c>
      <c r="I383" s="6">
        <v>51.493428999999999</v>
      </c>
      <c r="J383" s="6" t="s">
        <v>15</v>
      </c>
      <c r="K383" s="6" t="s">
        <v>16</v>
      </c>
      <c r="L383" s="6" t="s">
        <v>17</v>
      </c>
      <c r="M383" s="6">
        <v>-0.169101</v>
      </c>
      <c r="N383" s="6">
        <v>1</v>
      </c>
      <c r="O383" s="6">
        <v>2</v>
      </c>
      <c r="P383" s="6" t="s">
        <v>476</v>
      </c>
      <c r="Q383" s="6" t="s">
        <v>477</v>
      </c>
      <c r="R383" s="6" t="s">
        <v>483</v>
      </c>
      <c r="S383" s="6">
        <v>30</v>
      </c>
      <c r="T383" s="8">
        <v>0.59722222222222221</v>
      </c>
      <c r="U383" s="6" t="s">
        <v>479</v>
      </c>
      <c r="V383" s="6" t="s">
        <v>480</v>
      </c>
      <c r="W383" s="6" t="s">
        <v>481</v>
      </c>
    </row>
    <row r="384" spans="1:23" ht="15.75" x14ac:dyDescent="0.25">
      <c r="A384" s="3" t="s">
        <v>419</v>
      </c>
      <c r="B384" s="4">
        <v>44782</v>
      </c>
      <c r="C384" s="4" t="str">
        <f t="shared" si="10"/>
        <v>2022</v>
      </c>
      <c r="D384" s="4" t="str">
        <f t="shared" si="11"/>
        <v>Aug</v>
      </c>
      <c r="E384" s="3" t="s">
        <v>22</v>
      </c>
      <c r="F384" s="3" t="s">
        <v>12</v>
      </c>
      <c r="G384" s="3" t="s">
        <v>13</v>
      </c>
      <c r="H384" s="3" t="s">
        <v>14</v>
      </c>
      <c r="I384" s="3">
        <v>51.492519000000001</v>
      </c>
      <c r="J384" s="3" t="s">
        <v>28</v>
      </c>
      <c r="K384" s="3" t="s">
        <v>16</v>
      </c>
      <c r="L384" s="3" t="s">
        <v>17</v>
      </c>
      <c r="M384" s="3">
        <v>-0.156893</v>
      </c>
      <c r="N384" s="3">
        <v>1</v>
      </c>
      <c r="O384" s="3">
        <v>1</v>
      </c>
      <c r="P384" s="3" t="s">
        <v>476</v>
      </c>
      <c r="Q384" s="3" t="s">
        <v>477</v>
      </c>
      <c r="R384" s="3" t="s">
        <v>478</v>
      </c>
      <c r="S384" s="3">
        <v>30</v>
      </c>
      <c r="T384" s="5">
        <v>0.14583333333333334</v>
      </c>
      <c r="U384" s="3" t="s">
        <v>479</v>
      </c>
      <c r="V384" s="3" t="s">
        <v>480</v>
      </c>
      <c r="W384" s="3" t="s">
        <v>481</v>
      </c>
    </row>
    <row r="385" spans="1:23" ht="15.75" x14ac:dyDescent="0.25">
      <c r="A385" s="6" t="s">
        <v>420</v>
      </c>
      <c r="B385" s="7">
        <v>44786</v>
      </c>
      <c r="C385" s="4" t="str">
        <f t="shared" si="10"/>
        <v>2022</v>
      </c>
      <c r="D385" s="4" t="str">
        <f t="shared" si="11"/>
        <v>Aug</v>
      </c>
      <c r="E385" s="6" t="s">
        <v>11</v>
      </c>
      <c r="F385" s="6" t="s">
        <v>40</v>
      </c>
      <c r="G385" s="6" t="s">
        <v>41</v>
      </c>
      <c r="H385" s="6" t="s">
        <v>23</v>
      </c>
      <c r="I385" s="6">
        <v>51.494853999999997</v>
      </c>
      <c r="J385" s="6" t="s">
        <v>15</v>
      </c>
      <c r="K385" s="6" t="s">
        <v>16</v>
      </c>
      <c r="L385" s="6" t="s">
        <v>17</v>
      </c>
      <c r="M385" s="6">
        <v>-0.203043</v>
      </c>
      <c r="N385" s="6">
        <v>2</v>
      </c>
      <c r="O385" s="6">
        <v>4</v>
      </c>
      <c r="P385" s="6" t="s">
        <v>476</v>
      </c>
      <c r="Q385" s="6" t="s">
        <v>477</v>
      </c>
      <c r="R385" s="6" t="s">
        <v>478</v>
      </c>
      <c r="S385" s="6">
        <v>30</v>
      </c>
      <c r="T385" s="8">
        <v>0.52152777777777781</v>
      </c>
      <c r="U385" s="6" t="s">
        <v>479</v>
      </c>
      <c r="V385" s="6" t="s">
        <v>480</v>
      </c>
      <c r="W385" s="6" t="s">
        <v>481</v>
      </c>
    </row>
    <row r="386" spans="1:23" ht="15.75" x14ac:dyDescent="0.25">
      <c r="A386" s="3" t="s">
        <v>421</v>
      </c>
      <c r="B386" s="4">
        <v>44789</v>
      </c>
      <c r="C386" s="4" t="str">
        <f t="shared" si="10"/>
        <v>2022</v>
      </c>
      <c r="D386" s="4" t="str">
        <f t="shared" si="11"/>
        <v>Aug</v>
      </c>
      <c r="E386" s="3" t="s">
        <v>22</v>
      </c>
      <c r="F386" s="3" t="s">
        <v>12</v>
      </c>
      <c r="G386" s="3" t="s">
        <v>20</v>
      </c>
      <c r="H386" s="3" t="s">
        <v>23</v>
      </c>
      <c r="I386" s="3">
        <v>51.488672999999999</v>
      </c>
      <c r="J386" s="3" t="s">
        <v>15</v>
      </c>
      <c r="K386" s="3" t="s">
        <v>16</v>
      </c>
      <c r="L386" s="3" t="s">
        <v>17</v>
      </c>
      <c r="M386" s="3">
        <v>-0.16972400000000001</v>
      </c>
      <c r="N386" s="3">
        <v>1</v>
      </c>
      <c r="O386" s="3">
        <v>2</v>
      </c>
      <c r="P386" s="3" t="s">
        <v>476</v>
      </c>
      <c r="Q386" s="3" t="s">
        <v>477</v>
      </c>
      <c r="R386" s="3" t="s">
        <v>483</v>
      </c>
      <c r="S386" s="3">
        <v>30</v>
      </c>
      <c r="T386" s="5">
        <v>0.71736111111111101</v>
      </c>
      <c r="U386" s="3" t="s">
        <v>479</v>
      </c>
      <c r="V386" s="3" t="s">
        <v>480</v>
      </c>
      <c r="W386" s="3" t="s">
        <v>487</v>
      </c>
    </row>
    <row r="387" spans="1:23" ht="15.75" x14ac:dyDescent="0.25">
      <c r="A387" s="6" t="s">
        <v>422</v>
      </c>
      <c r="B387" s="7">
        <v>44780</v>
      </c>
      <c r="C387" s="4" t="str">
        <f t="shared" ref="C387:C450" si="12">TEXT(B387,"yyyy")</f>
        <v>2022</v>
      </c>
      <c r="D387" s="4" t="str">
        <f t="shared" ref="D387:D450" si="13">TEXT(B387,"mmm")</f>
        <v>Aug</v>
      </c>
      <c r="E387" s="6" t="s">
        <v>32</v>
      </c>
      <c r="F387" s="6" t="s">
        <v>25</v>
      </c>
      <c r="G387" s="6" t="s">
        <v>20</v>
      </c>
      <c r="H387" s="6" t="s">
        <v>23</v>
      </c>
      <c r="I387" s="6">
        <v>51.516807</v>
      </c>
      <c r="J387" s="6" t="s">
        <v>28</v>
      </c>
      <c r="K387" s="6" t="s">
        <v>16</v>
      </c>
      <c r="L387" s="6" t="s">
        <v>17</v>
      </c>
      <c r="M387" s="6">
        <v>-0.209674</v>
      </c>
      <c r="N387" s="6">
        <v>1</v>
      </c>
      <c r="O387" s="6">
        <v>1</v>
      </c>
      <c r="P387" s="6" t="s">
        <v>476</v>
      </c>
      <c r="Q387" s="6" t="s">
        <v>477</v>
      </c>
      <c r="R387" s="6" t="s">
        <v>483</v>
      </c>
      <c r="S387" s="6">
        <v>30</v>
      </c>
      <c r="T387" s="8">
        <v>0.93194444444444446</v>
      </c>
      <c r="U387" s="6" t="s">
        <v>479</v>
      </c>
      <c r="V387" s="6" t="s">
        <v>480</v>
      </c>
      <c r="W387" s="6" t="s">
        <v>487</v>
      </c>
    </row>
    <row r="388" spans="1:23" ht="15.75" x14ac:dyDescent="0.25">
      <c r="A388" s="3" t="s">
        <v>423</v>
      </c>
      <c r="B388" s="4">
        <v>44791</v>
      </c>
      <c r="C388" s="4" t="str">
        <f t="shared" si="12"/>
        <v>2022</v>
      </c>
      <c r="D388" s="4" t="str">
        <f t="shared" si="13"/>
        <v>Aug</v>
      </c>
      <c r="E388" s="3" t="s">
        <v>27</v>
      </c>
      <c r="F388" s="3" t="s">
        <v>12</v>
      </c>
      <c r="G388" s="3" t="s">
        <v>13</v>
      </c>
      <c r="H388" s="3" t="s">
        <v>23</v>
      </c>
      <c r="I388" s="3">
        <v>51.496896</v>
      </c>
      <c r="J388" s="3" t="s">
        <v>15</v>
      </c>
      <c r="K388" s="3" t="s">
        <v>16</v>
      </c>
      <c r="L388" s="3" t="s">
        <v>17</v>
      </c>
      <c r="M388" s="3">
        <v>-0.16075</v>
      </c>
      <c r="N388" s="3">
        <v>2</v>
      </c>
      <c r="O388" s="3">
        <v>2</v>
      </c>
      <c r="P388" s="3" t="s">
        <v>476</v>
      </c>
      <c r="Q388" s="3" t="s">
        <v>477</v>
      </c>
      <c r="R388" s="3" t="s">
        <v>483</v>
      </c>
      <c r="S388" s="3">
        <v>30</v>
      </c>
      <c r="T388" s="5">
        <v>0.4201388888888889</v>
      </c>
      <c r="U388" s="3" t="s">
        <v>479</v>
      </c>
      <c r="V388" s="3" t="s">
        <v>480</v>
      </c>
      <c r="W388" s="3" t="s">
        <v>497</v>
      </c>
    </row>
    <row r="389" spans="1:23" ht="15.75" x14ac:dyDescent="0.25">
      <c r="A389" s="6" t="s">
        <v>424</v>
      </c>
      <c r="B389" s="7">
        <v>44791</v>
      </c>
      <c r="C389" s="4" t="str">
        <f t="shared" si="12"/>
        <v>2022</v>
      </c>
      <c r="D389" s="4" t="str">
        <f t="shared" si="13"/>
        <v>Aug</v>
      </c>
      <c r="E389" s="6" t="s">
        <v>27</v>
      </c>
      <c r="F389" s="6" t="s">
        <v>40</v>
      </c>
      <c r="G389" s="6" t="s">
        <v>41</v>
      </c>
      <c r="H389" s="6" t="s">
        <v>23</v>
      </c>
      <c r="I389" s="6">
        <v>51.495049000000002</v>
      </c>
      <c r="J389" s="6" t="s">
        <v>15</v>
      </c>
      <c r="K389" s="6" t="s">
        <v>16</v>
      </c>
      <c r="L389" s="6" t="s">
        <v>17</v>
      </c>
      <c r="M389" s="6">
        <v>-0.17494299999999999</v>
      </c>
      <c r="N389" s="6">
        <v>1</v>
      </c>
      <c r="O389" s="6">
        <v>1</v>
      </c>
      <c r="P389" s="6" t="s">
        <v>476</v>
      </c>
      <c r="Q389" s="6" t="s">
        <v>477</v>
      </c>
      <c r="R389" s="6" t="s">
        <v>483</v>
      </c>
      <c r="S389" s="6">
        <v>30</v>
      </c>
      <c r="T389" s="8">
        <v>0.41666666666666669</v>
      </c>
      <c r="U389" s="6" t="s">
        <v>479</v>
      </c>
      <c r="V389" s="6" t="s">
        <v>480</v>
      </c>
      <c r="W389" s="6" t="s">
        <v>481</v>
      </c>
    </row>
    <row r="390" spans="1:23" ht="15.75" x14ac:dyDescent="0.25">
      <c r="A390" s="3" t="s">
        <v>425</v>
      </c>
      <c r="B390" s="4">
        <v>44785</v>
      </c>
      <c r="C390" s="4" t="str">
        <f t="shared" si="12"/>
        <v>2022</v>
      </c>
      <c r="D390" s="4" t="str">
        <f t="shared" si="13"/>
        <v>Aug</v>
      </c>
      <c r="E390" s="3" t="s">
        <v>34</v>
      </c>
      <c r="F390" s="3" t="s">
        <v>12</v>
      </c>
      <c r="G390" s="3" t="s">
        <v>13</v>
      </c>
      <c r="H390" s="3" t="s">
        <v>23</v>
      </c>
      <c r="I390" s="3">
        <v>51.480786000000002</v>
      </c>
      <c r="J390" s="3" t="s">
        <v>15</v>
      </c>
      <c r="K390" s="3" t="s">
        <v>16</v>
      </c>
      <c r="L390" s="3" t="s">
        <v>17</v>
      </c>
      <c r="M390" s="3">
        <v>-0.17724100000000001</v>
      </c>
      <c r="N390" s="3">
        <v>1</v>
      </c>
      <c r="O390" s="3">
        <v>3</v>
      </c>
      <c r="P390" s="3" t="s">
        <v>476</v>
      </c>
      <c r="Q390" s="3" t="s">
        <v>477</v>
      </c>
      <c r="R390" s="3" t="s">
        <v>483</v>
      </c>
      <c r="S390" s="3">
        <v>30</v>
      </c>
      <c r="T390" s="5">
        <v>0.25</v>
      </c>
      <c r="U390" s="3" t="s">
        <v>479</v>
      </c>
      <c r="V390" s="3" t="s">
        <v>480</v>
      </c>
      <c r="W390" s="3" t="s">
        <v>481</v>
      </c>
    </row>
    <row r="391" spans="1:23" ht="15.75" x14ac:dyDescent="0.25">
      <c r="A391" s="6" t="s">
        <v>426</v>
      </c>
      <c r="B391" s="7">
        <v>44786</v>
      </c>
      <c r="C391" s="4" t="str">
        <f t="shared" si="12"/>
        <v>2022</v>
      </c>
      <c r="D391" s="4" t="str">
        <f t="shared" si="13"/>
        <v>Aug</v>
      </c>
      <c r="E391" s="6" t="s">
        <v>11</v>
      </c>
      <c r="F391" s="6" t="s">
        <v>12</v>
      </c>
      <c r="G391" s="6" t="s">
        <v>13</v>
      </c>
      <c r="H391" s="6" t="s">
        <v>23</v>
      </c>
      <c r="I391" s="6">
        <v>51.484479999999998</v>
      </c>
      <c r="J391" s="6" t="s">
        <v>15</v>
      </c>
      <c r="K391" s="6" t="s">
        <v>16</v>
      </c>
      <c r="L391" s="6" t="s">
        <v>17</v>
      </c>
      <c r="M391" s="6">
        <v>-0.18343100000000001</v>
      </c>
      <c r="N391" s="6">
        <v>1</v>
      </c>
      <c r="O391" s="6">
        <v>2</v>
      </c>
      <c r="P391" s="6" t="s">
        <v>476</v>
      </c>
      <c r="Q391" s="6" t="s">
        <v>477</v>
      </c>
      <c r="R391" s="6" t="s">
        <v>483</v>
      </c>
      <c r="S391" s="6">
        <v>30</v>
      </c>
      <c r="T391" s="8">
        <v>0.75</v>
      </c>
      <c r="U391" s="6" t="s">
        <v>665</v>
      </c>
      <c r="V391" s="6" t="s">
        <v>480</v>
      </c>
      <c r="W391" s="6" t="s">
        <v>499</v>
      </c>
    </row>
    <row r="392" spans="1:23" ht="15.75" x14ac:dyDescent="0.25">
      <c r="A392" s="3" t="s">
        <v>427</v>
      </c>
      <c r="B392" s="4">
        <v>44785</v>
      </c>
      <c r="C392" s="4" t="str">
        <f t="shared" si="12"/>
        <v>2022</v>
      </c>
      <c r="D392" s="4" t="str">
        <f t="shared" si="13"/>
        <v>Aug</v>
      </c>
      <c r="E392" s="3" t="s">
        <v>34</v>
      </c>
      <c r="F392" s="3" t="s">
        <v>40</v>
      </c>
      <c r="G392" s="3" t="s">
        <v>41</v>
      </c>
      <c r="H392" s="3" t="s">
        <v>23</v>
      </c>
      <c r="I392" s="3">
        <v>51.483139000000001</v>
      </c>
      <c r="J392" s="3" t="s">
        <v>15</v>
      </c>
      <c r="K392" s="3" t="s">
        <v>16</v>
      </c>
      <c r="L392" s="3" t="s">
        <v>17</v>
      </c>
      <c r="M392" s="3">
        <v>-0.17815500000000001</v>
      </c>
      <c r="N392" s="3">
        <v>2</v>
      </c>
      <c r="O392" s="3">
        <v>3</v>
      </c>
      <c r="P392" s="3" t="s">
        <v>476</v>
      </c>
      <c r="Q392" s="3" t="s">
        <v>477</v>
      </c>
      <c r="R392" s="3" t="s">
        <v>483</v>
      </c>
      <c r="S392" s="3">
        <v>30</v>
      </c>
      <c r="T392" s="5">
        <v>0.73958333333333337</v>
      </c>
      <c r="U392" s="3" t="s">
        <v>665</v>
      </c>
      <c r="V392" s="3" t="s">
        <v>480</v>
      </c>
      <c r="W392" s="3" t="s">
        <v>481</v>
      </c>
    </row>
    <row r="393" spans="1:23" ht="15.75" x14ac:dyDescent="0.25">
      <c r="A393" s="6" t="s">
        <v>428</v>
      </c>
      <c r="B393" s="7">
        <v>44790</v>
      </c>
      <c r="C393" s="4" t="str">
        <f t="shared" si="12"/>
        <v>2022</v>
      </c>
      <c r="D393" s="4" t="str">
        <f t="shared" si="13"/>
        <v>Aug</v>
      </c>
      <c r="E393" s="6" t="s">
        <v>19</v>
      </c>
      <c r="F393" s="6" t="s">
        <v>12</v>
      </c>
      <c r="G393" s="6" t="s">
        <v>13</v>
      </c>
      <c r="H393" s="6" t="s">
        <v>23</v>
      </c>
      <c r="I393" s="6">
        <v>51.482660000000003</v>
      </c>
      <c r="J393" s="6" t="s">
        <v>15</v>
      </c>
      <c r="K393" s="6" t="s">
        <v>16</v>
      </c>
      <c r="L393" s="6" t="s">
        <v>17</v>
      </c>
      <c r="M393" s="6">
        <v>-0.170541</v>
      </c>
      <c r="N393" s="6">
        <v>1</v>
      </c>
      <c r="O393" s="6">
        <v>2</v>
      </c>
      <c r="P393" s="6" t="s">
        <v>476</v>
      </c>
      <c r="Q393" s="6" t="s">
        <v>477</v>
      </c>
      <c r="R393" s="6" t="s">
        <v>483</v>
      </c>
      <c r="S393" s="6">
        <v>30</v>
      </c>
      <c r="T393" s="8">
        <v>0.75694444444444453</v>
      </c>
      <c r="U393" s="6" t="s">
        <v>665</v>
      </c>
      <c r="V393" s="6" t="s">
        <v>480</v>
      </c>
      <c r="W393" s="6" t="s">
        <v>492</v>
      </c>
    </row>
    <row r="394" spans="1:23" ht="15.75" x14ac:dyDescent="0.25">
      <c r="A394" s="3" t="s">
        <v>429</v>
      </c>
      <c r="B394" s="4">
        <v>44791</v>
      </c>
      <c r="C394" s="4" t="str">
        <f t="shared" si="12"/>
        <v>2022</v>
      </c>
      <c r="D394" s="4" t="str">
        <f t="shared" si="13"/>
        <v>Aug</v>
      </c>
      <c r="E394" s="3" t="s">
        <v>27</v>
      </c>
      <c r="F394" s="3" t="s">
        <v>12</v>
      </c>
      <c r="G394" s="3" t="s">
        <v>20</v>
      </c>
      <c r="H394" s="3" t="s">
        <v>23</v>
      </c>
      <c r="I394" s="3">
        <v>51.518470999999998</v>
      </c>
      <c r="J394" s="3" t="s">
        <v>15</v>
      </c>
      <c r="K394" s="3" t="s">
        <v>16</v>
      </c>
      <c r="L394" s="3" t="s">
        <v>17</v>
      </c>
      <c r="M394" s="3">
        <v>-0.21854599999999999</v>
      </c>
      <c r="N394" s="3">
        <v>1</v>
      </c>
      <c r="O394" s="3">
        <v>1</v>
      </c>
      <c r="P394" s="3" t="s">
        <v>476</v>
      </c>
      <c r="Q394" s="3" t="s">
        <v>477</v>
      </c>
      <c r="R394" s="3" t="s">
        <v>483</v>
      </c>
      <c r="S394" s="3">
        <v>30</v>
      </c>
      <c r="T394" s="5">
        <v>0.37916666666666665</v>
      </c>
      <c r="U394" s="3" t="s">
        <v>665</v>
      </c>
      <c r="V394" s="3" t="s">
        <v>480</v>
      </c>
      <c r="W394" s="3" t="s">
        <v>481</v>
      </c>
    </row>
    <row r="395" spans="1:23" ht="15.75" x14ac:dyDescent="0.25">
      <c r="A395" s="6" t="s">
        <v>430</v>
      </c>
      <c r="B395" s="7">
        <v>44794</v>
      </c>
      <c r="C395" s="4" t="str">
        <f t="shared" si="12"/>
        <v>2022</v>
      </c>
      <c r="D395" s="4" t="str">
        <f t="shared" si="13"/>
        <v>Aug</v>
      </c>
      <c r="E395" s="6" t="s">
        <v>32</v>
      </c>
      <c r="F395" s="6" t="s">
        <v>12</v>
      </c>
      <c r="G395" s="6" t="s">
        <v>13</v>
      </c>
      <c r="H395" s="6" t="s">
        <v>23</v>
      </c>
      <c r="I395" s="6">
        <v>51.50806</v>
      </c>
      <c r="J395" s="6" t="s">
        <v>15</v>
      </c>
      <c r="K395" s="6" t="s">
        <v>16</v>
      </c>
      <c r="L395" s="6" t="s">
        <v>17</v>
      </c>
      <c r="M395" s="6">
        <v>-0.202236</v>
      </c>
      <c r="N395" s="6">
        <v>1</v>
      </c>
      <c r="O395" s="6">
        <v>2</v>
      </c>
      <c r="P395" s="6" t="s">
        <v>476</v>
      </c>
      <c r="Q395" s="6" t="s">
        <v>477</v>
      </c>
      <c r="R395" s="6" t="s">
        <v>483</v>
      </c>
      <c r="S395" s="6">
        <v>30</v>
      </c>
      <c r="T395" s="8">
        <v>0.70138888888888884</v>
      </c>
      <c r="U395" s="6" t="s">
        <v>665</v>
      </c>
      <c r="V395" s="6" t="s">
        <v>480</v>
      </c>
      <c r="W395" s="6" t="s">
        <v>481</v>
      </c>
    </row>
    <row r="396" spans="1:23" ht="15.75" x14ac:dyDescent="0.25">
      <c r="A396" s="3" t="s">
        <v>431</v>
      </c>
      <c r="B396" s="4">
        <v>44793</v>
      </c>
      <c r="C396" s="4" t="str">
        <f t="shared" si="12"/>
        <v>2022</v>
      </c>
      <c r="D396" s="4" t="str">
        <f t="shared" si="13"/>
        <v>Aug</v>
      </c>
      <c r="E396" s="3" t="s">
        <v>11</v>
      </c>
      <c r="F396" s="3" t="s">
        <v>40</v>
      </c>
      <c r="G396" s="3" t="s">
        <v>41</v>
      </c>
      <c r="H396" s="3" t="s">
        <v>23</v>
      </c>
      <c r="I396" s="3">
        <v>51.491920999999998</v>
      </c>
      <c r="J396" s="3" t="s">
        <v>15</v>
      </c>
      <c r="K396" s="3" t="s">
        <v>16</v>
      </c>
      <c r="L396" s="3" t="s">
        <v>17</v>
      </c>
      <c r="M396" s="3">
        <v>-0.15893399999999999</v>
      </c>
      <c r="N396" s="3">
        <v>1</v>
      </c>
      <c r="O396" s="3">
        <v>2</v>
      </c>
      <c r="P396" s="3" t="s">
        <v>476</v>
      </c>
      <c r="Q396" s="3" t="s">
        <v>477</v>
      </c>
      <c r="R396" s="3" t="s">
        <v>483</v>
      </c>
      <c r="S396" s="3">
        <v>30</v>
      </c>
      <c r="T396" s="5">
        <v>0.27638888888888885</v>
      </c>
      <c r="U396" s="3" t="s">
        <v>665</v>
      </c>
      <c r="V396" s="3" t="s">
        <v>480</v>
      </c>
      <c r="W396" s="3" t="s">
        <v>481</v>
      </c>
    </row>
    <row r="397" spans="1:23" ht="15.75" x14ac:dyDescent="0.25">
      <c r="A397" s="6" t="s">
        <v>432</v>
      </c>
      <c r="B397" s="7">
        <v>44787</v>
      </c>
      <c r="C397" s="4" t="str">
        <f t="shared" si="12"/>
        <v>2022</v>
      </c>
      <c r="D397" s="4" t="str">
        <f t="shared" si="13"/>
        <v>Aug</v>
      </c>
      <c r="E397" s="6" t="s">
        <v>32</v>
      </c>
      <c r="F397" s="6" t="s">
        <v>25</v>
      </c>
      <c r="G397" s="6" t="s">
        <v>20</v>
      </c>
      <c r="H397" s="6" t="s">
        <v>23</v>
      </c>
      <c r="I397" s="6">
        <v>51.492654999999999</v>
      </c>
      <c r="J397" s="6" t="s">
        <v>28</v>
      </c>
      <c r="K397" s="6" t="s">
        <v>16</v>
      </c>
      <c r="L397" s="6" t="s">
        <v>17</v>
      </c>
      <c r="M397" s="6">
        <v>-0.20039299999999999</v>
      </c>
      <c r="N397" s="6">
        <v>4</v>
      </c>
      <c r="O397" s="6">
        <v>2</v>
      </c>
      <c r="P397" s="6" t="s">
        <v>476</v>
      </c>
      <c r="Q397" s="6" t="s">
        <v>477</v>
      </c>
      <c r="R397" s="6" t="s">
        <v>488</v>
      </c>
      <c r="S397" s="6">
        <v>30</v>
      </c>
      <c r="T397" s="8">
        <v>1.3888888888888888E-2</v>
      </c>
      <c r="U397" s="6" t="s">
        <v>665</v>
      </c>
      <c r="V397" s="6" t="s">
        <v>480</v>
      </c>
      <c r="W397" s="6" t="s">
        <v>481</v>
      </c>
    </row>
    <row r="398" spans="1:23" ht="15.75" x14ac:dyDescent="0.25">
      <c r="A398" s="3" t="s">
        <v>433</v>
      </c>
      <c r="B398" s="4">
        <v>44794</v>
      </c>
      <c r="C398" s="4" t="str">
        <f t="shared" si="12"/>
        <v>2022</v>
      </c>
      <c r="D398" s="4" t="str">
        <f t="shared" si="13"/>
        <v>Aug</v>
      </c>
      <c r="E398" s="3" t="s">
        <v>32</v>
      </c>
      <c r="F398" s="3" t="s">
        <v>40</v>
      </c>
      <c r="G398" s="3" t="s">
        <v>41</v>
      </c>
      <c r="H398" s="3" t="s">
        <v>23</v>
      </c>
      <c r="I398" s="3">
        <v>51.502951000000003</v>
      </c>
      <c r="J398" s="3" t="s">
        <v>15</v>
      </c>
      <c r="K398" s="3" t="s">
        <v>16</v>
      </c>
      <c r="L398" s="3" t="s">
        <v>17</v>
      </c>
      <c r="M398" s="3">
        <v>-0.19162999999999999</v>
      </c>
      <c r="N398" s="3">
        <v>1</v>
      </c>
      <c r="O398" s="3">
        <v>1</v>
      </c>
      <c r="P398" s="3" t="s">
        <v>476</v>
      </c>
      <c r="Q398" s="3" t="s">
        <v>477</v>
      </c>
      <c r="R398" s="3" t="s">
        <v>483</v>
      </c>
      <c r="S398" s="3">
        <v>30</v>
      </c>
      <c r="T398" s="5">
        <v>0.56041666666666667</v>
      </c>
      <c r="U398" s="3" t="s">
        <v>665</v>
      </c>
      <c r="V398" s="3" t="s">
        <v>480</v>
      </c>
      <c r="W398" s="3" t="s">
        <v>481</v>
      </c>
    </row>
    <row r="399" spans="1:23" ht="15.75" x14ac:dyDescent="0.25">
      <c r="A399" s="6" t="s">
        <v>434</v>
      </c>
      <c r="B399" s="7">
        <v>44789</v>
      </c>
      <c r="C399" s="4" t="str">
        <f t="shared" si="12"/>
        <v>2022</v>
      </c>
      <c r="D399" s="4" t="str">
        <f t="shared" si="13"/>
        <v>Aug</v>
      </c>
      <c r="E399" s="6" t="s">
        <v>22</v>
      </c>
      <c r="F399" s="6" t="s">
        <v>12</v>
      </c>
      <c r="G399" s="6" t="s">
        <v>20</v>
      </c>
      <c r="H399" s="6" t="s">
        <v>23</v>
      </c>
      <c r="I399" s="6">
        <v>51.521999999999998</v>
      </c>
      <c r="J399" s="6" t="s">
        <v>15</v>
      </c>
      <c r="K399" s="6" t="s">
        <v>16</v>
      </c>
      <c r="L399" s="6" t="s">
        <v>17</v>
      </c>
      <c r="M399" s="6">
        <v>-0.208173</v>
      </c>
      <c r="N399" s="6">
        <v>1</v>
      </c>
      <c r="O399" s="6">
        <v>2</v>
      </c>
      <c r="P399" s="6" t="s">
        <v>476</v>
      </c>
      <c r="Q399" s="6" t="s">
        <v>477</v>
      </c>
      <c r="R399" s="6" t="s">
        <v>483</v>
      </c>
      <c r="S399" s="6">
        <v>30</v>
      </c>
      <c r="T399" s="8">
        <v>0.77083333333333337</v>
      </c>
      <c r="U399" s="6" t="s">
        <v>665</v>
      </c>
      <c r="V399" s="6" t="s">
        <v>480</v>
      </c>
      <c r="W399" s="6" t="s">
        <v>489</v>
      </c>
    </row>
    <row r="400" spans="1:23" ht="15.75" x14ac:dyDescent="0.25">
      <c r="A400" s="3" t="s">
        <v>435</v>
      </c>
      <c r="B400" s="4">
        <v>44793</v>
      </c>
      <c r="C400" s="4" t="str">
        <f t="shared" si="12"/>
        <v>2022</v>
      </c>
      <c r="D400" s="4" t="str">
        <f t="shared" si="13"/>
        <v>Aug</v>
      </c>
      <c r="E400" s="3" t="s">
        <v>11</v>
      </c>
      <c r="F400" s="3" t="s">
        <v>12</v>
      </c>
      <c r="G400" s="3" t="s">
        <v>13</v>
      </c>
      <c r="H400" s="3" t="s">
        <v>23</v>
      </c>
      <c r="I400" s="3">
        <v>51.508127000000002</v>
      </c>
      <c r="J400" s="3" t="s">
        <v>28</v>
      </c>
      <c r="K400" s="3" t="s">
        <v>16</v>
      </c>
      <c r="L400" s="3" t="s">
        <v>17</v>
      </c>
      <c r="M400" s="3">
        <v>-0.194884</v>
      </c>
      <c r="N400" s="3">
        <v>1</v>
      </c>
      <c r="O400" s="3">
        <v>1</v>
      </c>
      <c r="P400" s="3" t="s">
        <v>476</v>
      </c>
      <c r="Q400" s="3" t="s">
        <v>477</v>
      </c>
      <c r="R400" s="3" t="s">
        <v>478</v>
      </c>
      <c r="S400" s="3">
        <v>30</v>
      </c>
      <c r="T400" s="5">
        <v>0.81597222222222221</v>
      </c>
      <c r="U400" s="3" t="s">
        <v>665</v>
      </c>
      <c r="V400" s="3" t="s">
        <v>480</v>
      </c>
      <c r="W400" s="3" t="s">
        <v>481</v>
      </c>
    </row>
    <row r="401" spans="1:23" ht="15.75" x14ac:dyDescent="0.25">
      <c r="A401" s="6" t="s">
        <v>436</v>
      </c>
      <c r="B401" s="7">
        <v>44763</v>
      </c>
      <c r="C401" s="4" t="str">
        <f t="shared" si="12"/>
        <v>2022</v>
      </c>
      <c r="D401" s="4" t="str">
        <f t="shared" si="13"/>
        <v>Jul</v>
      </c>
      <c r="E401" s="6" t="s">
        <v>27</v>
      </c>
      <c r="F401" s="6" t="s">
        <v>437</v>
      </c>
      <c r="G401" s="6" t="s">
        <v>20</v>
      </c>
      <c r="H401" s="6" t="s">
        <v>23</v>
      </c>
      <c r="I401" s="6">
        <v>51.483252999999998</v>
      </c>
      <c r="J401" s="6" t="s">
        <v>15</v>
      </c>
      <c r="K401" s="6" t="s">
        <v>16</v>
      </c>
      <c r="L401" s="6" t="s">
        <v>17</v>
      </c>
      <c r="M401" s="6">
        <v>-0.18549599999999999</v>
      </c>
      <c r="N401" s="6">
        <v>1</v>
      </c>
      <c r="O401" s="6">
        <v>2</v>
      </c>
      <c r="P401" s="6" t="s">
        <v>476</v>
      </c>
      <c r="Q401" s="6" t="s">
        <v>477</v>
      </c>
      <c r="R401" s="6" t="s">
        <v>483</v>
      </c>
      <c r="S401" s="6">
        <v>30</v>
      </c>
      <c r="T401" s="8">
        <v>0.43402777777777773</v>
      </c>
      <c r="U401" s="6" t="s">
        <v>665</v>
      </c>
      <c r="V401" s="6" t="s">
        <v>480</v>
      </c>
      <c r="W401" s="6" t="s">
        <v>481</v>
      </c>
    </row>
    <row r="402" spans="1:23" ht="15.75" x14ac:dyDescent="0.25">
      <c r="A402" s="3" t="s">
        <v>438</v>
      </c>
      <c r="B402" s="4">
        <v>44788</v>
      </c>
      <c r="C402" s="4" t="str">
        <f t="shared" si="12"/>
        <v>2022</v>
      </c>
      <c r="D402" s="4" t="str">
        <f t="shared" si="13"/>
        <v>Aug</v>
      </c>
      <c r="E402" s="3" t="s">
        <v>36</v>
      </c>
      <c r="F402" s="3" t="s">
        <v>25</v>
      </c>
      <c r="G402" s="3" t="s">
        <v>13</v>
      </c>
      <c r="H402" s="3" t="s">
        <v>23</v>
      </c>
      <c r="I402" s="3">
        <v>51.480286999999997</v>
      </c>
      <c r="J402" s="3" t="s">
        <v>15</v>
      </c>
      <c r="K402" s="3" t="s">
        <v>16</v>
      </c>
      <c r="L402" s="3" t="s">
        <v>17</v>
      </c>
      <c r="M402" s="3">
        <v>-0.185614</v>
      </c>
      <c r="N402" s="3">
        <v>1</v>
      </c>
      <c r="O402" s="3">
        <v>2</v>
      </c>
      <c r="P402" s="3" t="s">
        <v>476</v>
      </c>
      <c r="Q402" s="3" t="s">
        <v>477</v>
      </c>
      <c r="R402" s="3" t="s">
        <v>483</v>
      </c>
      <c r="S402" s="3">
        <v>30</v>
      </c>
      <c r="T402" s="5">
        <v>0.54166666666666663</v>
      </c>
      <c r="U402" s="3" t="s">
        <v>665</v>
      </c>
      <c r="V402" s="3" t="s">
        <v>480</v>
      </c>
      <c r="W402" s="3" t="s">
        <v>481</v>
      </c>
    </row>
    <row r="403" spans="1:23" ht="15.75" x14ac:dyDescent="0.25">
      <c r="A403" s="6" t="s">
        <v>439</v>
      </c>
      <c r="B403" s="7">
        <v>44794</v>
      </c>
      <c r="C403" s="4" t="str">
        <f t="shared" si="12"/>
        <v>2022</v>
      </c>
      <c r="D403" s="4" t="str">
        <f t="shared" si="13"/>
        <v>Aug</v>
      </c>
      <c r="E403" s="6" t="s">
        <v>32</v>
      </c>
      <c r="F403" s="6" t="s">
        <v>40</v>
      </c>
      <c r="G403" s="6" t="s">
        <v>41</v>
      </c>
      <c r="H403" s="6" t="s">
        <v>23</v>
      </c>
      <c r="I403" s="6">
        <v>51.517457999999998</v>
      </c>
      <c r="J403" s="6" t="s">
        <v>15</v>
      </c>
      <c r="K403" s="6" t="s">
        <v>16</v>
      </c>
      <c r="L403" s="6" t="s">
        <v>17</v>
      </c>
      <c r="M403" s="6">
        <v>-0.217</v>
      </c>
      <c r="N403" s="6">
        <v>1</v>
      </c>
      <c r="O403" s="6">
        <v>2</v>
      </c>
      <c r="P403" s="6" t="s">
        <v>476</v>
      </c>
      <c r="Q403" s="6" t="s">
        <v>477</v>
      </c>
      <c r="R403" s="6" t="s">
        <v>483</v>
      </c>
      <c r="S403" s="6">
        <v>30</v>
      </c>
      <c r="T403" s="8">
        <v>0.33680555555555558</v>
      </c>
      <c r="U403" s="6" t="s">
        <v>665</v>
      </c>
      <c r="V403" s="6" t="s">
        <v>480</v>
      </c>
      <c r="W403" s="6" t="s">
        <v>481</v>
      </c>
    </row>
    <row r="404" spans="1:23" ht="15.75" x14ac:dyDescent="0.25">
      <c r="A404" s="3" t="s">
        <v>440</v>
      </c>
      <c r="B404" s="4">
        <v>44797</v>
      </c>
      <c r="C404" s="4" t="str">
        <f t="shared" si="12"/>
        <v>2022</v>
      </c>
      <c r="D404" s="4" t="str">
        <f t="shared" si="13"/>
        <v>Aug</v>
      </c>
      <c r="E404" s="3" t="s">
        <v>19</v>
      </c>
      <c r="F404" s="3" t="s">
        <v>12</v>
      </c>
      <c r="G404" s="3" t="s">
        <v>13</v>
      </c>
      <c r="H404" s="3" t="s">
        <v>23</v>
      </c>
      <c r="I404" s="3">
        <v>51.492899000000001</v>
      </c>
      <c r="J404" s="3" t="s">
        <v>15</v>
      </c>
      <c r="K404" s="3" t="s">
        <v>16</v>
      </c>
      <c r="L404" s="3" t="s">
        <v>17</v>
      </c>
      <c r="M404" s="3">
        <v>-0.16969899999999999</v>
      </c>
      <c r="N404" s="3">
        <v>1</v>
      </c>
      <c r="O404" s="3">
        <v>2</v>
      </c>
      <c r="P404" s="3" t="s">
        <v>476</v>
      </c>
      <c r="Q404" s="3" t="s">
        <v>477</v>
      </c>
      <c r="R404" s="3" t="s">
        <v>483</v>
      </c>
      <c r="S404" s="3">
        <v>30</v>
      </c>
      <c r="T404" s="5">
        <v>0.60138888888888886</v>
      </c>
      <c r="U404" s="3" t="s">
        <v>665</v>
      </c>
      <c r="V404" s="3" t="s">
        <v>480</v>
      </c>
      <c r="W404" s="3" t="s">
        <v>481</v>
      </c>
    </row>
    <row r="405" spans="1:23" ht="15.75" x14ac:dyDescent="0.25">
      <c r="A405" s="6" t="s">
        <v>441</v>
      </c>
      <c r="B405" s="7">
        <v>44796</v>
      </c>
      <c r="C405" s="4" t="str">
        <f t="shared" si="12"/>
        <v>2022</v>
      </c>
      <c r="D405" s="4" t="str">
        <f t="shared" si="13"/>
        <v>Aug</v>
      </c>
      <c r="E405" s="6" t="s">
        <v>22</v>
      </c>
      <c r="F405" s="6" t="s">
        <v>25</v>
      </c>
      <c r="G405" s="6" t="s">
        <v>13</v>
      </c>
      <c r="H405" s="6" t="s">
        <v>23</v>
      </c>
      <c r="I405" s="6">
        <v>51.507804</v>
      </c>
      <c r="J405" s="6" t="s">
        <v>15</v>
      </c>
      <c r="K405" s="6" t="s">
        <v>16</v>
      </c>
      <c r="L405" s="6" t="s">
        <v>17</v>
      </c>
      <c r="M405" s="6">
        <v>-0.20311000000000001</v>
      </c>
      <c r="N405" s="6">
        <v>1</v>
      </c>
      <c r="O405" s="6">
        <v>2</v>
      </c>
      <c r="P405" s="6" t="s">
        <v>476</v>
      </c>
      <c r="Q405" s="6" t="s">
        <v>477</v>
      </c>
      <c r="R405" s="6" t="s">
        <v>483</v>
      </c>
      <c r="S405" s="6">
        <v>30</v>
      </c>
      <c r="T405" s="8">
        <v>0.70138888888888884</v>
      </c>
      <c r="U405" s="6" t="s">
        <v>665</v>
      </c>
      <c r="V405" s="6" t="s">
        <v>480</v>
      </c>
      <c r="W405" s="6" t="s">
        <v>481</v>
      </c>
    </row>
    <row r="406" spans="1:23" ht="15.75" x14ac:dyDescent="0.25">
      <c r="A406" s="3" t="s">
        <v>442</v>
      </c>
      <c r="B406" s="4">
        <v>44790</v>
      </c>
      <c r="C406" s="4" t="str">
        <f t="shared" si="12"/>
        <v>2022</v>
      </c>
      <c r="D406" s="4" t="str">
        <f t="shared" si="13"/>
        <v>Aug</v>
      </c>
      <c r="E406" s="3" t="s">
        <v>19</v>
      </c>
      <c r="F406" s="3" t="s">
        <v>25</v>
      </c>
      <c r="G406" s="3" t="s">
        <v>20</v>
      </c>
      <c r="H406" s="3" t="s">
        <v>23</v>
      </c>
      <c r="I406" s="3">
        <v>51.495030999999997</v>
      </c>
      <c r="J406" s="3" t="s">
        <v>15</v>
      </c>
      <c r="K406" s="3" t="s">
        <v>16</v>
      </c>
      <c r="L406" s="3" t="s">
        <v>17</v>
      </c>
      <c r="M406" s="3">
        <v>-0.173791</v>
      </c>
      <c r="N406" s="3">
        <v>1</v>
      </c>
      <c r="O406" s="3">
        <v>1</v>
      </c>
      <c r="P406" s="3" t="s">
        <v>476</v>
      </c>
      <c r="Q406" s="3" t="s">
        <v>477</v>
      </c>
      <c r="R406" s="3" t="s">
        <v>483</v>
      </c>
      <c r="S406" s="3">
        <v>30</v>
      </c>
      <c r="T406" s="5">
        <v>0.3298611111111111</v>
      </c>
      <c r="U406" s="3" t="s">
        <v>665</v>
      </c>
      <c r="V406" s="3" t="s">
        <v>480</v>
      </c>
      <c r="W406" s="3" t="s">
        <v>481</v>
      </c>
    </row>
    <row r="407" spans="1:23" ht="15.75" x14ac:dyDescent="0.25">
      <c r="A407" s="6" t="s">
        <v>443</v>
      </c>
      <c r="B407" s="7">
        <v>44736</v>
      </c>
      <c r="C407" s="4" t="str">
        <f t="shared" si="12"/>
        <v>2022</v>
      </c>
      <c r="D407" s="4" t="str">
        <f t="shared" si="13"/>
        <v>Jun</v>
      </c>
      <c r="E407" s="6" t="s">
        <v>34</v>
      </c>
      <c r="F407" s="6" t="s">
        <v>40</v>
      </c>
      <c r="G407" s="6" t="s">
        <v>41</v>
      </c>
      <c r="H407" s="6" t="s">
        <v>23</v>
      </c>
      <c r="I407" s="6">
        <v>51.503185999999999</v>
      </c>
      <c r="J407" s="6" t="s">
        <v>15</v>
      </c>
      <c r="K407" s="6" t="s">
        <v>16</v>
      </c>
      <c r="L407" s="6" t="s">
        <v>17</v>
      </c>
      <c r="M407" s="6">
        <v>-0.21280199999999999</v>
      </c>
      <c r="N407" s="6">
        <v>1</v>
      </c>
      <c r="O407" s="6">
        <v>2</v>
      </c>
      <c r="P407" s="6" t="s">
        <v>476</v>
      </c>
      <c r="Q407" s="6" t="s">
        <v>477</v>
      </c>
      <c r="R407" s="6" t="s">
        <v>478</v>
      </c>
      <c r="S407" s="6">
        <v>30</v>
      </c>
      <c r="T407" s="8">
        <v>0.625</v>
      </c>
      <c r="U407" s="6" t="s">
        <v>665</v>
      </c>
      <c r="V407" s="6" t="s">
        <v>480</v>
      </c>
      <c r="W407" s="6" t="s">
        <v>481</v>
      </c>
    </row>
    <row r="408" spans="1:23" ht="15.75" x14ac:dyDescent="0.25">
      <c r="A408" s="3" t="s">
        <v>444</v>
      </c>
      <c r="B408" s="4">
        <v>44787</v>
      </c>
      <c r="C408" s="4" t="str">
        <f t="shared" si="12"/>
        <v>2022</v>
      </c>
      <c r="D408" s="4" t="str">
        <f t="shared" si="13"/>
        <v>Aug</v>
      </c>
      <c r="E408" s="3" t="s">
        <v>32</v>
      </c>
      <c r="F408" s="3" t="s">
        <v>25</v>
      </c>
      <c r="G408" s="3" t="s">
        <v>20</v>
      </c>
      <c r="H408" s="3" t="s">
        <v>14</v>
      </c>
      <c r="I408" s="3">
        <v>51.515900000000002</v>
      </c>
      <c r="J408" s="3" t="s">
        <v>15</v>
      </c>
      <c r="K408" s="3" t="s">
        <v>16</v>
      </c>
      <c r="L408" s="3" t="s">
        <v>17</v>
      </c>
      <c r="M408" s="3">
        <v>-0.20913300000000001</v>
      </c>
      <c r="N408" s="3">
        <v>1</v>
      </c>
      <c r="O408" s="3">
        <v>2</v>
      </c>
      <c r="P408" s="3" t="s">
        <v>476</v>
      </c>
      <c r="Q408" s="3" t="s">
        <v>477</v>
      </c>
      <c r="R408" s="3" t="s">
        <v>483</v>
      </c>
      <c r="S408" s="3">
        <v>30</v>
      </c>
      <c r="T408" s="5">
        <v>0.58819444444444446</v>
      </c>
      <c r="U408" s="3" t="s">
        <v>665</v>
      </c>
      <c r="V408" s="3" t="s">
        <v>480</v>
      </c>
      <c r="W408" s="3" t="s">
        <v>481</v>
      </c>
    </row>
    <row r="409" spans="1:23" ht="15.75" x14ac:dyDescent="0.25">
      <c r="A409" s="6" t="s">
        <v>445</v>
      </c>
      <c r="B409" s="7">
        <v>44800</v>
      </c>
      <c r="C409" s="4" t="str">
        <f t="shared" si="12"/>
        <v>2022</v>
      </c>
      <c r="D409" s="4" t="str">
        <f t="shared" si="13"/>
        <v>Aug</v>
      </c>
      <c r="E409" s="6" t="s">
        <v>11</v>
      </c>
      <c r="F409" s="6" t="s">
        <v>25</v>
      </c>
      <c r="G409" s="6" t="s">
        <v>13</v>
      </c>
      <c r="H409" s="6" t="s">
        <v>23</v>
      </c>
      <c r="I409" s="6">
        <v>51.494681999999997</v>
      </c>
      <c r="J409" s="6" t="s">
        <v>15</v>
      </c>
      <c r="K409" s="6" t="s">
        <v>16</v>
      </c>
      <c r="L409" s="6" t="s">
        <v>17</v>
      </c>
      <c r="M409" s="6">
        <v>-0.18605099999999999</v>
      </c>
      <c r="N409" s="6">
        <v>1</v>
      </c>
      <c r="O409" s="6">
        <v>1</v>
      </c>
      <c r="P409" s="6" t="s">
        <v>476</v>
      </c>
      <c r="Q409" s="6" t="s">
        <v>477</v>
      </c>
      <c r="R409" s="6" t="s">
        <v>483</v>
      </c>
      <c r="S409" s="6">
        <v>30</v>
      </c>
      <c r="T409" s="8">
        <v>0.56597222222222221</v>
      </c>
      <c r="U409" s="6" t="s">
        <v>665</v>
      </c>
      <c r="V409" s="6" t="s">
        <v>480</v>
      </c>
      <c r="W409" s="6" t="s">
        <v>489</v>
      </c>
    </row>
    <row r="410" spans="1:23" ht="15.75" x14ac:dyDescent="0.25">
      <c r="A410" s="3" t="s">
        <v>446</v>
      </c>
      <c r="B410" s="4">
        <v>44804</v>
      </c>
      <c r="C410" s="4" t="str">
        <f t="shared" si="12"/>
        <v>2022</v>
      </c>
      <c r="D410" s="4" t="str">
        <f t="shared" si="13"/>
        <v>Aug</v>
      </c>
      <c r="E410" s="3" t="s">
        <v>19</v>
      </c>
      <c r="F410" s="3" t="s">
        <v>25</v>
      </c>
      <c r="G410" s="3" t="s">
        <v>20</v>
      </c>
      <c r="H410" s="3" t="s">
        <v>14</v>
      </c>
      <c r="I410" s="3">
        <v>51.497467</v>
      </c>
      <c r="J410" s="3" t="s">
        <v>28</v>
      </c>
      <c r="K410" s="3" t="s">
        <v>16</v>
      </c>
      <c r="L410" s="3" t="s">
        <v>17</v>
      </c>
      <c r="M410" s="3">
        <v>-0.203373</v>
      </c>
      <c r="N410" s="3">
        <v>2</v>
      </c>
      <c r="O410" s="3">
        <v>2</v>
      </c>
      <c r="P410" s="3" t="s">
        <v>476</v>
      </c>
      <c r="Q410" s="3" t="s">
        <v>477</v>
      </c>
      <c r="R410" s="3" t="s">
        <v>483</v>
      </c>
      <c r="S410" s="3">
        <v>30</v>
      </c>
      <c r="T410" s="5">
        <v>0.15277777777777776</v>
      </c>
      <c r="U410" s="3" t="s">
        <v>665</v>
      </c>
      <c r="V410" s="3" t="s">
        <v>480</v>
      </c>
      <c r="W410" s="3" t="s">
        <v>481</v>
      </c>
    </row>
    <row r="411" spans="1:23" ht="15.75" x14ac:dyDescent="0.25">
      <c r="A411" s="6" t="s">
        <v>447</v>
      </c>
      <c r="B411" s="7">
        <v>44801</v>
      </c>
      <c r="C411" s="4" t="str">
        <f t="shared" si="12"/>
        <v>2022</v>
      </c>
      <c r="D411" s="4" t="str">
        <f t="shared" si="13"/>
        <v>Aug</v>
      </c>
      <c r="E411" s="6" t="s">
        <v>32</v>
      </c>
      <c r="F411" s="6" t="s">
        <v>12</v>
      </c>
      <c r="G411" s="6" t="s">
        <v>104</v>
      </c>
      <c r="H411" s="6" t="s">
        <v>23</v>
      </c>
      <c r="I411" s="6">
        <v>51.493667000000002</v>
      </c>
      <c r="J411" s="6" t="s">
        <v>15</v>
      </c>
      <c r="K411" s="6" t="s">
        <v>16</v>
      </c>
      <c r="L411" s="6" t="s">
        <v>17</v>
      </c>
      <c r="M411" s="6">
        <v>-0.184362</v>
      </c>
      <c r="N411" s="6">
        <v>1</v>
      </c>
      <c r="O411" s="6">
        <v>2</v>
      </c>
      <c r="P411" s="6" t="s">
        <v>476</v>
      </c>
      <c r="Q411" s="6" t="s">
        <v>477</v>
      </c>
      <c r="R411" s="6" t="s">
        <v>74</v>
      </c>
      <c r="S411" s="6">
        <v>30</v>
      </c>
      <c r="T411" s="8">
        <v>0.52569444444444446</v>
      </c>
      <c r="U411" s="6" t="s">
        <v>665</v>
      </c>
      <c r="V411" s="6" t="s">
        <v>480</v>
      </c>
      <c r="W411" s="6" t="s">
        <v>481</v>
      </c>
    </row>
    <row r="412" spans="1:23" ht="15.75" x14ac:dyDescent="0.25">
      <c r="A412" s="3" t="s">
        <v>448</v>
      </c>
      <c r="B412" s="4">
        <v>44804</v>
      </c>
      <c r="C412" s="4" t="str">
        <f t="shared" si="12"/>
        <v>2022</v>
      </c>
      <c r="D412" s="4" t="str">
        <f t="shared" si="13"/>
        <v>Aug</v>
      </c>
      <c r="E412" s="3" t="s">
        <v>19</v>
      </c>
      <c r="F412" s="3" t="s">
        <v>40</v>
      </c>
      <c r="G412" s="3" t="s">
        <v>41</v>
      </c>
      <c r="H412" s="3" t="s">
        <v>23</v>
      </c>
      <c r="I412" s="3">
        <v>51.512976000000002</v>
      </c>
      <c r="J412" s="3" t="s">
        <v>28</v>
      </c>
      <c r="K412" s="3" t="s">
        <v>16</v>
      </c>
      <c r="L412" s="3" t="s">
        <v>17</v>
      </c>
      <c r="M412" s="3">
        <v>-0.21789500000000001</v>
      </c>
      <c r="N412" s="3">
        <v>1</v>
      </c>
      <c r="O412" s="3">
        <v>1</v>
      </c>
      <c r="P412" s="3" t="s">
        <v>476</v>
      </c>
      <c r="Q412" s="3" t="s">
        <v>477</v>
      </c>
      <c r="R412" s="3" t="s">
        <v>483</v>
      </c>
      <c r="S412" s="3">
        <v>30</v>
      </c>
      <c r="T412" s="5">
        <v>0.91666666666666663</v>
      </c>
      <c r="U412" s="3" t="s">
        <v>665</v>
      </c>
      <c r="V412" s="3" t="s">
        <v>480</v>
      </c>
      <c r="W412" s="3" t="s">
        <v>481</v>
      </c>
    </row>
    <row r="413" spans="1:23" ht="15.75" x14ac:dyDescent="0.25">
      <c r="A413" s="6" t="s">
        <v>449</v>
      </c>
      <c r="B413" s="7">
        <v>44801</v>
      </c>
      <c r="C413" s="4" t="str">
        <f t="shared" si="12"/>
        <v>2022</v>
      </c>
      <c r="D413" s="4" t="str">
        <f t="shared" si="13"/>
        <v>Aug</v>
      </c>
      <c r="E413" s="6" t="s">
        <v>32</v>
      </c>
      <c r="F413" s="6" t="s">
        <v>12</v>
      </c>
      <c r="G413" s="6" t="s">
        <v>20</v>
      </c>
      <c r="H413" s="6" t="s">
        <v>14</v>
      </c>
      <c r="I413" s="6">
        <v>51.492072</v>
      </c>
      <c r="J413" s="6" t="s">
        <v>15</v>
      </c>
      <c r="K413" s="6" t="s">
        <v>16</v>
      </c>
      <c r="L413" s="6" t="s">
        <v>17</v>
      </c>
      <c r="M413" s="6">
        <v>-0.16857900000000001</v>
      </c>
      <c r="N413" s="6">
        <v>2</v>
      </c>
      <c r="O413" s="6">
        <v>1</v>
      </c>
      <c r="P413" s="6" t="s">
        <v>476</v>
      </c>
      <c r="Q413" s="6" t="s">
        <v>477</v>
      </c>
      <c r="R413" s="6" t="s">
        <v>483</v>
      </c>
      <c r="S413" s="6">
        <v>30</v>
      </c>
      <c r="T413" s="8">
        <v>0.61458333333333337</v>
      </c>
      <c r="U413" s="6" t="s">
        <v>665</v>
      </c>
      <c r="V413" s="6" t="s">
        <v>480</v>
      </c>
      <c r="W413" s="6" t="s">
        <v>481</v>
      </c>
    </row>
    <row r="414" spans="1:23" ht="15.75" x14ac:dyDescent="0.25">
      <c r="A414" s="3" t="s">
        <v>450</v>
      </c>
      <c r="B414" s="4">
        <v>44800</v>
      </c>
      <c r="C414" s="4" t="str">
        <f t="shared" si="12"/>
        <v>2022</v>
      </c>
      <c r="D414" s="4" t="str">
        <f t="shared" si="13"/>
        <v>Aug</v>
      </c>
      <c r="E414" s="3" t="s">
        <v>11</v>
      </c>
      <c r="F414" s="3" t="s">
        <v>12</v>
      </c>
      <c r="G414" s="3" t="s">
        <v>13</v>
      </c>
      <c r="H414" s="3" t="s">
        <v>23</v>
      </c>
      <c r="I414" s="3">
        <v>51.490437</v>
      </c>
      <c r="J414" s="3" t="s">
        <v>15</v>
      </c>
      <c r="K414" s="3" t="s">
        <v>16</v>
      </c>
      <c r="L414" s="3" t="s">
        <v>17</v>
      </c>
      <c r="M414" s="3">
        <v>-0.167493</v>
      </c>
      <c r="N414" s="3">
        <v>1</v>
      </c>
      <c r="O414" s="3">
        <v>1</v>
      </c>
      <c r="P414" s="3" t="s">
        <v>476</v>
      </c>
      <c r="Q414" s="3" t="s">
        <v>477</v>
      </c>
      <c r="R414" s="3" t="s">
        <v>483</v>
      </c>
      <c r="S414" s="3">
        <v>30</v>
      </c>
      <c r="T414" s="5">
        <v>0.72152777777777777</v>
      </c>
      <c r="U414" s="3" t="s">
        <v>665</v>
      </c>
      <c r="V414" s="3" t="s">
        <v>480</v>
      </c>
      <c r="W414" s="3" t="s">
        <v>481</v>
      </c>
    </row>
    <row r="415" spans="1:23" ht="15.75" x14ac:dyDescent="0.25">
      <c r="A415" s="6" t="s">
        <v>451</v>
      </c>
      <c r="B415" s="7">
        <v>44804</v>
      </c>
      <c r="C415" s="4" t="str">
        <f t="shared" si="12"/>
        <v>2022</v>
      </c>
      <c r="D415" s="4" t="str">
        <f t="shared" si="13"/>
        <v>Aug</v>
      </c>
      <c r="E415" s="6" t="s">
        <v>19</v>
      </c>
      <c r="F415" s="6" t="s">
        <v>25</v>
      </c>
      <c r="G415" s="6" t="s">
        <v>20</v>
      </c>
      <c r="H415" s="6" t="s">
        <v>23</v>
      </c>
      <c r="I415" s="6">
        <v>51.483252999999998</v>
      </c>
      <c r="J415" s="6" t="s">
        <v>15</v>
      </c>
      <c r="K415" s="6" t="s">
        <v>16</v>
      </c>
      <c r="L415" s="6" t="s">
        <v>17</v>
      </c>
      <c r="M415" s="6">
        <v>-0.18549599999999999</v>
      </c>
      <c r="N415" s="6">
        <v>1</v>
      </c>
      <c r="O415" s="6">
        <v>2</v>
      </c>
      <c r="P415" s="6" t="s">
        <v>476</v>
      </c>
      <c r="Q415" s="6" t="s">
        <v>477</v>
      </c>
      <c r="R415" s="6" t="s">
        <v>478</v>
      </c>
      <c r="S415" s="6">
        <v>30</v>
      </c>
      <c r="T415" s="8">
        <v>0.69444444444444453</v>
      </c>
      <c r="U415" s="6" t="s">
        <v>665</v>
      </c>
      <c r="V415" s="6" t="s">
        <v>480</v>
      </c>
      <c r="W415" s="6" t="s">
        <v>481</v>
      </c>
    </row>
    <row r="416" spans="1:23" ht="15.75" x14ac:dyDescent="0.25">
      <c r="A416" s="3" t="s">
        <v>452</v>
      </c>
      <c r="B416" s="4">
        <v>44808</v>
      </c>
      <c r="C416" s="4" t="str">
        <f t="shared" si="12"/>
        <v>2022</v>
      </c>
      <c r="D416" s="4" t="str">
        <f t="shared" si="13"/>
        <v>Sep</v>
      </c>
      <c r="E416" s="3" t="s">
        <v>32</v>
      </c>
      <c r="F416" s="3" t="s">
        <v>25</v>
      </c>
      <c r="G416" s="3" t="s">
        <v>20</v>
      </c>
      <c r="H416" s="3" t="s">
        <v>23</v>
      </c>
      <c r="I416" s="3">
        <v>51.497135999999998</v>
      </c>
      <c r="J416" s="3" t="s">
        <v>15</v>
      </c>
      <c r="K416" s="3" t="s">
        <v>16</v>
      </c>
      <c r="L416" s="3" t="s">
        <v>453</v>
      </c>
      <c r="M416" s="3">
        <v>-0.15886800000000001</v>
      </c>
      <c r="N416" s="3">
        <v>1</v>
      </c>
      <c r="O416" s="3">
        <v>1</v>
      </c>
      <c r="P416" s="3" t="s">
        <v>476</v>
      </c>
      <c r="Q416" s="3" t="s">
        <v>477</v>
      </c>
      <c r="R416" s="3" t="s">
        <v>483</v>
      </c>
      <c r="S416" s="3">
        <v>30</v>
      </c>
      <c r="T416" s="5">
        <v>0.66319444444444442</v>
      </c>
      <c r="U416" s="3" t="s">
        <v>665</v>
      </c>
      <c r="V416" s="3" t="s">
        <v>480</v>
      </c>
      <c r="W416" s="3" t="s">
        <v>481</v>
      </c>
    </row>
    <row r="417" spans="1:23" ht="15.75" x14ac:dyDescent="0.25">
      <c r="A417" s="6" t="s">
        <v>454</v>
      </c>
      <c r="B417" s="7">
        <v>44808</v>
      </c>
      <c r="C417" s="4" t="str">
        <f t="shared" si="12"/>
        <v>2022</v>
      </c>
      <c r="D417" s="4" t="str">
        <f t="shared" si="13"/>
        <v>Sep</v>
      </c>
      <c r="E417" s="6" t="s">
        <v>32</v>
      </c>
      <c r="F417" s="6" t="s">
        <v>12</v>
      </c>
      <c r="G417" s="6" t="s">
        <v>104</v>
      </c>
      <c r="H417" s="6" t="s">
        <v>23</v>
      </c>
      <c r="I417" s="6">
        <v>51.492941000000002</v>
      </c>
      <c r="J417" s="6" t="s">
        <v>15</v>
      </c>
      <c r="K417" s="6" t="s">
        <v>16</v>
      </c>
      <c r="L417" s="6" t="s">
        <v>17</v>
      </c>
      <c r="M417" s="6">
        <v>-0.18395900000000001</v>
      </c>
      <c r="N417" s="6">
        <v>1</v>
      </c>
      <c r="O417" s="6">
        <v>2</v>
      </c>
      <c r="P417" s="6" t="s">
        <v>476</v>
      </c>
      <c r="Q417" s="6" t="s">
        <v>477</v>
      </c>
      <c r="R417" s="6" t="s">
        <v>74</v>
      </c>
      <c r="S417" s="6">
        <v>30</v>
      </c>
      <c r="T417" s="8">
        <v>0.69444444444444453</v>
      </c>
      <c r="U417" s="6" t="s">
        <v>665</v>
      </c>
      <c r="V417" s="6" t="s">
        <v>480</v>
      </c>
      <c r="W417" s="6" t="s">
        <v>481</v>
      </c>
    </row>
    <row r="418" spans="1:23" ht="15.75" x14ac:dyDescent="0.25">
      <c r="A418" s="3" t="s">
        <v>455</v>
      </c>
      <c r="B418" s="4">
        <v>44806</v>
      </c>
      <c r="C418" s="4" t="str">
        <f t="shared" si="12"/>
        <v>2022</v>
      </c>
      <c r="D418" s="4" t="str">
        <f t="shared" si="13"/>
        <v>Sep</v>
      </c>
      <c r="E418" s="3" t="s">
        <v>34</v>
      </c>
      <c r="F418" s="3" t="s">
        <v>12</v>
      </c>
      <c r="G418" s="3" t="s">
        <v>13</v>
      </c>
      <c r="H418" s="3" t="s">
        <v>23</v>
      </c>
      <c r="I418" s="3">
        <v>51.526077000000001</v>
      </c>
      <c r="J418" s="3" t="s">
        <v>15</v>
      </c>
      <c r="K418" s="3" t="s">
        <v>16</v>
      </c>
      <c r="L418" s="3" t="s">
        <v>17</v>
      </c>
      <c r="M418" s="3">
        <v>-0.210176</v>
      </c>
      <c r="N418" s="3">
        <v>1</v>
      </c>
      <c r="O418" s="3">
        <v>2</v>
      </c>
      <c r="P418" s="3" t="s">
        <v>476</v>
      </c>
      <c r="Q418" s="3" t="s">
        <v>482</v>
      </c>
      <c r="R418" s="3" t="s">
        <v>483</v>
      </c>
      <c r="S418" s="3">
        <v>30</v>
      </c>
      <c r="T418" s="5">
        <v>0.56597222222222221</v>
      </c>
      <c r="U418" s="3" t="s">
        <v>665</v>
      </c>
      <c r="V418" s="3" t="s">
        <v>490</v>
      </c>
      <c r="W418" s="3" t="s">
        <v>481</v>
      </c>
    </row>
    <row r="419" spans="1:23" ht="15.75" x14ac:dyDescent="0.25">
      <c r="A419" s="6" t="s">
        <v>456</v>
      </c>
      <c r="B419" s="7">
        <v>44807</v>
      </c>
      <c r="C419" s="4" t="str">
        <f t="shared" si="12"/>
        <v>2022</v>
      </c>
      <c r="D419" s="4" t="str">
        <f t="shared" si="13"/>
        <v>Sep</v>
      </c>
      <c r="E419" s="6" t="s">
        <v>11</v>
      </c>
      <c r="F419" s="6" t="s">
        <v>12</v>
      </c>
      <c r="G419" s="6" t="s">
        <v>13</v>
      </c>
      <c r="H419" s="6" t="s">
        <v>23</v>
      </c>
      <c r="I419" s="6">
        <v>51.480460000000001</v>
      </c>
      <c r="J419" s="6" t="s">
        <v>15</v>
      </c>
      <c r="K419" s="6" t="s">
        <v>16</v>
      </c>
      <c r="L419" s="6" t="s">
        <v>17</v>
      </c>
      <c r="M419" s="6">
        <v>-0.18517500000000001</v>
      </c>
      <c r="N419" s="6">
        <v>1</v>
      </c>
      <c r="O419" s="6">
        <v>2</v>
      </c>
      <c r="P419" s="6" t="s">
        <v>476</v>
      </c>
      <c r="Q419" s="6" t="s">
        <v>477</v>
      </c>
      <c r="R419" s="6" t="s">
        <v>483</v>
      </c>
      <c r="S419" s="6">
        <v>30</v>
      </c>
      <c r="T419" s="8">
        <v>0.77083333333333337</v>
      </c>
      <c r="U419" s="6" t="s">
        <v>665</v>
      </c>
      <c r="V419" s="6" t="s">
        <v>480</v>
      </c>
      <c r="W419" s="6" t="s">
        <v>481</v>
      </c>
    </row>
    <row r="420" spans="1:23" ht="15.75" x14ac:dyDescent="0.25">
      <c r="A420" s="3" t="s">
        <v>457</v>
      </c>
      <c r="B420" s="4">
        <v>44808</v>
      </c>
      <c r="C420" s="4" t="str">
        <f t="shared" si="12"/>
        <v>2022</v>
      </c>
      <c r="D420" s="4" t="str">
        <f t="shared" si="13"/>
        <v>Sep</v>
      </c>
      <c r="E420" s="3" t="s">
        <v>32</v>
      </c>
      <c r="F420" s="3" t="s">
        <v>25</v>
      </c>
      <c r="G420" s="3" t="s">
        <v>13</v>
      </c>
      <c r="H420" s="3" t="s">
        <v>23</v>
      </c>
      <c r="I420" s="3">
        <v>51.492044999999997</v>
      </c>
      <c r="J420" s="3" t="s">
        <v>15</v>
      </c>
      <c r="K420" s="3" t="s">
        <v>16</v>
      </c>
      <c r="L420" s="3" t="s">
        <v>17</v>
      </c>
      <c r="M420" s="3">
        <v>-0.17837600000000001</v>
      </c>
      <c r="N420" s="3">
        <v>1</v>
      </c>
      <c r="O420" s="3">
        <v>1</v>
      </c>
      <c r="P420" s="3" t="s">
        <v>476</v>
      </c>
      <c r="Q420" s="3" t="s">
        <v>477</v>
      </c>
      <c r="R420" s="3" t="s">
        <v>483</v>
      </c>
      <c r="S420" s="3">
        <v>30</v>
      </c>
      <c r="T420" s="5">
        <v>0.37847222222222227</v>
      </c>
      <c r="U420" s="3" t="s">
        <v>665</v>
      </c>
      <c r="V420" s="3" t="s">
        <v>480</v>
      </c>
      <c r="W420" s="3" t="s">
        <v>481</v>
      </c>
    </row>
    <row r="421" spans="1:23" ht="15.75" x14ac:dyDescent="0.25">
      <c r="A421" s="6" t="s">
        <v>458</v>
      </c>
      <c r="B421" s="7">
        <v>44806</v>
      </c>
      <c r="C421" s="4" t="str">
        <f t="shared" si="12"/>
        <v>2022</v>
      </c>
      <c r="D421" s="4" t="str">
        <f t="shared" si="13"/>
        <v>Sep</v>
      </c>
      <c r="E421" s="6" t="s">
        <v>34</v>
      </c>
      <c r="F421" s="6" t="s">
        <v>12</v>
      </c>
      <c r="G421" s="6" t="s">
        <v>13</v>
      </c>
      <c r="H421" s="6" t="s">
        <v>23</v>
      </c>
      <c r="I421" s="6">
        <v>51.489213999999997</v>
      </c>
      <c r="J421" s="6" t="s">
        <v>15</v>
      </c>
      <c r="K421" s="6" t="s">
        <v>16</v>
      </c>
      <c r="L421" s="6" t="s">
        <v>17</v>
      </c>
      <c r="M421" s="6">
        <v>-0.16408400000000001</v>
      </c>
      <c r="N421" s="6">
        <v>1</v>
      </c>
      <c r="O421" s="6">
        <v>2</v>
      </c>
      <c r="P421" s="6" t="s">
        <v>476</v>
      </c>
      <c r="Q421" s="6" t="s">
        <v>482</v>
      </c>
      <c r="R421" s="6" t="s">
        <v>483</v>
      </c>
      <c r="S421" s="6">
        <v>30</v>
      </c>
      <c r="T421" s="8">
        <v>0.75</v>
      </c>
      <c r="U421" s="6" t="s">
        <v>665</v>
      </c>
      <c r="V421" s="6" t="s">
        <v>490</v>
      </c>
      <c r="W421" s="6" t="s">
        <v>481</v>
      </c>
    </row>
    <row r="422" spans="1:23" ht="15.75" x14ac:dyDescent="0.25">
      <c r="A422" s="3" t="s">
        <v>459</v>
      </c>
      <c r="B422" s="4">
        <v>44810</v>
      </c>
      <c r="C422" s="4" t="str">
        <f t="shared" si="12"/>
        <v>2022</v>
      </c>
      <c r="D422" s="4" t="str">
        <f t="shared" si="13"/>
        <v>Sep</v>
      </c>
      <c r="E422" s="3" t="s">
        <v>22</v>
      </c>
      <c r="F422" s="3" t="s">
        <v>12</v>
      </c>
      <c r="G422" s="3" t="s">
        <v>13</v>
      </c>
      <c r="H422" s="3" t="s">
        <v>23</v>
      </c>
      <c r="I422" s="3">
        <v>51.496263999999996</v>
      </c>
      <c r="J422" s="3" t="s">
        <v>15</v>
      </c>
      <c r="K422" s="3" t="s">
        <v>16</v>
      </c>
      <c r="L422" s="3" t="s">
        <v>17</v>
      </c>
      <c r="M422" s="3">
        <v>-0.195352</v>
      </c>
      <c r="N422" s="3">
        <v>1</v>
      </c>
      <c r="O422" s="3">
        <v>2</v>
      </c>
      <c r="P422" s="3" t="s">
        <v>476</v>
      </c>
      <c r="Q422" s="3" t="s">
        <v>477</v>
      </c>
      <c r="R422" s="3" t="s">
        <v>483</v>
      </c>
      <c r="S422" s="3">
        <v>30</v>
      </c>
      <c r="T422" s="5">
        <v>0.65902777777777777</v>
      </c>
      <c r="U422" s="3" t="s">
        <v>665</v>
      </c>
      <c r="V422" s="3" t="s">
        <v>480</v>
      </c>
      <c r="W422" s="3" t="s">
        <v>481</v>
      </c>
    </row>
    <row r="423" spans="1:23" ht="15.75" x14ac:dyDescent="0.25">
      <c r="A423" s="6" t="s">
        <v>460</v>
      </c>
      <c r="B423" s="7">
        <v>44812</v>
      </c>
      <c r="C423" s="4" t="str">
        <f t="shared" si="12"/>
        <v>2022</v>
      </c>
      <c r="D423" s="4" t="str">
        <f t="shared" si="13"/>
        <v>Sep</v>
      </c>
      <c r="E423" s="6" t="s">
        <v>27</v>
      </c>
      <c r="F423" s="6" t="s">
        <v>12</v>
      </c>
      <c r="G423" s="6" t="s">
        <v>13</v>
      </c>
      <c r="H423" s="6" t="s">
        <v>23</v>
      </c>
      <c r="I423" s="6">
        <v>51.491723999999998</v>
      </c>
      <c r="J423" s="6" t="s">
        <v>15</v>
      </c>
      <c r="K423" s="6" t="s">
        <v>16</v>
      </c>
      <c r="L423" s="6" t="s">
        <v>17</v>
      </c>
      <c r="M423" s="6">
        <v>-0.19250600000000001</v>
      </c>
      <c r="N423" s="6">
        <v>1</v>
      </c>
      <c r="O423" s="6">
        <v>1</v>
      </c>
      <c r="P423" s="6" t="s">
        <v>476</v>
      </c>
      <c r="Q423" s="6" t="s">
        <v>477</v>
      </c>
      <c r="R423" s="6" t="s">
        <v>478</v>
      </c>
      <c r="S423" s="6">
        <v>30</v>
      </c>
      <c r="T423" s="8">
        <v>0.50138888888888888</v>
      </c>
      <c r="U423" s="6" t="s">
        <v>665</v>
      </c>
      <c r="V423" s="6" t="s">
        <v>480</v>
      </c>
      <c r="W423" s="6" t="s">
        <v>481</v>
      </c>
    </row>
    <row r="424" spans="1:23" ht="15.75" x14ac:dyDescent="0.25">
      <c r="A424" s="3" t="s">
        <v>461</v>
      </c>
      <c r="B424" s="4">
        <v>44810</v>
      </c>
      <c r="C424" s="4" t="str">
        <f t="shared" si="12"/>
        <v>2022</v>
      </c>
      <c r="D424" s="4" t="str">
        <f t="shared" si="13"/>
        <v>Sep</v>
      </c>
      <c r="E424" s="3" t="s">
        <v>22</v>
      </c>
      <c r="F424" s="3" t="s">
        <v>12</v>
      </c>
      <c r="G424" s="3" t="s">
        <v>20</v>
      </c>
      <c r="H424" s="3" t="s">
        <v>23</v>
      </c>
      <c r="I424" s="3">
        <v>51.522176999999999</v>
      </c>
      <c r="J424" s="3" t="s">
        <v>28</v>
      </c>
      <c r="K424" s="3" t="s">
        <v>16</v>
      </c>
      <c r="L424" s="3" t="s">
        <v>17</v>
      </c>
      <c r="M424" s="3">
        <v>-0.20802200000000001</v>
      </c>
      <c r="N424" s="3">
        <v>1</v>
      </c>
      <c r="O424" s="3">
        <v>1</v>
      </c>
      <c r="P424" s="3" t="s">
        <v>476</v>
      </c>
      <c r="Q424" s="3" t="s">
        <v>477</v>
      </c>
      <c r="R424" s="3" t="s">
        <v>483</v>
      </c>
      <c r="S424" s="3">
        <v>30</v>
      </c>
      <c r="T424" s="5">
        <v>6.9444444444444441E-3</v>
      </c>
      <c r="U424" s="3" t="s">
        <v>665</v>
      </c>
      <c r="V424" s="3" t="s">
        <v>480</v>
      </c>
      <c r="W424" s="3" t="s">
        <v>489</v>
      </c>
    </row>
    <row r="425" spans="1:23" ht="15.75" x14ac:dyDescent="0.25">
      <c r="A425" s="6" t="s">
        <v>462</v>
      </c>
      <c r="B425" s="7">
        <v>44807</v>
      </c>
      <c r="C425" s="4" t="str">
        <f t="shared" si="12"/>
        <v>2022</v>
      </c>
      <c r="D425" s="4" t="str">
        <f t="shared" si="13"/>
        <v>Sep</v>
      </c>
      <c r="E425" s="6" t="s">
        <v>11</v>
      </c>
      <c r="F425" s="6" t="s">
        <v>40</v>
      </c>
      <c r="G425" s="6" t="s">
        <v>41</v>
      </c>
      <c r="H425" s="6" t="s">
        <v>23</v>
      </c>
      <c r="I425" s="6">
        <v>51.485419999999998</v>
      </c>
      <c r="J425" s="6" t="s">
        <v>15</v>
      </c>
      <c r="K425" s="6" t="s">
        <v>16</v>
      </c>
      <c r="L425" s="6" t="s">
        <v>17</v>
      </c>
      <c r="M425" s="6">
        <v>-0.151562</v>
      </c>
      <c r="N425" s="6">
        <v>1</v>
      </c>
      <c r="O425" s="6">
        <v>2</v>
      </c>
      <c r="P425" s="6" t="s">
        <v>476</v>
      </c>
      <c r="Q425" s="6" t="s">
        <v>477</v>
      </c>
      <c r="R425" s="6" t="s">
        <v>483</v>
      </c>
      <c r="S425" s="6">
        <v>30</v>
      </c>
      <c r="T425" s="8">
        <v>0.74305555555555547</v>
      </c>
      <c r="U425" s="6" t="s">
        <v>665</v>
      </c>
      <c r="V425" s="6" t="s">
        <v>480</v>
      </c>
      <c r="W425" s="6" t="s">
        <v>481</v>
      </c>
    </row>
    <row r="426" spans="1:23" ht="15.75" x14ac:dyDescent="0.25">
      <c r="A426" s="3" t="s">
        <v>463</v>
      </c>
      <c r="B426" s="4">
        <v>44812</v>
      </c>
      <c r="C426" s="4" t="str">
        <f t="shared" si="12"/>
        <v>2022</v>
      </c>
      <c r="D426" s="4" t="str">
        <f t="shared" si="13"/>
        <v>Sep</v>
      </c>
      <c r="E426" s="3" t="s">
        <v>27</v>
      </c>
      <c r="F426" s="3" t="s">
        <v>12</v>
      </c>
      <c r="G426" s="3" t="s">
        <v>13</v>
      </c>
      <c r="H426" s="3" t="s">
        <v>23</v>
      </c>
      <c r="I426" s="3">
        <v>51.482546999999997</v>
      </c>
      <c r="J426" s="3" t="s">
        <v>15</v>
      </c>
      <c r="K426" s="3" t="s">
        <v>16</v>
      </c>
      <c r="L426" s="3" t="s">
        <v>17</v>
      </c>
      <c r="M426" s="3">
        <v>-0.186388</v>
      </c>
      <c r="N426" s="3">
        <v>1</v>
      </c>
      <c r="O426" s="3">
        <v>3</v>
      </c>
      <c r="P426" s="3" t="s">
        <v>476</v>
      </c>
      <c r="Q426" s="3" t="s">
        <v>477</v>
      </c>
      <c r="R426" s="3" t="s">
        <v>483</v>
      </c>
      <c r="S426" s="3">
        <v>30</v>
      </c>
      <c r="T426" s="5">
        <v>0.72916666666666663</v>
      </c>
      <c r="U426" s="3" t="s">
        <v>665</v>
      </c>
      <c r="V426" s="3" t="s">
        <v>480</v>
      </c>
      <c r="W426" s="3" t="s">
        <v>481</v>
      </c>
    </row>
    <row r="427" spans="1:23" ht="15.75" x14ac:dyDescent="0.25">
      <c r="A427" s="6" t="s">
        <v>464</v>
      </c>
      <c r="B427" s="7">
        <v>44813</v>
      </c>
      <c r="C427" s="4" t="str">
        <f t="shared" si="12"/>
        <v>2022</v>
      </c>
      <c r="D427" s="4" t="str">
        <f t="shared" si="13"/>
        <v>Sep</v>
      </c>
      <c r="E427" s="6" t="s">
        <v>34</v>
      </c>
      <c r="F427" s="6" t="s">
        <v>40</v>
      </c>
      <c r="G427" s="6" t="s">
        <v>41</v>
      </c>
      <c r="H427" s="6" t="s">
        <v>23</v>
      </c>
      <c r="I427" s="6">
        <v>51.509130999999996</v>
      </c>
      <c r="J427" s="6" t="s">
        <v>15</v>
      </c>
      <c r="K427" s="6" t="s">
        <v>16</v>
      </c>
      <c r="L427" s="6" t="s">
        <v>17</v>
      </c>
      <c r="M427" s="6">
        <v>-0.195853</v>
      </c>
      <c r="N427" s="6">
        <v>1</v>
      </c>
      <c r="O427" s="6">
        <v>2</v>
      </c>
      <c r="P427" s="6" t="s">
        <v>476</v>
      </c>
      <c r="Q427" s="6" t="s">
        <v>477</v>
      </c>
      <c r="R427" s="6" t="s">
        <v>488</v>
      </c>
      <c r="S427" s="6">
        <v>30</v>
      </c>
      <c r="T427" s="8">
        <v>0.52083333333333337</v>
      </c>
      <c r="U427" s="6" t="s">
        <v>665</v>
      </c>
      <c r="V427" s="6" t="s">
        <v>480</v>
      </c>
      <c r="W427" s="6" t="s">
        <v>481</v>
      </c>
    </row>
    <row r="428" spans="1:23" ht="15.75" x14ac:dyDescent="0.25">
      <c r="A428" s="3" t="s">
        <v>500</v>
      </c>
      <c r="B428" s="4">
        <v>44818</v>
      </c>
      <c r="C428" s="4" t="str">
        <f t="shared" si="12"/>
        <v>2022</v>
      </c>
      <c r="D428" s="4" t="str">
        <f t="shared" si="13"/>
        <v>Sep</v>
      </c>
      <c r="E428" s="3" t="s">
        <v>19</v>
      </c>
      <c r="F428" s="3" t="s">
        <v>40</v>
      </c>
      <c r="G428" s="3" t="s">
        <v>41</v>
      </c>
      <c r="H428" s="3" t="s">
        <v>23</v>
      </c>
      <c r="I428" s="3">
        <v>51.497594999999997</v>
      </c>
      <c r="J428" s="3" t="s">
        <v>15</v>
      </c>
      <c r="K428" s="3" t="s">
        <v>16</v>
      </c>
      <c r="L428" s="3" t="s">
        <v>17</v>
      </c>
      <c r="M428" s="3">
        <v>-0.165188</v>
      </c>
      <c r="N428" s="3">
        <v>1</v>
      </c>
      <c r="O428" s="3">
        <v>2</v>
      </c>
      <c r="P428" s="3" t="s">
        <v>476</v>
      </c>
      <c r="Q428" s="3" t="s">
        <v>477</v>
      </c>
      <c r="R428" s="3" t="s">
        <v>483</v>
      </c>
      <c r="S428" s="3">
        <v>30</v>
      </c>
      <c r="T428" s="5">
        <v>0.27430555555555552</v>
      </c>
      <c r="U428" s="3" t="s">
        <v>665</v>
      </c>
      <c r="V428" s="3" t="s">
        <v>480</v>
      </c>
      <c r="W428" s="3" t="s">
        <v>481</v>
      </c>
    </row>
    <row r="429" spans="1:23" ht="15.75" x14ac:dyDescent="0.25">
      <c r="A429" s="6" t="s">
        <v>501</v>
      </c>
      <c r="B429" s="7">
        <v>44818</v>
      </c>
      <c r="C429" s="4" t="str">
        <f t="shared" si="12"/>
        <v>2022</v>
      </c>
      <c r="D429" s="4" t="str">
        <f t="shared" si="13"/>
        <v>Sep</v>
      </c>
      <c r="E429" s="6" t="s">
        <v>19</v>
      </c>
      <c r="F429" s="6" t="s">
        <v>40</v>
      </c>
      <c r="G429" s="6" t="s">
        <v>41</v>
      </c>
      <c r="H429" s="6" t="s">
        <v>23</v>
      </c>
      <c r="I429" s="6">
        <v>51.500993999999999</v>
      </c>
      <c r="J429" s="6" t="s">
        <v>15</v>
      </c>
      <c r="K429" s="6" t="s">
        <v>16</v>
      </c>
      <c r="L429" s="6" t="s">
        <v>17</v>
      </c>
      <c r="M429" s="6">
        <v>-0.19300400000000001</v>
      </c>
      <c r="N429" s="6">
        <v>1</v>
      </c>
      <c r="O429" s="6">
        <v>2</v>
      </c>
      <c r="P429" s="6" t="s">
        <v>476</v>
      </c>
      <c r="Q429" s="6" t="s">
        <v>477</v>
      </c>
      <c r="R429" s="6" t="s">
        <v>483</v>
      </c>
      <c r="S429" s="6">
        <v>30</v>
      </c>
      <c r="T429" s="8">
        <v>0.4993055555555555</v>
      </c>
      <c r="U429" s="6" t="s">
        <v>665</v>
      </c>
      <c r="V429" s="6" t="s">
        <v>480</v>
      </c>
      <c r="W429" s="6" t="s">
        <v>481</v>
      </c>
    </row>
    <row r="430" spans="1:23" ht="15.75" x14ac:dyDescent="0.25">
      <c r="A430" s="3" t="s">
        <v>502</v>
      </c>
      <c r="B430" s="4">
        <v>44816</v>
      </c>
      <c r="C430" s="4" t="str">
        <f t="shared" si="12"/>
        <v>2022</v>
      </c>
      <c r="D430" s="4" t="str">
        <f t="shared" si="13"/>
        <v>Sep</v>
      </c>
      <c r="E430" s="3" t="s">
        <v>36</v>
      </c>
      <c r="F430" s="3" t="s">
        <v>12</v>
      </c>
      <c r="G430" s="3" t="s">
        <v>13</v>
      </c>
      <c r="H430" s="3" t="s">
        <v>14</v>
      </c>
      <c r="I430" s="3">
        <v>51.512433999999999</v>
      </c>
      <c r="J430" s="3" t="s">
        <v>15</v>
      </c>
      <c r="K430" s="3" t="s">
        <v>16</v>
      </c>
      <c r="L430" s="3" t="s">
        <v>17</v>
      </c>
      <c r="M430" s="3">
        <v>-0.21777199999999999</v>
      </c>
      <c r="N430" s="3">
        <v>1</v>
      </c>
      <c r="O430" s="3">
        <v>1</v>
      </c>
      <c r="P430" s="3" t="s">
        <v>476</v>
      </c>
      <c r="Q430" s="3" t="s">
        <v>477</v>
      </c>
      <c r="R430" s="3" t="s">
        <v>483</v>
      </c>
      <c r="S430" s="3">
        <v>30</v>
      </c>
      <c r="T430" s="5">
        <v>0.44444444444444442</v>
      </c>
      <c r="U430" s="3" t="s">
        <v>665</v>
      </c>
      <c r="V430" s="3" t="s">
        <v>480</v>
      </c>
      <c r="W430" s="3" t="s">
        <v>481</v>
      </c>
    </row>
    <row r="431" spans="1:23" ht="15.75" x14ac:dyDescent="0.25">
      <c r="A431" s="6" t="s">
        <v>503</v>
      </c>
      <c r="B431" s="7">
        <v>44813</v>
      </c>
      <c r="C431" s="4" t="str">
        <f t="shared" si="12"/>
        <v>2022</v>
      </c>
      <c r="D431" s="4" t="str">
        <f t="shared" si="13"/>
        <v>Sep</v>
      </c>
      <c r="E431" s="6" t="s">
        <v>34</v>
      </c>
      <c r="F431" s="6" t="s">
        <v>40</v>
      </c>
      <c r="G431" s="6" t="s">
        <v>41</v>
      </c>
      <c r="H431" s="6" t="s">
        <v>23</v>
      </c>
      <c r="I431" s="6">
        <v>51.488318</v>
      </c>
      <c r="J431" s="6" t="s">
        <v>15</v>
      </c>
      <c r="K431" s="6" t="s">
        <v>16</v>
      </c>
      <c r="L431" s="6" t="s">
        <v>17</v>
      </c>
      <c r="M431" s="6">
        <v>-0.193217</v>
      </c>
      <c r="N431" s="6">
        <v>2</v>
      </c>
      <c r="O431" s="6">
        <v>1</v>
      </c>
      <c r="P431" s="6" t="s">
        <v>476</v>
      </c>
      <c r="Q431" s="6" t="s">
        <v>477</v>
      </c>
      <c r="R431" s="6" t="s">
        <v>483</v>
      </c>
      <c r="S431" s="6">
        <v>30</v>
      </c>
      <c r="T431" s="8">
        <v>0.65347222222222223</v>
      </c>
      <c r="U431" s="6" t="s">
        <v>665</v>
      </c>
      <c r="V431" s="6" t="s">
        <v>480</v>
      </c>
      <c r="W431" s="6" t="s">
        <v>496</v>
      </c>
    </row>
    <row r="432" spans="1:23" ht="15.75" x14ac:dyDescent="0.25">
      <c r="A432" s="3" t="s">
        <v>504</v>
      </c>
      <c r="B432" s="4">
        <v>44805</v>
      </c>
      <c r="C432" s="4" t="str">
        <f t="shared" si="12"/>
        <v>2022</v>
      </c>
      <c r="D432" s="4" t="str">
        <f t="shared" si="13"/>
        <v>Sep</v>
      </c>
      <c r="E432" s="3" t="s">
        <v>27</v>
      </c>
      <c r="F432" s="3" t="s">
        <v>12</v>
      </c>
      <c r="G432" s="3" t="s">
        <v>13</v>
      </c>
      <c r="H432" s="3" t="s">
        <v>23</v>
      </c>
      <c r="I432" s="3">
        <v>51.501513000000003</v>
      </c>
      <c r="J432" s="3" t="s">
        <v>15</v>
      </c>
      <c r="K432" s="3" t="s">
        <v>16</v>
      </c>
      <c r="L432" s="3" t="s">
        <v>17</v>
      </c>
      <c r="M432" s="3">
        <v>-0.191687</v>
      </c>
      <c r="N432" s="3">
        <v>1</v>
      </c>
      <c r="O432" s="3">
        <v>2</v>
      </c>
      <c r="P432" s="3" t="s">
        <v>476</v>
      </c>
      <c r="Q432" s="3" t="s">
        <v>477</v>
      </c>
      <c r="R432" s="3" t="s">
        <v>483</v>
      </c>
      <c r="S432" s="3">
        <v>30</v>
      </c>
      <c r="T432" s="5">
        <v>0.52777777777777779</v>
      </c>
      <c r="U432" s="3" t="s">
        <v>665</v>
      </c>
      <c r="V432" s="3" t="s">
        <v>480</v>
      </c>
      <c r="W432" s="3" t="s">
        <v>481</v>
      </c>
    </row>
    <row r="433" spans="1:23" ht="15.75" x14ac:dyDescent="0.25">
      <c r="A433" s="6" t="s">
        <v>505</v>
      </c>
      <c r="B433" s="7">
        <v>44818</v>
      </c>
      <c r="C433" s="4" t="str">
        <f t="shared" si="12"/>
        <v>2022</v>
      </c>
      <c r="D433" s="4" t="str">
        <f t="shared" si="13"/>
        <v>Sep</v>
      </c>
      <c r="E433" s="6" t="s">
        <v>19</v>
      </c>
      <c r="F433" s="6" t="s">
        <v>40</v>
      </c>
      <c r="G433" s="6" t="s">
        <v>41</v>
      </c>
      <c r="H433" s="6" t="s">
        <v>23</v>
      </c>
      <c r="I433" s="6">
        <v>51.487763000000001</v>
      </c>
      <c r="J433" s="6" t="s">
        <v>15</v>
      </c>
      <c r="K433" s="6" t="s">
        <v>16</v>
      </c>
      <c r="L433" s="6" t="s">
        <v>17</v>
      </c>
      <c r="M433" s="6">
        <v>-0.16904</v>
      </c>
      <c r="N433" s="6">
        <v>1</v>
      </c>
      <c r="O433" s="6">
        <v>1</v>
      </c>
      <c r="P433" s="6" t="s">
        <v>476</v>
      </c>
      <c r="Q433" s="6" t="s">
        <v>477</v>
      </c>
      <c r="R433" s="6" t="s">
        <v>483</v>
      </c>
      <c r="S433" s="6">
        <v>30</v>
      </c>
      <c r="T433" s="8">
        <v>0.63541666666666663</v>
      </c>
      <c r="U433" s="6" t="s">
        <v>665</v>
      </c>
      <c r="V433" s="6" t="s">
        <v>480</v>
      </c>
      <c r="W433" s="6" t="s">
        <v>481</v>
      </c>
    </row>
    <row r="434" spans="1:23" ht="15.75" x14ac:dyDescent="0.25">
      <c r="A434" s="3" t="s">
        <v>506</v>
      </c>
      <c r="B434" s="4">
        <v>44818</v>
      </c>
      <c r="C434" s="4" t="str">
        <f t="shared" si="12"/>
        <v>2022</v>
      </c>
      <c r="D434" s="4" t="str">
        <f t="shared" si="13"/>
        <v>Sep</v>
      </c>
      <c r="E434" s="3" t="s">
        <v>19</v>
      </c>
      <c r="F434" s="3" t="s">
        <v>40</v>
      </c>
      <c r="G434" s="3" t="s">
        <v>41</v>
      </c>
      <c r="H434" s="3" t="s">
        <v>23</v>
      </c>
      <c r="I434" s="3">
        <v>51.524082999999997</v>
      </c>
      <c r="J434" s="3" t="s">
        <v>15</v>
      </c>
      <c r="K434" s="3" t="s">
        <v>16</v>
      </c>
      <c r="L434" s="3" t="s">
        <v>17</v>
      </c>
      <c r="M434" s="3">
        <v>-0.21501100000000001</v>
      </c>
      <c r="N434" s="3">
        <v>1</v>
      </c>
      <c r="O434" s="3">
        <v>1</v>
      </c>
      <c r="P434" s="3" t="s">
        <v>476</v>
      </c>
      <c r="Q434" s="3" t="s">
        <v>477</v>
      </c>
      <c r="R434" s="3" t="s">
        <v>483</v>
      </c>
      <c r="S434" s="3">
        <v>30</v>
      </c>
      <c r="T434" s="5">
        <v>0.52083333333333337</v>
      </c>
      <c r="U434" s="3" t="s">
        <v>665</v>
      </c>
      <c r="V434" s="3" t="s">
        <v>480</v>
      </c>
      <c r="W434" s="3" t="s">
        <v>481</v>
      </c>
    </row>
    <row r="435" spans="1:23" ht="15.75" x14ac:dyDescent="0.25">
      <c r="A435" s="6" t="s">
        <v>507</v>
      </c>
      <c r="B435" s="7">
        <v>44821</v>
      </c>
      <c r="C435" s="4" t="str">
        <f t="shared" si="12"/>
        <v>2022</v>
      </c>
      <c r="D435" s="4" t="str">
        <f t="shared" si="13"/>
        <v>Sep</v>
      </c>
      <c r="E435" s="6" t="s">
        <v>11</v>
      </c>
      <c r="F435" s="6" t="s">
        <v>25</v>
      </c>
      <c r="G435" s="6" t="s">
        <v>13</v>
      </c>
      <c r="H435" s="6" t="s">
        <v>23</v>
      </c>
      <c r="I435" s="6">
        <v>51.498060000000002</v>
      </c>
      <c r="J435" s="6" t="s">
        <v>15</v>
      </c>
      <c r="K435" s="6" t="s">
        <v>16</v>
      </c>
      <c r="L435" s="6" t="s">
        <v>17</v>
      </c>
      <c r="M435" s="6">
        <v>-0.16617799999999999</v>
      </c>
      <c r="N435" s="6">
        <v>1</v>
      </c>
      <c r="O435" s="6">
        <v>1</v>
      </c>
      <c r="P435" s="6" t="s">
        <v>476</v>
      </c>
      <c r="Q435" s="6" t="s">
        <v>477</v>
      </c>
      <c r="R435" s="6" t="s">
        <v>483</v>
      </c>
      <c r="S435" s="6">
        <v>30</v>
      </c>
      <c r="T435" s="8">
        <v>0.55555555555555558</v>
      </c>
      <c r="U435" s="6" t="s">
        <v>665</v>
      </c>
      <c r="V435" s="6" t="s">
        <v>480</v>
      </c>
      <c r="W435" s="6" t="s">
        <v>481</v>
      </c>
    </row>
    <row r="436" spans="1:23" ht="15.75" x14ac:dyDescent="0.25">
      <c r="A436" s="3" t="s">
        <v>508</v>
      </c>
      <c r="B436" s="4">
        <v>44823</v>
      </c>
      <c r="C436" s="4" t="str">
        <f t="shared" si="12"/>
        <v>2022</v>
      </c>
      <c r="D436" s="4" t="str">
        <f t="shared" si="13"/>
        <v>Sep</v>
      </c>
      <c r="E436" s="3" t="s">
        <v>36</v>
      </c>
      <c r="F436" s="3" t="s">
        <v>12</v>
      </c>
      <c r="G436" s="3" t="s">
        <v>13</v>
      </c>
      <c r="H436" s="3" t="s">
        <v>23</v>
      </c>
      <c r="I436" s="3">
        <v>51.485824999999998</v>
      </c>
      <c r="J436" s="3" t="s">
        <v>15</v>
      </c>
      <c r="K436" s="3" t="s">
        <v>16</v>
      </c>
      <c r="L436" s="3" t="s">
        <v>17</v>
      </c>
      <c r="M436" s="3">
        <v>-0.188995</v>
      </c>
      <c r="N436" s="3">
        <v>1</v>
      </c>
      <c r="O436" s="3">
        <v>2</v>
      </c>
      <c r="P436" s="3" t="s">
        <v>476</v>
      </c>
      <c r="Q436" s="3" t="s">
        <v>477</v>
      </c>
      <c r="R436" s="3" t="s">
        <v>478</v>
      </c>
      <c r="S436" s="3">
        <v>30</v>
      </c>
      <c r="T436" s="5">
        <v>0.72916666666666663</v>
      </c>
      <c r="U436" s="3" t="s">
        <v>665</v>
      </c>
      <c r="V436" s="3" t="s">
        <v>480</v>
      </c>
      <c r="W436" s="3" t="s">
        <v>481</v>
      </c>
    </row>
    <row r="437" spans="1:23" ht="15.75" x14ac:dyDescent="0.25">
      <c r="A437" s="6" t="s">
        <v>509</v>
      </c>
      <c r="B437" s="7">
        <v>44823</v>
      </c>
      <c r="C437" s="4" t="str">
        <f t="shared" si="12"/>
        <v>2022</v>
      </c>
      <c r="D437" s="4" t="str">
        <f t="shared" si="13"/>
        <v>Sep</v>
      </c>
      <c r="E437" s="6" t="s">
        <v>36</v>
      </c>
      <c r="F437" s="6" t="s">
        <v>12</v>
      </c>
      <c r="G437" s="6" t="s">
        <v>13</v>
      </c>
      <c r="H437" s="6" t="s">
        <v>23</v>
      </c>
      <c r="I437" s="6">
        <v>51.521033000000003</v>
      </c>
      <c r="J437" s="6" t="s">
        <v>28</v>
      </c>
      <c r="K437" s="6" t="s">
        <v>16</v>
      </c>
      <c r="L437" s="6" t="s">
        <v>17</v>
      </c>
      <c r="M437" s="6">
        <v>-0.20965300000000001</v>
      </c>
      <c r="N437" s="6">
        <v>1</v>
      </c>
      <c r="O437" s="6">
        <v>1</v>
      </c>
      <c r="P437" s="6" t="s">
        <v>476</v>
      </c>
      <c r="Q437" s="6" t="s">
        <v>477</v>
      </c>
      <c r="R437" s="6" t="s">
        <v>483</v>
      </c>
      <c r="S437" s="6">
        <v>30</v>
      </c>
      <c r="T437" s="8">
        <v>0.85069444444444453</v>
      </c>
      <c r="U437" s="6" t="s">
        <v>665</v>
      </c>
      <c r="V437" s="6" t="s">
        <v>480</v>
      </c>
      <c r="W437" s="6" t="s">
        <v>487</v>
      </c>
    </row>
    <row r="438" spans="1:23" ht="15.75" x14ac:dyDescent="0.25">
      <c r="A438" s="3" t="s">
        <v>510</v>
      </c>
      <c r="B438" s="4">
        <v>44823</v>
      </c>
      <c r="C438" s="4" t="str">
        <f t="shared" si="12"/>
        <v>2022</v>
      </c>
      <c r="D438" s="4" t="str">
        <f t="shared" si="13"/>
        <v>Sep</v>
      </c>
      <c r="E438" s="3" t="s">
        <v>36</v>
      </c>
      <c r="F438" s="3" t="s">
        <v>25</v>
      </c>
      <c r="G438" s="3" t="s">
        <v>20</v>
      </c>
      <c r="H438" s="3" t="s">
        <v>23</v>
      </c>
      <c r="I438" s="3">
        <v>51.495657999999999</v>
      </c>
      <c r="J438" s="3" t="s">
        <v>28</v>
      </c>
      <c r="K438" s="3" t="s">
        <v>16</v>
      </c>
      <c r="L438" s="3" t="s">
        <v>17</v>
      </c>
      <c r="M438" s="3">
        <v>-0.173622</v>
      </c>
      <c r="N438" s="3">
        <v>2</v>
      </c>
      <c r="O438" s="3">
        <v>2</v>
      </c>
      <c r="P438" s="3" t="s">
        <v>476</v>
      </c>
      <c r="Q438" s="3" t="s">
        <v>477</v>
      </c>
      <c r="R438" s="3" t="s">
        <v>488</v>
      </c>
      <c r="S438" s="3">
        <v>30</v>
      </c>
      <c r="T438" s="5">
        <v>5.2083333333333336E-2</v>
      </c>
      <c r="U438" s="3" t="s">
        <v>665</v>
      </c>
      <c r="V438" s="3" t="s">
        <v>480</v>
      </c>
      <c r="W438" s="3" t="s">
        <v>481</v>
      </c>
    </row>
    <row r="439" spans="1:23" ht="15.75" x14ac:dyDescent="0.25">
      <c r="A439" s="6" t="s">
        <v>511</v>
      </c>
      <c r="B439" s="7">
        <v>44814</v>
      </c>
      <c r="C439" s="4" t="str">
        <f t="shared" si="12"/>
        <v>2022</v>
      </c>
      <c r="D439" s="4" t="str">
        <f t="shared" si="13"/>
        <v>Sep</v>
      </c>
      <c r="E439" s="6" t="s">
        <v>11</v>
      </c>
      <c r="F439" s="6" t="s">
        <v>12</v>
      </c>
      <c r="G439" s="6" t="s">
        <v>13</v>
      </c>
      <c r="H439" s="6" t="s">
        <v>23</v>
      </c>
      <c r="I439" s="6">
        <v>51.506096999999997</v>
      </c>
      <c r="J439" s="6" t="s">
        <v>15</v>
      </c>
      <c r="K439" s="6" t="s">
        <v>16</v>
      </c>
      <c r="L439" s="6" t="s">
        <v>17</v>
      </c>
      <c r="M439" s="6">
        <v>-0.20908599999999999</v>
      </c>
      <c r="N439" s="6">
        <v>1</v>
      </c>
      <c r="O439" s="6">
        <v>2</v>
      </c>
      <c r="P439" s="6" t="s">
        <v>476</v>
      </c>
      <c r="Q439" s="6" t="s">
        <v>477</v>
      </c>
      <c r="R439" s="6" t="s">
        <v>483</v>
      </c>
      <c r="S439" s="6">
        <v>30</v>
      </c>
      <c r="T439" s="8">
        <v>0.70138888888888884</v>
      </c>
      <c r="U439" s="6" t="s">
        <v>665</v>
      </c>
      <c r="V439" s="6" t="s">
        <v>480</v>
      </c>
      <c r="W439" s="6" t="s">
        <v>487</v>
      </c>
    </row>
    <row r="440" spans="1:23" ht="15.75" x14ac:dyDescent="0.25">
      <c r="A440" s="3" t="s">
        <v>512</v>
      </c>
      <c r="B440" s="4">
        <v>44821</v>
      </c>
      <c r="C440" s="4" t="str">
        <f t="shared" si="12"/>
        <v>2022</v>
      </c>
      <c r="D440" s="4" t="str">
        <f t="shared" si="13"/>
        <v>Sep</v>
      </c>
      <c r="E440" s="3" t="s">
        <v>11</v>
      </c>
      <c r="F440" s="3" t="s">
        <v>25</v>
      </c>
      <c r="G440" s="3" t="s">
        <v>154</v>
      </c>
      <c r="H440" s="3" t="s">
        <v>23</v>
      </c>
      <c r="I440" s="3">
        <v>51.492657000000001</v>
      </c>
      <c r="J440" s="3" t="s">
        <v>15</v>
      </c>
      <c r="K440" s="3" t="s">
        <v>16</v>
      </c>
      <c r="L440" s="3" t="s">
        <v>17</v>
      </c>
      <c r="M440" s="3">
        <v>-0.20053699999999999</v>
      </c>
      <c r="N440" s="3">
        <v>1</v>
      </c>
      <c r="O440" s="3">
        <v>2</v>
      </c>
      <c r="P440" s="3" t="s">
        <v>476</v>
      </c>
      <c r="Q440" s="3" t="s">
        <v>477</v>
      </c>
      <c r="R440" s="3" t="s">
        <v>478</v>
      </c>
      <c r="S440" s="3">
        <v>30</v>
      </c>
      <c r="T440" s="5">
        <v>0.27777777777777779</v>
      </c>
      <c r="U440" s="3" t="s">
        <v>665</v>
      </c>
      <c r="V440" s="3" t="s">
        <v>480</v>
      </c>
      <c r="W440" s="3" t="s">
        <v>481</v>
      </c>
    </row>
    <row r="441" spans="1:23" ht="15.75" x14ac:dyDescent="0.25">
      <c r="A441" s="6" t="s">
        <v>513</v>
      </c>
      <c r="B441" s="7">
        <v>44812</v>
      </c>
      <c r="C441" s="4" t="str">
        <f t="shared" si="12"/>
        <v>2022</v>
      </c>
      <c r="D441" s="4" t="str">
        <f t="shared" si="13"/>
        <v>Sep</v>
      </c>
      <c r="E441" s="6" t="s">
        <v>27</v>
      </c>
      <c r="F441" s="6" t="s">
        <v>25</v>
      </c>
      <c r="G441" s="6" t="s">
        <v>20</v>
      </c>
      <c r="H441" s="6" t="s">
        <v>23</v>
      </c>
      <c r="I441" s="6">
        <v>51.481988999999999</v>
      </c>
      <c r="J441" s="6" t="s">
        <v>15</v>
      </c>
      <c r="K441" s="6" t="s">
        <v>16</v>
      </c>
      <c r="L441" s="6" t="s">
        <v>17</v>
      </c>
      <c r="M441" s="6">
        <v>-0.173592</v>
      </c>
      <c r="N441" s="6">
        <v>1</v>
      </c>
      <c r="O441" s="6">
        <v>2</v>
      </c>
      <c r="P441" s="6" t="s">
        <v>476</v>
      </c>
      <c r="Q441" s="6" t="s">
        <v>477</v>
      </c>
      <c r="R441" s="6" t="s">
        <v>483</v>
      </c>
      <c r="S441" s="6">
        <v>30</v>
      </c>
      <c r="T441" s="8">
        <v>0.36458333333333331</v>
      </c>
      <c r="U441" s="6" t="s">
        <v>665</v>
      </c>
      <c r="V441" s="6" t="s">
        <v>480</v>
      </c>
      <c r="W441" s="6" t="s">
        <v>487</v>
      </c>
    </row>
    <row r="442" spans="1:23" ht="15.75" x14ac:dyDescent="0.25">
      <c r="A442" s="3" t="s">
        <v>514</v>
      </c>
      <c r="B442" s="4">
        <v>44826</v>
      </c>
      <c r="C442" s="4" t="str">
        <f t="shared" si="12"/>
        <v>2022</v>
      </c>
      <c r="D442" s="4" t="str">
        <f t="shared" si="13"/>
        <v>Sep</v>
      </c>
      <c r="E442" s="3" t="s">
        <v>27</v>
      </c>
      <c r="F442" s="3" t="s">
        <v>12</v>
      </c>
      <c r="G442" s="3" t="s">
        <v>13</v>
      </c>
      <c r="H442" s="3" t="s">
        <v>23</v>
      </c>
      <c r="I442" s="3">
        <v>51.517926000000003</v>
      </c>
      <c r="J442" s="3" t="s">
        <v>15</v>
      </c>
      <c r="K442" s="3" t="s">
        <v>158</v>
      </c>
      <c r="L442" s="3" t="s">
        <v>17</v>
      </c>
      <c r="M442" s="3">
        <v>-0.20055000000000001</v>
      </c>
      <c r="N442" s="3">
        <v>1</v>
      </c>
      <c r="O442" s="3">
        <v>2</v>
      </c>
      <c r="P442" s="3" t="s">
        <v>476</v>
      </c>
      <c r="Q442" s="3" t="s">
        <v>477</v>
      </c>
      <c r="R442" s="3" t="s">
        <v>483</v>
      </c>
      <c r="S442" s="3">
        <v>30</v>
      </c>
      <c r="T442" s="5">
        <v>0.70763888888888893</v>
      </c>
      <c r="U442" s="3" t="s">
        <v>665</v>
      </c>
      <c r="V442" s="3" t="s">
        <v>480</v>
      </c>
      <c r="W442" s="3" t="s">
        <v>481</v>
      </c>
    </row>
    <row r="443" spans="1:23" ht="15.75" x14ac:dyDescent="0.25">
      <c r="A443" s="6" t="s">
        <v>515</v>
      </c>
      <c r="B443" s="7">
        <v>44825</v>
      </c>
      <c r="C443" s="4" t="str">
        <f t="shared" si="12"/>
        <v>2022</v>
      </c>
      <c r="D443" s="4" t="str">
        <f t="shared" si="13"/>
        <v>Sep</v>
      </c>
      <c r="E443" s="6" t="s">
        <v>19</v>
      </c>
      <c r="F443" s="6" t="s">
        <v>12</v>
      </c>
      <c r="G443" s="6" t="s">
        <v>13</v>
      </c>
      <c r="H443" s="6" t="s">
        <v>23</v>
      </c>
      <c r="I443" s="6">
        <v>51.498587999999998</v>
      </c>
      <c r="J443" s="6" t="s">
        <v>15</v>
      </c>
      <c r="K443" s="6" t="s">
        <v>16</v>
      </c>
      <c r="L443" s="6" t="s">
        <v>17</v>
      </c>
      <c r="M443" s="6">
        <v>-0.20030300000000001</v>
      </c>
      <c r="N443" s="6">
        <v>1</v>
      </c>
      <c r="O443" s="6">
        <v>2</v>
      </c>
      <c r="P443" s="6" t="s">
        <v>476</v>
      </c>
      <c r="Q443" s="6" t="s">
        <v>477</v>
      </c>
      <c r="R443" s="6" t="s">
        <v>483</v>
      </c>
      <c r="S443" s="6">
        <v>30</v>
      </c>
      <c r="T443" s="8">
        <v>0.66805555555555562</v>
      </c>
      <c r="U443" s="6" t="s">
        <v>665</v>
      </c>
      <c r="V443" s="6" t="s">
        <v>480</v>
      </c>
      <c r="W443" s="6" t="s">
        <v>481</v>
      </c>
    </row>
    <row r="444" spans="1:23" ht="15.75" x14ac:dyDescent="0.25">
      <c r="A444" s="3" t="s">
        <v>516</v>
      </c>
      <c r="B444" s="4">
        <v>44826</v>
      </c>
      <c r="C444" s="4" t="str">
        <f t="shared" si="12"/>
        <v>2022</v>
      </c>
      <c r="D444" s="4" t="str">
        <f t="shared" si="13"/>
        <v>Sep</v>
      </c>
      <c r="E444" s="3" t="s">
        <v>27</v>
      </c>
      <c r="F444" s="3" t="s">
        <v>12</v>
      </c>
      <c r="G444" s="3" t="s">
        <v>20</v>
      </c>
      <c r="H444" s="3" t="s">
        <v>23</v>
      </c>
      <c r="I444" s="3">
        <v>51.501365</v>
      </c>
      <c r="J444" s="3" t="s">
        <v>15</v>
      </c>
      <c r="K444" s="3" t="s">
        <v>16</v>
      </c>
      <c r="L444" s="3" t="s">
        <v>17</v>
      </c>
      <c r="M444" s="3">
        <v>-0.19370999999999999</v>
      </c>
      <c r="N444" s="3">
        <v>1</v>
      </c>
      <c r="O444" s="3">
        <v>1</v>
      </c>
      <c r="P444" s="3" t="s">
        <v>476</v>
      </c>
      <c r="Q444" s="3" t="s">
        <v>477</v>
      </c>
      <c r="R444" s="3" t="s">
        <v>488</v>
      </c>
      <c r="S444" s="3">
        <v>30</v>
      </c>
      <c r="T444" s="5">
        <v>0.7006944444444444</v>
      </c>
      <c r="U444" s="3" t="s">
        <v>665</v>
      </c>
      <c r="V444" s="3" t="s">
        <v>480</v>
      </c>
      <c r="W444" s="3" t="s">
        <v>481</v>
      </c>
    </row>
    <row r="445" spans="1:23" ht="15.75" x14ac:dyDescent="0.25">
      <c r="A445" s="6" t="s">
        <v>517</v>
      </c>
      <c r="B445" s="7">
        <v>44819</v>
      </c>
      <c r="C445" s="4" t="str">
        <f t="shared" si="12"/>
        <v>2022</v>
      </c>
      <c r="D445" s="4" t="str">
        <f t="shared" si="13"/>
        <v>Sep</v>
      </c>
      <c r="E445" s="6" t="s">
        <v>27</v>
      </c>
      <c r="F445" s="6" t="s">
        <v>25</v>
      </c>
      <c r="G445" s="6" t="s">
        <v>20</v>
      </c>
      <c r="H445" s="6" t="s">
        <v>14</v>
      </c>
      <c r="I445" s="6">
        <v>51.516658</v>
      </c>
      <c r="J445" s="6" t="s">
        <v>15</v>
      </c>
      <c r="K445" s="6" t="s">
        <v>16</v>
      </c>
      <c r="L445" s="6" t="s">
        <v>17</v>
      </c>
      <c r="M445" s="6">
        <v>-0.205789</v>
      </c>
      <c r="N445" s="6">
        <v>2</v>
      </c>
      <c r="O445" s="6">
        <v>1</v>
      </c>
      <c r="P445" s="6" t="s">
        <v>476</v>
      </c>
      <c r="Q445" s="6" t="s">
        <v>482</v>
      </c>
      <c r="R445" s="6" t="s">
        <v>483</v>
      </c>
      <c r="S445" s="6">
        <v>30</v>
      </c>
      <c r="T445" s="8">
        <v>0.71180555555555547</v>
      </c>
      <c r="U445" s="6" t="s">
        <v>665</v>
      </c>
      <c r="V445" s="6" t="s">
        <v>490</v>
      </c>
      <c r="W445" s="6" t="s">
        <v>487</v>
      </c>
    </row>
    <row r="446" spans="1:23" ht="15.75" x14ac:dyDescent="0.25">
      <c r="A446" s="3" t="s">
        <v>518</v>
      </c>
      <c r="B446" s="4">
        <v>44826</v>
      </c>
      <c r="C446" s="4" t="str">
        <f t="shared" si="12"/>
        <v>2022</v>
      </c>
      <c r="D446" s="4" t="str">
        <f t="shared" si="13"/>
        <v>Sep</v>
      </c>
      <c r="E446" s="3" t="s">
        <v>27</v>
      </c>
      <c r="F446" s="3" t="s">
        <v>12</v>
      </c>
      <c r="G446" s="3" t="s">
        <v>13</v>
      </c>
      <c r="H446" s="3" t="s">
        <v>23</v>
      </c>
      <c r="I446" s="3">
        <v>51.505257</v>
      </c>
      <c r="J446" s="3" t="s">
        <v>15</v>
      </c>
      <c r="K446" s="3" t="s">
        <v>16</v>
      </c>
      <c r="L446" s="3" t="s">
        <v>17</v>
      </c>
      <c r="M446" s="3">
        <v>-0.213009</v>
      </c>
      <c r="N446" s="3">
        <v>1</v>
      </c>
      <c r="O446" s="3">
        <v>2</v>
      </c>
      <c r="P446" s="3" t="s">
        <v>476</v>
      </c>
      <c r="Q446" s="3" t="s">
        <v>477</v>
      </c>
      <c r="R446" s="3" t="s">
        <v>483</v>
      </c>
      <c r="S446" s="3">
        <v>30</v>
      </c>
      <c r="T446" s="5">
        <v>0.78125</v>
      </c>
      <c r="U446" s="3" t="s">
        <v>665</v>
      </c>
      <c r="V446" s="3" t="s">
        <v>480</v>
      </c>
      <c r="W446" s="3" t="s">
        <v>481</v>
      </c>
    </row>
    <row r="447" spans="1:23" ht="15.75" x14ac:dyDescent="0.25">
      <c r="A447" s="6" t="s">
        <v>519</v>
      </c>
      <c r="B447" s="7">
        <v>44826</v>
      </c>
      <c r="C447" s="4" t="str">
        <f t="shared" si="12"/>
        <v>2022</v>
      </c>
      <c r="D447" s="4" t="str">
        <f t="shared" si="13"/>
        <v>Sep</v>
      </c>
      <c r="E447" s="6" t="s">
        <v>27</v>
      </c>
      <c r="F447" s="6" t="s">
        <v>40</v>
      </c>
      <c r="G447" s="6" t="s">
        <v>41</v>
      </c>
      <c r="H447" s="6" t="s">
        <v>23</v>
      </c>
      <c r="I447" s="6">
        <v>51.485410000000002</v>
      </c>
      <c r="J447" s="6" t="s">
        <v>15</v>
      </c>
      <c r="K447" s="6" t="s">
        <v>16</v>
      </c>
      <c r="L447" s="6" t="s">
        <v>17</v>
      </c>
      <c r="M447" s="6">
        <v>-0.17388799999999999</v>
      </c>
      <c r="N447" s="6">
        <v>1</v>
      </c>
      <c r="O447" s="6">
        <v>2</v>
      </c>
      <c r="P447" s="6" t="s">
        <v>476</v>
      </c>
      <c r="Q447" s="6" t="s">
        <v>477</v>
      </c>
      <c r="R447" s="6" t="s">
        <v>483</v>
      </c>
      <c r="S447" s="6">
        <v>30</v>
      </c>
      <c r="T447" s="8">
        <v>0.57638888888888895</v>
      </c>
      <c r="U447" s="6" t="s">
        <v>665</v>
      </c>
      <c r="V447" s="6" t="s">
        <v>480</v>
      </c>
      <c r="W447" s="6" t="s">
        <v>481</v>
      </c>
    </row>
    <row r="448" spans="1:23" ht="15.75" x14ac:dyDescent="0.25">
      <c r="A448" s="3" t="s">
        <v>520</v>
      </c>
      <c r="B448" s="4">
        <v>44820</v>
      </c>
      <c r="C448" s="4" t="str">
        <f t="shared" si="12"/>
        <v>2022</v>
      </c>
      <c r="D448" s="4" t="str">
        <f t="shared" si="13"/>
        <v>Sep</v>
      </c>
      <c r="E448" s="3" t="s">
        <v>34</v>
      </c>
      <c r="F448" s="3" t="s">
        <v>12</v>
      </c>
      <c r="G448" s="3" t="s">
        <v>13</v>
      </c>
      <c r="H448" s="3" t="s">
        <v>23</v>
      </c>
      <c r="I448" s="3">
        <v>51.498742999999997</v>
      </c>
      <c r="J448" s="3" t="s">
        <v>15</v>
      </c>
      <c r="K448" s="3" t="s">
        <v>16</v>
      </c>
      <c r="L448" s="3" t="s">
        <v>17</v>
      </c>
      <c r="M448" s="3">
        <v>-0.21038200000000001</v>
      </c>
      <c r="N448" s="3">
        <v>1</v>
      </c>
      <c r="O448" s="3">
        <v>2</v>
      </c>
      <c r="P448" s="3" t="s">
        <v>476</v>
      </c>
      <c r="Q448" s="3" t="s">
        <v>477</v>
      </c>
      <c r="R448" s="3" t="s">
        <v>483</v>
      </c>
      <c r="S448" s="3">
        <v>30</v>
      </c>
      <c r="T448" s="5">
        <v>0.75</v>
      </c>
      <c r="U448" s="3" t="s">
        <v>665</v>
      </c>
      <c r="V448" s="3" t="s">
        <v>480</v>
      </c>
      <c r="W448" s="3" t="s">
        <v>497</v>
      </c>
    </row>
    <row r="449" spans="1:23" ht="15.75" x14ac:dyDescent="0.25">
      <c r="A449" s="6" t="s">
        <v>521</v>
      </c>
      <c r="B449" s="7">
        <v>44829</v>
      </c>
      <c r="C449" s="4" t="str">
        <f t="shared" si="12"/>
        <v>2022</v>
      </c>
      <c r="D449" s="4" t="str">
        <f t="shared" si="13"/>
        <v>Sep</v>
      </c>
      <c r="E449" s="6" t="s">
        <v>32</v>
      </c>
      <c r="F449" s="6" t="s">
        <v>12</v>
      </c>
      <c r="G449" s="6" t="s">
        <v>13</v>
      </c>
      <c r="H449" s="6" t="s">
        <v>23</v>
      </c>
      <c r="I449" s="6">
        <v>51.523521000000002</v>
      </c>
      <c r="J449" s="6" t="s">
        <v>15</v>
      </c>
      <c r="K449" s="6" t="s">
        <v>16</v>
      </c>
      <c r="L449" s="6" t="s">
        <v>17</v>
      </c>
      <c r="M449" s="6">
        <v>-0.213591</v>
      </c>
      <c r="N449" s="6">
        <v>1</v>
      </c>
      <c r="O449" s="6">
        <v>2</v>
      </c>
      <c r="P449" s="6" t="s">
        <v>476</v>
      </c>
      <c r="Q449" s="6" t="s">
        <v>477</v>
      </c>
      <c r="R449" s="6" t="s">
        <v>483</v>
      </c>
      <c r="S449" s="6">
        <v>30</v>
      </c>
      <c r="T449" s="8">
        <v>0.6020833333333333</v>
      </c>
      <c r="U449" s="6" t="s">
        <v>665</v>
      </c>
      <c r="V449" s="6" t="s">
        <v>480</v>
      </c>
      <c r="W449" s="6" t="s">
        <v>481</v>
      </c>
    </row>
    <row r="450" spans="1:23" ht="15.75" x14ac:dyDescent="0.25">
      <c r="A450" s="3" t="s">
        <v>522</v>
      </c>
      <c r="B450" s="4">
        <v>44831</v>
      </c>
      <c r="C450" s="4" t="str">
        <f t="shared" si="12"/>
        <v>2022</v>
      </c>
      <c r="D450" s="4" t="str">
        <f t="shared" si="13"/>
        <v>Sep</v>
      </c>
      <c r="E450" s="3" t="s">
        <v>22</v>
      </c>
      <c r="F450" s="3" t="s">
        <v>40</v>
      </c>
      <c r="G450" s="3" t="s">
        <v>41</v>
      </c>
      <c r="H450" s="3" t="s">
        <v>23</v>
      </c>
      <c r="I450" s="3">
        <v>51.511353</v>
      </c>
      <c r="J450" s="3" t="s">
        <v>28</v>
      </c>
      <c r="K450" s="3" t="s">
        <v>16</v>
      </c>
      <c r="L450" s="3" t="s">
        <v>17</v>
      </c>
      <c r="M450" s="3">
        <v>-0.20585300000000001</v>
      </c>
      <c r="N450" s="3">
        <v>1</v>
      </c>
      <c r="O450" s="3">
        <v>2</v>
      </c>
      <c r="P450" s="3" t="s">
        <v>476</v>
      </c>
      <c r="Q450" s="3" t="s">
        <v>477</v>
      </c>
      <c r="R450" s="3" t="s">
        <v>483</v>
      </c>
      <c r="S450" s="3">
        <v>30</v>
      </c>
      <c r="T450" s="5">
        <v>0.97916666666666663</v>
      </c>
      <c r="U450" s="3" t="s">
        <v>665</v>
      </c>
      <c r="V450" s="3" t="s">
        <v>480</v>
      </c>
      <c r="W450" s="3" t="s">
        <v>481</v>
      </c>
    </row>
    <row r="451" spans="1:23" ht="15.75" x14ac:dyDescent="0.25">
      <c r="A451" s="6" t="s">
        <v>523</v>
      </c>
      <c r="B451" s="7">
        <v>44829</v>
      </c>
      <c r="C451" s="4" t="str">
        <f t="shared" ref="C451:C514" si="14">TEXT(B451,"yyyy")</f>
        <v>2022</v>
      </c>
      <c r="D451" s="4" t="str">
        <f t="shared" ref="D451:D514" si="15">TEXT(B451,"mmm")</f>
        <v>Sep</v>
      </c>
      <c r="E451" s="6" t="s">
        <v>32</v>
      </c>
      <c r="F451" s="6" t="s">
        <v>12</v>
      </c>
      <c r="G451" s="6" t="s">
        <v>13</v>
      </c>
      <c r="H451" s="6" t="s">
        <v>23</v>
      </c>
      <c r="I451" s="6">
        <v>51.495804</v>
      </c>
      <c r="J451" s="6" t="s">
        <v>15</v>
      </c>
      <c r="K451" s="6" t="s">
        <v>16</v>
      </c>
      <c r="L451" s="6" t="s">
        <v>17</v>
      </c>
      <c r="M451" s="6">
        <v>-0.171455</v>
      </c>
      <c r="N451" s="6">
        <v>1</v>
      </c>
      <c r="O451" s="6">
        <v>1</v>
      </c>
      <c r="P451" s="6" t="s">
        <v>476</v>
      </c>
      <c r="Q451" s="6" t="s">
        <v>477</v>
      </c>
      <c r="R451" s="6" t="s">
        <v>483</v>
      </c>
      <c r="S451" s="6">
        <v>30</v>
      </c>
      <c r="T451" s="8">
        <v>0.68055555555555547</v>
      </c>
      <c r="U451" s="6" t="s">
        <v>665</v>
      </c>
      <c r="V451" s="6" t="s">
        <v>480</v>
      </c>
      <c r="W451" s="6" t="s">
        <v>481</v>
      </c>
    </row>
    <row r="452" spans="1:23" ht="15.75" x14ac:dyDescent="0.25">
      <c r="A452" s="3" t="s">
        <v>524</v>
      </c>
      <c r="B452" s="4">
        <v>44825</v>
      </c>
      <c r="C452" s="4" t="str">
        <f t="shared" si="14"/>
        <v>2022</v>
      </c>
      <c r="D452" s="4" t="str">
        <f t="shared" si="15"/>
        <v>Sep</v>
      </c>
      <c r="E452" s="3" t="s">
        <v>19</v>
      </c>
      <c r="F452" s="3" t="s">
        <v>12</v>
      </c>
      <c r="G452" s="3" t="s">
        <v>20</v>
      </c>
      <c r="H452" s="3" t="s">
        <v>23</v>
      </c>
      <c r="I452" s="3">
        <v>51.519505000000002</v>
      </c>
      <c r="J452" s="3" t="s">
        <v>15</v>
      </c>
      <c r="K452" s="3" t="s">
        <v>16</v>
      </c>
      <c r="L452" s="3" t="s">
        <v>17</v>
      </c>
      <c r="M452" s="3">
        <v>-0.22153200000000001</v>
      </c>
      <c r="N452" s="3">
        <v>1</v>
      </c>
      <c r="O452" s="3">
        <v>2</v>
      </c>
      <c r="P452" s="3" t="s">
        <v>476</v>
      </c>
      <c r="Q452" s="3" t="s">
        <v>477</v>
      </c>
      <c r="R452" s="3" t="s">
        <v>483</v>
      </c>
      <c r="S452" s="3">
        <v>30</v>
      </c>
      <c r="T452" s="5">
        <v>0.61458333333333337</v>
      </c>
      <c r="U452" s="3" t="s">
        <v>665</v>
      </c>
      <c r="V452" s="3" t="s">
        <v>480</v>
      </c>
      <c r="W452" s="3" t="s">
        <v>484</v>
      </c>
    </row>
    <row r="453" spans="1:23" ht="15.75" x14ac:dyDescent="0.25">
      <c r="A453" s="6" t="s">
        <v>525</v>
      </c>
      <c r="B453" s="7">
        <v>44827</v>
      </c>
      <c r="C453" s="4" t="str">
        <f t="shared" si="14"/>
        <v>2022</v>
      </c>
      <c r="D453" s="4" t="str">
        <f t="shared" si="15"/>
        <v>Sep</v>
      </c>
      <c r="E453" s="6" t="s">
        <v>34</v>
      </c>
      <c r="F453" s="6" t="s">
        <v>12</v>
      </c>
      <c r="G453" s="6" t="s">
        <v>13</v>
      </c>
      <c r="H453" s="6" t="s">
        <v>14</v>
      </c>
      <c r="I453" s="6">
        <v>51.497714000000002</v>
      </c>
      <c r="J453" s="6" t="s">
        <v>15</v>
      </c>
      <c r="K453" s="6" t="s">
        <v>16</v>
      </c>
      <c r="L453" s="6" t="s">
        <v>17</v>
      </c>
      <c r="M453" s="6">
        <v>-0.16705700000000001</v>
      </c>
      <c r="N453" s="6">
        <v>1</v>
      </c>
      <c r="O453" s="6">
        <v>2</v>
      </c>
      <c r="P453" s="6" t="s">
        <v>476</v>
      </c>
      <c r="Q453" s="6" t="s">
        <v>477</v>
      </c>
      <c r="R453" s="6" t="s">
        <v>483</v>
      </c>
      <c r="S453" s="6">
        <v>30</v>
      </c>
      <c r="T453" s="8">
        <v>0.63888888888888895</v>
      </c>
      <c r="U453" s="6" t="s">
        <v>665</v>
      </c>
      <c r="V453" s="6" t="s">
        <v>480</v>
      </c>
      <c r="W453" s="6" t="s">
        <v>481</v>
      </c>
    </row>
    <row r="454" spans="1:23" ht="15.75" x14ac:dyDescent="0.25">
      <c r="A454" s="3" t="s">
        <v>526</v>
      </c>
      <c r="B454" s="4">
        <v>44827</v>
      </c>
      <c r="C454" s="4" t="str">
        <f t="shared" si="14"/>
        <v>2022</v>
      </c>
      <c r="D454" s="4" t="str">
        <f t="shared" si="15"/>
        <v>Sep</v>
      </c>
      <c r="E454" s="3" t="s">
        <v>34</v>
      </c>
      <c r="F454" s="3" t="s">
        <v>40</v>
      </c>
      <c r="G454" s="3" t="s">
        <v>41</v>
      </c>
      <c r="H454" s="3" t="s">
        <v>23</v>
      </c>
      <c r="I454" s="3">
        <v>51.501826999999999</v>
      </c>
      <c r="J454" s="3" t="s">
        <v>28</v>
      </c>
      <c r="K454" s="3" t="s">
        <v>158</v>
      </c>
      <c r="L454" s="3" t="s">
        <v>17</v>
      </c>
      <c r="M454" s="3">
        <v>-0.159831</v>
      </c>
      <c r="N454" s="3">
        <v>1</v>
      </c>
      <c r="O454" s="3">
        <v>1</v>
      </c>
      <c r="P454" s="3" t="s">
        <v>476</v>
      </c>
      <c r="Q454" s="3" t="s">
        <v>482</v>
      </c>
      <c r="R454" s="3" t="s">
        <v>483</v>
      </c>
      <c r="S454" s="3">
        <v>30</v>
      </c>
      <c r="T454" s="5">
        <v>0.82986111111111116</v>
      </c>
      <c r="U454" s="3" t="s">
        <v>665</v>
      </c>
      <c r="V454" s="3" t="s">
        <v>490</v>
      </c>
      <c r="W454" s="3" t="s">
        <v>481</v>
      </c>
    </row>
    <row r="455" spans="1:23" ht="15.75" x14ac:dyDescent="0.25">
      <c r="A455" s="6" t="s">
        <v>527</v>
      </c>
      <c r="B455" s="7">
        <v>44827</v>
      </c>
      <c r="C455" s="4" t="str">
        <f t="shared" si="14"/>
        <v>2022</v>
      </c>
      <c r="D455" s="4" t="str">
        <f t="shared" si="15"/>
        <v>Sep</v>
      </c>
      <c r="E455" s="6" t="s">
        <v>34</v>
      </c>
      <c r="F455" s="6" t="s">
        <v>40</v>
      </c>
      <c r="G455" s="6" t="s">
        <v>41</v>
      </c>
      <c r="H455" s="6" t="s">
        <v>23</v>
      </c>
      <c r="I455" s="6">
        <v>51.479734999999998</v>
      </c>
      <c r="J455" s="6" t="s">
        <v>28</v>
      </c>
      <c r="K455" s="6" t="s">
        <v>16</v>
      </c>
      <c r="L455" s="6" t="s">
        <v>17</v>
      </c>
      <c r="M455" s="6">
        <v>-0.179011</v>
      </c>
      <c r="N455" s="6">
        <v>1</v>
      </c>
      <c r="O455" s="6">
        <v>2</v>
      </c>
      <c r="P455" s="6" t="s">
        <v>476</v>
      </c>
      <c r="Q455" s="6" t="s">
        <v>482</v>
      </c>
      <c r="R455" s="6" t="s">
        <v>483</v>
      </c>
      <c r="S455" s="6">
        <v>30</v>
      </c>
      <c r="T455" s="8">
        <v>0.87847222222222221</v>
      </c>
      <c r="U455" s="6" t="s">
        <v>665</v>
      </c>
      <c r="V455" s="6" t="s">
        <v>480</v>
      </c>
      <c r="W455" s="6" t="s">
        <v>481</v>
      </c>
    </row>
    <row r="456" spans="1:23" ht="15.75" x14ac:dyDescent="0.25">
      <c r="A456" s="3" t="s">
        <v>528</v>
      </c>
      <c r="B456" s="4">
        <v>44820</v>
      </c>
      <c r="C456" s="4" t="str">
        <f t="shared" si="14"/>
        <v>2022</v>
      </c>
      <c r="D456" s="4" t="str">
        <f t="shared" si="15"/>
        <v>Sep</v>
      </c>
      <c r="E456" s="3" t="s">
        <v>34</v>
      </c>
      <c r="F456" s="3" t="s">
        <v>12</v>
      </c>
      <c r="G456" s="3" t="s">
        <v>20</v>
      </c>
      <c r="H456" s="3" t="s">
        <v>23</v>
      </c>
      <c r="I456" s="3">
        <v>51.492856000000003</v>
      </c>
      <c r="J456" s="3" t="s">
        <v>15</v>
      </c>
      <c r="K456" s="3" t="s">
        <v>16</v>
      </c>
      <c r="L456" s="3" t="s">
        <v>17</v>
      </c>
      <c r="M456" s="3">
        <v>-0.19591900000000001</v>
      </c>
      <c r="N456" s="3">
        <v>1</v>
      </c>
      <c r="O456" s="3">
        <v>2</v>
      </c>
      <c r="P456" s="3" t="s">
        <v>476</v>
      </c>
      <c r="Q456" s="3" t="s">
        <v>477</v>
      </c>
      <c r="R456" s="3" t="s">
        <v>483</v>
      </c>
      <c r="S456" s="3">
        <v>30</v>
      </c>
      <c r="T456" s="5">
        <v>0.72569444444444453</v>
      </c>
      <c r="U456" s="3" t="s">
        <v>665</v>
      </c>
      <c r="V456" s="3" t="s">
        <v>480</v>
      </c>
      <c r="W456" s="3" t="s">
        <v>497</v>
      </c>
    </row>
    <row r="457" spans="1:23" ht="15.75" x14ac:dyDescent="0.25">
      <c r="A457" s="6" t="s">
        <v>529</v>
      </c>
      <c r="B457" s="7">
        <v>44832</v>
      </c>
      <c r="C457" s="4" t="str">
        <f t="shared" si="14"/>
        <v>2022</v>
      </c>
      <c r="D457" s="4" t="str">
        <f t="shared" si="15"/>
        <v>Sep</v>
      </c>
      <c r="E457" s="6" t="s">
        <v>19</v>
      </c>
      <c r="F457" s="6" t="s">
        <v>25</v>
      </c>
      <c r="G457" s="6" t="s">
        <v>13</v>
      </c>
      <c r="H457" s="6" t="s">
        <v>23</v>
      </c>
      <c r="I457" s="6">
        <v>51.501863</v>
      </c>
      <c r="J457" s="6" t="s">
        <v>15</v>
      </c>
      <c r="K457" s="6" t="s">
        <v>16</v>
      </c>
      <c r="L457" s="6" t="s">
        <v>17</v>
      </c>
      <c r="M457" s="6">
        <v>-0.18518899999999999</v>
      </c>
      <c r="N457" s="6">
        <v>1</v>
      </c>
      <c r="O457" s="6">
        <v>2</v>
      </c>
      <c r="P457" s="6" t="s">
        <v>476</v>
      </c>
      <c r="Q457" s="6" t="s">
        <v>477</v>
      </c>
      <c r="R457" s="6" t="s">
        <v>483</v>
      </c>
      <c r="S457" s="6">
        <v>30</v>
      </c>
      <c r="T457" s="8">
        <v>0.33680555555555558</v>
      </c>
      <c r="U457" s="6" t="s">
        <v>665</v>
      </c>
      <c r="V457" s="6" t="s">
        <v>480</v>
      </c>
      <c r="W457" s="6" t="s">
        <v>481</v>
      </c>
    </row>
    <row r="458" spans="1:23" ht="15.75" x14ac:dyDescent="0.25">
      <c r="A458" s="3" t="s">
        <v>530</v>
      </c>
      <c r="B458" s="4">
        <v>44829</v>
      </c>
      <c r="C458" s="4" t="str">
        <f t="shared" si="14"/>
        <v>2022</v>
      </c>
      <c r="D458" s="4" t="str">
        <f t="shared" si="15"/>
        <v>Sep</v>
      </c>
      <c r="E458" s="3" t="s">
        <v>32</v>
      </c>
      <c r="F458" s="3" t="s">
        <v>12</v>
      </c>
      <c r="G458" s="3" t="s">
        <v>13</v>
      </c>
      <c r="H458" s="3" t="s">
        <v>23</v>
      </c>
      <c r="I458" s="3">
        <v>51.482990000000001</v>
      </c>
      <c r="J458" s="3" t="s">
        <v>15</v>
      </c>
      <c r="K458" s="3" t="s">
        <v>16</v>
      </c>
      <c r="L458" s="3" t="s">
        <v>17</v>
      </c>
      <c r="M458" s="3">
        <v>-0.18593899999999999</v>
      </c>
      <c r="N458" s="3">
        <v>1</v>
      </c>
      <c r="O458" s="3">
        <v>2</v>
      </c>
      <c r="P458" s="3" t="s">
        <v>476</v>
      </c>
      <c r="Q458" s="3" t="s">
        <v>477</v>
      </c>
      <c r="R458" s="3" t="s">
        <v>483</v>
      </c>
      <c r="S458" s="3">
        <v>30</v>
      </c>
      <c r="T458" s="5">
        <v>0.69444444444444453</v>
      </c>
      <c r="U458" s="3" t="s">
        <v>665</v>
      </c>
      <c r="V458" s="3" t="s">
        <v>480</v>
      </c>
      <c r="W458" s="3" t="s">
        <v>481</v>
      </c>
    </row>
    <row r="459" spans="1:23" ht="15.75" x14ac:dyDescent="0.25">
      <c r="A459" s="6" t="s">
        <v>531</v>
      </c>
      <c r="B459" s="7">
        <v>44827</v>
      </c>
      <c r="C459" s="4" t="str">
        <f t="shared" si="14"/>
        <v>2022</v>
      </c>
      <c r="D459" s="4" t="str">
        <f t="shared" si="15"/>
        <v>Sep</v>
      </c>
      <c r="E459" s="6" t="s">
        <v>34</v>
      </c>
      <c r="F459" s="6" t="s">
        <v>12</v>
      </c>
      <c r="G459" s="6" t="s">
        <v>20</v>
      </c>
      <c r="H459" s="6" t="s">
        <v>23</v>
      </c>
      <c r="I459" s="6">
        <v>51.488424999999999</v>
      </c>
      <c r="J459" s="6" t="s">
        <v>28</v>
      </c>
      <c r="K459" s="6" t="s">
        <v>16</v>
      </c>
      <c r="L459" s="6" t="s">
        <v>17</v>
      </c>
      <c r="M459" s="6">
        <v>-0.17693600000000001</v>
      </c>
      <c r="N459" s="6">
        <v>1</v>
      </c>
      <c r="O459" s="6">
        <v>2</v>
      </c>
      <c r="P459" s="6" t="s">
        <v>476</v>
      </c>
      <c r="Q459" s="6" t="s">
        <v>482</v>
      </c>
      <c r="R459" s="6" t="s">
        <v>483</v>
      </c>
      <c r="S459" s="6">
        <v>30</v>
      </c>
      <c r="T459" s="8">
        <v>0.87430555555555556</v>
      </c>
      <c r="U459" s="6" t="s">
        <v>665</v>
      </c>
      <c r="V459" s="6" t="s">
        <v>490</v>
      </c>
      <c r="W459" s="6" t="s">
        <v>481</v>
      </c>
    </row>
    <row r="460" spans="1:23" ht="15.75" x14ac:dyDescent="0.25">
      <c r="A460" s="3" t="s">
        <v>532</v>
      </c>
      <c r="B460" s="4">
        <v>44819</v>
      </c>
      <c r="C460" s="4" t="str">
        <f t="shared" si="14"/>
        <v>2022</v>
      </c>
      <c r="D460" s="4" t="str">
        <f t="shared" si="15"/>
        <v>Sep</v>
      </c>
      <c r="E460" s="3" t="s">
        <v>27</v>
      </c>
      <c r="F460" s="3" t="s">
        <v>40</v>
      </c>
      <c r="G460" s="3" t="s">
        <v>41</v>
      </c>
      <c r="H460" s="3" t="s">
        <v>23</v>
      </c>
      <c r="I460" s="3">
        <v>51.501398000000002</v>
      </c>
      <c r="J460" s="3" t="s">
        <v>28</v>
      </c>
      <c r="K460" s="3" t="s">
        <v>16</v>
      </c>
      <c r="L460" s="3" t="s">
        <v>17</v>
      </c>
      <c r="M460" s="3">
        <v>-0.16114500000000001</v>
      </c>
      <c r="N460" s="3">
        <v>1</v>
      </c>
      <c r="O460" s="3">
        <v>1</v>
      </c>
      <c r="P460" s="3" t="s">
        <v>476</v>
      </c>
      <c r="Q460" s="3" t="s">
        <v>477</v>
      </c>
      <c r="R460" s="3" t="s">
        <v>483</v>
      </c>
      <c r="S460" s="3">
        <v>30</v>
      </c>
      <c r="T460" s="5">
        <v>0.79513888888888884</v>
      </c>
      <c r="U460" s="3" t="s">
        <v>665</v>
      </c>
      <c r="V460" s="3" t="s">
        <v>480</v>
      </c>
      <c r="W460" s="3" t="s">
        <v>489</v>
      </c>
    </row>
    <row r="461" spans="1:23" ht="15.75" x14ac:dyDescent="0.25">
      <c r="A461" s="6" t="s">
        <v>533</v>
      </c>
      <c r="B461" s="7">
        <v>44830</v>
      </c>
      <c r="C461" s="4" t="str">
        <f t="shared" si="14"/>
        <v>2022</v>
      </c>
      <c r="D461" s="4" t="str">
        <f t="shared" si="15"/>
        <v>Sep</v>
      </c>
      <c r="E461" s="6" t="s">
        <v>36</v>
      </c>
      <c r="F461" s="6" t="s">
        <v>12</v>
      </c>
      <c r="G461" s="6" t="s">
        <v>13</v>
      </c>
      <c r="H461" s="6" t="s">
        <v>23</v>
      </c>
      <c r="I461" s="6">
        <v>51.519106999999998</v>
      </c>
      <c r="J461" s="6" t="s">
        <v>15</v>
      </c>
      <c r="K461" s="6" t="s">
        <v>16</v>
      </c>
      <c r="L461" s="6" t="s">
        <v>17</v>
      </c>
      <c r="M461" s="6">
        <v>-0.21895300000000001</v>
      </c>
      <c r="N461" s="6">
        <v>1</v>
      </c>
      <c r="O461" s="6">
        <v>2</v>
      </c>
      <c r="P461" s="6" t="s">
        <v>476</v>
      </c>
      <c r="Q461" s="6" t="s">
        <v>477</v>
      </c>
      <c r="R461" s="6" t="s">
        <v>483</v>
      </c>
      <c r="S461" s="6">
        <v>30</v>
      </c>
      <c r="T461" s="8">
        <v>0.75555555555555554</v>
      </c>
      <c r="U461" s="6" t="s">
        <v>665</v>
      </c>
      <c r="V461" s="6" t="s">
        <v>480</v>
      </c>
      <c r="W461" s="6" t="s">
        <v>489</v>
      </c>
    </row>
    <row r="462" spans="1:23" ht="15.75" x14ac:dyDescent="0.25">
      <c r="A462" s="3" t="s">
        <v>534</v>
      </c>
      <c r="B462" s="4">
        <v>44829</v>
      </c>
      <c r="C462" s="4" t="str">
        <f t="shared" si="14"/>
        <v>2022</v>
      </c>
      <c r="D462" s="4" t="str">
        <f t="shared" si="15"/>
        <v>Sep</v>
      </c>
      <c r="E462" s="3" t="s">
        <v>32</v>
      </c>
      <c r="F462" s="3" t="s">
        <v>25</v>
      </c>
      <c r="G462" s="3" t="s">
        <v>20</v>
      </c>
      <c r="H462" s="3" t="s">
        <v>23</v>
      </c>
      <c r="I462" s="3">
        <v>51.495201999999999</v>
      </c>
      <c r="J462" s="3" t="s">
        <v>15</v>
      </c>
      <c r="K462" s="3" t="s">
        <v>16</v>
      </c>
      <c r="L462" s="3" t="s">
        <v>17</v>
      </c>
      <c r="M462" s="3">
        <v>-0.17897099999999999</v>
      </c>
      <c r="N462" s="3">
        <v>1</v>
      </c>
      <c r="O462" s="3">
        <v>2</v>
      </c>
      <c r="P462" s="3" t="s">
        <v>476</v>
      </c>
      <c r="Q462" s="3" t="s">
        <v>477</v>
      </c>
      <c r="R462" s="3" t="s">
        <v>488</v>
      </c>
      <c r="S462" s="3">
        <v>30</v>
      </c>
      <c r="T462" s="5">
        <v>0.36805555555555558</v>
      </c>
      <c r="U462" s="3" t="s">
        <v>665</v>
      </c>
      <c r="V462" s="3" t="s">
        <v>480</v>
      </c>
      <c r="W462" s="3" t="s">
        <v>481</v>
      </c>
    </row>
    <row r="463" spans="1:23" ht="15.75" x14ac:dyDescent="0.25">
      <c r="A463" s="6" t="s">
        <v>535</v>
      </c>
      <c r="B463" s="7">
        <v>44818</v>
      </c>
      <c r="C463" s="4" t="str">
        <f t="shared" si="14"/>
        <v>2022</v>
      </c>
      <c r="D463" s="4" t="str">
        <f t="shared" si="15"/>
        <v>Sep</v>
      </c>
      <c r="E463" s="6" t="s">
        <v>19</v>
      </c>
      <c r="F463" s="6" t="s">
        <v>12</v>
      </c>
      <c r="G463" s="6" t="s">
        <v>13</v>
      </c>
      <c r="H463" s="6" t="s">
        <v>23</v>
      </c>
      <c r="I463" s="6">
        <v>51.505848999999998</v>
      </c>
      <c r="J463" s="6" t="s">
        <v>15</v>
      </c>
      <c r="K463" s="6" t="s">
        <v>16</v>
      </c>
      <c r="L463" s="6" t="s">
        <v>17</v>
      </c>
      <c r="M463" s="6">
        <v>-0.210536</v>
      </c>
      <c r="N463" s="6">
        <v>1</v>
      </c>
      <c r="O463" s="6">
        <v>2</v>
      </c>
      <c r="P463" s="6" t="s">
        <v>476</v>
      </c>
      <c r="Q463" s="6" t="s">
        <v>477</v>
      </c>
      <c r="R463" s="6" t="s">
        <v>483</v>
      </c>
      <c r="S463" s="6">
        <v>30</v>
      </c>
      <c r="T463" s="8">
        <v>0.41666666666666669</v>
      </c>
      <c r="U463" s="6" t="s">
        <v>665</v>
      </c>
      <c r="V463" s="6" t="s">
        <v>480</v>
      </c>
      <c r="W463" s="6" t="s">
        <v>481</v>
      </c>
    </row>
    <row r="464" spans="1:23" ht="15.75" x14ac:dyDescent="0.25">
      <c r="A464" s="3" t="s">
        <v>536</v>
      </c>
      <c r="B464" s="4">
        <v>44832</v>
      </c>
      <c r="C464" s="4" t="str">
        <f t="shared" si="14"/>
        <v>2022</v>
      </c>
      <c r="D464" s="4" t="str">
        <f t="shared" si="15"/>
        <v>Sep</v>
      </c>
      <c r="E464" s="3" t="s">
        <v>19</v>
      </c>
      <c r="F464" s="3" t="s">
        <v>12</v>
      </c>
      <c r="G464" s="3" t="s">
        <v>20</v>
      </c>
      <c r="H464" s="3" t="s">
        <v>23</v>
      </c>
      <c r="I464" s="3">
        <v>51.522176999999999</v>
      </c>
      <c r="J464" s="3" t="s">
        <v>15</v>
      </c>
      <c r="K464" s="3" t="s">
        <v>16</v>
      </c>
      <c r="L464" s="3" t="s">
        <v>17</v>
      </c>
      <c r="M464" s="3">
        <v>-0.20802200000000001</v>
      </c>
      <c r="N464" s="3">
        <v>1</v>
      </c>
      <c r="O464" s="3">
        <v>2</v>
      </c>
      <c r="P464" s="3" t="s">
        <v>476</v>
      </c>
      <c r="Q464" s="3" t="s">
        <v>477</v>
      </c>
      <c r="R464" s="3" t="s">
        <v>483</v>
      </c>
      <c r="S464" s="3">
        <v>30</v>
      </c>
      <c r="T464" s="5">
        <v>0.5</v>
      </c>
      <c r="U464" s="3" t="s">
        <v>665</v>
      </c>
      <c r="V464" s="3" t="s">
        <v>480</v>
      </c>
      <c r="W464" s="3" t="s">
        <v>487</v>
      </c>
    </row>
    <row r="465" spans="1:23" ht="15.75" x14ac:dyDescent="0.25">
      <c r="A465" s="6" t="s">
        <v>537</v>
      </c>
      <c r="B465" s="7">
        <v>44722</v>
      </c>
      <c r="C465" s="4" t="str">
        <f t="shared" si="14"/>
        <v>2022</v>
      </c>
      <c r="D465" s="4" t="str">
        <f t="shared" si="15"/>
        <v>Jun</v>
      </c>
      <c r="E465" s="6" t="s">
        <v>34</v>
      </c>
      <c r="F465" s="6" t="s">
        <v>40</v>
      </c>
      <c r="G465" s="6" t="s">
        <v>41</v>
      </c>
      <c r="H465" s="6" t="s">
        <v>14</v>
      </c>
      <c r="I465" s="6">
        <v>51.494633</v>
      </c>
      <c r="J465" s="6" t="s">
        <v>15</v>
      </c>
      <c r="K465" s="6" t="s">
        <v>16</v>
      </c>
      <c r="L465" s="6" t="s">
        <v>17</v>
      </c>
      <c r="M465" s="6">
        <v>-0.194552</v>
      </c>
      <c r="N465" s="6">
        <v>1</v>
      </c>
      <c r="O465" s="6">
        <v>2</v>
      </c>
      <c r="P465" s="6" t="s">
        <v>476</v>
      </c>
      <c r="Q465" s="6" t="s">
        <v>477</v>
      </c>
      <c r="R465" s="6" t="s">
        <v>483</v>
      </c>
      <c r="S465" s="6">
        <v>30</v>
      </c>
      <c r="T465" s="8">
        <v>0.39583333333333331</v>
      </c>
      <c r="U465" s="6" t="s">
        <v>665</v>
      </c>
      <c r="V465" s="6" t="s">
        <v>480</v>
      </c>
      <c r="W465" s="6" t="s">
        <v>498</v>
      </c>
    </row>
    <row r="466" spans="1:23" ht="15.75" x14ac:dyDescent="0.25">
      <c r="A466" s="3" t="s">
        <v>538</v>
      </c>
      <c r="B466" s="4">
        <v>44834</v>
      </c>
      <c r="C466" s="4" t="str">
        <f t="shared" si="14"/>
        <v>2022</v>
      </c>
      <c r="D466" s="4" t="str">
        <f t="shared" si="15"/>
        <v>Sep</v>
      </c>
      <c r="E466" s="3" t="s">
        <v>34</v>
      </c>
      <c r="F466" s="3" t="s">
        <v>12</v>
      </c>
      <c r="G466" s="3" t="s">
        <v>74</v>
      </c>
      <c r="H466" s="3" t="s">
        <v>14</v>
      </c>
      <c r="I466" s="3">
        <v>51.515101999999999</v>
      </c>
      <c r="J466" s="3" t="s">
        <v>28</v>
      </c>
      <c r="K466" s="3" t="s">
        <v>75</v>
      </c>
      <c r="L466" s="3" t="s">
        <v>17</v>
      </c>
      <c r="M466" s="3">
        <v>-0.22170400000000001</v>
      </c>
      <c r="N466" s="3">
        <v>3</v>
      </c>
      <c r="O466" s="3">
        <v>2</v>
      </c>
      <c r="P466" s="3" t="s">
        <v>476</v>
      </c>
      <c r="Q466" s="3" t="s">
        <v>477</v>
      </c>
      <c r="R466" s="3" t="s">
        <v>74</v>
      </c>
      <c r="S466" s="3">
        <v>40</v>
      </c>
      <c r="T466" s="5">
        <v>0.80902777777777779</v>
      </c>
      <c r="U466" s="3" t="s">
        <v>665</v>
      </c>
      <c r="V466" s="3" t="s">
        <v>480</v>
      </c>
      <c r="W466" s="3" t="s">
        <v>481</v>
      </c>
    </row>
    <row r="467" spans="1:23" ht="15.75" x14ac:dyDescent="0.25">
      <c r="A467" s="6" t="s">
        <v>539</v>
      </c>
      <c r="B467" s="7">
        <v>44836</v>
      </c>
      <c r="C467" s="4" t="str">
        <f t="shared" si="14"/>
        <v>2022</v>
      </c>
      <c r="D467" s="4" t="str">
        <f t="shared" si="15"/>
        <v>Oct</v>
      </c>
      <c r="E467" s="6" t="s">
        <v>32</v>
      </c>
      <c r="F467" s="6" t="s">
        <v>40</v>
      </c>
      <c r="G467" s="6" t="s">
        <v>41</v>
      </c>
      <c r="H467" s="6" t="s">
        <v>23</v>
      </c>
      <c r="I467" s="6">
        <v>51.515886999999999</v>
      </c>
      <c r="J467" s="6" t="s">
        <v>28</v>
      </c>
      <c r="K467" s="6" t="s">
        <v>16</v>
      </c>
      <c r="L467" s="6" t="s">
        <v>17</v>
      </c>
      <c r="M467" s="6">
        <v>-0.21417900000000001</v>
      </c>
      <c r="N467" s="6">
        <v>1</v>
      </c>
      <c r="O467" s="6">
        <v>2</v>
      </c>
      <c r="P467" s="6" t="s">
        <v>476</v>
      </c>
      <c r="Q467" s="6" t="s">
        <v>477</v>
      </c>
      <c r="R467" s="6" t="s">
        <v>483</v>
      </c>
      <c r="S467" s="6">
        <v>30</v>
      </c>
      <c r="T467" s="8">
        <v>0.88541666666666663</v>
      </c>
      <c r="U467" s="6" t="s">
        <v>665</v>
      </c>
      <c r="V467" s="6" t="s">
        <v>480</v>
      </c>
      <c r="W467" s="6" t="s">
        <v>481</v>
      </c>
    </row>
    <row r="468" spans="1:23" ht="15.75" x14ac:dyDescent="0.25">
      <c r="A468" s="3" t="s">
        <v>540</v>
      </c>
      <c r="B468" s="4">
        <v>44836</v>
      </c>
      <c r="C468" s="4" t="str">
        <f t="shared" si="14"/>
        <v>2022</v>
      </c>
      <c r="D468" s="4" t="str">
        <f t="shared" si="15"/>
        <v>Oct</v>
      </c>
      <c r="E468" s="3" t="s">
        <v>32</v>
      </c>
      <c r="F468" s="3" t="s">
        <v>12</v>
      </c>
      <c r="G468" s="3" t="s">
        <v>13</v>
      </c>
      <c r="H468" s="3" t="s">
        <v>23</v>
      </c>
      <c r="I468" s="3">
        <v>51.494069000000003</v>
      </c>
      <c r="J468" s="3" t="s">
        <v>15</v>
      </c>
      <c r="K468" s="3" t="s">
        <v>16</v>
      </c>
      <c r="L468" s="3" t="s">
        <v>17</v>
      </c>
      <c r="M468" s="3">
        <v>-0.158271</v>
      </c>
      <c r="N468" s="3">
        <v>1</v>
      </c>
      <c r="O468" s="3">
        <v>2</v>
      </c>
      <c r="P468" s="3" t="s">
        <v>476</v>
      </c>
      <c r="Q468" s="3" t="s">
        <v>477</v>
      </c>
      <c r="R468" s="3" t="s">
        <v>483</v>
      </c>
      <c r="S468" s="3">
        <v>30</v>
      </c>
      <c r="T468" s="5">
        <v>0.75694444444444453</v>
      </c>
      <c r="U468" s="3" t="s">
        <v>665</v>
      </c>
      <c r="V468" s="3" t="s">
        <v>480</v>
      </c>
      <c r="W468" s="3" t="s">
        <v>481</v>
      </c>
    </row>
    <row r="469" spans="1:23" ht="15.75" x14ac:dyDescent="0.25">
      <c r="A469" s="6" t="s">
        <v>541</v>
      </c>
      <c r="B469" s="7">
        <v>44834</v>
      </c>
      <c r="C469" s="4" t="str">
        <f t="shared" si="14"/>
        <v>2022</v>
      </c>
      <c r="D469" s="4" t="str">
        <f t="shared" si="15"/>
        <v>Sep</v>
      </c>
      <c r="E469" s="6" t="s">
        <v>34</v>
      </c>
      <c r="F469" s="6" t="s">
        <v>12</v>
      </c>
      <c r="G469" s="6" t="s">
        <v>13</v>
      </c>
      <c r="H469" s="6" t="s">
        <v>23</v>
      </c>
      <c r="I469" s="6">
        <v>51.496577000000002</v>
      </c>
      <c r="J469" s="6" t="s">
        <v>28</v>
      </c>
      <c r="K469" s="6" t="s">
        <v>16</v>
      </c>
      <c r="L469" s="6" t="s">
        <v>17</v>
      </c>
      <c r="M469" s="6">
        <v>-0.19231400000000001</v>
      </c>
      <c r="N469" s="6">
        <v>1</v>
      </c>
      <c r="O469" s="6">
        <v>2</v>
      </c>
      <c r="P469" s="6" t="s">
        <v>476</v>
      </c>
      <c r="Q469" s="6" t="s">
        <v>477</v>
      </c>
      <c r="R469" s="6" t="s">
        <v>483</v>
      </c>
      <c r="S469" s="6">
        <v>30</v>
      </c>
      <c r="T469" s="8">
        <v>0.78472222222222221</v>
      </c>
      <c r="U469" s="6" t="s">
        <v>665</v>
      </c>
      <c r="V469" s="6" t="s">
        <v>480</v>
      </c>
      <c r="W469" s="6" t="s">
        <v>481</v>
      </c>
    </row>
    <row r="470" spans="1:23" ht="15.75" x14ac:dyDescent="0.25">
      <c r="A470" s="3" t="s">
        <v>542</v>
      </c>
      <c r="B470" s="4">
        <v>44835</v>
      </c>
      <c r="C470" s="4" t="str">
        <f t="shared" si="14"/>
        <v>2022</v>
      </c>
      <c r="D470" s="4" t="str">
        <f t="shared" si="15"/>
        <v>Oct</v>
      </c>
      <c r="E470" s="3" t="s">
        <v>11</v>
      </c>
      <c r="F470" s="3" t="s">
        <v>12</v>
      </c>
      <c r="G470" s="3" t="s">
        <v>13</v>
      </c>
      <c r="H470" s="3" t="s">
        <v>23</v>
      </c>
      <c r="I470" s="3">
        <v>51.490997999999998</v>
      </c>
      <c r="J470" s="3" t="s">
        <v>28</v>
      </c>
      <c r="K470" s="3" t="s">
        <v>16</v>
      </c>
      <c r="L470" s="3" t="s">
        <v>17</v>
      </c>
      <c r="M470" s="3">
        <v>-0.16314899999999999</v>
      </c>
      <c r="N470" s="3">
        <v>1</v>
      </c>
      <c r="O470" s="3">
        <v>2</v>
      </c>
      <c r="P470" s="3" t="s">
        <v>476</v>
      </c>
      <c r="Q470" s="3" t="s">
        <v>477</v>
      </c>
      <c r="R470" s="3" t="s">
        <v>483</v>
      </c>
      <c r="S470" s="3">
        <v>30</v>
      </c>
      <c r="T470" s="5">
        <v>2.0833333333333332E-2</v>
      </c>
      <c r="U470" s="3" t="s">
        <v>665</v>
      </c>
      <c r="V470" s="3" t="s">
        <v>480</v>
      </c>
      <c r="W470" s="3" t="s">
        <v>481</v>
      </c>
    </row>
    <row r="471" spans="1:23" ht="15.75" x14ac:dyDescent="0.25">
      <c r="A471" s="6" t="s">
        <v>543</v>
      </c>
      <c r="B471" s="7">
        <v>44834</v>
      </c>
      <c r="C471" s="4" t="str">
        <f t="shared" si="14"/>
        <v>2022</v>
      </c>
      <c r="D471" s="4" t="str">
        <f t="shared" si="15"/>
        <v>Sep</v>
      </c>
      <c r="E471" s="6" t="s">
        <v>34</v>
      </c>
      <c r="F471" s="6" t="s">
        <v>40</v>
      </c>
      <c r="G471" s="6" t="s">
        <v>41</v>
      </c>
      <c r="H471" s="6" t="s">
        <v>23</v>
      </c>
      <c r="I471" s="6">
        <v>51.488785</v>
      </c>
      <c r="J471" s="6" t="s">
        <v>15</v>
      </c>
      <c r="K471" s="6" t="s">
        <v>16</v>
      </c>
      <c r="L471" s="6" t="s">
        <v>17</v>
      </c>
      <c r="M471" s="6">
        <v>-0.16539799999999999</v>
      </c>
      <c r="N471" s="6">
        <v>1</v>
      </c>
      <c r="O471" s="6">
        <v>1</v>
      </c>
      <c r="P471" s="6" t="s">
        <v>476</v>
      </c>
      <c r="Q471" s="6" t="s">
        <v>477</v>
      </c>
      <c r="R471" s="6" t="s">
        <v>483</v>
      </c>
      <c r="S471" s="6">
        <v>30</v>
      </c>
      <c r="T471" s="8">
        <v>0.69444444444444453</v>
      </c>
      <c r="U471" s="6" t="s">
        <v>665</v>
      </c>
      <c r="V471" s="6" t="s">
        <v>480</v>
      </c>
      <c r="W471" s="6" t="s">
        <v>481</v>
      </c>
    </row>
    <row r="472" spans="1:23" ht="15.75" x14ac:dyDescent="0.25">
      <c r="A472" s="3" t="s">
        <v>544</v>
      </c>
      <c r="B472" s="4">
        <v>44836</v>
      </c>
      <c r="C472" s="4" t="str">
        <f t="shared" si="14"/>
        <v>2022</v>
      </c>
      <c r="D472" s="4" t="str">
        <f t="shared" si="15"/>
        <v>Oct</v>
      </c>
      <c r="E472" s="3" t="s">
        <v>32</v>
      </c>
      <c r="F472" s="3" t="s">
        <v>12</v>
      </c>
      <c r="G472" s="3" t="s">
        <v>13</v>
      </c>
      <c r="H472" s="3" t="s">
        <v>23</v>
      </c>
      <c r="I472" s="3">
        <v>51.493434999999998</v>
      </c>
      <c r="J472" s="3" t="s">
        <v>28</v>
      </c>
      <c r="K472" s="3" t="s">
        <v>16</v>
      </c>
      <c r="L472" s="3" t="s">
        <v>17</v>
      </c>
      <c r="M472" s="3">
        <v>-0.15800800000000001</v>
      </c>
      <c r="N472" s="3">
        <v>1</v>
      </c>
      <c r="O472" s="3">
        <v>1</v>
      </c>
      <c r="P472" s="3" t="s">
        <v>476</v>
      </c>
      <c r="Q472" s="3" t="s">
        <v>477</v>
      </c>
      <c r="R472" s="3" t="s">
        <v>483</v>
      </c>
      <c r="S472" s="3">
        <v>30</v>
      </c>
      <c r="T472" s="5">
        <v>0.11597222222222221</v>
      </c>
      <c r="U472" s="3" t="s">
        <v>665</v>
      </c>
      <c r="V472" s="3" t="s">
        <v>480</v>
      </c>
      <c r="W472" s="3" t="s">
        <v>481</v>
      </c>
    </row>
    <row r="473" spans="1:23" ht="15.75" x14ac:dyDescent="0.25">
      <c r="A473" s="6" t="s">
        <v>545</v>
      </c>
      <c r="B473" s="7">
        <v>44837</v>
      </c>
      <c r="C473" s="4" t="str">
        <f t="shared" si="14"/>
        <v>2022</v>
      </c>
      <c r="D473" s="4" t="str">
        <f t="shared" si="15"/>
        <v>Oct</v>
      </c>
      <c r="E473" s="6" t="s">
        <v>36</v>
      </c>
      <c r="F473" s="6" t="s">
        <v>12</v>
      </c>
      <c r="G473" s="6" t="s">
        <v>20</v>
      </c>
      <c r="H473" s="6" t="s">
        <v>23</v>
      </c>
      <c r="I473" s="6">
        <v>51.515954999999998</v>
      </c>
      <c r="J473" s="6" t="s">
        <v>15</v>
      </c>
      <c r="K473" s="6" t="s">
        <v>16</v>
      </c>
      <c r="L473" s="6" t="s">
        <v>17</v>
      </c>
      <c r="M473" s="6">
        <v>-0.21273500000000001</v>
      </c>
      <c r="N473" s="6">
        <v>1</v>
      </c>
      <c r="O473" s="6">
        <v>2</v>
      </c>
      <c r="P473" s="6" t="s">
        <v>476</v>
      </c>
      <c r="Q473" s="6" t="s">
        <v>477</v>
      </c>
      <c r="R473" s="6" t="s">
        <v>483</v>
      </c>
      <c r="S473" s="6">
        <v>30</v>
      </c>
      <c r="T473" s="8">
        <v>0.72361111111111109</v>
      </c>
      <c r="U473" s="6" t="s">
        <v>665</v>
      </c>
      <c r="V473" s="6" t="s">
        <v>546</v>
      </c>
      <c r="W473" s="6" t="s">
        <v>481</v>
      </c>
    </row>
    <row r="474" spans="1:23" ht="15.75" x14ac:dyDescent="0.25">
      <c r="A474" s="3" t="s">
        <v>547</v>
      </c>
      <c r="B474" s="4">
        <v>44836</v>
      </c>
      <c r="C474" s="4" t="str">
        <f t="shared" si="14"/>
        <v>2022</v>
      </c>
      <c r="D474" s="4" t="str">
        <f t="shared" si="15"/>
        <v>Oct</v>
      </c>
      <c r="E474" s="3" t="s">
        <v>32</v>
      </c>
      <c r="F474" s="3" t="s">
        <v>12</v>
      </c>
      <c r="G474" s="3" t="s">
        <v>13</v>
      </c>
      <c r="H474" s="3" t="s">
        <v>23</v>
      </c>
      <c r="I474" s="3">
        <v>51.492209000000003</v>
      </c>
      <c r="J474" s="3" t="s">
        <v>28</v>
      </c>
      <c r="K474" s="3" t="s">
        <v>16</v>
      </c>
      <c r="L474" s="3" t="s">
        <v>17</v>
      </c>
      <c r="M474" s="3">
        <v>-0.16583700000000001</v>
      </c>
      <c r="N474" s="3">
        <v>1</v>
      </c>
      <c r="O474" s="3">
        <v>2</v>
      </c>
      <c r="P474" s="3" t="s">
        <v>476</v>
      </c>
      <c r="Q474" s="3" t="s">
        <v>477</v>
      </c>
      <c r="R474" s="3" t="s">
        <v>483</v>
      </c>
      <c r="S474" s="3">
        <v>30</v>
      </c>
      <c r="T474" s="5">
        <v>0.8847222222222223</v>
      </c>
      <c r="U474" s="3" t="s">
        <v>665</v>
      </c>
      <c r="V474" s="3" t="s">
        <v>480</v>
      </c>
      <c r="W474" s="3" t="s">
        <v>481</v>
      </c>
    </row>
    <row r="475" spans="1:23" ht="15.75" x14ac:dyDescent="0.25">
      <c r="A475" s="6" t="s">
        <v>548</v>
      </c>
      <c r="B475" s="7">
        <v>44832</v>
      </c>
      <c r="C475" s="4" t="str">
        <f t="shared" si="14"/>
        <v>2022</v>
      </c>
      <c r="D475" s="4" t="str">
        <f t="shared" si="15"/>
        <v>Sep</v>
      </c>
      <c r="E475" s="6" t="s">
        <v>19</v>
      </c>
      <c r="F475" s="6" t="s">
        <v>12</v>
      </c>
      <c r="G475" s="6" t="s">
        <v>13</v>
      </c>
      <c r="H475" s="6" t="s">
        <v>14</v>
      </c>
      <c r="I475" s="6">
        <v>51.493918999999998</v>
      </c>
      <c r="J475" s="6" t="s">
        <v>15</v>
      </c>
      <c r="K475" s="6" t="s">
        <v>16</v>
      </c>
      <c r="L475" s="6" t="s">
        <v>17</v>
      </c>
      <c r="M475" s="6">
        <v>-0.17743700000000001</v>
      </c>
      <c r="N475" s="6">
        <v>1</v>
      </c>
      <c r="O475" s="6">
        <v>2</v>
      </c>
      <c r="P475" s="6" t="s">
        <v>476</v>
      </c>
      <c r="Q475" s="6" t="s">
        <v>477</v>
      </c>
      <c r="R475" s="6" t="s">
        <v>483</v>
      </c>
      <c r="S475" s="6">
        <v>30</v>
      </c>
      <c r="T475" s="8">
        <v>0.3611111111111111</v>
      </c>
      <c r="U475" s="6" t="s">
        <v>665</v>
      </c>
      <c r="V475" s="6" t="s">
        <v>480</v>
      </c>
      <c r="W475" s="6" t="s">
        <v>493</v>
      </c>
    </row>
    <row r="476" spans="1:23" ht="15.75" x14ac:dyDescent="0.25">
      <c r="A476" s="3" t="s">
        <v>549</v>
      </c>
      <c r="B476" s="4">
        <v>44826</v>
      </c>
      <c r="C476" s="4" t="str">
        <f t="shared" si="14"/>
        <v>2022</v>
      </c>
      <c r="D476" s="4" t="str">
        <f t="shared" si="15"/>
        <v>Sep</v>
      </c>
      <c r="E476" s="3" t="s">
        <v>27</v>
      </c>
      <c r="F476" s="3" t="s">
        <v>12</v>
      </c>
      <c r="G476" s="3" t="s">
        <v>13</v>
      </c>
      <c r="H476" s="3" t="s">
        <v>23</v>
      </c>
      <c r="I476" s="3">
        <v>51.480460000000001</v>
      </c>
      <c r="J476" s="3" t="s">
        <v>15</v>
      </c>
      <c r="K476" s="3" t="s">
        <v>16</v>
      </c>
      <c r="L476" s="3" t="s">
        <v>17</v>
      </c>
      <c r="M476" s="3">
        <v>-0.18517500000000001</v>
      </c>
      <c r="N476" s="3">
        <v>1</v>
      </c>
      <c r="O476" s="3">
        <v>2</v>
      </c>
      <c r="P476" s="3" t="s">
        <v>476</v>
      </c>
      <c r="Q476" s="3" t="s">
        <v>477</v>
      </c>
      <c r="R476" s="3" t="s">
        <v>483</v>
      </c>
      <c r="S476" s="3">
        <v>30</v>
      </c>
      <c r="T476" s="5">
        <v>0.66666666666666663</v>
      </c>
      <c r="U476" s="3" t="s">
        <v>665</v>
      </c>
      <c r="V476" s="3" t="s">
        <v>480</v>
      </c>
      <c r="W476" s="3" t="s">
        <v>487</v>
      </c>
    </row>
    <row r="477" spans="1:23" ht="15.75" x14ac:dyDescent="0.25">
      <c r="A477" s="6" t="s">
        <v>550</v>
      </c>
      <c r="B477" s="7">
        <v>44826</v>
      </c>
      <c r="C477" s="4" t="str">
        <f t="shared" si="14"/>
        <v>2022</v>
      </c>
      <c r="D477" s="4" t="str">
        <f t="shared" si="15"/>
        <v>Sep</v>
      </c>
      <c r="E477" s="6" t="s">
        <v>27</v>
      </c>
      <c r="F477" s="6" t="s">
        <v>40</v>
      </c>
      <c r="G477" s="6" t="s">
        <v>41</v>
      </c>
      <c r="H477" s="6" t="s">
        <v>14</v>
      </c>
      <c r="I477" s="6">
        <v>51.514245000000003</v>
      </c>
      <c r="J477" s="6" t="s">
        <v>15</v>
      </c>
      <c r="K477" s="6" t="s">
        <v>16</v>
      </c>
      <c r="L477" s="6" t="s">
        <v>17</v>
      </c>
      <c r="M477" s="6">
        <v>-0.21265700000000001</v>
      </c>
      <c r="N477" s="6">
        <v>1</v>
      </c>
      <c r="O477" s="6">
        <v>1</v>
      </c>
      <c r="P477" s="6" t="s">
        <v>476</v>
      </c>
      <c r="Q477" s="6" t="s">
        <v>477</v>
      </c>
      <c r="R477" s="6" t="s">
        <v>483</v>
      </c>
      <c r="S477" s="6">
        <v>30</v>
      </c>
      <c r="T477" s="8">
        <v>0.46527777777777773</v>
      </c>
      <c r="U477" s="6" t="s">
        <v>665</v>
      </c>
      <c r="V477" s="6" t="s">
        <v>480</v>
      </c>
      <c r="W477" s="6" t="s">
        <v>481</v>
      </c>
    </row>
    <row r="478" spans="1:23" ht="15.75" x14ac:dyDescent="0.25">
      <c r="A478" s="3" t="s">
        <v>551</v>
      </c>
      <c r="B478" s="4">
        <v>44840</v>
      </c>
      <c r="C478" s="4" t="str">
        <f t="shared" si="14"/>
        <v>2022</v>
      </c>
      <c r="D478" s="4" t="str">
        <f t="shared" si="15"/>
        <v>Oct</v>
      </c>
      <c r="E478" s="3" t="s">
        <v>27</v>
      </c>
      <c r="F478" s="3" t="s">
        <v>25</v>
      </c>
      <c r="G478" s="3" t="s">
        <v>13</v>
      </c>
      <c r="H478" s="3" t="s">
        <v>23</v>
      </c>
      <c r="I478" s="3">
        <v>51.495660000000001</v>
      </c>
      <c r="J478" s="3" t="s">
        <v>15</v>
      </c>
      <c r="K478" s="3" t="s">
        <v>16</v>
      </c>
      <c r="L478" s="3" t="s">
        <v>453</v>
      </c>
      <c r="M478" s="3">
        <v>-0.173766</v>
      </c>
      <c r="N478" s="3">
        <v>1</v>
      </c>
      <c r="O478" s="3">
        <v>2</v>
      </c>
      <c r="P478" s="3" t="s">
        <v>476</v>
      </c>
      <c r="Q478" s="3" t="s">
        <v>477</v>
      </c>
      <c r="R478" s="3" t="s">
        <v>483</v>
      </c>
      <c r="S478" s="3">
        <v>30</v>
      </c>
      <c r="T478" s="5">
        <v>0.73333333333333339</v>
      </c>
      <c r="U478" s="3" t="s">
        <v>665</v>
      </c>
      <c r="V478" s="3" t="s">
        <v>480</v>
      </c>
      <c r="W478" s="3" t="s">
        <v>496</v>
      </c>
    </row>
    <row r="479" spans="1:23" ht="15.75" x14ac:dyDescent="0.25">
      <c r="A479" s="6" t="s">
        <v>552</v>
      </c>
      <c r="B479" s="7">
        <v>44840</v>
      </c>
      <c r="C479" s="4" t="str">
        <f t="shared" si="14"/>
        <v>2022</v>
      </c>
      <c r="D479" s="4" t="str">
        <f t="shared" si="15"/>
        <v>Oct</v>
      </c>
      <c r="E479" s="6" t="s">
        <v>27</v>
      </c>
      <c r="F479" s="6" t="s">
        <v>12</v>
      </c>
      <c r="G479" s="6" t="s">
        <v>13</v>
      </c>
      <c r="H479" s="6" t="s">
        <v>14</v>
      </c>
      <c r="I479" s="6">
        <v>51.515849000000003</v>
      </c>
      <c r="J479" s="6" t="s">
        <v>15</v>
      </c>
      <c r="K479" s="6" t="s">
        <v>16</v>
      </c>
      <c r="L479" s="6" t="s">
        <v>17</v>
      </c>
      <c r="M479" s="6">
        <v>-0.217639</v>
      </c>
      <c r="N479" s="6">
        <v>1</v>
      </c>
      <c r="O479" s="6">
        <v>1</v>
      </c>
      <c r="P479" s="6" t="s">
        <v>476</v>
      </c>
      <c r="Q479" s="6" t="s">
        <v>477</v>
      </c>
      <c r="R479" s="6" t="s">
        <v>483</v>
      </c>
      <c r="S479" s="6">
        <v>30</v>
      </c>
      <c r="T479" s="8">
        <v>0.69791666666666663</v>
      </c>
      <c r="U479" s="6" t="s">
        <v>665</v>
      </c>
      <c r="V479" s="6" t="s">
        <v>480</v>
      </c>
      <c r="W479" s="6" t="s">
        <v>481</v>
      </c>
    </row>
    <row r="480" spans="1:23" ht="15.75" x14ac:dyDescent="0.25">
      <c r="A480" s="3" t="s">
        <v>553</v>
      </c>
      <c r="B480" s="4">
        <v>44833</v>
      </c>
      <c r="C480" s="4" t="str">
        <f t="shared" si="14"/>
        <v>2022</v>
      </c>
      <c r="D480" s="4" t="str">
        <f t="shared" si="15"/>
        <v>Sep</v>
      </c>
      <c r="E480" s="3" t="s">
        <v>27</v>
      </c>
      <c r="F480" s="3" t="s">
        <v>12</v>
      </c>
      <c r="G480" s="3" t="s">
        <v>13</v>
      </c>
      <c r="H480" s="3" t="s">
        <v>23</v>
      </c>
      <c r="I480" s="3">
        <v>51.522078</v>
      </c>
      <c r="J480" s="3" t="s">
        <v>15</v>
      </c>
      <c r="K480" s="3" t="s">
        <v>158</v>
      </c>
      <c r="L480" s="3" t="s">
        <v>17</v>
      </c>
      <c r="M480" s="3">
        <v>-0.201539</v>
      </c>
      <c r="N480" s="3">
        <v>1</v>
      </c>
      <c r="O480" s="3">
        <v>2</v>
      </c>
      <c r="P480" s="3" t="s">
        <v>476</v>
      </c>
      <c r="Q480" s="3" t="s">
        <v>477</v>
      </c>
      <c r="R480" s="3" t="s">
        <v>483</v>
      </c>
      <c r="S480" s="3">
        <v>30</v>
      </c>
      <c r="T480" s="5">
        <v>0.43055555555555558</v>
      </c>
      <c r="U480" s="3" t="s">
        <v>665</v>
      </c>
      <c r="V480" s="3" t="s">
        <v>480</v>
      </c>
      <c r="W480" s="3" t="s">
        <v>481</v>
      </c>
    </row>
    <row r="481" spans="1:23" ht="15.75" x14ac:dyDescent="0.25">
      <c r="A481" s="6" t="s">
        <v>554</v>
      </c>
      <c r="B481" s="7">
        <v>44846</v>
      </c>
      <c r="C481" s="4" t="str">
        <f t="shared" si="14"/>
        <v>2022</v>
      </c>
      <c r="D481" s="4" t="str">
        <f t="shared" si="15"/>
        <v>Oct</v>
      </c>
      <c r="E481" s="6" t="s">
        <v>19</v>
      </c>
      <c r="F481" s="6" t="s">
        <v>25</v>
      </c>
      <c r="G481" s="6" t="s">
        <v>13</v>
      </c>
      <c r="H481" s="6" t="s">
        <v>23</v>
      </c>
      <c r="I481" s="6">
        <v>51.493335000000002</v>
      </c>
      <c r="J481" s="6" t="s">
        <v>28</v>
      </c>
      <c r="K481" s="6" t="s">
        <v>16</v>
      </c>
      <c r="L481" s="6" t="s">
        <v>17</v>
      </c>
      <c r="M481" s="6">
        <v>-0.16881699999999999</v>
      </c>
      <c r="N481" s="6">
        <v>1</v>
      </c>
      <c r="O481" s="6">
        <v>1</v>
      </c>
      <c r="P481" s="6" t="s">
        <v>476</v>
      </c>
      <c r="Q481" s="6" t="s">
        <v>477</v>
      </c>
      <c r="R481" s="6" t="s">
        <v>483</v>
      </c>
      <c r="S481" s="6">
        <v>30</v>
      </c>
      <c r="T481" s="8">
        <v>1.1111111111111112E-2</v>
      </c>
      <c r="U481" s="6" t="s">
        <v>665</v>
      </c>
      <c r="V481" s="6" t="s">
        <v>480</v>
      </c>
      <c r="W481" s="6" t="s">
        <v>481</v>
      </c>
    </row>
    <row r="482" spans="1:23" ht="15.75" x14ac:dyDescent="0.25">
      <c r="A482" s="3" t="s">
        <v>555</v>
      </c>
      <c r="B482" s="4">
        <v>44843</v>
      </c>
      <c r="C482" s="4" t="str">
        <f t="shared" si="14"/>
        <v>2022</v>
      </c>
      <c r="D482" s="4" t="str">
        <f t="shared" si="15"/>
        <v>Oct</v>
      </c>
      <c r="E482" s="3" t="s">
        <v>32</v>
      </c>
      <c r="F482" s="3" t="s">
        <v>40</v>
      </c>
      <c r="G482" s="3" t="s">
        <v>41</v>
      </c>
      <c r="H482" s="3" t="s">
        <v>23</v>
      </c>
      <c r="I482" s="3">
        <v>51.506866000000002</v>
      </c>
      <c r="J482" s="3" t="s">
        <v>15</v>
      </c>
      <c r="K482" s="3" t="s">
        <v>16</v>
      </c>
      <c r="L482" s="3" t="s">
        <v>17</v>
      </c>
      <c r="M482" s="3">
        <v>-0.20646200000000001</v>
      </c>
      <c r="N482" s="3">
        <v>1</v>
      </c>
      <c r="O482" s="3">
        <v>1</v>
      </c>
      <c r="P482" s="3" t="s">
        <v>476</v>
      </c>
      <c r="Q482" s="3" t="s">
        <v>477</v>
      </c>
      <c r="R482" s="3" t="s">
        <v>483</v>
      </c>
      <c r="S482" s="3">
        <v>30</v>
      </c>
      <c r="T482" s="5">
        <v>0.51597222222222217</v>
      </c>
      <c r="U482" s="3" t="s">
        <v>665</v>
      </c>
      <c r="V482" s="3" t="s">
        <v>480</v>
      </c>
      <c r="W482" s="3" t="s">
        <v>481</v>
      </c>
    </row>
    <row r="483" spans="1:23" ht="15.75" x14ac:dyDescent="0.25">
      <c r="A483" s="6" t="s">
        <v>556</v>
      </c>
      <c r="B483" s="7">
        <v>44843</v>
      </c>
      <c r="C483" s="4" t="str">
        <f t="shared" si="14"/>
        <v>2022</v>
      </c>
      <c r="D483" s="4" t="str">
        <f t="shared" si="15"/>
        <v>Oct</v>
      </c>
      <c r="E483" s="6" t="s">
        <v>32</v>
      </c>
      <c r="F483" s="6" t="s">
        <v>12</v>
      </c>
      <c r="G483" s="6" t="s">
        <v>13</v>
      </c>
      <c r="H483" s="6" t="s">
        <v>23</v>
      </c>
      <c r="I483" s="6">
        <v>51.492930000000001</v>
      </c>
      <c r="J483" s="6" t="s">
        <v>15</v>
      </c>
      <c r="K483" s="6" t="s">
        <v>16</v>
      </c>
      <c r="L483" s="6" t="s">
        <v>17</v>
      </c>
      <c r="M483" s="6">
        <v>-0.16595199999999999</v>
      </c>
      <c r="N483" s="6">
        <v>1</v>
      </c>
      <c r="O483" s="6">
        <v>1</v>
      </c>
      <c r="P483" s="6" t="s">
        <v>476</v>
      </c>
      <c r="Q483" s="6" t="s">
        <v>482</v>
      </c>
      <c r="R483" s="6" t="s">
        <v>483</v>
      </c>
      <c r="S483" s="6">
        <v>30</v>
      </c>
      <c r="T483" s="8">
        <v>0.70833333333333337</v>
      </c>
      <c r="U483" s="6" t="s">
        <v>665</v>
      </c>
      <c r="V483" s="6" t="s">
        <v>490</v>
      </c>
      <c r="W483" s="6" t="s">
        <v>481</v>
      </c>
    </row>
    <row r="484" spans="1:23" ht="15.75" x14ac:dyDescent="0.25">
      <c r="A484" s="3" t="s">
        <v>557</v>
      </c>
      <c r="B484" s="4">
        <v>44835</v>
      </c>
      <c r="C484" s="4" t="str">
        <f t="shared" si="14"/>
        <v>2022</v>
      </c>
      <c r="D484" s="4" t="str">
        <f t="shared" si="15"/>
        <v>Oct</v>
      </c>
      <c r="E484" s="3" t="s">
        <v>11</v>
      </c>
      <c r="F484" s="3" t="s">
        <v>25</v>
      </c>
      <c r="G484" s="3" t="s">
        <v>20</v>
      </c>
      <c r="H484" s="3" t="s">
        <v>23</v>
      </c>
      <c r="I484" s="3">
        <v>51.509374000000001</v>
      </c>
      <c r="J484" s="3" t="s">
        <v>15</v>
      </c>
      <c r="K484" s="3" t="s">
        <v>16</v>
      </c>
      <c r="L484" s="3" t="s">
        <v>17</v>
      </c>
      <c r="M484" s="3">
        <v>-0.19411400000000001</v>
      </c>
      <c r="N484" s="3">
        <v>1</v>
      </c>
      <c r="O484" s="3">
        <v>2</v>
      </c>
      <c r="P484" s="3" t="s">
        <v>476</v>
      </c>
      <c r="Q484" s="3" t="s">
        <v>477</v>
      </c>
      <c r="R484" s="3" t="s">
        <v>483</v>
      </c>
      <c r="S484" s="3">
        <v>30</v>
      </c>
      <c r="T484" s="5">
        <v>0.5</v>
      </c>
      <c r="U484" s="3" t="s">
        <v>665</v>
      </c>
      <c r="V484" s="3" t="s">
        <v>480</v>
      </c>
      <c r="W484" s="3" t="s">
        <v>481</v>
      </c>
    </row>
    <row r="485" spans="1:23" ht="15.75" x14ac:dyDescent="0.25">
      <c r="A485" s="6" t="s">
        <v>558</v>
      </c>
      <c r="B485" s="7">
        <v>44831</v>
      </c>
      <c r="C485" s="4" t="str">
        <f t="shared" si="14"/>
        <v>2022</v>
      </c>
      <c r="D485" s="4" t="str">
        <f t="shared" si="15"/>
        <v>Sep</v>
      </c>
      <c r="E485" s="6" t="s">
        <v>22</v>
      </c>
      <c r="F485" s="6" t="s">
        <v>12</v>
      </c>
      <c r="G485" s="6" t="s">
        <v>13</v>
      </c>
      <c r="H485" s="6" t="s">
        <v>14</v>
      </c>
      <c r="I485" s="6">
        <v>51.484195</v>
      </c>
      <c r="J485" s="6" t="s">
        <v>15</v>
      </c>
      <c r="K485" s="6" t="s">
        <v>16</v>
      </c>
      <c r="L485" s="6" t="s">
        <v>17</v>
      </c>
      <c r="M485" s="6">
        <v>-0.159389</v>
      </c>
      <c r="N485" s="6">
        <v>1</v>
      </c>
      <c r="O485" s="6">
        <v>2</v>
      </c>
      <c r="P485" s="6" t="s">
        <v>476</v>
      </c>
      <c r="Q485" s="6" t="s">
        <v>477</v>
      </c>
      <c r="R485" s="6" t="s">
        <v>483</v>
      </c>
      <c r="S485" s="6">
        <v>30</v>
      </c>
      <c r="T485" s="8">
        <v>0.30208333333333331</v>
      </c>
      <c r="U485" s="6" t="s">
        <v>665</v>
      </c>
      <c r="V485" s="6" t="s">
        <v>480</v>
      </c>
      <c r="W485" s="6" t="s">
        <v>487</v>
      </c>
    </row>
    <row r="486" spans="1:23" ht="15.75" x14ac:dyDescent="0.25">
      <c r="A486" s="3" t="s">
        <v>559</v>
      </c>
      <c r="B486" s="4">
        <v>44844</v>
      </c>
      <c r="C486" s="4" t="str">
        <f t="shared" si="14"/>
        <v>2022</v>
      </c>
      <c r="D486" s="4" t="str">
        <f t="shared" si="15"/>
        <v>Oct</v>
      </c>
      <c r="E486" s="3" t="s">
        <v>36</v>
      </c>
      <c r="F486" s="3" t="s">
        <v>40</v>
      </c>
      <c r="G486" s="3" t="s">
        <v>41</v>
      </c>
      <c r="H486" s="3" t="s">
        <v>23</v>
      </c>
      <c r="I486" s="3">
        <v>51.485177999999998</v>
      </c>
      <c r="J486" s="3" t="s">
        <v>15</v>
      </c>
      <c r="K486" s="3" t="s">
        <v>16</v>
      </c>
      <c r="L486" s="3" t="s">
        <v>17</v>
      </c>
      <c r="M486" s="3">
        <v>-0.18786800000000001</v>
      </c>
      <c r="N486" s="3">
        <v>1</v>
      </c>
      <c r="O486" s="3">
        <v>2</v>
      </c>
      <c r="P486" s="3" t="s">
        <v>476</v>
      </c>
      <c r="Q486" s="3" t="s">
        <v>477</v>
      </c>
      <c r="R486" s="3" t="s">
        <v>483</v>
      </c>
      <c r="S486" s="3">
        <v>30</v>
      </c>
      <c r="T486" s="5">
        <v>0.59722222222222221</v>
      </c>
      <c r="U486" s="3" t="s">
        <v>665</v>
      </c>
      <c r="V486" s="3" t="s">
        <v>480</v>
      </c>
      <c r="W486" s="3" t="s">
        <v>481</v>
      </c>
    </row>
    <row r="487" spans="1:23" ht="15.75" x14ac:dyDescent="0.25">
      <c r="A487" s="6" t="s">
        <v>560</v>
      </c>
      <c r="B487" s="7">
        <v>44838</v>
      </c>
      <c r="C487" s="4" t="str">
        <f t="shared" si="14"/>
        <v>2022</v>
      </c>
      <c r="D487" s="4" t="str">
        <f t="shared" si="15"/>
        <v>Oct</v>
      </c>
      <c r="E487" s="6" t="s">
        <v>22</v>
      </c>
      <c r="F487" s="6" t="s">
        <v>12</v>
      </c>
      <c r="G487" s="6" t="s">
        <v>13</v>
      </c>
      <c r="H487" s="6" t="s">
        <v>23</v>
      </c>
      <c r="I487" s="6">
        <v>51.491050000000001</v>
      </c>
      <c r="J487" s="6" t="s">
        <v>15</v>
      </c>
      <c r="K487" s="6" t="s">
        <v>16</v>
      </c>
      <c r="L487" s="6" t="s">
        <v>17</v>
      </c>
      <c r="M487" s="6">
        <v>-0.16069800000000001</v>
      </c>
      <c r="N487" s="6">
        <v>1</v>
      </c>
      <c r="O487" s="6">
        <v>1</v>
      </c>
      <c r="P487" s="6" t="s">
        <v>476</v>
      </c>
      <c r="Q487" s="6" t="s">
        <v>477</v>
      </c>
      <c r="R487" s="6" t="s">
        <v>483</v>
      </c>
      <c r="S487" s="6">
        <v>30</v>
      </c>
      <c r="T487" s="8">
        <v>0.4513888888888889</v>
      </c>
      <c r="U487" s="6" t="s">
        <v>665</v>
      </c>
      <c r="V487" s="6" t="s">
        <v>480</v>
      </c>
      <c r="W487" s="6" t="s">
        <v>481</v>
      </c>
    </row>
    <row r="488" spans="1:23" ht="15.75" x14ac:dyDescent="0.25">
      <c r="A488" s="3" t="s">
        <v>561</v>
      </c>
      <c r="B488" s="4">
        <v>44835</v>
      </c>
      <c r="C488" s="4" t="str">
        <f t="shared" si="14"/>
        <v>2022</v>
      </c>
      <c r="D488" s="4" t="str">
        <f t="shared" si="15"/>
        <v>Oct</v>
      </c>
      <c r="E488" s="3" t="s">
        <v>11</v>
      </c>
      <c r="F488" s="3" t="s">
        <v>40</v>
      </c>
      <c r="G488" s="3" t="s">
        <v>41</v>
      </c>
      <c r="H488" s="3" t="s">
        <v>23</v>
      </c>
      <c r="I488" s="3">
        <v>51.518023999999997</v>
      </c>
      <c r="J488" s="3" t="s">
        <v>15</v>
      </c>
      <c r="K488" s="3" t="s">
        <v>16</v>
      </c>
      <c r="L488" s="3" t="s">
        <v>17</v>
      </c>
      <c r="M488" s="3">
        <v>-0.20688799999999999</v>
      </c>
      <c r="N488" s="3">
        <v>1</v>
      </c>
      <c r="O488" s="3">
        <v>1</v>
      </c>
      <c r="P488" s="3" t="s">
        <v>476</v>
      </c>
      <c r="Q488" s="3" t="s">
        <v>477</v>
      </c>
      <c r="R488" s="3" t="s">
        <v>483</v>
      </c>
      <c r="S488" s="3">
        <v>30</v>
      </c>
      <c r="T488" s="5">
        <v>0.65972222222222221</v>
      </c>
      <c r="U488" s="3" t="s">
        <v>665</v>
      </c>
      <c r="V488" s="3" t="s">
        <v>480</v>
      </c>
      <c r="W488" s="3" t="s">
        <v>481</v>
      </c>
    </row>
    <row r="489" spans="1:23" ht="15.75" x14ac:dyDescent="0.25">
      <c r="A489" s="6" t="s">
        <v>562</v>
      </c>
      <c r="B489" s="7">
        <v>44846</v>
      </c>
      <c r="C489" s="4" t="str">
        <f t="shared" si="14"/>
        <v>2022</v>
      </c>
      <c r="D489" s="4" t="str">
        <f t="shared" si="15"/>
        <v>Oct</v>
      </c>
      <c r="E489" s="6" t="s">
        <v>19</v>
      </c>
      <c r="F489" s="6" t="s">
        <v>12</v>
      </c>
      <c r="G489" s="6" t="s">
        <v>13</v>
      </c>
      <c r="H489" s="6" t="s">
        <v>23</v>
      </c>
      <c r="I489" s="6">
        <v>51.506096999999997</v>
      </c>
      <c r="J489" s="6" t="s">
        <v>15</v>
      </c>
      <c r="K489" s="6" t="s">
        <v>16</v>
      </c>
      <c r="L489" s="6" t="s">
        <v>17</v>
      </c>
      <c r="M489" s="6">
        <v>-0.20908599999999999</v>
      </c>
      <c r="N489" s="6">
        <v>1</v>
      </c>
      <c r="O489" s="6">
        <v>2</v>
      </c>
      <c r="P489" s="6" t="s">
        <v>476</v>
      </c>
      <c r="Q489" s="6" t="s">
        <v>477</v>
      </c>
      <c r="R489" s="6" t="s">
        <v>483</v>
      </c>
      <c r="S489" s="6">
        <v>30</v>
      </c>
      <c r="T489" s="8">
        <v>0.4513888888888889</v>
      </c>
      <c r="U489" s="6" t="s">
        <v>665</v>
      </c>
      <c r="V489" s="6" t="s">
        <v>480</v>
      </c>
      <c r="W489" s="6" t="s">
        <v>489</v>
      </c>
    </row>
    <row r="490" spans="1:23" ht="15.75" x14ac:dyDescent="0.25">
      <c r="A490" s="3" t="s">
        <v>563</v>
      </c>
      <c r="B490" s="4">
        <v>44843</v>
      </c>
      <c r="C490" s="4" t="str">
        <f t="shared" si="14"/>
        <v>2022</v>
      </c>
      <c r="D490" s="4" t="str">
        <f t="shared" si="15"/>
        <v>Oct</v>
      </c>
      <c r="E490" s="3" t="s">
        <v>32</v>
      </c>
      <c r="F490" s="3" t="s">
        <v>40</v>
      </c>
      <c r="G490" s="3" t="s">
        <v>41</v>
      </c>
      <c r="H490" s="3" t="s">
        <v>23</v>
      </c>
      <c r="I490" s="3">
        <v>51.495355000000004</v>
      </c>
      <c r="J490" s="3" t="s">
        <v>15</v>
      </c>
      <c r="K490" s="3" t="s">
        <v>16</v>
      </c>
      <c r="L490" s="3" t="s">
        <v>17</v>
      </c>
      <c r="M490" s="3">
        <v>-0.177236</v>
      </c>
      <c r="N490" s="3">
        <v>1</v>
      </c>
      <c r="O490" s="3">
        <v>2</v>
      </c>
      <c r="P490" s="3" t="s">
        <v>476</v>
      </c>
      <c r="Q490" s="3" t="s">
        <v>477</v>
      </c>
      <c r="R490" s="3" t="s">
        <v>483</v>
      </c>
      <c r="S490" s="3">
        <v>30</v>
      </c>
      <c r="T490" s="5">
        <v>0.39930555555555558</v>
      </c>
      <c r="U490" s="3" t="s">
        <v>665</v>
      </c>
      <c r="V490" s="3" t="s">
        <v>480</v>
      </c>
      <c r="W490" s="3" t="s">
        <v>481</v>
      </c>
    </row>
    <row r="491" spans="1:23" ht="15.75" x14ac:dyDescent="0.25">
      <c r="A491" s="6" t="s">
        <v>564</v>
      </c>
      <c r="B491" s="7">
        <v>44838</v>
      </c>
      <c r="C491" s="4" t="str">
        <f t="shared" si="14"/>
        <v>2022</v>
      </c>
      <c r="D491" s="4" t="str">
        <f t="shared" si="15"/>
        <v>Oct</v>
      </c>
      <c r="E491" s="6" t="s">
        <v>22</v>
      </c>
      <c r="F491" s="6" t="s">
        <v>25</v>
      </c>
      <c r="G491" s="6" t="s">
        <v>20</v>
      </c>
      <c r="H491" s="6" t="s">
        <v>23</v>
      </c>
      <c r="I491" s="6">
        <v>51.495657999999999</v>
      </c>
      <c r="J491" s="6" t="s">
        <v>15</v>
      </c>
      <c r="K491" s="6" t="s">
        <v>16</v>
      </c>
      <c r="L491" s="6" t="s">
        <v>17</v>
      </c>
      <c r="M491" s="6">
        <v>-0.173622</v>
      </c>
      <c r="N491" s="6">
        <v>2</v>
      </c>
      <c r="O491" s="6">
        <v>2</v>
      </c>
      <c r="P491" s="6" t="s">
        <v>476</v>
      </c>
      <c r="Q491" s="6" t="s">
        <v>477</v>
      </c>
      <c r="R491" s="6" t="s">
        <v>488</v>
      </c>
      <c r="S491" s="6">
        <v>30</v>
      </c>
      <c r="T491" s="8">
        <v>0.61805555555555558</v>
      </c>
      <c r="U491" s="6" t="s">
        <v>665</v>
      </c>
      <c r="V491" s="6" t="s">
        <v>480</v>
      </c>
      <c r="W491" s="6" t="s">
        <v>481</v>
      </c>
    </row>
    <row r="492" spans="1:23" ht="15.75" x14ac:dyDescent="0.25">
      <c r="A492" s="3" t="s">
        <v>565</v>
      </c>
      <c r="B492" s="4">
        <v>44846</v>
      </c>
      <c r="C492" s="4" t="str">
        <f t="shared" si="14"/>
        <v>2022</v>
      </c>
      <c r="D492" s="4" t="str">
        <f t="shared" si="15"/>
        <v>Oct</v>
      </c>
      <c r="E492" s="3" t="s">
        <v>19</v>
      </c>
      <c r="F492" s="3" t="s">
        <v>40</v>
      </c>
      <c r="G492" s="3" t="s">
        <v>41</v>
      </c>
      <c r="H492" s="3" t="s">
        <v>23</v>
      </c>
      <c r="I492" s="3">
        <v>51.481907999999997</v>
      </c>
      <c r="J492" s="3" t="s">
        <v>28</v>
      </c>
      <c r="K492" s="3" t="s">
        <v>16</v>
      </c>
      <c r="L492" s="3" t="s">
        <v>17</v>
      </c>
      <c r="M492" s="3">
        <v>-0.17417199999999999</v>
      </c>
      <c r="N492" s="3">
        <v>1</v>
      </c>
      <c r="O492" s="3">
        <v>2</v>
      </c>
      <c r="P492" s="3" t="s">
        <v>476</v>
      </c>
      <c r="Q492" s="3" t="s">
        <v>477</v>
      </c>
      <c r="R492" s="3" t="s">
        <v>483</v>
      </c>
      <c r="S492" s="3">
        <v>30</v>
      </c>
      <c r="T492" s="5">
        <v>0.79166666666666663</v>
      </c>
      <c r="U492" s="3" t="s">
        <v>665</v>
      </c>
      <c r="V492" s="3" t="s">
        <v>480</v>
      </c>
      <c r="W492" s="3" t="s">
        <v>481</v>
      </c>
    </row>
    <row r="493" spans="1:23" ht="15.75" x14ac:dyDescent="0.25">
      <c r="A493" s="6" t="s">
        <v>566</v>
      </c>
      <c r="B493" s="7">
        <v>44842</v>
      </c>
      <c r="C493" s="4" t="str">
        <f t="shared" si="14"/>
        <v>2022</v>
      </c>
      <c r="D493" s="4" t="str">
        <f t="shared" si="15"/>
        <v>Oct</v>
      </c>
      <c r="E493" s="6" t="s">
        <v>11</v>
      </c>
      <c r="F493" s="6" t="s">
        <v>12</v>
      </c>
      <c r="G493" s="6" t="s">
        <v>13</v>
      </c>
      <c r="H493" s="6" t="s">
        <v>23</v>
      </c>
      <c r="I493" s="6">
        <v>51.49868</v>
      </c>
      <c r="J493" s="6" t="s">
        <v>15</v>
      </c>
      <c r="K493" s="6" t="s">
        <v>16</v>
      </c>
      <c r="L493" s="6" t="s">
        <v>17</v>
      </c>
      <c r="M493" s="6">
        <v>-0.165577</v>
      </c>
      <c r="N493" s="6">
        <v>1</v>
      </c>
      <c r="O493" s="6">
        <v>2</v>
      </c>
      <c r="P493" s="6" t="s">
        <v>476</v>
      </c>
      <c r="Q493" s="6" t="s">
        <v>477</v>
      </c>
      <c r="R493" s="6" t="s">
        <v>483</v>
      </c>
      <c r="S493" s="6">
        <v>30</v>
      </c>
      <c r="T493" s="8">
        <v>0.36458333333333331</v>
      </c>
      <c r="U493" s="6" t="s">
        <v>665</v>
      </c>
      <c r="V493" s="6" t="s">
        <v>480</v>
      </c>
      <c r="W493" s="6" t="s">
        <v>481</v>
      </c>
    </row>
    <row r="494" spans="1:23" ht="15.75" x14ac:dyDescent="0.25">
      <c r="A494" s="3" t="s">
        <v>567</v>
      </c>
      <c r="B494" s="4">
        <v>44846</v>
      </c>
      <c r="C494" s="4" t="str">
        <f t="shared" si="14"/>
        <v>2022</v>
      </c>
      <c r="D494" s="4" t="str">
        <f t="shared" si="15"/>
        <v>Oct</v>
      </c>
      <c r="E494" s="3" t="s">
        <v>19</v>
      </c>
      <c r="F494" s="3" t="s">
        <v>40</v>
      </c>
      <c r="G494" s="3" t="s">
        <v>41</v>
      </c>
      <c r="H494" s="3" t="s">
        <v>23</v>
      </c>
      <c r="I494" s="3">
        <v>51.494695999999998</v>
      </c>
      <c r="J494" s="3" t="s">
        <v>15</v>
      </c>
      <c r="K494" s="3" t="s">
        <v>16</v>
      </c>
      <c r="L494" s="3" t="s">
        <v>17</v>
      </c>
      <c r="M494" s="3">
        <v>-0.19282099999999999</v>
      </c>
      <c r="N494" s="3">
        <v>1</v>
      </c>
      <c r="O494" s="3">
        <v>2</v>
      </c>
      <c r="P494" s="3" t="s">
        <v>476</v>
      </c>
      <c r="Q494" s="3" t="s">
        <v>477</v>
      </c>
      <c r="R494" s="3" t="s">
        <v>483</v>
      </c>
      <c r="S494" s="3">
        <v>30</v>
      </c>
      <c r="T494" s="5">
        <v>0.69444444444444453</v>
      </c>
      <c r="U494" s="3" t="s">
        <v>665</v>
      </c>
      <c r="V494" s="3" t="s">
        <v>480</v>
      </c>
      <c r="W494" s="3" t="s">
        <v>481</v>
      </c>
    </row>
    <row r="495" spans="1:23" ht="15.75" x14ac:dyDescent="0.25">
      <c r="A495" s="6" t="s">
        <v>568</v>
      </c>
      <c r="B495" s="7">
        <v>44847</v>
      </c>
      <c r="C495" s="4" t="str">
        <f t="shared" si="14"/>
        <v>2022</v>
      </c>
      <c r="D495" s="4" t="str">
        <f t="shared" si="15"/>
        <v>Oct</v>
      </c>
      <c r="E495" s="6" t="s">
        <v>27</v>
      </c>
      <c r="F495" s="6" t="s">
        <v>12</v>
      </c>
      <c r="G495" s="6" t="s">
        <v>13</v>
      </c>
      <c r="H495" s="6" t="s">
        <v>23</v>
      </c>
      <c r="I495" s="6">
        <v>51.498826000000001</v>
      </c>
      <c r="J495" s="6" t="s">
        <v>28</v>
      </c>
      <c r="K495" s="6" t="s">
        <v>16</v>
      </c>
      <c r="L495" s="6" t="s">
        <v>17</v>
      </c>
      <c r="M495" s="6">
        <v>-0.19237000000000001</v>
      </c>
      <c r="N495" s="6">
        <v>1</v>
      </c>
      <c r="O495" s="6">
        <v>2</v>
      </c>
      <c r="P495" s="6" t="s">
        <v>476</v>
      </c>
      <c r="Q495" s="6" t="s">
        <v>477</v>
      </c>
      <c r="R495" s="6" t="s">
        <v>483</v>
      </c>
      <c r="S495" s="6">
        <v>30</v>
      </c>
      <c r="T495" s="8">
        <v>0.87430555555555556</v>
      </c>
      <c r="U495" s="6" t="s">
        <v>665</v>
      </c>
      <c r="V495" s="6" t="s">
        <v>480</v>
      </c>
      <c r="W495" s="6" t="s">
        <v>481</v>
      </c>
    </row>
    <row r="496" spans="1:23" ht="15.75" x14ac:dyDescent="0.25">
      <c r="A496" s="3" t="s">
        <v>569</v>
      </c>
      <c r="B496" s="4">
        <v>44843</v>
      </c>
      <c r="C496" s="4" t="str">
        <f t="shared" si="14"/>
        <v>2022</v>
      </c>
      <c r="D496" s="4" t="str">
        <f t="shared" si="15"/>
        <v>Oct</v>
      </c>
      <c r="E496" s="3" t="s">
        <v>32</v>
      </c>
      <c r="F496" s="3" t="s">
        <v>12</v>
      </c>
      <c r="G496" s="3" t="s">
        <v>13</v>
      </c>
      <c r="H496" s="3" t="s">
        <v>23</v>
      </c>
      <c r="I496" s="3">
        <v>51.499023999999999</v>
      </c>
      <c r="J496" s="3" t="s">
        <v>15</v>
      </c>
      <c r="K496" s="3" t="s">
        <v>16</v>
      </c>
      <c r="L496" s="3" t="s">
        <v>17</v>
      </c>
      <c r="M496" s="3">
        <v>-0.16455500000000001</v>
      </c>
      <c r="N496" s="3">
        <v>1</v>
      </c>
      <c r="O496" s="3">
        <v>2</v>
      </c>
      <c r="P496" s="3" t="s">
        <v>476</v>
      </c>
      <c r="Q496" s="3" t="s">
        <v>477</v>
      </c>
      <c r="R496" s="3" t="s">
        <v>483</v>
      </c>
      <c r="S496" s="3">
        <v>30</v>
      </c>
      <c r="T496" s="5">
        <v>0.61805555555555558</v>
      </c>
      <c r="U496" s="3" t="s">
        <v>665</v>
      </c>
      <c r="V496" s="3" t="s">
        <v>480</v>
      </c>
      <c r="W496" s="3" t="s">
        <v>481</v>
      </c>
    </row>
    <row r="497" spans="1:23" ht="15.75" x14ac:dyDescent="0.25">
      <c r="A497" s="6" t="s">
        <v>570</v>
      </c>
      <c r="B497" s="7">
        <v>44831</v>
      </c>
      <c r="C497" s="4" t="str">
        <f t="shared" si="14"/>
        <v>2022</v>
      </c>
      <c r="D497" s="4" t="str">
        <f t="shared" si="15"/>
        <v>Sep</v>
      </c>
      <c r="E497" s="6" t="s">
        <v>22</v>
      </c>
      <c r="F497" s="6" t="s">
        <v>40</v>
      </c>
      <c r="G497" s="6" t="s">
        <v>41</v>
      </c>
      <c r="H497" s="6" t="s">
        <v>23</v>
      </c>
      <c r="I497" s="6">
        <v>51.497371999999999</v>
      </c>
      <c r="J497" s="6" t="s">
        <v>15</v>
      </c>
      <c r="K497" s="6" t="s">
        <v>16</v>
      </c>
      <c r="L497" s="6" t="s">
        <v>17</v>
      </c>
      <c r="M497" s="6">
        <v>-0.156697</v>
      </c>
      <c r="N497" s="6">
        <v>1</v>
      </c>
      <c r="O497" s="6">
        <v>2</v>
      </c>
      <c r="P497" s="6" t="s">
        <v>476</v>
      </c>
      <c r="Q497" s="6" t="s">
        <v>477</v>
      </c>
      <c r="R497" s="6" t="s">
        <v>483</v>
      </c>
      <c r="S497" s="6">
        <v>30</v>
      </c>
      <c r="T497" s="8">
        <v>0.55555555555555558</v>
      </c>
      <c r="U497" s="6" t="s">
        <v>665</v>
      </c>
      <c r="V497" s="6" t="s">
        <v>480</v>
      </c>
      <c r="W497" s="6" t="s">
        <v>496</v>
      </c>
    </row>
    <row r="498" spans="1:23" ht="15.75" x14ac:dyDescent="0.25">
      <c r="A498" s="3" t="s">
        <v>571</v>
      </c>
      <c r="B498" s="4">
        <v>44847</v>
      </c>
      <c r="C498" s="4" t="str">
        <f t="shared" si="14"/>
        <v>2022</v>
      </c>
      <c r="D498" s="4" t="str">
        <f t="shared" si="15"/>
        <v>Oct</v>
      </c>
      <c r="E498" s="3" t="s">
        <v>27</v>
      </c>
      <c r="F498" s="3" t="s">
        <v>25</v>
      </c>
      <c r="G498" s="3" t="s">
        <v>13</v>
      </c>
      <c r="H498" s="3" t="s">
        <v>23</v>
      </c>
      <c r="I498" s="3">
        <v>51.498060000000002</v>
      </c>
      <c r="J498" s="3" t="s">
        <v>15</v>
      </c>
      <c r="K498" s="3" t="s">
        <v>16</v>
      </c>
      <c r="L498" s="3" t="s">
        <v>17</v>
      </c>
      <c r="M498" s="3">
        <v>-0.16617799999999999</v>
      </c>
      <c r="N498" s="3">
        <v>1</v>
      </c>
      <c r="O498" s="3">
        <v>1</v>
      </c>
      <c r="P498" s="3" t="s">
        <v>476</v>
      </c>
      <c r="Q498" s="3" t="s">
        <v>477</v>
      </c>
      <c r="R498" s="3" t="s">
        <v>483</v>
      </c>
      <c r="S498" s="3">
        <v>30</v>
      </c>
      <c r="T498" s="5">
        <v>0.60416666666666663</v>
      </c>
      <c r="U498" s="3" t="s">
        <v>665</v>
      </c>
      <c r="V498" s="3" t="s">
        <v>480</v>
      </c>
      <c r="W498" s="3" t="s">
        <v>481</v>
      </c>
    </row>
    <row r="499" spans="1:23" ht="15.75" x14ac:dyDescent="0.25">
      <c r="A499" s="6" t="s">
        <v>572</v>
      </c>
      <c r="B499" s="7">
        <v>44847</v>
      </c>
      <c r="C499" s="4" t="str">
        <f t="shared" si="14"/>
        <v>2022</v>
      </c>
      <c r="D499" s="4" t="str">
        <f t="shared" si="15"/>
        <v>Oct</v>
      </c>
      <c r="E499" s="6" t="s">
        <v>27</v>
      </c>
      <c r="F499" s="6" t="s">
        <v>25</v>
      </c>
      <c r="G499" s="6" t="s">
        <v>20</v>
      </c>
      <c r="H499" s="6" t="s">
        <v>23</v>
      </c>
      <c r="I499" s="6">
        <v>51.481574999999999</v>
      </c>
      <c r="J499" s="6" t="s">
        <v>15</v>
      </c>
      <c r="K499" s="6" t="s">
        <v>16</v>
      </c>
      <c r="L499" s="6" t="s">
        <v>17</v>
      </c>
      <c r="M499" s="6">
        <v>-0.181674</v>
      </c>
      <c r="N499" s="6">
        <v>1</v>
      </c>
      <c r="O499" s="6">
        <v>1</v>
      </c>
      <c r="P499" s="6" t="s">
        <v>476</v>
      </c>
      <c r="Q499" s="6" t="s">
        <v>477</v>
      </c>
      <c r="R499" s="6" t="s">
        <v>483</v>
      </c>
      <c r="S499" s="6">
        <v>30</v>
      </c>
      <c r="T499" s="8">
        <v>0.57291666666666663</v>
      </c>
      <c r="U499" s="6" t="s">
        <v>665</v>
      </c>
      <c r="V499" s="6" t="s">
        <v>480</v>
      </c>
      <c r="W499" s="6" t="s">
        <v>481</v>
      </c>
    </row>
    <row r="500" spans="1:23" ht="15.75" x14ac:dyDescent="0.25">
      <c r="A500" s="3" t="s">
        <v>573</v>
      </c>
      <c r="B500" s="4">
        <v>44846</v>
      </c>
      <c r="C500" s="4" t="str">
        <f t="shared" si="14"/>
        <v>2022</v>
      </c>
      <c r="D500" s="4" t="str">
        <f t="shared" si="15"/>
        <v>Oct</v>
      </c>
      <c r="E500" s="3" t="s">
        <v>19</v>
      </c>
      <c r="F500" s="3" t="s">
        <v>12</v>
      </c>
      <c r="G500" s="3" t="s">
        <v>13</v>
      </c>
      <c r="H500" s="3" t="s">
        <v>23</v>
      </c>
      <c r="I500" s="3">
        <v>51.486212999999999</v>
      </c>
      <c r="J500" s="3" t="s">
        <v>28</v>
      </c>
      <c r="K500" s="3" t="s">
        <v>16</v>
      </c>
      <c r="L500" s="3" t="s">
        <v>17</v>
      </c>
      <c r="M500" s="3">
        <v>-0.17342299999999999</v>
      </c>
      <c r="N500" s="3">
        <v>1</v>
      </c>
      <c r="O500" s="3">
        <v>2</v>
      </c>
      <c r="P500" s="3" t="s">
        <v>476</v>
      </c>
      <c r="Q500" s="3" t="s">
        <v>477</v>
      </c>
      <c r="R500" s="3" t="s">
        <v>483</v>
      </c>
      <c r="S500" s="3">
        <v>30</v>
      </c>
      <c r="T500" s="5">
        <v>0.875</v>
      </c>
      <c r="U500" s="3" t="s">
        <v>665</v>
      </c>
      <c r="V500" s="3" t="s">
        <v>480</v>
      </c>
      <c r="W500" s="3" t="s">
        <v>481</v>
      </c>
    </row>
    <row r="501" spans="1:23" ht="15.75" x14ac:dyDescent="0.25">
      <c r="A501" s="6" t="s">
        <v>574</v>
      </c>
      <c r="B501" s="7">
        <v>44849</v>
      </c>
      <c r="C501" s="4" t="str">
        <f t="shared" si="14"/>
        <v>2022</v>
      </c>
      <c r="D501" s="4" t="str">
        <f t="shared" si="15"/>
        <v>Oct</v>
      </c>
      <c r="E501" s="6" t="s">
        <v>11</v>
      </c>
      <c r="F501" s="6" t="s">
        <v>12</v>
      </c>
      <c r="G501" s="6" t="s">
        <v>13</v>
      </c>
      <c r="H501" s="6" t="s">
        <v>23</v>
      </c>
      <c r="I501" s="6">
        <v>51.495500999999997</v>
      </c>
      <c r="J501" s="6" t="s">
        <v>15</v>
      </c>
      <c r="K501" s="6" t="s">
        <v>16</v>
      </c>
      <c r="L501" s="6" t="s">
        <v>17</v>
      </c>
      <c r="M501" s="6">
        <v>-0.175069</v>
      </c>
      <c r="N501" s="6">
        <v>1</v>
      </c>
      <c r="O501" s="6">
        <v>1</v>
      </c>
      <c r="P501" s="6" t="s">
        <v>476</v>
      </c>
      <c r="Q501" s="6" t="s">
        <v>477</v>
      </c>
      <c r="R501" s="6" t="s">
        <v>483</v>
      </c>
      <c r="S501" s="6">
        <v>30</v>
      </c>
      <c r="T501" s="8">
        <v>0.50624999999999998</v>
      </c>
      <c r="U501" s="6" t="s">
        <v>665</v>
      </c>
      <c r="V501" s="6" t="s">
        <v>480</v>
      </c>
      <c r="W501" s="6" t="s">
        <v>481</v>
      </c>
    </row>
    <row r="502" spans="1:23" ht="15.75" x14ac:dyDescent="0.25">
      <c r="A502" s="3" t="s">
        <v>575</v>
      </c>
      <c r="B502" s="4">
        <v>44852</v>
      </c>
      <c r="C502" s="4" t="str">
        <f t="shared" si="14"/>
        <v>2022</v>
      </c>
      <c r="D502" s="4" t="str">
        <f t="shared" si="15"/>
        <v>Oct</v>
      </c>
      <c r="E502" s="3" t="s">
        <v>22</v>
      </c>
      <c r="F502" s="3" t="s">
        <v>12</v>
      </c>
      <c r="G502" s="3" t="s">
        <v>13</v>
      </c>
      <c r="H502" s="3" t="s">
        <v>23</v>
      </c>
      <c r="I502" s="3">
        <v>51.490991000000001</v>
      </c>
      <c r="J502" s="3" t="s">
        <v>15</v>
      </c>
      <c r="K502" s="3" t="s">
        <v>16</v>
      </c>
      <c r="L502" s="3" t="s">
        <v>17</v>
      </c>
      <c r="M502" s="3">
        <v>-0.197433</v>
      </c>
      <c r="N502" s="3">
        <v>1</v>
      </c>
      <c r="O502" s="3">
        <v>2</v>
      </c>
      <c r="P502" s="3" t="s">
        <v>476</v>
      </c>
      <c r="Q502" s="3" t="s">
        <v>477</v>
      </c>
      <c r="R502" s="3" t="s">
        <v>478</v>
      </c>
      <c r="S502" s="3">
        <v>30</v>
      </c>
      <c r="T502" s="5">
        <v>0.55763888888888891</v>
      </c>
      <c r="U502" s="3" t="s">
        <v>665</v>
      </c>
      <c r="V502" s="3" t="s">
        <v>480</v>
      </c>
      <c r="W502" s="3" t="s">
        <v>481</v>
      </c>
    </row>
    <row r="503" spans="1:23" ht="15.75" x14ac:dyDescent="0.25">
      <c r="A503" s="6" t="s">
        <v>576</v>
      </c>
      <c r="B503" s="7">
        <v>44851</v>
      </c>
      <c r="C503" s="4" t="str">
        <f t="shared" si="14"/>
        <v>2022</v>
      </c>
      <c r="D503" s="4" t="str">
        <f t="shared" si="15"/>
        <v>Oct</v>
      </c>
      <c r="E503" s="6" t="s">
        <v>36</v>
      </c>
      <c r="F503" s="6" t="s">
        <v>40</v>
      </c>
      <c r="G503" s="6" t="s">
        <v>41</v>
      </c>
      <c r="H503" s="6" t="s">
        <v>23</v>
      </c>
      <c r="I503" s="6">
        <v>51.498584000000001</v>
      </c>
      <c r="J503" s="6" t="s">
        <v>28</v>
      </c>
      <c r="K503" s="6" t="s">
        <v>16</v>
      </c>
      <c r="L503" s="6" t="s">
        <v>17</v>
      </c>
      <c r="M503" s="6">
        <v>-0.200015</v>
      </c>
      <c r="N503" s="6">
        <v>1</v>
      </c>
      <c r="O503" s="6">
        <v>2</v>
      </c>
      <c r="P503" s="6" t="s">
        <v>476</v>
      </c>
      <c r="Q503" s="6" t="s">
        <v>477</v>
      </c>
      <c r="R503" s="6" t="s">
        <v>488</v>
      </c>
      <c r="S503" s="6">
        <v>30</v>
      </c>
      <c r="T503" s="8">
        <v>0.92361111111111116</v>
      </c>
      <c r="U503" s="6" t="s">
        <v>665</v>
      </c>
      <c r="V503" s="6" t="s">
        <v>480</v>
      </c>
      <c r="W503" s="6" t="s">
        <v>489</v>
      </c>
    </row>
    <row r="504" spans="1:23" ht="15.75" x14ac:dyDescent="0.25">
      <c r="A504" s="3" t="s">
        <v>577</v>
      </c>
      <c r="B504" s="4">
        <v>44853</v>
      </c>
      <c r="C504" s="4" t="str">
        <f t="shared" si="14"/>
        <v>2022</v>
      </c>
      <c r="D504" s="4" t="str">
        <f t="shared" si="15"/>
        <v>Oct</v>
      </c>
      <c r="E504" s="3" t="s">
        <v>19</v>
      </c>
      <c r="F504" s="3" t="s">
        <v>12</v>
      </c>
      <c r="G504" s="3" t="s">
        <v>74</v>
      </c>
      <c r="H504" s="3" t="s">
        <v>14</v>
      </c>
      <c r="I504" s="3">
        <v>51.523977000000002</v>
      </c>
      <c r="J504" s="3" t="s">
        <v>28</v>
      </c>
      <c r="K504" s="3" t="s">
        <v>16</v>
      </c>
      <c r="L504" s="3" t="s">
        <v>17</v>
      </c>
      <c r="M504" s="3">
        <v>-0.214006</v>
      </c>
      <c r="N504" s="3">
        <v>1</v>
      </c>
      <c r="O504" s="3">
        <v>2</v>
      </c>
      <c r="P504" s="3" t="s">
        <v>476</v>
      </c>
      <c r="Q504" s="3" t="s">
        <v>477</v>
      </c>
      <c r="R504" s="3" t="s">
        <v>74</v>
      </c>
      <c r="S504" s="3">
        <v>30</v>
      </c>
      <c r="T504" s="5">
        <v>0.8340277777777777</v>
      </c>
      <c r="U504" s="3" t="s">
        <v>665</v>
      </c>
      <c r="V504" s="3" t="s">
        <v>480</v>
      </c>
      <c r="W504" s="3" t="s">
        <v>481</v>
      </c>
    </row>
    <row r="505" spans="1:23" ht="15.75" x14ac:dyDescent="0.25">
      <c r="A505" s="6" t="s">
        <v>578</v>
      </c>
      <c r="B505" s="7">
        <v>44843</v>
      </c>
      <c r="C505" s="4" t="str">
        <f t="shared" si="14"/>
        <v>2022</v>
      </c>
      <c r="D505" s="4" t="str">
        <f t="shared" si="15"/>
        <v>Oct</v>
      </c>
      <c r="E505" s="6" t="s">
        <v>32</v>
      </c>
      <c r="F505" s="6" t="s">
        <v>25</v>
      </c>
      <c r="G505" s="6" t="s">
        <v>13</v>
      </c>
      <c r="H505" s="6" t="s">
        <v>23</v>
      </c>
      <c r="I505" s="6">
        <v>51.494681999999997</v>
      </c>
      <c r="J505" s="6" t="s">
        <v>15</v>
      </c>
      <c r="K505" s="6" t="s">
        <v>16</v>
      </c>
      <c r="L505" s="6" t="s">
        <v>17</v>
      </c>
      <c r="M505" s="6">
        <v>-0.18605099999999999</v>
      </c>
      <c r="N505" s="6">
        <v>1</v>
      </c>
      <c r="O505" s="6">
        <v>3</v>
      </c>
      <c r="P505" s="6" t="s">
        <v>476</v>
      </c>
      <c r="Q505" s="6" t="s">
        <v>477</v>
      </c>
      <c r="R505" s="6" t="s">
        <v>483</v>
      </c>
      <c r="S505" s="6">
        <v>30</v>
      </c>
      <c r="T505" s="8">
        <v>0.68055555555555547</v>
      </c>
      <c r="U505" s="6" t="s">
        <v>665</v>
      </c>
      <c r="V505" s="6" t="s">
        <v>480</v>
      </c>
      <c r="W505" s="6" t="s">
        <v>481</v>
      </c>
    </row>
    <row r="506" spans="1:23" ht="15.75" x14ac:dyDescent="0.25">
      <c r="A506" s="3" t="s">
        <v>579</v>
      </c>
      <c r="B506" s="4">
        <v>44853</v>
      </c>
      <c r="C506" s="4" t="str">
        <f t="shared" si="14"/>
        <v>2022</v>
      </c>
      <c r="D506" s="4" t="str">
        <f t="shared" si="15"/>
        <v>Oct</v>
      </c>
      <c r="E506" s="3" t="s">
        <v>19</v>
      </c>
      <c r="F506" s="3" t="s">
        <v>12</v>
      </c>
      <c r="G506" s="3" t="s">
        <v>13</v>
      </c>
      <c r="H506" s="3" t="s">
        <v>23</v>
      </c>
      <c r="I506" s="3">
        <v>51.492589000000002</v>
      </c>
      <c r="J506" s="3" t="s">
        <v>28</v>
      </c>
      <c r="K506" s="3" t="s">
        <v>16</v>
      </c>
      <c r="L506" s="3" t="s">
        <v>17</v>
      </c>
      <c r="M506" s="3">
        <v>-0.178643</v>
      </c>
      <c r="N506" s="3">
        <v>1</v>
      </c>
      <c r="O506" s="3">
        <v>3</v>
      </c>
      <c r="P506" s="3" t="s">
        <v>476</v>
      </c>
      <c r="Q506" s="3" t="s">
        <v>477</v>
      </c>
      <c r="R506" s="3" t="s">
        <v>488</v>
      </c>
      <c r="S506" s="3">
        <v>30</v>
      </c>
      <c r="T506" s="5">
        <v>0.77777777777777779</v>
      </c>
      <c r="U506" s="3" t="s">
        <v>665</v>
      </c>
      <c r="V506" s="3" t="s">
        <v>480</v>
      </c>
      <c r="W506" s="3" t="s">
        <v>481</v>
      </c>
    </row>
    <row r="507" spans="1:23" ht="15.75" x14ac:dyDescent="0.25">
      <c r="A507" s="6" t="s">
        <v>580</v>
      </c>
      <c r="B507" s="7">
        <v>44804</v>
      </c>
      <c r="C507" s="4" t="str">
        <f t="shared" si="14"/>
        <v>2022</v>
      </c>
      <c r="D507" s="4" t="str">
        <f t="shared" si="15"/>
        <v>Aug</v>
      </c>
      <c r="E507" s="6" t="s">
        <v>19</v>
      </c>
      <c r="F507" s="6" t="s">
        <v>40</v>
      </c>
      <c r="G507" s="6" t="s">
        <v>41</v>
      </c>
      <c r="H507" s="6" t="s">
        <v>14</v>
      </c>
      <c r="I507" s="6">
        <v>51.524000999999998</v>
      </c>
      <c r="J507" s="6" t="s">
        <v>15</v>
      </c>
      <c r="K507" s="6" t="s">
        <v>16</v>
      </c>
      <c r="L507" s="6" t="s">
        <v>17</v>
      </c>
      <c r="M507" s="6">
        <v>-0.215591</v>
      </c>
      <c r="N507" s="6">
        <v>1</v>
      </c>
      <c r="O507" s="6">
        <v>1</v>
      </c>
      <c r="P507" s="6" t="s">
        <v>476</v>
      </c>
      <c r="Q507" s="6" t="s">
        <v>477</v>
      </c>
      <c r="R507" s="6" t="s">
        <v>483</v>
      </c>
      <c r="S507" s="6">
        <v>30</v>
      </c>
      <c r="T507" s="8">
        <v>0.41666666666666669</v>
      </c>
      <c r="U507" s="6" t="s">
        <v>665</v>
      </c>
      <c r="V507" s="6" t="s">
        <v>480</v>
      </c>
      <c r="W507" s="6" t="s">
        <v>481</v>
      </c>
    </row>
    <row r="508" spans="1:23" ht="15.75" x14ac:dyDescent="0.25">
      <c r="A508" s="3" t="s">
        <v>581</v>
      </c>
      <c r="B508" s="4">
        <v>44854</v>
      </c>
      <c r="C508" s="4" t="str">
        <f t="shared" si="14"/>
        <v>2022</v>
      </c>
      <c r="D508" s="4" t="str">
        <f t="shared" si="15"/>
        <v>Oct</v>
      </c>
      <c r="E508" s="3" t="s">
        <v>27</v>
      </c>
      <c r="F508" s="3" t="s">
        <v>12</v>
      </c>
      <c r="G508" s="3" t="s">
        <v>74</v>
      </c>
      <c r="H508" s="3" t="s">
        <v>23</v>
      </c>
      <c r="I508" s="3">
        <v>51.518348000000003</v>
      </c>
      <c r="J508" s="3" t="s">
        <v>28</v>
      </c>
      <c r="K508" s="3" t="s">
        <v>16</v>
      </c>
      <c r="L508" s="3" t="s">
        <v>17</v>
      </c>
      <c r="M508" s="3">
        <v>-0.216388</v>
      </c>
      <c r="N508" s="3">
        <v>2</v>
      </c>
      <c r="O508" s="3">
        <v>2</v>
      </c>
      <c r="P508" s="3" t="s">
        <v>476</v>
      </c>
      <c r="Q508" s="3" t="s">
        <v>477</v>
      </c>
      <c r="R508" s="3" t="s">
        <v>74</v>
      </c>
      <c r="S508" s="3">
        <v>30</v>
      </c>
      <c r="T508" s="5">
        <v>2.7777777777777779E-3</v>
      </c>
      <c r="U508" s="3" t="s">
        <v>665</v>
      </c>
      <c r="V508" s="3" t="s">
        <v>480</v>
      </c>
      <c r="W508" s="3" t="s">
        <v>497</v>
      </c>
    </row>
    <row r="509" spans="1:23" ht="15.75" x14ac:dyDescent="0.25">
      <c r="A509" s="6" t="s">
        <v>582</v>
      </c>
      <c r="B509" s="7">
        <v>44854</v>
      </c>
      <c r="C509" s="4" t="str">
        <f t="shared" si="14"/>
        <v>2022</v>
      </c>
      <c r="D509" s="4" t="str">
        <f t="shared" si="15"/>
        <v>Oct</v>
      </c>
      <c r="E509" s="6" t="s">
        <v>27</v>
      </c>
      <c r="F509" s="6" t="s">
        <v>40</v>
      </c>
      <c r="G509" s="6" t="s">
        <v>41</v>
      </c>
      <c r="H509" s="6" t="s">
        <v>23</v>
      </c>
      <c r="I509" s="6">
        <v>51.493003999999999</v>
      </c>
      <c r="J509" s="6" t="s">
        <v>28</v>
      </c>
      <c r="K509" s="6" t="s">
        <v>16</v>
      </c>
      <c r="L509" s="6" t="s">
        <v>17</v>
      </c>
      <c r="M509" s="6">
        <v>-0.17646500000000001</v>
      </c>
      <c r="N509" s="6">
        <v>1</v>
      </c>
      <c r="O509" s="6">
        <v>2</v>
      </c>
      <c r="P509" s="6" t="s">
        <v>476</v>
      </c>
      <c r="Q509" s="6" t="s">
        <v>477</v>
      </c>
      <c r="R509" s="6" t="s">
        <v>483</v>
      </c>
      <c r="S509" s="6">
        <v>30</v>
      </c>
      <c r="T509" s="8">
        <v>0.81041666666666667</v>
      </c>
      <c r="U509" s="6" t="s">
        <v>665</v>
      </c>
      <c r="V509" s="6" t="s">
        <v>480</v>
      </c>
      <c r="W509" s="6" t="s">
        <v>497</v>
      </c>
    </row>
    <row r="510" spans="1:23" ht="15.75" x14ac:dyDescent="0.25">
      <c r="A510" s="3" t="s">
        <v>583</v>
      </c>
      <c r="B510" s="4">
        <v>44847</v>
      </c>
      <c r="C510" s="4" t="str">
        <f t="shared" si="14"/>
        <v>2022</v>
      </c>
      <c r="D510" s="4" t="str">
        <f t="shared" si="15"/>
        <v>Oct</v>
      </c>
      <c r="E510" s="3" t="s">
        <v>27</v>
      </c>
      <c r="F510" s="3" t="s">
        <v>40</v>
      </c>
      <c r="G510" s="3" t="s">
        <v>41</v>
      </c>
      <c r="H510" s="3" t="s">
        <v>23</v>
      </c>
      <c r="I510" s="3">
        <v>51.521374999999999</v>
      </c>
      <c r="J510" s="3" t="s">
        <v>15</v>
      </c>
      <c r="K510" s="3" t="s">
        <v>16</v>
      </c>
      <c r="L510" s="3" t="s">
        <v>17</v>
      </c>
      <c r="M510" s="3">
        <v>-0.20257600000000001</v>
      </c>
      <c r="N510" s="3">
        <v>1</v>
      </c>
      <c r="O510" s="3">
        <v>2</v>
      </c>
      <c r="P510" s="3" t="s">
        <v>476</v>
      </c>
      <c r="Q510" s="3" t="s">
        <v>477</v>
      </c>
      <c r="R510" s="3" t="s">
        <v>488</v>
      </c>
      <c r="S510" s="3">
        <v>40</v>
      </c>
      <c r="T510" s="5">
        <v>0.625</v>
      </c>
      <c r="U510" s="3" t="s">
        <v>665</v>
      </c>
      <c r="V510" s="3" t="s">
        <v>480</v>
      </c>
      <c r="W510" s="3" t="s">
        <v>487</v>
      </c>
    </row>
    <row r="511" spans="1:23" ht="15.75" x14ac:dyDescent="0.25">
      <c r="A511" s="6" t="s">
        <v>584</v>
      </c>
      <c r="B511" s="7">
        <v>44829</v>
      </c>
      <c r="C511" s="4" t="str">
        <f t="shared" si="14"/>
        <v>2022</v>
      </c>
      <c r="D511" s="4" t="str">
        <f t="shared" si="15"/>
        <v>Sep</v>
      </c>
      <c r="E511" s="6" t="s">
        <v>32</v>
      </c>
      <c r="F511" s="6" t="s">
        <v>40</v>
      </c>
      <c r="G511" s="6" t="s">
        <v>41</v>
      </c>
      <c r="H511" s="6" t="s">
        <v>23</v>
      </c>
      <c r="I511" s="6">
        <v>51.495300999999998</v>
      </c>
      <c r="J511" s="6" t="s">
        <v>15</v>
      </c>
      <c r="K511" s="6" t="s">
        <v>16</v>
      </c>
      <c r="L511" s="6" t="s">
        <v>17</v>
      </c>
      <c r="M511" s="6">
        <v>-0.19121199999999999</v>
      </c>
      <c r="N511" s="6">
        <v>1</v>
      </c>
      <c r="O511" s="6">
        <v>1</v>
      </c>
      <c r="P511" s="6" t="s">
        <v>476</v>
      </c>
      <c r="Q511" s="6" t="s">
        <v>477</v>
      </c>
      <c r="R511" s="6" t="s">
        <v>478</v>
      </c>
      <c r="S511" s="6">
        <v>30</v>
      </c>
      <c r="T511" s="8">
        <v>0.65625</v>
      </c>
      <c r="U511" s="6" t="s">
        <v>665</v>
      </c>
      <c r="V511" s="6" t="s">
        <v>480</v>
      </c>
      <c r="W511" s="6" t="s">
        <v>481</v>
      </c>
    </row>
    <row r="512" spans="1:23" ht="15.75" x14ac:dyDescent="0.25">
      <c r="A512" s="3" t="s">
        <v>585</v>
      </c>
      <c r="B512" s="4">
        <v>44856</v>
      </c>
      <c r="C512" s="4" t="str">
        <f t="shared" si="14"/>
        <v>2022</v>
      </c>
      <c r="D512" s="4" t="str">
        <f t="shared" si="15"/>
        <v>Oct</v>
      </c>
      <c r="E512" s="3" t="s">
        <v>11</v>
      </c>
      <c r="F512" s="3" t="s">
        <v>25</v>
      </c>
      <c r="G512" s="3" t="s">
        <v>13</v>
      </c>
      <c r="H512" s="3" t="s">
        <v>23</v>
      </c>
      <c r="I512" s="3">
        <v>51.499989999999997</v>
      </c>
      <c r="J512" s="3" t="s">
        <v>28</v>
      </c>
      <c r="K512" s="3" t="s">
        <v>158</v>
      </c>
      <c r="L512" s="3" t="s">
        <v>17</v>
      </c>
      <c r="M512" s="3">
        <v>-0.17460200000000001</v>
      </c>
      <c r="N512" s="3">
        <v>1</v>
      </c>
      <c r="O512" s="3">
        <v>2</v>
      </c>
      <c r="P512" s="3" t="s">
        <v>476</v>
      </c>
      <c r="Q512" s="3" t="s">
        <v>477</v>
      </c>
      <c r="R512" s="3" t="s">
        <v>488</v>
      </c>
      <c r="S512" s="3">
        <v>30</v>
      </c>
      <c r="T512" s="5">
        <v>0.87847222222222221</v>
      </c>
      <c r="U512" s="3" t="s">
        <v>665</v>
      </c>
      <c r="V512" s="3" t="s">
        <v>486</v>
      </c>
      <c r="W512" s="3" t="s">
        <v>481</v>
      </c>
    </row>
    <row r="513" spans="1:23" ht="15.75" x14ac:dyDescent="0.25">
      <c r="A513" s="6" t="s">
        <v>586</v>
      </c>
      <c r="B513" s="7">
        <v>44857</v>
      </c>
      <c r="C513" s="4" t="str">
        <f t="shared" si="14"/>
        <v>2022</v>
      </c>
      <c r="D513" s="4" t="str">
        <f t="shared" si="15"/>
        <v>Oct</v>
      </c>
      <c r="E513" s="6" t="s">
        <v>32</v>
      </c>
      <c r="F513" s="6" t="s">
        <v>12</v>
      </c>
      <c r="G513" s="6" t="s">
        <v>13</v>
      </c>
      <c r="H513" s="6" t="s">
        <v>23</v>
      </c>
      <c r="I513" s="6">
        <v>51.522888000000002</v>
      </c>
      <c r="J513" s="6" t="s">
        <v>28</v>
      </c>
      <c r="K513" s="6" t="s">
        <v>16</v>
      </c>
      <c r="L513" s="6" t="s">
        <v>17</v>
      </c>
      <c r="M513" s="6">
        <v>-0.21332799999999999</v>
      </c>
      <c r="N513" s="6">
        <v>1</v>
      </c>
      <c r="O513" s="6">
        <v>2</v>
      </c>
      <c r="P513" s="6" t="s">
        <v>476</v>
      </c>
      <c r="Q513" s="6" t="s">
        <v>477</v>
      </c>
      <c r="R513" s="6" t="s">
        <v>483</v>
      </c>
      <c r="S513" s="6">
        <v>30</v>
      </c>
      <c r="T513" s="8">
        <v>0.875</v>
      </c>
      <c r="U513" s="6" t="s">
        <v>665</v>
      </c>
      <c r="V513" s="6" t="s">
        <v>480</v>
      </c>
      <c r="W513" s="6" t="s">
        <v>499</v>
      </c>
    </row>
    <row r="514" spans="1:23" ht="15.75" x14ac:dyDescent="0.25">
      <c r="A514" s="3" t="s">
        <v>587</v>
      </c>
      <c r="B514" s="4">
        <v>44858</v>
      </c>
      <c r="C514" s="4" t="str">
        <f t="shared" si="14"/>
        <v>2022</v>
      </c>
      <c r="D514" s="4" t="str">
        <f t="shared" si="15"/>
        <v>Oct</v>
      </c>
      <c r="E514" s="3" t="s">
        <v>36</v>
      </c>
      <c r="F514" s="3" t="s">
        <v>25</v>
      </c>
      <c r="G514" s="3" t="s">
        <v>20</v>
      </c>
      <c r="H514" s="3" t="s">
        <v>23</v>
      </c>
      <c r="I514" s="3">
        <v>51.483071000000002</v>
      </c>
      <c r="J514" s="3" t="s">
        <v>15</v>
      </c>
      <c r="K514" s="3" t="s">
        <v>16</v>
      </c>
      <c r="L514" s="3" t="s">
        <v>17</v>
      </c>
      <c r="M514" s="3">
        <v>-0.185359</v>
      </c>
      <c r="N514" s="3">
        <v>3</v>
      </c>
      <c r="O514" s="3">
        <v>4</v>
      </c>
      <c r="P514" s="3" t="s">
        <v>476</v>
      </c>
      <c r="Q514" s="3" t="s">
        <v>477</v>
      </c>
      <c r="R514" s="3" t="s">
        <v>478</v>
      </c>
      <c r="S514" s="3">
        <v>30</v>
      </c>
      <c r="T514" s="5">
        <v>0.59375</v>
      </c>
      <c r="U514" s="3" t="s">
        <v>665</v>
      </c>
      <c r="V514" s="3" t="s">
        <v>480</v>
      </c>
      <c r="W514" s="3" t="s">
        <v>481</v>
      </c>
    </row>
    <row r="515" spans="1:23" ht="15.75" x14ac:dyDescent="0.25">
      <c r="A515" s="6" t="s">
        <v>588</v>
      </c>
      <c r="B515" s="7">
        <v>44850</v>
      </c>
      <c r="C515" s="4" t="str">
        <f t="shared" ref="C515:C557" si="16">TEXT(B515,"yyyy")</f>
        <v>2022</v>
      </c>
      <c r="D515" s="4" t="str">
        <f t="shared" ref="D515:D557" si="17">TEXT(B515,"mmm")</f>
        <v>Oct</v>
      </c>
      <c r="E515" s="6" t="s">
        <v>32</v>
      </c>
      <c r="F515" s="6" t="s">
        <v>12</v>
      </c>
      <c r="G515" s="6" t="s">
        <v>13</v>
      </c>
      <c r="H515" s="6" t="s">
        <v>23</v>
      </c>
      <c r="I515" s="6">
        <v>51.491</v>
      </c>
      <c r="J515" s="6" t="s">
        <v>15</v>
      </c>
      <c r="K515" s="6" t="s">
        <v>16</v>
      </c>
      <c r="L515" s="6" t="s">
        <v>17</v>
      </c>
      <c r="M515" s="6">
        <v>-0.16329199999999999</v>
      </c>
      <c r="N515" s="6">
        <v>1</v>
      </c>
      <c r="O515" s="6">
        <v>2</v>
      </c>
      <c r="P515" s="6" t="s">
        <v>476</v>
      </c>
      <c r="Q515" s="6" t="s">
        <v>477</v>
      </c>
      <c r="R515" s="6" t="s">
        <v>483</v>
      </c>
      <c r="S515" s="6">
        <v>30</v>
      </c>
      <c r="T515" s="8">
        <v>0.49305555555555558</v>
      </c>
      <c r="U515" s="6" t="s">
        <v>665</v>
      </c>
      <c r="V515" s="6" t="s">
        <v>480</v>
      </c>
      <c r="W515" s="6" t="s">
        <v>481</v>
      </c>
    </row>
    <row r="516" spans="1:23" ht="15.75" x14ac:dyDescent="0.25">
      <c r="A516" s="3" t="s">
        <v>589</v>
      </c>
      <c r="B516" s="4">
        <v>44857</v>
      </c>
      <c r="C516" s="4" t="str">
        <f t="shared" si="16"/>
        <v>2022</v>
      </c>
      <c r="D516" s="4" t="str">
        <f t="shared" si="17"/>
        <v>Oct</v>
      </c>
      <c r="E516" s="3" t="s">
        <v>32</v>
      </c>
      <c r="F516" s="3" t="s">
        <v>12</v>
      </c>
      <c r="G516" s="3" t="s">
        <v>13</v>
      </c>
      <c r="H516" s="3" t="s">
        <v>23</v>
      </c>
      <c r="I516" s="3">
        <v>51.491050000000001</v>
      </c>
      <c r="J516" s="3" t="s">
        <v>15</v>
      </c>
      <c r="K516" s="3" t="s">
        <v>16</v>
      </c>
      <c r="L516" s="3" t="s">
        <v>17</v>
      </c>
      <c r="M516" s="3">
        <v>-0.16069800000000001</v>
      </c>
      <c r="N516" s="3">
        <v>1</v>
      </c>
      <c r="O516" s="3">
        <v>1</v>
      </c>
      <c r="P516" s="3" t="s">
        <v>476</v>
      </c>
      <c r="Q516" s="3" t="s">
        <v>477</v>
      </c>
      <c r="R516" s="3" t="s">
        <v>483</v>
      </c>
      <c r="S516" s="3">
        <v>30</v>
      </c>
      <c r="T516" s="5">
        <v>0.38194444444444442</v>
      </c>
      <c r="U516" s="3" t="s">
        <v>665</v>
      </c>
      <c r="V516" s="3" t="s">
        <v>480</v>
      </c>
      <c r="W516" s="3" t="s">
        <v>481</v>
      </c>
    </row>
    <row r="517" spans="1:23" ht="15.75" x14ac:dyDescent="0.25">
      <c r="A517" s="6" t="s">
        <v>590</v>
      </c>
      <c r="B517" s="7">
        <v>44855</v>
      </c>
      <c r="C517" s="4" t="str">
        <f t="shared" si="16"/>
        <v>2022</v>
      </c>
      <c r="D517" s="4" t="str">
        <f t="shared" si="17"/>
        <v>Oct</v>
      </c>
      <c r="E517" s="6" t="s">
        <v>34</v>
      </c>
      <c r="F517" s="6" t="s">
        <v>25</v>
      </c>
      <c r="G517" s="6" t="s">
        <v>20</v>
      </c>
      <c r="H517" s="6" t="s">
        <v>23</v>
      </c>
      <c r="I517" s="6">
        <v>51.495657999999999</v>
      </c>
      <c r="J517" s="6" t="s">
        <v>28</v>
      </c>
      <c r="K517" s="6" t="s">
        <v>16</v>
      </c>
      <c r="L517" s="6" t="s">
        <v>17</v>
      </c>
      <c r="M517" s="6">
        <v>-0.173622</v>
      </c>
      <c r="N517" s="6">
        <v>1</v>
      </c>
      <c r="O517" s="6">
        <v>2</v>
      </c>
      <c r="P517" s="6" t="s">
        <v>476</v>
      </c>
      <c r="Q517" s="6" t="s">
        <v>477</v>
      </c>
      <c r="R517" s="6" t="s">
        <v>488</v>
      </c>
      <c r="S517" s="6">
        <v>30</v>
      </c>
      <c r="T517" s="8">
        <v>0.85416666666666663</v>
      </c>
      <c r="U517" s="6" t="s">
        <v>665</v>
      </c>
      <c r="V517" s="6" t="s">
        <v>480</v>
      </c>
      <c r="W517" s="6" t="s">
        <v>481</v>
      </c>
    </row>
    <row r="518" spans="1:23" ht="15.75" x14ac:dyDescent="0.25">
      <c r="A518" s="3" t="s">
        <v>591</v>
      </c>
      <c r="B518" s="4">
        <v>44850</v>
      </c>
      <c r="C518" s="4" t="str">
        <f t="shared" si="16"/>
        <v>2022</v>
      </c>
      <c r="D518" s="4" t="str">
        <f t="shared" si="17"/>
        <v>Oct</v>
      </c>
      <c r="E518" s="3" t="s">
        <v>32</v>
      </c>
      <c r="F518" s="3" t="s">
        <v>12</v>
      </c>
      <c r="G518" s="3" t="s">
        <v>235</v>
      </c>
      <c r="H518" s="3" t="s">
        <v>23</v>
      </c>
      <c r="I518" s="3">
        <v>51.487369000000001</v>
      </c>
      <c r="J518" s="3" t="s">
        <v>15</v>
      </c>
      <c r="K518" s="3" t="s">
        <v>16</v>
      </c>
      <c r="L518" s="3" t="s">
        <v>17</v>
      </c>
      <c r="M518" s="3">
        <v>-0.19584799999999999</v>
      </c>
      <c r="N518" s="3">
        <v>1</v>
      </c>
      <c r="O518" s="3">
        <v>2</v>
      </c>
      <c r="P518" s="3" t="s">
        <v>476</v>
      </c>
      <c r="Q518" s="3" t="s">
        <v>477</v>
      </c>
      <c r="R518" s="3" t="s">
        <v>483</v>
      </c>
      <c r="S518" s="3">
        <v>30</v>
      </c>
      <c r="T518" s="5">
        <v>0.35069444444444442</v>
      </c>
      <c r="U518" s="3" t="s">
        <v>665</v>
      </c>
      <c r="V518" s="3" t="s">
        <v>480</v>
      </c>
      <c r="W518" s="3" t="s">
        <v>492</v>
      </c>
    </row>
    <row r="519" spans="1:23" ht="15.75" x14ac:dyDescent="0.25">
      <c r="A519" s="6" t="s">
        <v>592</v>
      </c>
      <c r="B519" s="7">
        <v>44838</v>
      </c>
      <c r="C519" s="4" t="str">
        <f t="shared" si="16"/>
        <v>2022</v>
      </c>
      <c r="D519" s="4" t="str">
        <f t="shared" si="17"/>
        <v>Oct</v>
      </c>
      <c r="E519" s="6" t="s">
        <v>22</v>
      </c>
      <c r="F519" s="6" t="s">
        <v>25</v>
      </c>
      <c r="G519" s="6" t="s">
        <v>13</v>
      </c>
      <c r="H519" s="6" t="s">
        <v>14</v>
      </c>
      <c r="I519" s="6">
        <v>51.507804</v>
      </c>
      <c r="J519" s="6" t="s">
        <v>15</v>
      </c>
      <c r="K519" s="6" t="s">
        <v>16</v>
      </c>
      <c r="L519" s="6" t="s">
        <v>17</v>
      </c>
      <c r="M519" s="6">
        <v>-0.20311000000000001</v>
      </c>
      <c r="N519" s="6">
        <v>1</v>
      </c>
      <c r="O519" s="6">
        <v>2</v>
      </c>
      <c r="P519" s="6" t="s">
        <v>476</v>
      </c>
      <c r="Q519" s="6" t="s">
        <v>477</v>
      </c>
      <c r="R519" s="6" t="s">
        <v>488</v>
      </c>
      <c r="S519" s="6">
        <v>30</v>
      </c>
      <c r="T519" s="8">
        <v>0.6875</v>
      </c>
      <c r="U519" s="6" t="s">
        <v>665</v>
      </c>
      <c r="V519" s="6" t="s">
        <v>480</v>
      </c>
      <c r="W519" s="6" t="s">
        <v>481</v>
      </c>
    </row>
    <row r="520" spans="1:23" ht="15.75" x14ac:dyDescent="0.25">
      <c r="A520" s="3" t="s">
        <v>593</v>
      </c>
      <c r="B520" s="4">
        <v>44847</v>
      </c>
      <c r="C520" s="4" t="str">
        <f t="shared" si="16"/>
        <v>2022</v>
      </c>
      <c r="D520" s="4" t="str">
        <f t="shared" si="17"/>
        <v>Oct</v>
      </c>
      <c r="E520" s="3" t="s">
        <v>27</v>
      </c>
      <c r="F520" s="3" t="s">
        <v>40</v>
      </c>
      <c r="G520" s="3" t="s">
        <v>41</v>
      </c>
      <c r="H520" s="3" t="s">
        <v>23</v>
      </c>
      <c r="I520" s="3">
        <v>51.493108999999997</v>
      </c>
      <c r="J520" s="3" t="s">
        <v>15</v>
      </c>
      <c r="K520" s="3" t="s">
        <v>16</v>
      </c>
      <c r="L520" s="3" t="s">
        <v>17</v>
      </c>
      <c r="M520" s="3">
        <v>-0.18323200000000001</v>
      </c>
      <c r="N520" s="3">
        <v>1</v>
      </c>
      <c r="O520" s="3">
        <v>2</v>
      </c>
      <c r="P520" s="3" t="s">
        <v>476</v>
      </c>
      <c r="Q520" s="3" t="s">
        <v>477</v>
      </c>
      <c r="R520" s="3" t="s">
        <v>483</v>
      </c>
      <c r="S520" s="3">
        <v>30</v>
      </c>
      <c r="T520" s="5">
        <v>0.54166666666666663</v>
      </c>
      <c r="U520" s="3" t="s">
        <v>665</v>
      </c>
      <c r="V520" s="3" t="s">
        <v>480</v>
      </c>
      <c r="W520" s="3" t="s">
        <v>481</v>
      </c>
    </row>
    <row r="521" spans="1:23" ht="15.75" x14ac:dyDescent="0.25">
      <c r="A521" s="6" t="s">
        <v>594</v>
      </c>
      <c r="B521" s="7">
        <v>44847</v>
      </c>
      <c r="C521" s="4" t="str">
        <f t="shared" si="16"/>
        <v>2022</v>
      </c>
      <c r="D521" s="4" t="str">
        <f t="shared" si="17"/>
        <v>Oct</v>
      </c>
      <c r="E521" s="6" t="s">
        <v>27</v>
      </c>
      <c r="F521" s="6" t="s">
        <v>25</v>
      </c>
      <c r="G521" s="6" t="s">
        <v>20</v>
      </c>
      <c r="H521" s="6" t="s">
        <v>23</v>
      </c>
      <c r="I521" s="6">
        <v>51.496515000000002</v>
      </c>
      <c r="J521" s="6" t="s">
        <v>15</v>
      </c>
      <c r="K521" s="6" t="s">
        <v>16</v>
      </c>
      <c r="L521" s="6" t="s">
        <v>17</v>
      </c>
      <c r="M521" s="6">
        <v>-0.20585899999999999</v>
      </c>
      <c r="N521" s="6">
        <v>1</v>
      </c>
      <c r="O521" s="6">
        <v>2</v>
      </c>
      <c r="P521" s="6" t="s">
        <v>476</v>
      </c>
      <c r="Q521" s="6" t="s">
        <v>477</v>
      </c>
      <c r="R521" s="6" t="s">
        <v>483</v>
      </c>
      <c r="S521" s="6">
        <v>30</v>
      </c>
      <c r="T521" s="8">
        <v>0.36458333333333331</v>
      </c>
      <c r="U521" s="6" t="s">
        <v>665</v>
      </c>
      <c r="V521" s="6" t="s">
        <v>480</v>
      </c>
      <c r="W521" s="6" t="s">
        <v>481</v>
      </c>
    </row>
    <row r="522" spans="1:23" ht="15.75" x14ac:dyDescent="0.25">
      <c r="A522" s="3" t="s">
        <v>595</v>
      </c>
      <c r="B522" s="4">
        <v>44717</v>
      </c>
      <c r="C522" s="4" t="str">
        <f t="shared" si="16"/>
        <v>2022</v>
      </c>
      <c r="D522" s="4" t="str">
        <f t="shared" si="17"/>
        <v>Jun</v>
      </c>
      <c r="E522" s="3" t="s">
        <v>32</v>
      </c>
      <c r="F522" s="3" t="s">
        <v>40</v>
      </c>
      <c r="G522" s="3" t="s">
        <v>41</v>
      </c>
      <c r="H522" s="3" t="s">
        <v>23</v>
      </c>
      <c r="I522" s="3">
        <v>51.522278</v>
      </c>
      <c r="J522" s="3" t="s">
        <v>15</v>
      </c>
      <c r="K522" s="3" t="s">
        <v>16</v>
      </c>
      <c r="L522" s="3" t="s">
        <v>17</v>
      </c>
      <c r="M522" s="3">
        <v>-0.20282900000000001</v>
      </c>
      <c r="N522" s="3">
        <v>1</v>
      </c>
      <c r="O522" s="3">
        <v>9</v>
      </c>
      <c r="P522" s="3" t="s">
        <v>476</v>
      </c>
      <c r="Q522" s="3" t="s">
        <v>477</v>
      </c>
      <c r="R522" s="3" t="s">
        <v>483</v>
      </c>
      <c r="S522" s="3">
        <v>30</v>
      </c>
      <c r="T522" s="5">
        <v>0.56944444444444442</v>
      </c>
      <c r="U522" s="3" t="s">
        <v>665</v>
      </c>
      <c r="V522" s="3" t="s">
        <v>480</v>
      </c>
      <c r="W522" s="3" t="s">
        <v>489</v>
      </c>
    </row>
    <row r="523" spans="1:23" ht="15.75" x14ac:dyDescent="0.25">
      <c r="A523" s="6" t="s">
        <v>596</v>
      </c>
      <c r="B523" s="7">
        <v>44855</v>
      </c>
      <c r="C523" s="4" t="str">
        <f t="shared" si="16"/>
        <v>2022</v>
      </c>
      <c r="D523" s="4" t="str">
        <f t="shared" si="17"/>
        <v>Oct</v>
      </c>
      <c r="E523" s="6" t="s">
        <v>34</v>
      </c>
      <c r="F523" s="6" t="s">
        <v>12</v>
      </c>
      <c r="G523" s="6" t="s">
        <v>13</v>
      </c>
      <c r="H523" s="6" t="s">
        <v>14</v>
      </c>
      <c r="I523" s="6">
        <v>51.489313000000003</v>
      </c>
      <c r="J523" s="6" t="s">
        <v>15</v>
      </c>
      <c r="K523" s="6" t="s">
        <v>16</v>
      </c>
      <c r="L523" s="6" t="s">
        <v>17</v>
      </c>
      <c r="M523" s="6">
        <v>-0.18194199999999999</v>
      </c>
      <c r="N523" s="6">
        <v>1</v>
      </c>
      <c r="O523" s="6">
        <v>2</v>
      </c>
      <c r="P523" s="6" t="s">
        <v>476</v>
      </c>
      <c r="Q523" s="6" t="s">
        <v>477</v>
      </c>
      <c r="R523" s="6" t="s">
        <v>483</v>
      </c>
      <c r="S523" s="6">
        <v>30</v>
      </c>
      <c r="T523" s="8">
        <v>0.37152777777777773</v>
      </c>
      <c r="U523" s="6" t="s">
        <v>665</v>
      </c>
      <c r="V523" s="6" t="s">
        <v>480</v>
      </c>
      <c r="W523" s="6" t="s">
        <v>481</v>
      </c>
    </row>
    <row r="524" spans="1:23" ht="15.75" x14ac:dyDescent="0.25">
      <c r="A524" s="3" t="s">
        <v>597</v>
      </c>
      <c r="B524" s="4">
        <v>44860</v>
      </c>
      <c r="C524" s="4" t="str">
        <f t="shared" si="16"/>
        <v>2022</v>
      </c>
      <c r="D524" s="4" t="str">
        <f t="shared" si="17"/>
        <v>Oct</v>
      </c>
      <c r="E524" s="3" t="s">
        <v>19</v>
      </c>
      <c r="F524" s="3" t="s">
        <v>40</v>
      </c>
      <c r="G524" s="3" t="s">
        <v>41</v>
      </c>
      <c r="H524" s="3" t="s">
        <v>23</v>
      </c>
      <c r="I524" s="3">
        <v>51.489857999999998</v>
      </c>
      <c r="J524" s="3" t="s">
        <v>28</v>
      </c>
      <c r="K524" s="3" t="s">
        <v>16</v>
      </c>
      <c r="L524" s="3" t="s">
        <v>17</v>
      </c>
      <c r="M524" s="3">
        <v>-0.188115</v>
      </c>
      <c r="N524" s="3">
        <v>1</v>
      </c>
      <c r="O524" s="3">
        <v>2</v>
      </c>
      <c r="P524" s="3" t="s">
        <v>476</v>
      </c>
      <c r="Q524" s="3" t="s">
        <v>477</v>
      </c>
      <c r="R524" s="3" t="s">
        <v>483</v>
      </c>
      <c r="S524" s="3">
        <v>30</v>
      </c>
      <c r="T524" s="5">
        <v>0.85763888888888884</v>
      </c>
      <c r="U524" s="3" t="s">
        <v>665</v>
      </c>
      <c r="V524" s="3" t="s">
        <v>480</v>
      </c>
      <c r="W524" s="3" t="s">
        <v>481</v>
      </c>
    </row>
    <row r="525" spans="1:23" ht="15.75" x14ac:dyDescent="0.25">
      <c r="A525" s="6" t="s">
        <v>598</v>
      </c>
      <c r="B525" s="7">
        <v>44862</v>
      </c>
      <c r="C525" s="4" t="str">
        <f t="shared" si="16"/>
        <v>2022</v>
      </c>
      <c r="D525" s="4" t="str">
        <f t="shared" si="17"/>
        <v>Oct</v>
      </c>
      <c r="E525" s="6" t="s">
        <v>34</v>
      </c>
      <c r="F525" s="6" t="s">
        <v>12</v>
      </c>
      <c r="G525" s="6" t="s">
        <v>13</v>
      </c>
      <c r="H525" s="6" t="s">
        <v>23</v>
      </c>
      <c r="I525" s="6">
        <v>51.488957999999997</v>
      </c>
      <c r="J525" s="6" t="s">
        <v>15</v>
      </c>
      <c r="K525" s="6" t="s">
        <v>16</v>
      </c>
      <c r="L525" s="6" t="s">
        <v>17</v>
      </c>
      <c r="M525" s="6">
        <v>-0.16495899999999999</v>
      </c>
      <c r="N525" s="6">
        <v>1</v>
      </c>
      <c r="O525" s="6">
        <v>2</v>
      </c>
      <c r="P525" s="6" t="s">
        <v>476</v>
      </c>
      <c r="Q525" s="6" t="s">
        <v>477</v>
      </c>
      <c r="R525" s="6" t="s">
        <v>483</v>
      </c>
      <c r="S525" s="6">
        <v>30</v>
      </c>
      <c r="T525" s="8">
        <v>0.65486111111111112</v>
      </c>
      <c r="U525" s="6" t="s">
        <v>665</v>
      </c>
      <c r="V525" s="6" t="s">
        <v>480</v>
      </c>
      <c r="W525" s="6" t="s">
        <v>481</v>
      </c>
    </row>
    <row r="526" spans="1:23" ht="15.75" x14ac:dyDescent="0.25">
      <c r="A526" s="3" t="s">
        <v>599</v>
      </c>
      <c r="B526" s="4">
        <v>44864</v>
      </c>
      <c r="C526" s="4" t="str">
        <f t="shared" si="16"/>
        <v>2022</v>
      </c>
      <c r="D526" s="4" t="str">
        <f t="shared" si="17"/>
        <v>Oct</v>
      </c>
      <c r="E526" s="3" t="s">
        <v>32</v>
      </c>
      <c r="F526" s="3" t="s">
        <v>12</v>
      </c>
      <c r="G526" s="3" t="s">
        <v>154</v>
      </c>
      <c r="H526" s="3" t="s">
        <v>23</v>
      </c>
      <c r="I526" s="3">
        <v>51.494593000000002</v>
      </c>
      <c r="J526" s="3" t="s">
        <v>15</v>
      </c>
      <c r="K526" s="3" t="s">
        <v>16</v>
      </c>
      <c r="L526" s="3" t="s">
        <v>17</v>
      </c>
      <c r="M526" s="3">
        <v>-0.168767</v>
      </c>
      <c r="N526" s="3">
        <v>2</v>
      </c>
      <c r="O526" s="3">
        <v>2</v>
      </c>
      <c r="P526" s="3" t="s">
        <v>476</v>
      </c>
      <c r="Q526" s="3" t="s">
        <v>477</v>
      </c>
      <c r="R526" s="3" t="s">
        <v>483</v>
      </c>
      <c r="S526" s="3">
        <v>30</v>
      </c>
      <c r="T526" s="5">
        <v>0.56944444444444442</v>
      </c>
      <c r="U526" s="3" t="s">
        <v>665</v>
      </c>
      <c r="V526" s="3" t="s">
        <v>480</v>
      </c>
      <c r="W526" s="3" t="s">
        <v>481</v>
      </c>
    </row>
    <row r="527" spans="1:23" ht="15.75" x14ac:dyDescent="0.25">
      <c r="A527" s="6" t="s">
        <v>600</v>
      </c>
      <c r="B527" s="7">
        <v>44864</v>
      </c>
      <c r="C527" s="4" t="str">
        <f t="shared" si="16"/>
        <v>2022</v>
      </c>
      <c r="D527" s="4" t="str">
        <f t="shared" si="17"/>
        <v>Oct</v>
      </c>
      <c r="E527" s="6" t="s">
        <v>32</v>
      </c>
      <c r="F527" s="6" t="s">
        <v>12</v>
      </c>
      <c r="G527" s="6" t="s">
        <v>13</v>
      </c>
      <c r="H527" s="6" t="s">
        <v>23</v>
      </c>
      <c r="I527" s="6">
        <v>51.497106000000002</v>
      </c>
      <c r="J527" s="6" t="s">
        <v>15</v>
      </c>
      <c r="K527" s="6" t="s">
        <v>16</v>
      </c>
      <c r="L527" s="6" t="s">
        <v>17</v>
      </c>
      <c r="M527" s="6">
        <v>-0.19747999999999999</v>
      </c>
      <c r="N527" s="6">
        <v>1</v>
      </c>
      <c r="O527" s="6">
        <v>2</v>
      </c>
      <c r="P527" s="6" t="s">
        <v>476</v>
      </c>
      <c r="Q527" s="6" t="s">
        <v>477</v>
      </c>
      <c r="R527" s="6" t="s">
        <v>478</v>
      </c>
      <c r="S527" s="6">
        <v>30</v>
      </c>
      <c r="T527" s="8">
        <v>0.33333333333333331</v>
      </c>
      <c r="U527" s="6" t="s">
        <v>665</v>
      </c>
      <c r="V527" s="6" t="s">
        <v>480</v>
      </c>
      <c r="W527" s="6" t="s">
        <v>481</v>
      </c>
    </row>
    <row r="528" spans="1:23" ht="15.75" x14ac:dyDescent="0.25">
      <c r="A528" s="3" t="s">
        <v>601</v>
      </c>
      <c r="B528" s="4">
        <v>44866</v>
      </c>
      <c r="C528" s="4" t="str">
        <f t="shared" si="16"/>
        <v>2022</v>
      </c>
      <c r="D528" s="4" t="str">
        <f t="shared" si="17"/>
        <v>Nov</v>
      </c>
      <c r="E528" s="3" t="s">
        <v>22</v>
      </c>
      <c r="F528" s="3" t="s">
        <v>25</v>
      </c>
      <c r="G528" s="3" t="s">
        <v>13</v>
      </c>
      <c r="H528" s="3" t="s">
        <v>23</v>
      </c>
      <c r="I528" s="3">
        <v>51.499011000000003</v>
      </c>
      <c r="J528" s="3" t="s">
        <v>15</v>
      </c>
      <c r="K528" s="3" t="s">
        <v>16</v>
      </c>
      <c r="L528" s="3" t="s">
        <v>17</v>
      </c>
      <c r="M528" s="3">
        <v>-0.19855800000000001</v>
      </c>
      <c r="N528" s="3">
        <v>2</v>
      </c>
      <c r="O528" s="3">
        <v>2</v>
      </c>
      <c r="P528" s="3" t="s">
        <v>476</v>
      </c>
      <c r="Q528" s="3" t="s">
        <v>477</v>
      </c>
      <c r="R528" s="3" t="s">
        <v>483</v>
      </c>
      <c r="S528" s="3">
        <v>30</v>
      </c>
      <c r="T528" s="5">
        <v>0.63958333333333328</v>
      </c>
      <c r="U528" s="3" t="s">
        <v>665</v>
      </c>
      <c r="V528" s="3" t="s">
        <v>546</v>
      </c>
      <c r="W528" s="3" t="s">
        <v>481</v>
      </c>
    </row>
    <row r="529" spans="1:23" ht="15.75" x14ac:dyDescent="0.25">
      <c r="A529" s="6" t="s">
        <v>602</v>
      </c>
      <c r="B529" s="7">
        <v>44862</v>
      </c>
      <c r="C529" s="4" t="str">
        <f t="shared" si="16"/>
        <v>2022</v>
      </c>
      <c r="D529" s="4" t="str">
        <f t="shared" si="17"/>
        <v>Oct</v>
      </c>
      <c r="E529" s="6" t="s">
        <v>34</v>
      </c>
      <c r="F529" s="6" t="s">
        <v>12</v>
      </c>
      <c r="G529" s="6" t="s">
        <v>13</v>
      </c>
      <c r="H529" s="6" t="s">
        <v>23</v>
      </c>
      <c r="I529" s="6">
        <v>51.506185000000002</v>
      </c>
      <c r="J529" s="6" t="s">
        <v>28</v>
      </c>
      <c r="K529" s="6" t="s">
        <v>16</v>
      </c>
      <c r="L529" s="6" t="s">
        <v>17</v>
      </c>
      <c r="M529" s="6">
        <v>-0.20893800000000001</v>
      </c>
      <c r="N529" s="6">
        <v>1</v>
      </c>
      <c r="O529" s="6">
        <v>3</v>
      </c>
      <c r="P529" s="6" t="s">
        <v>476</v>
      </c>
      <c r="Q529" s="6" t="s">
        <v>477</v>
      </c>
      <c r="R529" s="6" t="s">
        <v>483</v>
      </c>
      <c r="S529" s="6">
        <v>30</v>
      </c>
      <c r="T529" s="8">
        <v>0.83333333333333337</v>
      </c>
      <c r="U529" s="6" t="s">
        <v>665</v>
      </c>
      <c r="V529" s="6" t="s">
        <v>480</v>
      </c>
      <c r="W529" s="6" t="s">
        <v>481</v>
      </c>
    </row>
    <row r="530" spans="1:23" ht="15.75" x14ac:dyDescent="0.25">
      <c r="A530" s="3" t="s">
        <v>603</v>
      </c>
      <c r="B530" s="4">
        <v>44862</v>
      </c>
      <c r="C530" s="4" t="str">
        <f t="shared" si="16"/>
        <v>2022</v>
      </c>
      <c r="D530" s="4" t="str">
        <f t="shared" si="17"/>
        <v>Oct</v>
      </c>
      <c r="E530" s="3" t="s">
        <v>34</v>
      </c>
      <c r="F530" s="3" t="s">
        <v>12</v>
      </c>
      <c r="G530" s="3" t="s">
        <v>13</v>
      </c>
      <c r="H530" s="3" t="s">
        <v>14</v>
      </c>
      <c r="I530" s="3">
        <v>51.488849999999999</v>
      </c>
      <c r="J530" s="3" t="s">
        <v>28</v>
      </c>
      <c r="K530" s="3" t="s">
        <v>16</v>
      </c>
      <c r="L530" s="3" t="s">
        <v>17</v>
      </c>
      <c r="M530" s="3">
        <v>-0.17533499999999999</v>
      </c>
      <c r="N530" s="3">
        <v>1</v>
      </c>
      <c r="O530" s="3">
        <v>2</v>
      </c>
      <c r="P530" s="3" t="s">
        <v>476</v>
      </c>
      <c r="Q530" s="3" t="s">
        <v>477</v>
      </c>
      <c r="R530" s="3" t="s">
        <v>483</v>
      </c>
      <c r="S530" s="3">
        <v>30</v>
      </c>
      <c r="T530" s="5">
        <v>0.79166666666666663</v>
      </c>
      <c r="U530" s="3" t="s">
        <v>665</v>
      </c>
      <c r="V530" s="3" t="s">
        <v>480</v>
      </c>
      <c r="W530" s="3" t="s">
        <v>481</v>
      </c>
    </row>
    <row r="531" spans="1:23" ht="15.75" x14ac:dyDescent="0.25">
      <c r="A531" s="6" t="s">
        <v>604</v>
      </c>
      <c r="B531" s="7">
        <v>44855</v>
      </c>
      <c r="C531" s="4" t="str">
        <f t="shared" si="16"/>
        <v>2022</v>
      </c>
      <c r="D531" s="4" t="str">
        <f t="shared" si="17"/>
        <v>Oct</v>
      </c>
      <c r="E531" s="6" t="s">
        <v>34</v>
      </c>
      <c r="F531" s="6" t="s">
        <v>40</v>
      </c>
      <c r="G531" s="6" t="s">
        <v>41</v>
      </c>
      <c r="H531" s="6" t="s">
        <v>23</v>
      </c>
      <c r="I531" s="6">
        <v>51.503126999999999</v>
      </c>
      <c r="J531" s="6" t="s">
        <v>15</v>
      </c>
      <c r="K531" s="6" t="s">
        <v>16</v>
      </c>
      <c r="L531" s="6" t="s">
        <v>17</v>
      </c>
      <c r="M531" s="6">
        <v>-0.21482200000000001</v>
      </c>
      <c r="N531" s="6">
        <v>2</v>
      </c>
      <c r="O531" s="6">
        <v>1</v>
      </c>
      <c r="P531" s="6" t="s">
        <v>476</v>
      </c>
      <c r="Q531" s="6" t="s">
        <v>477</v>
      </c>
      <c r="R531" s="6" t="s">
        <v>483</v>
      </c>
      <c r="S531" s="6">
        <v>30</v>
      </c>
      <c r="T531" s="8">
        <v>0.34722222222222227</v>
      </c>
      <c r="U531" s="6" t="s">
        <v>665</v>
      </c>
      <c r="V531" s="6" t="s">
        <v>480</v>
      </c>
      <c r="W531" s="6" t="s">
        <v>497</v>
      </c>
    </row>
    <row r="532" spans="1:23" ht="15.75" x14ac:dyDescent="0.25">
      <c r="A532" s="3" t="s">
        <v>605</v>
      </c>
      <c r="B532" s="4">
        <v>44862</v>
      </c>
      <c r="C532" s="4" t="str">
        <f t="shared" si="16"/>
        <v>2022</v>
      </c>
      <c r="D532" s="4" t="str">
        <f t="shared" si="17"/>
        <v>Oct</v>
      </c>
      <c r="E532" s="3" t="s">
        <v>34</v>
      </c>
      <c r="F532" s="3" t="s">
        <v>12</v>
      </c>
      <c r="G532" s="3" t="s">
        <v>13</v>
      </c>
      <c r="H532" s="3" t="s">
        <v>23</v>
      </c>
      <c r="I532" s="3">
        <v>51.499355000000001</v>
      </c>
      <c r="J532" s="3" t="s">
        <v>15</v>
      </c>
      <c r="K532" s="3" t="s">
        <v>16</v>
      </c>
      <c r="L532" s="3" t="s">
        <v>17</v>
      </c>
      <c r="M532" s="3">
        <v>-0.19753499999999999</v>
      </c>
      <c r="N532" s="3">
        <v>1</v>
      </c>
      <c r="O532" s="3">
        <v>2</v>
      </c>
      <c r="P532" s="3" t="s">
        <v>476</v>
      </c>
      <c r="Q532" s="3" t="s">
        <v>477</v>
      </c>
      <c r="R532" s="3" t="s">
        <v>483</v>
      </c>
      <c r="S532" s="3">
        <v>30</v>
      </c>
      <c r="T532" s="5">
        <v>0.57222222222222219</v>
      </c>
      <c r="U532" s="3" t="s">
        <v>665</v>
      </c>
      <c r="V532" s="3" t="s">
        <v>480</v>
      </c>
      <c r="W532" s="3" t="s">
        <v>481</v>
      </c>
    </row>
    <row r="533" spans="1:23" ht="15.75" x14ac:dyDescent="0.25">
      <c r="A533" s="6" t="s">
        <v>606</v>
      </c>
      <c r="B533" s="7">
        <v>44854</v>
      </c>
      <c r="C533" s="4" t="str">
        <f t="shared" si="16"/>
        <v>2022</v>
      </c>
      <c r="D533" s="4" t="str">
        <f t="shared" si="17"/>
        <v>Oct</v>
      </c>
      <c r="E533" s="6" t="s">
        <v>27</v>
      </c>
      <c r="F533" s="6" t="s">
        <v>40</v>
      </c>
      <c r="G533" s="6" t="s">
        <v>41</v>
      </c>
      <c r="H533" s="6" t="s">
        <v>23</v>
      </c>
      <c r="I533" s="6">
        <v>51.514609</v>
      </c>
      <c r="J533" s="6" t="s">
        <v>15</v>
      </c>
      <c r="K533" s="6" t="s">
        <v>16</v>
      </c>
      <c r="L533" s="6" t="s">
        <v>17</v>
      </c>
      <c r="M533" s="6">
        <v>-0.19534799999999999</v>
      </c>
      <c r="N533" s="6">
        <v>1</v>
      </c>
      <c r="O533" s="6">
        <v>2</v>
      </c>
      <c r="P533" s="6" t="s">
        <v>476</v>
      </c>
      <c r="Q533" s="6" t="s">
        <v>477</v>
      </c>
      <c r="R533" s="6" t="s">
        <v>483</v>
      </c>
      <c r="S533" s="6">
        <v>30</v>
      </c>
      <c r="T533" s="8">
        <v>0.71875</v>
      </c>
      <c r="U533" s="6" t="s">
        <v>665</v>
      </c>
      <c r="V533" s="6" t="s">
        <v>480</v>
      </c>
      <c r="W533" s="6" t="s">
        <v>481</v>
      </c>
    </row>
    <row r="534" spans="1:23" ht="15.75" x14ac:dyDescent="0.25">
      <c r="A534" s="3" t="s">
        <v>607</v>
      </c>
      <c r="B534" s="4">
        <v>44863</v>
      </c>
      <c r="C534" s="4" t="str">
        <f t="shared" si="16"/>
        <v>2022</v>
      </c>
      <c r="D534" s="4" t="str">
        <f t="shared" si="17"/>
        <v>Oct</v>
      </c>
      <c r="E534" s="3" t="s">
        <v>11</v>
      </c>
      <c r="F534" s="3" t="s">
        <v>12</v>
      </c>
      <c r="G534" s="3" t="s">
        <v>13</v>
      </c>
      <c r="H534" s="3" t="s">
        <v>23</v>
      </c>
      <c r="I534" s="3">
        <v>51.522162000000002</v>
      </c>
      <c r="J534" s="3" t="s">
        <v>15</v>
      </c>
      <c r="K534" s="3" t="s">
        <v>16</v>
      </c>
      <c r="L534" s="3" t="s">
        <v>17</v>
      </c>
      <c r="M534" s="3">
        <v>-0.212924</v>
      </c>
      <c r="N534" s="3">
        <v>1</v>
      </c>
      <c r="O534" s="3">
        <v>2</v>
      </c>
      <c r="P534" s="3" t="s">
        <v>476</v>
      </c>
      <c r="Q534" s="3" t="s">
        <v>477</v>
      </c>
      <c r="R534" s="3" t="s">
        <v>483</v>
      </c>
      <c r="S534" s="3">
        <v>30</v>
      </c>
      <c r="T534" s="5">
        <v>0.62152777777777779</v>
      </c>
      <c r="U534" s="3" t="s">
        <v>665</v>
      </c>
      <c r="V534" s="3" t="s">
        <v>480</v>
      </c>
      <c r="W534" s="3" t="s">
        <v>489</v>
      </c>
    </row>
    <row r="535" spans="1:23" ht="15.75" x14ac:dyDescent="0.25">
      <c r="A535" s="6" t="s">
        <v>608</v>
      </c>
      <c r="B535" s="7">
        <v>44866</v>
      </c>
      <c r="C535" s="4" t="str">
        <f t="shared" si="16"/>
        <v>2022</v>
      </c>
      <c r="D535" s="4" t="str">
        <f t="shared" si="17"/>
        <v>Nov</v>
      </c>
      <c r="E535" s="6" t="s">
        <v>22</v>
      </c>
      <c r="F535" s="6" t="s">
        <v>12</v>
      </c>
      <c r="G535" s="6" t="s">
        <v>74</v>
      </c>
      <c r="H535" s="6" t="s">
        <v>23</v>
      </c>
      <c r="I535" s="6">
        <v>51.497242</v>
      </c>
      <c r="J535" s="6" t="s">
        <v>28</v>
      </c>
      <c r="K535" s="6" t="s">
        <v>16</v>
      </c>
      <c r="L535" s="6" t="s">
        <v>17</v>
      </c>
      <c r="M535" s="6">
        <v>-0.19459299999999999</v>
      </c>
      <c r="N535" s="6">
        <v>1</v>
      </c>
      <c r="O535" s="6">
        <v>2</v>
      </c>
      <c r="P535" s="6" t="s">
        <v>476</v>
      </c>
      <c r="Q535" s="6" t="s">
        <v>477</v>
      </c>
      <c r="R535" s="6" t="s">
        <v>74</v>
      </c>
      <c r="S535" s="6">
        <v>30</v>
      </c>
      <c r="T535" s="8">
        <v>0.78819444444444453</v>
      </c>
      <c r="U535" s="6" t="s">
        <v>665</v>
      </c>
      <c r="V535" s="6" t="s">
        <v>480</v>
      </c>
      <c r="W535" s="6" t="s">
        <v>497</v>
      </c>
    </row>
    <row r="536" spans="1:23" ht="15.75" x14ac:dyDescent="0.25">
      <c r="A536" s="3" t="s">
        <v>609</v>
      </c>
      <c r="B536" s="4">
        <v>44858</v>
      </c>
      <c r="C536" s="4" t="str">
        <f t="shared" si="16"/>
        <v>2022</v>
      </c>
      <c r="D536" s="4" t="str">
        <f t="shared" si="17"/>
        <v>Oct</v>
      </c>
      <c r="E536" s="3" t="s">
        <v>36</v>
      </c>
      <c r="F536" s="3" t="s">
        <v>12</v>
      </c>
      <c r="G536" s="3" t="s">
        <v>20</v>
      </c>
      <c r="H536" s="3" t="s">
        <v>23</v>
      </c>
      <c r="I536" s="3">
        <v>51.515838000000002</v>
      </c>
      <c r="J536" s="3" t="s">
        <v>28</v>
      </c>
      <c r="K536" s="3" t="s">
        <v>16</v>
      </c>
      <c r="L536" s="3" t="s">
        <v>17</v>
      </c>
      <c r="M536" s="3">
        <v>-0.2051</v>
      </c>
      <c r="N536" s="3">
        <v>1</v>
      </c>
      <c r="O536" s="3">
        <v>1</v>
      </c>
      <c r="P536" s="3" t="s">
        <v>476</v>
      </c>
      <c r="Q536" s="3" t="s">
        <v>482</v>
      </c>
      <c r="R536" s="3" t="s">
        <v>478</v>
      </c>
      <c r="S536" s="3">
        <v>30</v>
      </c>
      <c r="T536" s="5">
        <v>0.65972222222222221</v>
      </c>
      <c r="U536" s="3" t="s">
        <v>665</v>
      </c>
      <c r="V536" s="3" t="s">
        <v>490</v>
      </c>
      <c r="W536" s="3" t="s">
        <v>487</v>
      </c>
    </row>
    <row r="537" spans="1:23" ht="15.75" x14ac:dyDescent="0.25">
      <c r="A537" s="6" t="s">
        <v>610</v>
      </c>
      <c r="B537" s="7">
        <v>44866</v>
      </c>
      <c r="C537" s="4" t="str">
        <f t="shared" si="16"/>
        <v>2022</v>
      </c>
      <c r="D537" s="4" t="str">
        <f t="shared" si="17"/>
        <v>Nov</v>
      </c>
      <c r="E537" s="6" t="s">
        <v>22</v>
      </c>
      <c r="F537" s="6" t="s">
        <v>40</v>
      </c>
      <c r="G537" s="6" t="s">
        <v>41</v>
      </c>
      <c r="H537" s="6" t="s">
        <v>23</v>
      </c>
      <c r="I537" s="6">
        <v>51.488897999999999</v>
      </c>
      <c r="J537" s="6" t="s">
        <v>15</v>
      </c>
      <c r="K537" s="6" t="s">
        <v>16</v>
      </c>
      <c r="L537" s="6" t="s">
        <v>17</v>
      </c>
      <c r="M537" s="6">
        <v>-0.190025</v>
      </c>
      <c r="N537" s="6">
        <v>1</v>
      </c>
      <c r="O537" s="6">
        <v>1</v>
      </c>
      <c r="P537" s="6" t="s">
        <v>476</v>
      </c>
      <c r="Q537" s="6" t="s">
        <v>482</v>
      </c>
      <c r="R537" s="6" t="s">
        <v>478</v>
      </c>
      <c r="S537" s="6">
        <v>30</v>
      </c>
      <c r="T537" s="8">
        <v>0.35416666666666669</v>
      </c>
      <c r="U537" s="6" t="s">
        <v>665</v>
      </c>
      <c r="V537" s="6" t="s">
        <v>490</v>
      </c>
      <c r="W537" s="6" t="s">
        <v>489</v>
      </c>
    </row>
    <row r="538" spans="1:23" ht="15.75" x14ac:dyDescent="0.25">
      <c r="A538" s="3" t="s">
        <v>611</v>
      </c>
      <c r="B538" s="4">
        <v>44868</v>
      </c>
      <c r="C538" s="4" t="str">
        <f t="shared" si="16"/>
        <v>2022</v>
      </c>
      <c r="D538" s="4" t="str">
        <f t="shared" si="17"/>
        <v>Nov</v>
      </c>
      <c r="E538" s="3" t="s">
        <v>27</v>
      </c>
      <c r="F538" s="3" t="s">
        <v>12</v>
      </c>
      <c r="G538" s="3" t="s">
        <v>13</v>
      </c>
      <c r="H538" s="3" t="s">
        <v>633</v>
      </c>
      <c r="I538" s="3">
        <v>51.482636999999997</v>
      </c>
      <c r="J538" s="3" t="s">
        <v>15</v>
      </c>
      <c r="K538" s="3" t="s">
        <v>16</v>
      </c>
      <c r="L538" s="3" t="s">
        <v>17</v>
      </c>
      <c r="M538" s="3">
        <v>-0.186385</v>
      </c>
      <c r="N538" s="3">
        <v>1</v>
      </c>
      <c r="O538" s="3">
        <v>2</v>
      </c>
      <c r="P538" s="3" t="s">
        <v>476</v>
      </c>
      <c r="Q538" s="3" t="s">
        <v>482</v>
      </c>
      <c r="R538" s="3" t="s">
        <v>483</v>
      </c>
      <c r="S538" s="3">
        <v>30</v>
      </c>
      <c r="T538" s="5">
        <v>0.33194444444444443</v>
      </c>
      <c r="U538" s="3" t="s">
        <v>665</v>
      </c>
      <c r="V538" s="3" t="s">
        <v>490</v>
      </c>
      <c r="W538" s="3" t="s">
        <v>489</v>
      </c>
    </row>
    <row r="539" spans="1:23" ht="15.75" x14ac:dyDescent="0.25">
      <c r="A539" s="6" t="s">
        <v>612</v>
      </c>
      <c r="B539" s="7">
        <v>44857</v>
      </c>
      <c r="C539" s="4" t="str">
        <f t="shared" si="16"/>
        <v>2022</v>
      </c>
      <c r="D539" s="4" t="str">
        <f t="shared" si="17"/>
        <v>Oct</v>
      </c>
      <c r="E539" s="6" t="s">
        <v>32</v>
      </c>
      <c r="F539" s="6" t="s">
        <v>12</v>
      </c>
      <c r="G539" s="6" t="s">
        <v>13</v>
      </c>
      <c r="H539" s="3" t="s">
        <v>633</v>
      </c>
      <c r="I539" s="6">
        <v>51.511035999999997</v>
      </c>
      <c r="J539" s="6" t="s">
        <v>15</v>
      </c>
      <c r="K539" s="6" t="s">
        <v>16</v>
      </c>
      <c r="L539" s="6" t="s">
        <v>17</v>
      </c>
      <c r="M539" s="6">
        <v>-0.19692999999999999</v>
      </c>
      <c r="N539" s="6">
        <v>1</v>
      </c>
      <c r="O539" s="6">
        <v>1</v>
      </c>
      <c r="P539" s="6" t="s">
        <v>476</v>
      </c>
      <c r="Q539" s="6" t="s">
        <v>477</v>
      </c>
      <c r="R539" s="6" t="s">
        <v>483</v>
      </c>
      <c r="S539" s="6">
        <v>30</v>
      </c>
      <c r="T539" s="8">
        <v>0.47222222222222227</v>
      </c>
      <c r="U539" s="6" t="s">
        <v>665</v>
      </c>
      <c r="V539" s="6" t="s">
        <v>480</v>
      </c>
      <c r="W539" s="6" t="s">
        <v>489</v>
      </c>
    </row>
    <row r="540" spans="1:23" ht="15.75" x14ac:dyDescent="0.25">
      <c r="A540" s="3" t="s">
        <v>613</v>
      </c>
      <c r="B540" s="4">
        <v>44869</v>
      </c>
      <c r="C540" s="4" t="str">
        <f t="shared" si="16"/>
        <v>2022</v>
      </c>
      <c r="D540" s="4" t="str">
        <f t="shared" si="17"/>
        <v>Nov</v>
      </c>
      <c r="E540" s="3" t="s">
        <v>34</v>
      </c>
      <c r="F540" s="3" t="s">
        <v>12</v>
      </c>
      <c r="G540" s="3" t="s">
        <v>20</v>
      </c>
      <c r="H540" s="3" t="s">
        <v>633</v>
      </c>
      <c r="I540" s="3">
        <v>51.494520999999999</v>
      </c>
      <c r="J540" s="3" t="s">
        <v>15</v>
      </c>
      <c r="K540" s="3" t="s">
        <v>16</v>
      </c>
      <c r="L540" s="3" t="s">
        <v>17</v>
      </c>
      <c r="M540" s="3">
        <v>-0.15839700000000001</v>
      </c>
      <c r="N540" s="3">
        <v>1</v>
      </c>
      <c r="O540" s="3">
        <v>2</v>
      </c>
      <c r="P540" s="3" t="s">
        <v>476</v>
      </c>
      <c r="Q540" s="3" t="s">
        <v>477</v>
      </c>
      <c r="R540" s="3" t="s">
        <v>483</v>
      </c>
      <c r="S540" s="3">
        <v>30</v>
      </c>
      <c r="T540" s="5">
        <v>0.35069444444444442</v>
      </c>
      <c r="U540" s="3" t="s">
        <v>665</v>
      </c>
      <c r="V540" s="3" t="s">
        <v>480</v>
      </c>
      <c r="W540" s="3" t="s">
        <v>481</v>
      </c>
    </row>
    <row r="541" spans="1:23" ht="15.75" x14ac:dyDescent="0.25">
      <c r="A541" s="6" t="s">
        <v>614</v>
      </c>
      <c r="B541" s="7">
        <v>44867</v>
      </c>
      <c r="C541" s="4" t="str">
        <f t="shared" si="16"/>
        <v>2022</v>
      </c>
      <c r="D541" s="4" t="str">
        <f t="shared" si="17"/>
        <v>Nov</v>
      </c>
      <c r="E541" s="6" t="s">
        <v>19</v>
      </c>
      <c r="F541" s="6" t="s">
        <v>12</v>
      </c>
      <c r="G541" s="6" t="s">
        <v>13</v>
      </c>
      <c r="H541" s="3" t="s">
        <v>633</v>
      </c>
      <c r="I541" s="6">
        <v>51.503587000000003</v>
      </c>
      <c r="J541" s="6" t="s">
        <v>28</v>
      </c>
      <c r="K541" s="6" t="s">
        <v>16</v>
      </c>
      <c r="L541" s="6" t="s">
        <v>17</v>
      </c>
      <c r="M541" s="6">
        <v>-0.19203700000000001</v>
      </c>
      <c r="N541" s="6">
        <v>1</v>
      </c>
      <c r="O541" s="6">
        <v>1</v>
      </c>
      <c r="P541" s="6" t="s">
        <v>476</v>
      </c>
      <c r="Q541" s="6" t="s">
        <v>477</v>
      </c>
      <c r="R541" s="6" t="s">
        <v>483</v>
      </c>
      <c r="S541" s="6">
        <v>30</v>
      </c>
      <c r="T541" s="8">
        <v>0.87013888888888891</v>
      </c>
      <c r="U541" s="6" t="s">
        <v>665</v>
      </c>
      <c r="V541" s="6" t="s">
        <v>480</v>
      </c>
      <c r="W541" s="6" t="s">
        <v>481</v>
      </c>
    </row>
    <row r="542" spans="1:23" ht="15.75" x14ac:dyDescent="0.25">
      <c r="A542" s="3" t="s">
        <v>615</v>
      </c>
      <c r="B542" s="4">
        <v>44872</v>
      </c>
      <c r="C542" s="4" t="str">
        <f t="shared" si="16"/>
        <v>2022</v>
      </c>
      <c r="D542" s="4" t="str">
        <f t="shared" si="17"/>
        <v>Nov</v>
      </c>
      <c r="E542" s="3" t="s">
        <v>36</v>
      </c>
      <c r="F542" s="3" t="s">
        <v>12</v>
      </c>
      <c r="G542" s="3" t="s">
        <v>13</v>
      </c>
      <c r="H542" s="3" t="s">
        <v>633</v>
      </c>
      <c r="I542" s="3">
        <v>51.526246</v>
      </c>
      <c r="J542" s="3" t="s">
        <v>15</v>
      </c>
      <c r="K542" s="3" t="s">
        <v>16</v>
      </c>
      <c r="L542" s="3" t="s">
        <v>17</v>
      </c>
      <c r="M542" s="3">
        <v>-0.21535899999999999</v>
      </c>
      <c r="N542" s="3">
        <v>1</v>
      </c>
      <c r="O542" s="3">
        <v>2</v>
      </c>
      <c r="P542" s="3" t="s">
        <v>476</v>
      </c>
      <c r="Q542" s="3" t="s">
        <v>477</v>
      </c>
      <c r="R542" s="3" t="s">
        <v>483</v>
      </c>
      <c r="S542" s="3">
        <v>30</v>
      </c>
      <c r="T542" s="5">
        <v>0.48194444444444445</v>
      </c>
      <c r="U542" s="3" t="s">
        <v>665</v>
      </c>
      <c r="V542" s="3" t="s">
        <v>480</v>
      </c>
      <c r="W542" s="3" t="s">
        <v>487</v>
      </c>
    </row>
    <row r="543" spans="1:23" ht="15.75" x14ac:dyDescent="0.25">
      <c r="A543" s="6" t="s">
        <v>616</v>
      </c>
      <c r="B543" s="7">
        <v>44865</v>
      </c>
      <c r="C543" s="4" t="str">
        <f t="shared" si="16"/>
        <v>2022</v>
      </c>
      <c r="D543" s="4" t="str">
        <f t="shared" si="17"/>
        <v>Oct</v>
      </c>
      <c r="E543" s="6" t="s">
        <v>36</v>
      </c>
      <c r="F543" s="6" t="s">
        <v>12</v>
      </c>
      <c r="G543" s="6" t="s">
        <v>13</v>
      </c>
      <c r="H543" s="3" t="s">
        <v>633</v>
      </c>
      <c r="I543" s="6">
        <v>51.510992999999999</v>
      </c>
      <c r="J543" s="6" t="s">
        <v>28</v>
      </c>
      <c r="K543" s="6" t="s">
        <v>16</v>
      </c>
      <c r="L543" s="6" t="s">
        <v>17</v>
      </c>
      <c r="M543" s="6">
        <v>-0.199958</v>
      </c>
      <c r="N543" s="6">
        <v>1</v>
      </c>
      <c r="O543" s="6">
        <v>1</v>
      </c>
      <c r="P543" s="6" t="s">
        <v>476</v>
      </c>
      <c r="Q543" s="6" t="s">
        <v>477</v>
      </c>
      <c r="R543" s="6" t="s">
        <v>483</v>
      </c>
      <c r="S543" s="6">
        <v>30</v>
      </c>
      <c r="T543" s="8">
        <v>0.86458333333333337</v>
      </c>
      <c r="U543" s="6" t="s">
        <v>665</v>
      </c>
      <c r="V543" s="6" t="s">
        <v>480</v>
      </c>
      <c r="W543" s="6" t="s">
        <v>481</v>
      </c>
    </row>
    <row r="544" spans="1:23" ht="15.75" x14ac:dyDescent="0.25">
      <c r="A544" s="3" t="s">
        <v>617</v>
      </c>
      <c r="B544" s="4">
        <v>44862</v>
      </c>
      <c r="C544" s="4" t="str">
        <f t="shared" si="16"/>
        <v>2022</v>
      </c>
      <c r="D544" s="4" t="str">
        <f t="shared" si="17"/>
        <v>Oct</v>
      </c>
      <c r="E544" s="3" t="s">
        <v>34</v>
      </c>
      <c r="F544" s="3" t="s">
        <v>25</v>
      </c>
      <c r="G544" s="3" t="s">
        <v>74</v>
      </c>
      <c r="H544" s="3" t="s">
        <v>633</v>
      </c>
      <c r="I544" s="3">
        <v>51.514915000000002</v>
      </c>
      <c r="J544" s="3" t="s">
        <v>28</v>
      </c>
      <c r="K544" s="3" t="s">
        <v>75</v>
      </c>
      <c r="L544" s="3" t="s">
        <v>17</v>
      </c>
      <c r="M544" s="3">
        <v>-0.221279</v>
      </c>
      <c r="N544" s="3">
        <v>1</v>
      </c>
      <c r="O544" s="3">
        <v>3</v>
      </c>
      <c r="P544" s="3" t="s">
        <v>476</v>
      </c>
      <c r="Q544" s="3" t="s">
        <v>477</v>
      </c>
      <c r="R544" s="3" t="s">
        <v>488</v>
      </c>
      <c r="S544" s="3">
        <v>50</v>
      </c>
      <c r="T544" s="5">
        <v>0.72569444444444453</v>
      </c>
      <c r="U544" s="3" t="s">
        <v>665</v>
      </c>
      <c r="V544" s="3" t="s">
        <v>480</v>
      </c>
      <c r="W544" s="3" t="s">
        <v>481</v>
      </c>
    </row>
    <row r="545" spans="1:23" ht="15.75" x14ac:dyDescent="0.25">
      <c r="A545" s="6" t="s">
        <v>618</v>
      </c>
      <c r="B545" s="7">
        <v>44870</v>
      </c>
      <c r="C545" s="4" t="str">
        <f t="shared" si="16"/>
        <v>2022</v>
      </c>
      <c r="D545" s="4" t="str">
        <f t="shared" si="17"/>
        <v>Nov</v>
      </c>
      <c r="E545" s="6" t="s">
        <v>11</v>
      </c>
      <c r="F545" s="6" t="s">
        <v>12</v>
      </c>
      <c r="G545" s="6" t="s">
        <v>20</v>
      </c>
      <c r="H545" s="3" t="s">
        <v>633</v>
      </c>
      <c r="I545" s="6">
        <v>51.483420000000002</v>
      </c>
      <c r="J545" s="6" t="s">
        <v>28</v>
      </c>
      <c r="K545" s="6" t="s">
        <v>16</v>
      </c>
      <c r="L545" s="6" t="s">
        <v>17</v>
      </c>
      <c r="M545" s="6">
        <v>-0.16734199999999999</v>
      </c>
      <c r="N545" s="6">
        <v>1</v>
      </c>
      <c r="O545" s="6">
        <v>1</v>
      </c>
      <c r="P545" s="6" t="s">
        <v>476</v>
      </c>
      <c r="Q545" s="6" t="s">
        <v>477</v>
      </c>
      <c r="R545" s="6" t="s">
        <v>483</v>
      </c>
      <c r="S545" s="6">
        <v>30</v>
      </c>
      <c r="T545" s="8">
        <v>0.92361111111111116</v>
      </c>
      <c r="U545" s="6" t="s">
        <v>665</v>
      </c>
      <c r="V545" s="6" t="s">
        <v>480</v>
      </c>
      <c r="W545" s="6" t="s">
        <v>481</v>
      </c>
    </row>
    <row r="546" spans="1:23" ht="15.75" x14ac:dyDescent="0.25">
      <c r="A546" s="3" t="s">
        <v>619</v>
      </c>
      <c r="B546" s="4">
        <v>44865</v>
      </c>
      <c r="C546" s="4" t="str">
        <f t="shared" si="16"/>
        <v>2022</v>
      </c>
      <c r="D546" s="4" t="str">
        <f t="shared" si="17"/>
        <v>Oct</v>
      </c>
      <c r="E546" s="3" t="s">
        <v>36</v>
      </c>
      <c r="F546" s="3" t="s">
        <v>12</v>
      </c>
      <c r="G546" s="3" t="s">
        <v>13</v>
      </c>
      <c r="H546" s="3" t="s">
        <v>633</v>
      </c>
      <c r="I546" s="3">
        <v>51.480544999999999</v>
      </c>
      <c r="J546" s="3" t="s">
        <v>28</v>
      </c>
      <c r="K546" s="3" t="s">
        <v>16</v>
      </c>
      <c r="L546" s="3" t="s">
        <v>17</v>
      </c>
      <c r="M546" s="3">
        <v>-0.18488299999999999</v>
      </c>
      <c r="N546" s="3">
        <v>1</v>
      </c>
      <c r="O546" s="3">
        <v>2</v>
      </c>
      <c r="P546" s="3" t="s">
        <v>476</v>
      </c>
      <c r="Q546" s="3" t="s">
        <v>477</v>
      </c>
      <c r="R546" s="3" t="s">
        <v>483</v>
      </c>
      <c r="S546" s="3">
        <v>30</v>
      </c>
      <c r="T546" s="5">
        <v>0.20138888888888887</v>
      </c>
      <c r="U546" s="3" t="s">
        <v>665</v>
      </c>
      <c r="V546" s="3" t="s">
        <v>480</v>
      </c>
      <c r="W546" s="3" t="s">
        <v>481</v>
      </c>
    </row>
    <row r="547" spans="1:23" ht="15.75" x14ac:dyDescent="0.25">
      <c r="A547" s="6" t="s">
        <v>620</v>
      </c>
      <c r="B547" s="7">
        <v>44857</v>
      </c>
      <c r="C547" s="4" t="str">
        <f t="shared" si="16"/>
        <v>2022</v>
      </c>
      <c r="D547" s="4" t="str">
        <f t="shared" si="17"/>
        <v>Oct</v>
      </c>
      <c r="E547" s="6" t="s">
        <v>32</v>
      </c>
      <c r="F547" s="6" t="s">
        <v>40</v>
      </c>
      <c r="G547" s="6" t="s">
        <v>41</v>
      </c>
      <c r="H547" s="3" t="s">
        <v>633</v>
      </c>
      <c r="I547" s="6">
        <v>51.497315999999998</v>
      </c>
      <c r="J547" s="6" t="s">
        <v>28</v>
      </c>
      <c r="K547" s="6" t="s">
        <v>16</v>
      </c>
      <c r="L547" s="6" t="s">
        <v>17</v>
      </c>
      <c r="M547" s="6">
        <v>-0.16462299999999999</v>
      </c>
      <c r="N547" s="6">
        <v>1</v>
      </c>
      <c r="O547" s="6">
        <v>1</v>
      </c>
      <c r="P547" s="6" t="s">
        <v>476</v>
      </c>
      <c r="Q547" s="6" t="s">
        <v>477</v>
      </c>
      <c r="R547" s="6" t="s">
        <v>483</v>
      </c>
      <c r="S547" s="6">
        <v>30</v>
      </c>
      <c r="T547" s="8">
        <v>3.472222222222222E-3</v>
      </c>
      <c r="U547" s="6" t="s">
        <v>665</v>
      </c>
      <c r="V547" s="6" t="s">
        <v>480</v>
      </c>
      <c r="W547" s="6" t="s">
        <v>481</v>
      </c>
    </row>
    <row r="548" spans="1:23" ht="15.75" x14ac:dyDescent="0.25">
      <c r="A548" s="3" t="s">
        <v>621</v>
      </c>
      <c r="B548" s="4">
        <v>44865</v>
      </c>
      <c r="C548" s="4" t="str">
        <f t="shared" si="16"/>
        <v>2022</v>
      </c>
      <c r="D548" s="4" t="str">
        <f t="shared" si="17"/>
        <v>Oct</v>
      </c>
      <c r="E548" s="3" t="s">
        <v>36</v>
      </c>
      <c r="F548" s="3" t="s">
        <v>25</v>
      </c>
      <c r="G548" s="3" t="s">
        <v>13</v>
      </c>
      <c r="H548" s="3" t="s">
        <v>633</v>
      </c>
      <c r="I548" s="3">
        <v>51.494720000000001</v>
      </c>
      <c r="J548" s="3" t="s">
        <v>28</v>
      </c>
      <c r="K548" s="3" t="s">
        <v>16</v>
      </c>
      <c r="L548" s="3" t="s">
        <v>17</v>
      </c>
      <c r="M548" s="3">
        <v>-0.18273600000000001</v>
      </c>
      <c r="N548" s="3">
        <v>1</v>
      </c>
      <c r="O548" s="3">
        <v>2</v>
      </c>
      <c r="P548" s="3" t="s">
        <v>476</v>
      </c>
      <c r="Q548" s="3" t="s">
        <v>477</v>
      </c>
      <c r="R548" s="3" t="s">
        <v>483</v>
      </c>
      <c r="S548" s="3">
        <v>30</v>
      </c>
      <c r="T548" s="5">
        <v>0.81944444444444453</v>
      </c>
      <c r="U548" s="3" t="s">
        <v>665</v>
      </c>
      <c r="V548" s="3" t="s">
        <v>480</v>
      </c>
      <c r="W548" s="3" t="s">
        <v>481</v>
      </c>
    </row>
    <row r="549" spans="1:23" ht="15.75" x14ac:dyDescent="0.25">
      <c r="A549" s="6" t="s">
        <v>622</v>
      </c>
      <c r="B549" s="7">
        <v>44871</v>
      </c>
      <c r="C549" s="4" t="str">
        <f t="shared" si="16"/>
        <v>2022</v>
      </c>
      <c r="D549" s="4" t="str">
        <f t="shared" si="17"/>
        <v>Nov</v>
      </c>
      <c r="E549" s="6" t="s">
        <v>32</v>
      </c>
      <c r="F549" s="6" t="s">
        <v>25</v>
      </c>
      <c r="G549" s="6" t="s">
        <v>13</v>
      </c>
      <c r="H549" s="3" t="s">
        <v>633</v>
      </c>
      <c r="I549" s="6">
        <v>51.508884000000002</v>
      </c>
      <c r="J549" s="6" t="s">
        <v>15</v>
      </c>
      <c r="K549" s="6" t="s">
        <v>16</v>
      </c>
      <c r="L549" s="6" t="s">
        <v>17</v>
      </c>
      <c r="M549" s="6">
        <v>-0.19730300000000001</v>
      </c>
      <c r="N549" s="6">
        <v>1</v>
      </c>
      <c r="O549" s="6">
        <v>1</v>
      </c>
      <c r="P549" s="6" t="s">
        <v>476</v>
      </c>
      <c r="Q549" s="6" t="s">
        <v>477</v>
      </c>
      <c r="R549" s="6" t="s">
        <v>488</v>
      </c>
      <c r="S549" s="6">
        <v>30</v>
      </c>
      <c r="T549" s="8">
        <v>0.51388888888888895</v>
      </c>
      <c r="U549" s="6" t="s">
        <v>665</v>
      </c>
      <c r="V549" s="6" t="s">
        <v>480</v>
      </c>
      <c r="W549" s="6" t="s">
        <v>481</v>
      </c>
    </row>
    <row r="550" spans="1:23" ht="15.75" x14ac:dyDescent="0.25">
      <c r="A550" s="3" t="s">
        <v>623</v>
      </c>
      <c r="B550" s="4">
        <v>44871</v>
      </c>
      <c r="C550" s="4" t="str">
        <f t="shared" si="16"/>
        <v>2022</v>
      </c>
      <c r="D550" s="4" t="str">
        <f t="shared" si="17"/>
        <v>Nov</v>
      </c>
      <c r="E550" s="3" t="s">
        <v>32</v>
      </c>
      <c r="F550" s="3" t="s">
        <v>12</v>
      </c>
      <c r="G550" s="3" t="s">
        <v>13</v>
      </c>
      <c r="H550" s="3" t="s">
        <v>633</v>
      </c>
      <c r="I550" s="3">
        <v>51.492277000000001</v>
      </c>
      <c r="J550" s="3" t="s">
        <v>28</v>
      </c>
      <c r="K550" s="3" t="s">
        <v>16</v>
      </c>
      <c r="L550" s="3" t="s">
        <v>17</v>
      </c>
      <c r="M550" s="3">
        <v>-0.19334899999999999</v>
      </c>
      <c r="N550" s="3">
        <v>1</v>
      </c>
      <c r="O550" s="3">
        <v>1</v>
      </c>
      <c r="P550" s="3" t="s">
        <v>476</v>
      </c>
      <c r="Q550" s="3" t="s">
        <v>477</v>
      </c>
      <c r="R550" s="3" t="s">
        <v>478</v>
      </c>
      <c r="S550" s="3">
        <v>30</v>
      </c>
      <c r="T550" s="5">
        <v>0.27291666666666664</v>
      </c>
      <c r="U550" s="3" t="s">
        <v>665</v>
      </c>
      <c r="V550" s="3" t="s">
        <v>480</v>
      </c>
      <c r="W550" s="3" t="s">
        <v>493</v>
      </c>
    </row>
    <row r="551" spans="1:23" ht="15.75" x14ac:dyDescent="0.25">
      <c r="A551" s="6" t="s">
        <v>624</v>
      </c>
      <c r="B551" s="7">
        <v>44870</v>
      </c>
      <c r="C551" s="4" t="str">
        <f t="shared" si="16"/>
        <v>2022</v>
      </c>
      <c r="D551" s="4" t="str">
        <f t="shared" si="17"/>
        <v>Nov</v>
      </c>
      <c r="E551" s="6" t="s">
        <v>11</v>
      </c>
      <c r="F551" s="6" t="s">
        <v>25</v>
      </c>
      <c r="G551" s="6" t="s">
        <v>20</v>
      </c>
      <c r="H551" s="3" t="s">
        <v>633</v>
      </c>
      <c r="I551" s="6">
        <v>51.495117</v>
      </c>
      <c r="J551" s="6" t="s">
        <v>28</v>
      </c>
      <c r="K551" s="6" t="s">
        <v>16</v>
      </c>
      <c r="L551" s="6" t="s">
        <v>17</v>
      </c>
      <c r="M551" s="6">
        <v>-0.17349999999999999</v>
      </c>
      <c r="N551" s="6">
        <v>1</v>
      </c>
      <c r="O551" s="6">
        <v>2</v>
      </c>
      <c r="P551" s="6" t="s">
        <v>476</v>
      </c>
      <c r="Q551" s="6" t="s">
        <v>477</v>
      </c>
      <c r="R551" s="6" t="s">
        <v>483</v>
      </c>
      <c r="S551" s="6">
        <v>30</v>
      </c>
      <c r="T551" s="8">
        <v>0.74236111111111114</v>
      </c>
      <c r="U551" s="6" t="s">
        <v>665</v>
      </c>
      <c r="V551" s="6" t="s">
        <v>480</v>
      </c>
      <c r="W551" s="6" t="s">
        <v>481</v>
      </c>
    </row>
    <row r="552" spans="1:23" ht="15.75" x14ac:dyDescent="0.25">
      <c r="A552" s="3" t="s">
        <v>625</v>
      </c>
      <c r="B552" s="4">
        <v>44862</v>
      </c>
      <c r="C552" s="4" t="str">
        <f t="shared" si="16"/>
        <v>2022</v>
      </c>
      <c r="D552" s="4" t="str">
        <f t="shared" si="17"/>
        <v>Oct</v>
      </c>
      <c r="E552" s="3" t="s">
        <v>34</v>
      </c>
      <c r="F552" s="3" t="s">
        <v>12</v>
      </c>
      <c r="G552" s="3" t="s">
        <v>13</v>
      </c>
      <c r="H552" s="3" t="s">
        <v>633</v>
      </c>
      <c r="I552" s="3">
        <v>51.497911000000002</v>
      </c>
      <c r="J552" s="3" t="s">
        <v>15</v>
      </c>
      <c r="K552" s="3" t="s">
        <v>16</v>
      </c>
      <c r="L552" s="3" t="s">
        <v>17</v>
      </c>
      <c r="M552" s="3">
        <v>-0.179727</v>
      </c>
      <c r="N552" s="3">
        <v>1</v>
      </c>
      <c r="O552" s="3">
        <v>2</v>
      </c>
      <c r="P552" s="3" t="s">
        <v>476</v>
      </c>
      <c r="Q552" s="3" t="s">
        <v>477</v>
      </c>
      <c r="R552" s="3" t="s">
        <v>483</v>
      </c>
      <c r="S552" s="3">
        <v>30</v>
      </c>
      <c r="T552" s="5">
        <v>0.2986111111111111</v>
      </c>
      <c r="U552" s="3" t="s">
        <v>665</v>
      </c>
      <c r="V552" s="3" t="s">
        <v>480</v>
      </c>
      <c r="W552" s="3" t="s">
        <v>481</v>
      </c>
    </row>
    <row r="553" spans="1:23" ht="15.75" x14ac:dyDescent="0.25">
      <c r="A553" s="6" t="s">
        <v>626</v>
      </c>
      <c r="B553" s="7">
        <v>44871</v>
      </c>
      <c r="C553" s="4" t="str">
        <f t="shared" si="16"/>
        <v>2022</v>
      </c>
      <c r="D553" s="4" t="str">
        <f t="shared" si="17"/>
        <v>Nov</v>
      </c>
      <c r="E553" s="6" t="s">
        <v>32</v>
      </c>
      <c r="F553" s="6" t="s">
        <v>40</v>
      </c>
      <c r="G553" s="6" t="s">
        <v>41</v>
      </c>
      <c r="H553" s="3" t="s">
        <v>633</v>
      </c>
      <c r="I553" s="6">
        <v>51.481993000000003</v>
      </c>
      <c r="J553" s="6" t="s">
        <v>28</v>
      </c>
      <c r="K553" s="6" t="s">
        <v>16</v>
      </c>
      <c r="L553" s="6" t="s">
        <v>17</v>
      </c>
      <c r="M553" s="6">
        <v>-0.17388000000000001</v>
      </c>
      <c r="N553" s="6">
        <v>1</v>
      </c>
      <c r="O553" s="6">
        <v>2</v>
      </c>
      <c r="P553" s="6" t="s">
        <v>476</v>
      </c>
      <c r="Q553" s="6" t="s">
        <v>482</v>
      </c>
      <c r="R553" s="6" t="s">
        <v>483</v>
      </c>
      <c r="S553" s="6">
        <v>30</v>
      </c>
      <c r="T553" s="8">
        <v>0.69930555555555562</v>
      </c>
      <c r="U553" s="6" t="s">
        <v>665</v>
      </c>
      <c r="V553" s="6" t="s">
        <v>490</v>
      </c>
      <c r="W553" s="6" t="s">
        <v>481</v>
      </c>
    </row>
    <row r="554" spans="1:23" ht="15.75" x14ac:dyDescent="0.25">
      <c r="A554" s="3" t="s">
        <v>627</v>
      </c>
      <c r="B554" s="4">
        <v>44865</v>
      </c>
      <c r="C554" s="4" t="str">
        <f t="shared" si="16"/>
        <v>2022</v>
      </c>
      <c r="D554" s="4" t="str">
        <f t="shared" si="17"/>
        <v>Oct</v>
      </c>
      <c r="E554" s="3" t="s">
        <v>36</v>
      </c>
      <c r="F554" s="3" t="s">
        <v>12</v>
      </c>
      <c r="G554" s="3" t="s">
        <v>20</v>
      </c>
      <c r="H554" s="3" t="s">
        <v>633</v>
      </c>
      <c r="I554" s="3">
        <v>51.517477999999997</v>
      </c>
      <c r="J554" s="3" t="s">
        <v>15</v>
      </c>
      <c r="K554" s="3" t="s">
        <v>16</v>
      </c>
      <c r="L554" s="3" t="s">
        <v>17</v>
      </c>
      <c r="M554" s="3">
        <v>-0.20647699999999999</v>
      </c>
      <c r="N554" s="3">
        <v>1</v>
      </c>
      <c r="O554" s="3">
        <v>1</v>
      </c>
      <c r="P554" s="3" t="s">
        <v>476</v>
      </c>
      <c r="Q554" s="3" t="s">
        <v>477</v>
      </c>
      <c r="R554" s="3" t="s">
        <v>478</v>
      </c>
      <c r="S554" s="3">
        <v>30</v>
      </c>
      <c r="T554" s="5">
        <v>0.63888888888888895</v>
      </c>
      <c r="U554" s="3" t="s">
        <v>665</v>
      </c>
      <c r="V554" s="3" t="s">
        <v>480</v>
      </c>
      <c r="W554" s="3" t="s">
        <v>481</v>
      </c>
    </row>
    <row r="555" spans="1:23" ht="15.75" x14ac:dyDescent="0.25">
      <c r="A555" s="6" t="s">
        <v>628</v>
      </c>
      <c r="B555" s="7">
        <v>44858</v>
      </c>
      <c r="C555" s="4" t="str">
        <f t="shared" si="16"/>
        <v>2022</v>
      </c>
      <c r="D555" s="4" t="str">
        <f t="shared" si="17"/>
        <v>Oct</v>
      </c>
      <c r="E555" s="6" t="s">
        <v>36</v>
      </c>
      <c r="F555" s="6" t="s">
        <v>12</v>
      </c>
      <c r="G555" s="6" t="s">
        <v>13</v>
      </c>
      <c r="H555" s="3" t="s">
        <v>633</v>
      </c>
      <c r="I555" s="6">
        <v>51.502378999999998</v>
      </c>
      <c r="J555" s="6" t="s">
        <v>15</v>
      </c>
      <c r="K555" s="6" t="s">
        <v>16</v>
      </c>
      <c r="L555" s="6" t="s">
        <v>17</v>
      </c>
      <c r="M555" s="6">
        <v>-0.20707</v>
      </c>
      <c r="N555" s="6">
        <v>1</v>
      </c>
      <c r="O555" s="6">
        <v>1</v>
      </c>
      <c r="P555" s="6" t="s">
        <v>476</v>
      </c>
      <c r="Q555" s="6" t="s">
        <v>477</v>
      </c>
      <c r="R555" s="6" t="s">
        <v>483</v>
      </c>
      <c r="S555" s="6">
        <v>30</v>
      </c>
      <c r="T555" s="8">
        <v>0.6875</v>
      </c>
      <c r="U555" s="6" t="s">
        <v>665</v>
      </c>
      <c r="V555" s="6" t="s">
        <v>480</v>
      </c>
      <c r="W555" s="6" t="s">
        <v>481</v>
      </c>
    </row>
    <row r="556" spans="1:23" ht="15.75" x14ac:dyDescent="0.25">
      <c r="A556" s="3" t="s">
        <v>629</v>
      </c>
      <c r="B556" s="4">
        <v>44871</v>
      </c>
      <c r="C556" s="4" t="str">
        <f t="shared" si="16"/>
        <v>2022</v>
      </c>
      <c r="D556" s="4" t="str">
        <f t="shared" si="17"/>
        <v>Nov</v>
      </c>
      <c r="E556" s="3" t="s">
        <v>32</v>
      </c>
      <c r="F556" s="3" t="s">
        <v>12</v>
      </c>
      <c r="G556" s="3" t="s">
        <v>13</v>
      </c>
      <c r="H556" s="3" t="s">
        <v>633</v>
      </c>
      <c r="I556" s="3">
        <v>51.501860000000001</v>
      </c>
      <c r="J556" s="3" t="s">
        <v>28</v>
      </c>
      <c r="K556" s="3" t="s">
        <v>16</v>
      </c>
      <c r="L556" s="3" t="s">
        <v>17</v>
      </c>
      <c r="M556" s="3">
        <v>-0.18504499999999999</v>
      </c>
      <c r="N556" s="3">
        <v>1</v>
      </c>
      <c r="O556" s="3">
        <v>2</v>
      </c>
      <c r="P556" s="3" t="s">
        <v>476</v>
      </c>
      <c r="Q556" s="3" t="s">
        <v>482</v>
      </c>
      <c r="R556" s="3" t="s">
        <v>483</v>
      </c>
      <c r="S556" s="3">
        <v>30</v>
      </c>
      <c r="T556" s="5">
        <v>0.76666666666666661</v>
      </c>
      <c r="U556" s="3" t="s">
        <v>665</v>
      </c>
      <c r="V556" s="3" t="s">
        <v>490</v>
      </c>
      <c r="W556" s="3" t="s">
        <v>481</v>
      </c>
    </row>
    <row r="557" spans="1:23" ht="15.75" x14ac:dyDescent="0.25">
      <c r="A557" s="6" t="s">
        <v>630</v>
      </c>
      <c r="B557" s="7">
        <v>44875</v>
      </c>
      <c r="C557" s="4" t="str">
        <f t="shared" si="16"/>
        <v>2022</v>
      </c>
      <c r="D557" s="4" t="str">
        <f t="shared" si="17"/>
        <v>Nov</v>
      </c>
      <c r="E557" s="6" t="s">
        <v>27</v>
      </c>
      <c r="F557" s="6" t="s">
        <v>25</v>
      </c>
      <c r="G557" s="6" t="s">
        <v>20</v>
      </c>
      <c r="H557" s="3" t="s">
        <v>633</v>
      </c>
      <c r="I557" s="6">
        <v>51.492838999999996</v>
      </c>
      <c r="J557" s="6" t="s">
        <v>15</v>
      </c>
      <c r="K557" s="6" t="s">
        <v>16</v>
      </c>
      <c r="L557" s="6" t="s">
        <v>17</v>
      </c>
      <c r="M557" s="6">
        <v>-0.20067399999999999</v>
      </c>
      <c r="N557" s="6">
        <v>1</v>
      </c>
      <c r="O557" s="6">
        <v>1</v>
      </c>
      <c r="P557" s="6" t="s">
        <v>476</v>
      </c>
      <c r="Q557" s="6" t="s">
        <v>477</v>
      </c>
      <c r="R557" s="6" t="s">
        <v>478</v>
      </c>
      <c r="S557" s="6">
        <v>30</v>
      </c>
      <c r="T557" s="8">
        <v>0.54305555555555551</v>
      </c>
      <c r="U557" s="6" t="s">
        <v>665</v>
      </c>
      <c r="V557" s="6" t="s">
        <v>480</v>
      </c>
      <c r="W557" s="6" t="s">
        <v>481</v>
      </c>
    </row>
  </sheetData>
  <autoFilter ref="A1:W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topLeftCell="A2" workbookViewId="0">
      <selection activeCell="D19" sqref="D19:D23"/>
    </sheetView>
  </sheetViews>
  <sheetFormatPr defaultRowHeight="15" x14ac:dyDescent="0.25"/>
  <cols>
    <col min="1" max="1" width="13.140625" customWidth="1"/>
    <col min="2" max="2" width="28.28515625" customWidth="1"/>
    <col min="5" max="5" width="13.140625" bestFit="1" customWidth="1"/>
    <col min="8" max="8" width="4.85546875" customWidth="1"/>
    <col min="9" max="9" width="15.42578125" bestFit="1" customWidth="1"/>
    <col min="12" max="12" width="5.7109375" customWidth="1"/>
    <col min="13" max="13" width="13.140625" bestFit="1" customWidth="1"/>
  </cols>
  <sheetData>
    <row r="3" spans="1:15" x14ac:dyDescent="0.25">
      <c r="A3" t="s">
        <v>634</v>
      </c>
    </row>
    <row r="4" spans="1:15" x14ac:dyDescent="0.25">
      <c r="A4" s="10">
        <v>642</v>
      </c>
      <c r="C4" s="10">
        <v>642</v>
      </c>
    </row>
    <row r="7" spans="1:15" x14ac:dyDescent="0.25">
      <c r="A7" s="9" t="s">
        <v>635</v>
      </c>
      <c r="B7" t="s">
        <v>634</v>
      </c>
    </row>
    <row r="8" spans="1:15" x14ac:dyDescent="0.25">
      <c r="A8" s="11" t="s">
        <v>633</v>
      </c>
      <c r="B8" s="10">
        <v>46</v>
      </c>
    </row>
    <row r="9" spans="1:15" x14ac:dyDescent="0.25">
      <c r="A9" s="11" t="s">
        <v>14</v>
      </c>
      <c r="B9" s="10">
        <v>83</v>
      </c>
      <c r="E9" s="12" t="s">
        <v>637</v>
      </c>
      <c r="I9" s="12" t="s">
        <v>641</v>
      </c>
      <c r="M9" s="12" t="s">
        <v>642</v>
      </c>
    </row>
    <row r="10" spans="1:15" x14ac:dyDescent="0.25">
      <c r="A10" s="11" t="s">
        <v>23</v>
      </c>
      <c r="B10" s="10">
        <v>513</v>
      </c>
      <c r="E10" t="s">
        <v>638</v>
      </c>
      <c r="F10">
        <f>GETPIVOTDATA("Number_of_Casualties",$A$7,"Accident_Severity","Fatal")</f>
        <v>46</v>
      </c>
      <c r="G10" s="14">
        <f>$F$10/$F$12</f>
        <v>7.1651090342679122E-2</v>
      </c>
      <c r="I10" t="s">
        <v>643</v>
      </c>
      <c r="J10">
        <f>GETPIVOTDATA("Number_of_Casualties",$A$7,"Accident_Severity","Serious")</f>
        <v>83</v>
      </c>
      <c r="K10" s="14">
        <f>$J$10/$J$12</f>
        <v>0.1292834890965732</v>
      </c>
      <c r="M10" t="s">
        <v>644</v>
      </c>
      <c r="N10">
        <f>GETPIVOTDATA("Number_of_Casualties",$A$7,"Accident_Severity","Slight")</f>
        <v>513</v>
      </c>
      <c r="O10" s="14">
        <f>$N$10/$N$12</f>
        <v>0.7990654205607477</v>
      </c>
    </row>
    <row r="11" spans="1:15" x14ac:dyDescent="0.25">
      <c r="A11" s="11" t="s">
        <v>636</v>
      </c>
      <c r="B11" s="10">
        <v>642</v>
      </c>
      <c r="E11" t="s">
        <v>639</v>
      </c>
      <c r="F11">
        <f>SUM(B9:B10)</f>
        <v>596</v>
      </c>
      <c r="G11" s="14">
        <f>F11/F12</f>
        <v>0.92834890965732086</v>
      </c>
      <c r="I11" t="s">
        <v>639</v>
      </c>
      <c r="J11">
        <f>SUM(B10,B8)</f>
        <v>559</v>
      </c>
      <c r="K11" s="14">
        <f>J11/J12</f>
        <v>0.87071651090342683</v>
      </c>
      <c r="M11" t="s">
        <v>639</v>
      </c>
      <c r="N11">
        <f>SUM(B8:B9)</f>
        <v>129</v>
      </c>
      <c r="O11" s="14">
        <f>N11/N12</f>
        <v>0.20093457943925233</v>
      </c>
    </row>
    <row r="12" spans="1:15" x14ac:dyDescent="0.25">
      <c r="E12" t="s">
        <v>640</v>
      </c>
      <c r="F12">
        <f>SUM(F10:F11)</f>
        <v>642</v>
      </c>
      <c r="I12" t="s">
        <v>640</v>
      </c>
      <c r="J12">
        <f>SUM(J10:J11)</f>
        <v>642</v>
      </c>
      <c r="M12" t="s">
        <v>640</v>
      </c>
      <c r="N12">
        <f>SUM(B8:B10)</f>
        <v>642</v>
      </c>
    </row>
    <row r="13" spans="1:15" x14ac:dyDescent="0.25">
      <c r="A13" s="9" t="s">
        <v>635</v>
      </c>
      <c r="B13" t="s">
        <v>634</v>
      </c>
    </row>
    <row r="14" spans="1:15" x14ac:dyDescent="0.25">
      <c r="A14" s="11" t="s">
        <v>645</v>
      </c>
      <c r="B14" s="10">
        <v>512</v>
      </c>
      <c r="E14" s="12" t="s">
        <v>637</v>
      </c>
    </row>
    <row r="15" spans="1:15" x14ac:dyDescent="0.25">
      <c r="A15" s="11" t="s">
        <v>646</v>
      </c>
      <c r="B15" s="10">
        <v>55</v>
      </c>
      <c r="E15" t="s">
        <v>649</v>
      </c>
      <c r="F15">
        <f>GETPIVOTDATA("Number_of_Casualties",$A$13,"Vehicle_Type","Cars")</f>
        <v>512</v>
      </c>
      <c r="G15" s="14">
        <f>$F$15/$F$17</f>
        <v>0.81141045958795566</v>
      </c>
    </row>
    <row r="16" spans="1:15" x14ac:dyDescent="0.25">
      <c r="A16" s="11" t="s">
        <v>647</v>
      </c>
      <c r="B16" s="10">
        <v>36</v>
      </c>
      <c r="E16" t="s">
        <v>650</v>
      </c>
      <c r="F16">
        <f>SUM(B15:B18)</f>
        <v>119</v>
      </c>
      <c r="G16" s="14">
        <f>F16/F17</f>
        <v>0.18858954041204437</v>
      </c>
    </row>
    <row r="17" spans="1:6" x14ac:dyDescent="0.25">
      <c r="A17" s="11" t="s">
        <v>648</v>
      </c>
      <c r="B17" s="10">
        <v>0</v>
      </c>
      <c r="E17" t="s">
        <v>640</v>
      </c>
      <c r="F17">
        <f>SUM(F15:F16)</f>
        <v>631</v>
      </c>
    </row>
    <row r="18" spans="1:6" x14ac:dyDescent="0.25">
      <c r="A18" s="11" t="s">
        <v>639</v>
      </c>
      <c r="B18" s="10">
        <v>28</v>
      </c>
    </row>
    <row r="19" spans="1:6" x14ac:dyDescent="0.25">
      <c r="A19" s="11" t="s">
        <v>636</v>
      </c>
      <c r="B19" s="10">
        <v>631</v>
      </c>
      <c r="D19">
        <f>GETPIVOTDATA("Number_of_Casualties",$A$13,"Vehicle_Type",A14)</f>
        <v>512</v>
      </c>
    </row>
    <row r="20" spans="1:6" x14ac:dyDescent="0.25">
      <c r="D20">
        <f t="shared" ref="D20:D23" si="0">GETPIVOTDATA("Number_of_Casualties",$A$13,"Vehicle_Type",A15)</f>
        <v>55</v>
      </c>
    </row>
    <row r="21" spans="1:6" x14ac:dyDescent="0.25">
      <c r="D21">
        <f t="shared" si="0"/>
        <v>36</v>
      </c>
    </row>
    <row r="22" spans="1:6" x14ac:dyDescent="0.25">
      <c r="D22">
        <f t="shared" si="0"/>
        <v>0</v>
      </c>
    </row>
    <row r="23" spans="1:6" x14ac:dyDescent="0.25">
      <c r="D23">
        <f t="shared" si="0"/>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9" workbookViewId="0">
      <selection activeCell="E30" sqref="E30"/>
    </sheetView>
  </sheetViews>
  <sheetFormatPr defaultRowHeight="15" x14ac:dyDescent="0.25"/>
  <cols>
    <col min="1" max="1" width="13.140625" bestFit="1" customWidth="1"/>
    <col min="2" max="2" width="28.28515625" customWidth="1"/>
    <col min="3" max="3" width="28.28515625" bestFit="1" customWidth="1"/>
    <col min="4" max="4" width="13.140625" bestFit="1" customWidth="1"/>
    <col min="5" max="5" width="28.28515625" customWidth="1"/>
    <col min="6" max="6" width="28.28515625" bestFit="1" customWidth="1"/>
    <col min="8" max="8" width="14.85546875" bestFit="1" customWidth="1"/>
    <col min="9" max="9" width="16.7109375" bestFit="1" customWidth="1"/>
  </cols>
  <sheetData>
    <row r="1" spans="1:9" x14ac:dyDescent="0.25">
      <c r="A1" s="9" t="s">
        <v>632</v>
      </c>
      <c r="B1" t="s">
        <v>658</v>
      </c>
      <c r="D1" s="9" t="s">
        <v>632</v>
      </c>
      <c r="E1" t="s">
        <v>659</v>
      </c>
    </row>
    <row r="3" spans="1:9" x14ac:dyDescent="0.25">
      <c r="A3" s="9" t="s">
        <v>635</v>
      </c>
      <c r="B3" t="s">
        <v>634</v>
      </c>
      <c r="D3" s="9" t="s">
        <v>635</v>
      </c>
      <c r="E3" t="s">
        <v>634</v>
      </c>
      <c r="G3" s="13" t="s">
        <v>660</v>
      </c>
      <c r="H3" s="13" t="s">
        <v>661</v>
      </c>
      <c r="I3" s="13" t="s">
        <v>662</v>
      </c>
    </row>
    <row r="4" spans="1:9" x14ac:dyDescent="0.25">
      <c r="A4" s="11" t="s">
        <v>666</v>
      </c>
      <c r="B4" s="10">
        <v>65</v>
      </c>
      <c r="D4" s="11" t="s">
        <v>651</v>
      </c>
      <c r="E4" s="10">
        <v>1</v>
      </c>
      <c r="G4" t="str">
        <f>A4</f>
        <v>Jan</v>
      </c>
      <c r="H4">
        <f>GETPIVOTDATA("Number_of_Casualties",$A$3,"Month","Jan")</f>
        <v>65</v>
      </c>
      <c r="I4">
        <f>GETPIVOTDATA("Number_of_Casualties",$D$3,"Month","May")</f>
        <v>1</v>
      </c>
    </row>
    <row r="5" spans="1:9" x14ac:dyDescent="0.25">
      <c r="A5" s="11" t="s">
        <v>667</v>
      </c>
      <c r="B5" s="10">
        <v>39</v>
      </c>
      <c r="D5" s="11" t="s">
        <v>652</v>
      </c>
      <c r="E5" s="10">
        <v>20</v>
      </c>
      <c r="G5" t="str">
        <f t="shared" ref="G5:G10" si="0">A5</f>
        <v>Feb</v>
      </c>
      <c r="H5">
        <f>GETPIVOTDATA("Number_of_Casualties",$A$3,"Month","Feb")</f>
        <v>39</v>
      </c>
      <c r="I5">
        <f>GETPIVOTDATA("Number_of_Casualties",$D$3,"Month","Jun")</f>
        <v>20</v>
      </c>
    </row>
    <row r="6" spans="1:9" x14ac:dyDescent="0.25">
      <c r="A6" s="11" t="s">
        <v>668</v>
      </c>
      <c r="B6" s="10">
        <v>64</v>
      </c>
      <c r="D6" s="11" t="s">
        <v>653</v>
      </c>
      <c r="E6" s="10">
        <v>75</v>
      </c>
      <c r="G6" t="str">
        <f t="shared" si="0"/>
        <v>Mar</v>
      </c>
      <c r="H6">
        <f>GETPIVOTDATA("Number_of_Casualties",$A$3,"Month","Mar")</f>
        <v>64</v>
      </c>
      <c r="I6">
        <f>GETPIVOTDATA("Number_of_Casualties",$D$3,"Month","Jul")</f>
        <v>75</v>
      </c>
    </row>
    <row r="7" spans="1:9" x14ac:dyDescent="0.25">
      <c r="A7" s="11" t="s">
        <v>669</v>
      </c>
      <c r="B7" s="10">
        <v>56</v>
      </c>
      <c r="D7" s="11" t="s">
        <v>654</v>
      </c>
      <c r="E7" s="10">
        <v>54</v>
      </c>
      <c r="G7" t="str">
        <f t="shared" si="0"/>
        <v>Apr</v>
      </c>
      <c r="H7">
        <f>GETPIVOTDATA("Number_of_Casualties",$A$3,"Month","Apr")</f>
        <v>56</v>
      </c>
      <c r="I7">
        <f>GETPIVOTDATA("Number_of_Casualties",$D$3,"Month","Aug")</f>
        <v>54</v>
      </c>
    </row>
    <row r="8" spans="1:9" x14ac:dyDescent="0.25">
      <c r="A8" s="11" t="s">
        <v>651</v>
      </c>
      <c r="B8" s="10">
        <v>51</v>
      </c>
      <c r="D8" s="11" t="s">
        <v>655</v>
      </c>
      <c r="E8" s="10">
        <v>64</v>
      </c>
      <c r="G8" t="str">
        <f t="shared" si="0"/>
        <v>May</v>
      </c>
      <c r="H8">
        <f>GETPIVOTDATA("Number_of_Casualties",$A$3,"Month","May")</f>
        <v>51</v>
      </c>
      <c r="I8">
        <f>GETPIVOTDATA("Number_of_Casualties",$D$3,"Month","Sep")</f>
        <v>64</v>
      </c>
    </row>
    <row r="9" spans="1:9" x14ac:dyDescent="0.25">
      <c r="A9" s="11" t="s">
        <v>652</v>
      </c>
      <c r="B9" s="10">
        <v>65</v>
      </c>
      <c r="D9" s="11" t="s">
        <v>656</v>
      </c>
      <c r="E9" s="10">
        <v>72</v>
      </c>
      <c r="G9" t="str">
        <f t="shared" si="0"/>
        <v>Jun</v>
      </c>
      <c r="H9">
        <f>GETPIVOTDATA("Number_of_Casualties",$A$3,"Month","Jun")</f>
        <v>65</v>
      </c>
      <c r="I9">
        <f>GETPIVOTDATA("Number_of_Casualties",$D$3,"Month","Oct")</f>
        <v>72</v>
      </c>
    </row>
    <row r="10" spans="1:9" x14ac:dyDescent="0.25">
      <c r="A10" s="11" t="s">
        <v>654</v>
      </c>
      <c r="B10" s="10">
        <v>1</v>
      </c>
      <c r="D10" s="11" t="s">
        <v>657</v>
      </c>
      <c r="E10" s="10">
        <v>15</v>
      </c>
      <c r="G10" t="str">
        <f t="shared" si="0"/>
        <v>Aug</v>
      </c>
      <c r="H10">
        <f>GETPIVOTDATA("Number_of_Casualties",$A$3,"Month","Aug")</f>
        <v>1</v>
      </c>
      <c r="I10">
        <f>GETPIVOTDATA("Number_of_Casualties",$D$3,"Month","Nov")</f>
        <v>15</v>
      </c>
    </row>
    <row r="11" spans="1:9" x14ac:dyDescent="0.25">
      <c r="A11" s="11" t="s">
        <v>636</v>
      </c>
      <c r="B11" s="10">
        <v>341</v>
      </c>
      <c r="D11" s="11" t="s">
        <v>636</v>
      </c>
      <c r="E11" s="10">
        <v>301</v>
      </c>
    </row>
    <row r="18" spans="2:9" x14ac:dyDescent="0.25">
      <c r="B18" s="9" t="s">
        <v>635</v>
      </c>
      <c r="C18" t="s">
        <v>634</v>
      </c>
      <c r="F18" t="s">
        <v>634</v>
      </c>
      <c r="H18" t="s">
        <v>663</v>
      </c>
      <c r="I18" t="s">
        <v>664</v>
      </c>
    </row>
    <row r="19" spans="2:9" x14ac:dyDescent="0.25">
      <c r="B19" s="11" t="s">
        <v>74</v>
      </c>
      <c r="C19" s="10">
        <v>25</v>
      </c>
      <c r="E19" s="11" t="s">
        <v>477</v>
      </c>
      <c r="F19" s="10">
        <v>555</v>
      </c>
      <c r="H19" t="str">
        <f>E19</f>
        <v>Dry</v>
      </c>
      <c r="I19">
        <f>GETPIVOTDATA("Number_of_Casualties",$E$18,"Road_Surface_Conditions",E19)</f>
        <v>555</v>
      </c>
    </row>
    <row r="20" spans="2:9" x14ac:dyDescent="0.25">
      <c r="B20" s="11" t="s">
        <v>478</v>
      </c>
      <c r="C20" s="10">
        <v>36</v>
      </c>
      <c r="E20" s="11" t="s">
        <v>485</v>
      </c>
      <c r="F20" s="10">
        <v>1</v>
      </c>
      <c r="H20" t="str">
        <f>E20</f>
        <v>Frost or ice</v>
      </c>
      <c r="I20">
        <f>GETPIVOTDATA("Number_of_Casualties",$E$18,"Road_Surface_Conditions",E20)</f>
        <v>1</v>
      </c>
    </row>
    <row r="21" spans="2:9" x14ac:dyDescent="0.25">
      <c r="B21" s="11" t="s">
        <v>488</v>
      </c>
      <c r="C21" s="10">
        <v>49</v>
      </c>
      <c r="E21" s="11" t="s">
        <v>491</v>
      </c>
      <c r="F21" s="10">
        <v>1</v>
      </c>
      <c r="H21" t="str">
        <f>E21</f>
        <v>Snow</v>
      </c>
      <c r="I21">
        <f>GETPIVOTDATA("Number_of_Casualties",$E$18,"Road_Surface_Conditions",E21)</f>
        <v>1</v>
      </c>
    </row>
    <row r="22" spans="2:9" x14ac:dyDescent="0.25">
      <c r="B22" s="11" t="s">
        <v>483</v>
      </c>
      <c r="C22" s="10">
        <v>532</v>
      </c>
      <c r="E22" s="11" t="s">
        <v>482</v>
      </c>
      <c r="F22" s="10">
        <v>85</v>
      </c>
      <c r="H22" t="str">
        <f>E22</f>
        <v>Wet or damp</v>
      </c>
      <c r="I22">
        <f>GETPIVOTDATA("Number_of_Casualties",$E$18,"Road_Surface_Conditions",E22)</f>
        <v>85</v>
      </c>
    </row>
    <row r="23" spans="2:9" x14ac:dyDescent="0.25">
      <c r="B23" s="11" t="s">
        <v>636</v>
      </c>
      <c r="C23" s="10">
        <v>642</v>
      </c>
      <c r="E23" s="11" t="s">
        <v>636</v>
      </c>
      <c r="F23" s="10">
        <v>642</v>
      </c>
    </row>
    <row r="26" spans="2:9" x14ac:dyDescent="0.25">
      <c r="B26" s="9" t="s">
        <v>635</v>
      </c>
      <c r="C26" t="s">
        <v>634</v>
      </c>
    </row>
    <row r="27" spans="2:9" x14ac:dyDescent="0.25">
      <c r="B27" s="11" t="s">
        <v>479</v>
      </c>
      <c r="C27" s="10">
        <v>457</v>
      </c>
    </row>
    <row r="28" spans="2:9" x14ac:dyDescent="0.25">
      <c r="B28" s="11" t="s">
        <v>665</v>
      </c>
      <c r="C28" s="10">
        <v>185</v>
      </c>
    </row>
    <row r="29" spans="2:9" x14ac:dyDescent="0.25">
      <c r="B29" s="11" t="s">
        <v>636</v>
      </c>
      <c r="C29" s="10">
        <v>642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D3" sqref="D3:E6"/>
    </sheetView>
  </sheetViews>
  <sheetFormatPr defaultRowHeight="15" x14ac:dyDescent="0.25"/>
  <cols>
    <col min="1" max="1" width="13.140625" customWidth="1"/>
    <col min="2" max="2" width="28.28515625" customWidth="1"/>
    <col min="4" max="4" width="18" customWidth="1"/>
    <col min="5" max="5" width="28.28515625" customWidth="1"/>
  </cols>
  <sheetData>
    <row r="3" spans="1:5" x14ac:dyDescent="0.25">
      <c r="A3" s="9" t="s">
        <v>635</v>
      </c>
      <c r="B3" t="s">
        <v>634</v>
      </c>
      <c r="D3" s="9" t="s">
        <v>635</v>
      </c>
      <c r="E3" t="s">
        <v>634</v>
      </c>
    </row>
    <row r="4" spans="1:5" x14ac:dyDescent="0.25">
      <c r="A4" s="11" t="s">
        <v>665</v>
      </c>
      <c r="B4" s="10">
        <v>185</v>
      </c>
      <c r="D4" s="11" t="s">
        <v>28</v>
      </c>
      <c r="E4" s="10">
        <v>138</v>
      </c>
    </row>
    <row r="5" spans="1:5" x14ac:dyDescent="0.25">
      <c r="A5" s="11" t="s">
        <v>479</v>
      </c>
      <c r="B5" s="10">
        <v>457</v>
      </c>
      <c r="D5" s="11" t="s">
        <v>15</v>
      </c>
      <c r="E5" s="10">
        <v>504</v>
      </c>
    </row>
    <row r="6" spans="1:5" x14ac:dyDescent="0.25">
      <c r="A6" s="11" t="s">
        <v>636</v>
      </c>
      <c r="B6" s="10">
        <v>642</v>
      </c>
      <c r="D6" s="11" t="s">
        <v>636</v>
      </c>
      <c r="E6" s="10">
        <v>642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2" workbookViewId="0">
      <selection activeCell="U12" sqref="U12"/>
    </sheetView>
  </sheetViews>
  <sheetFormatPr defaultRowHeight="15" x14ac:dyDescent="0.25"/>
  <cols>
    <col min="1" max="16384" width="9.140625" style="15"/>
  </cols>
  <sheetData/>
  <pageMargins left="0.7" right="0.7" top="0.75" bottom="0.75" header="0.3" footer="0.3"/>
  <pageSetup paperSize="256" orientation="portrait" horizontalDpi="203" verticalDpi="203"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DATA CLEANING AND PROCESSING</vt:lpstr>
      <vt:lpstr>KPI</vt:lpstr>
      <vt:lpstr>pivot</vt:lpstr>
      <vt:lpstr>Pivot1</vt:lpstr>
      <vt:lpstr>DASHBARD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2023-11-15T05:11:27Z</dcterms:created>
  <dcterms:modified xsi:type="dcterms:W3CDTF">2023-11-18T10:05:59Z</dcterms:modified>
</cp:coreProperties>
</file>