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 DOCS\Projects\"/>
    </mc:Choice>
  </mc:AlternateContent>
  <xr:revisionPtr revIDLastSave="0" documentId="13_ncr:1_{D4AEC64D-7311-4F58-913F-534F291A3C02}" xr6:coauthVersionLast="47" xr6:coauthVersionMax="47" xr10:uidLastSave="{00000000-0000-0000-0000-000000000000}"/>
  <bookViews>
    <workbookView xWindow="-110" yWindow="-110" windowWidth="19420" windowHeight="10300" activeTab="6" xr2:uid="{00000000-000D-0000-FFFF-FFFF00000000}"/>
  </bookViews>
  <sheets>
    <sheet name="Intro " sheetId="4" r:id="rId1"/>
    <sheet name="Raw data" sheetId="1" r:id="rId2"/>
    <sheet name="Organised data " sheetId="2" r:id="rId3"/>
    <sheet name="Quick Statistics " sheetId="3" r:id="rId4"/>
    <sheet name="EDA" sheetId="5" r:id="rId5"/>
    <sheet name="Country sales" sheetId="6" r:id="rId6"/>
    <sheet name="Products sales " sheetId="9" r:id="rId7"/>
  </sheets>
  <definedNames>
    <definedName name="_xlnm._FilterDatabase" localSheetId="5" hidden="1">'Country sales'!$K$4:$M$10</definedName>
    <definedName name="_xlnm._FilterDatabase" localSheetId="4" hidden="1">EDA!$B$4:$F$304</definedName>
    <definedName name="Data">Table4[]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" i="6" l="1"/>
  <c r="L8" i="6"/>
  <c r="M9" i="6"/>
  <c r="L9" i="6"/>
  <c r="M7" i="6"/>
  <c r="L7" i="6"/>
  <c r="M5" i="6"/>
  <c r="L5" i="6"/>
  <c r="M6" i="6"/>
  <c r="L6" i="6"/>
  <c r="M10" i="6"/>
  <c r="L10" i="6"/>
  <c r="E14" i="3"/>
  <c r="E16" i="3"/>
  <c r="E15" i="3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4" i="2"/>
  <c r="E11" i="3"/>
  <c r="E12" i="3"/>
  <c r="D12" i="3"/>
  <c r="D11" i="3"/>
  <c r="E8" i="3"/>
  <c r="E9" i="3" s="1"/>
  <c r="E7" i="3"/>
  <c r="E6" i="3"/>
  <c r="E5" i="3"/>
  <c r="D8" i="3"/>
  <c r="D7" i="3"/>
  <c r="D6" i="3"/>
  <c r="D5" i="3"/>
  <c r="D9" i="3" l="1"/>
</calcChain>
</file>

<file path=xl/sharedStrings.xml><?xml version="1.0" encoding="utf-8"?>
<sst xmlns="http://schemas.openxmlformats.org/spreadsheetml/2006/main" count="2884" uniqueCount="102">
  <si>
    <t>Ram Mahesh</t>
  </si>
  <si>
    <t>New Zealand</t>
  </si>
  <si>
    <t>70% Dark Bites</t>
  </si>
  <si>
    <t>Brien Boise</t>
  </si>
  <si>
    <t>USA</t>
  </si>
  <si>
    <t>Choco Coated Almonds</t>
  </si>
  <si>
    <t>Husein Augar</t>
  </si>
  <si>
    <t>Almond Choco</t>
  </si>
  <si>
    <t>Carla Molina</t>
  </si>
  <si>
    <t>Canada</t>
  </si>
  <si>
    <t>Drinking Coco</t>
  </si>
  <si>
    <t>Curtice Advani</t>
  </si>
  <si>
    <t>UK</t>
  </si>
  <si>
    <t>White Choc</t>
  </si>
  <si>
    <t>Peanut Butter Cubes</t>
  </si>
  <si>
    <t>Australia</t>
  </si>
  <si>
    <t>Smooth Sliky Salty</t>
  </si>
  <si>
    <t>After Nines</t>
  </si>
  <si>
    <t>Ches Bonnell</t>
  </si>
  <si>
    <t>50% Dark Bites</t>
  </si>
  <si>
    <t>Gigi Bohling</t>
  </si>
  <si>
    <t>Barr Faughny</t>
  </si>
  <si>
    <t>Gunar Cockshoot</t>
  </si>
  <si>
    <t>Eclairs</t>
  </si>
  <si>
    <t>Mint Chip Choco</t>
  </si>
  <si>
    <t>India</t>
  </si>
  <si>
    <t>Milk Bars</t>
  </si>
  <si>
    <t>Manuka Honey Choco</t>
  </si>
  <si>
    <t>Orange Choco</t>
  </si>
  <si>
    <t>Fruit &amp; Nut Bars</t>
  </si>
  <si>
    <t>Oby Sorrel</t>
  </si>
  <si>
    <t>99% Dark &amp; Pure</t>
  </si>
  <si>
    <t>Raspberry Choco</t>
  </si>
  <si>
    <t>85% Dark Bars</t>
  </si>
  <si>
    <t>Organic Choco Syrup</t>
  </si>
  <si>
    <t>Caramel Stuffed Bars</t>
  </si>
  <si>
    <t>Spicy Special Slims</t>
  </si>
  <si>
    <t>Baker's Choco Chips</t>
  </si>
  <si>
    <t>Product</t>
  </si>
  <si>
    <t>Cost per unit</t>
  </si>
  <si>
    <t>Sales Person</t>
  </si>
  <si>
    <t>Geography</t>
  </si>
  <si>
    <t>Amount</t>
  </si>
  <si>
    <t>Units</t>
  </si>
  <si>
    <t>Cost</t>
  </si>
  <si>
    <t>mahesh</t>
  </si>
  <si>
    <t>boise</t>
  </si>
  <si>
    <t>augar</t>
  </si>
  <si>
    <t>molina</t>
  </si>
  <si>
    <t>advani</t>
  </si>
  <si>
    <t>bonnell</t>
  </si>
  <si>
    <t>bohling</t>
  </si>
  <si>
    <t>faughny</t>
  </si>
  <si>
    <t>cockshoot</t>
  </si>
  <si>
    <t>sorrel</t>
  </si>
  <si>
    <t>ram</t>
  </si>
  <si>
    <t>brien</t>
  </si>
  <si>
    <t>husein</t>
  </si>
  <si>
    <t>carla</t>
  </si>
  <si>
    <t>curtice</t>
  </si>
  <si>
    <t>ches</t>
  </si>
  <si>
    <t>gigi</t>
  </si>
  <si>
    <t>barr</t>
  </si>
  <si>
    <t>gunar</t>
  </si>
  <si>
    <t>oby</t>
  </si>
  <si>
    <t xml:space="preserve">First name </t>
  </si>
  <si>
    <t xml:space="preserve">Last name </t>
  </si>
  <si>
    <t xml:space="preserve">Page 1 </t>
  </si>
  <si>
    <t>Page 2</t>
  </si>
  <si>
    <t>Page 3</t>
  </si>
  <si>
    <t>Page 4</t>
  </si>
  <si>
    <t>Page 5</t>
  </si>
  <si>
    <t>Page 6</t>
  </si>
  <si>
    <t>Page 7</t>
  </si>
  <si>
    <t xml:space="preserve">Intro </t>
  </si>
  <si>
    <t xml:space="preserve">Quick Statistics </t>
  </si>
  <si>
    <t>Raw data</t>
  </si>
  <si>
    <t xml:space="preserve">Organised data </t>
  </si>
  <si>
    <t>Average</t>
  </si>
  <si>
    <t>Median</t>
  </si>
  <si>
    <t>Min</t>
  </si>
  <si>
    <t>Max</t>
  </si>
  <si>
    <t>Range</t>
  </si>
  <si>
    <t xml:space="preserve">First Quartile </t>
  </si>
  <si>
    <t xml:space="preserve">Third Quartile </t>
  </si>
  <si>
    <t xml:space="preserve">Total number of Products </t>
  </si>
  <si>
    <t>Total number of Sales persons</t>
  </si>
  <si>
    <t xml:space="preserve">Exploratory Data Analysis with Conditional formating </t>
  </si>
  <si>
    <t xml:space="preserve">Total number of Sales Region </t>
  </si>
  <si>
    <t xml:space="preserve"> Sales persons </t>
  </si>
  <si>
    <t xml:space="preserve"> Sales Region  </t>
  </si>
  <si>
    <t xml:space="preserve"> Products   </t>
  </si>
  <si>
    <t>Exploratory Data Analysis with Conditional formating</t>
  </si>
  <si>
    <t>Country</t>
  </si>
  <si>
    <t>Row Labels</t>
  </si>
  <si>
    <t>Highest selling country and lowest selling country (With Formulas)</t>
  </si>
  <si>
    <t>Top selling products and least selling products ( With Pivot Table)</t>
  </si>
  <si>
    <t>Top selling products and least selling products (With Pivot Table)</t>
  </si>
  <si>
    <t>Highest selling country and lowest selling country (with Formulas)</t>
  </si>
  <si>
    <t xml:space="preserve"> Amount</t>
  </si>
  <si>
    <t xml:space="preserve">      Sum of Units </t>
  </si>
  <si>
    <t xml:space="preserve">  Sum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</si>
</sst>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&quot;$&quot;#,##0.00_);[Red]\(&quot;$&quot;#,##0.00\)"/>
    <numFmt numFmtId="166" formatCode="[$$-1009]#,##0"/>
  </numFmts>
  <fonts count="15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373B4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B0F0"/>
        <bgColor theme="6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5">
    <xf numFmtId="0" fontId="0" fillId="0" borderId="0" xfId="0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0" fillId="0" borderId="2" xfId="0" applyBorder="1"/>
    <xf numFmtId="0" fontId="2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0" fontId="4" fillId="0" borderId="0" xfId="0" applyFont="1"/>
    <xf numFmtId="0" fontId="4" fillId="0" borderId="2" xfId="0" applyFont="1" applyBorder="1"/>
    <xf numFmtId="0" fontId="5" fillId="0" borderId="5" xfId="0" applyFont="1" applyBorder="1"/>
    <xf numFmtId="0" fontId="5" fillId="0" borderId="6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3" xfId="0" applyFont="1" applyBorder="1"/>
    <xf numFmtId="0" fontId="3" fillId="0" borderId="4" xfId="0" applyFont="1" applyBorder="1"/>
    <xf numFmtId="0" fontId="6" fillId="0" borderId="0" xfId="0" applyFont="1" applyAlignment="1">
      <alignment horizontal="left" vertical="center" indent="2"/>
    </xf>
    <xf numFmtId="0" fontId="8" fillId="0" borderId="0" xfId="0" applyFont="1"/>
    <xf numFmtId="0" fontId="8" fillId="0" borderId="2" xfId="0" applyFont="1" applyBorder="1" applyAlignment="1">
      <alignment horizontal="left" vertical="center"/>
    </xf>
    <xf numFmtId="164" fontId="8" fillId="0" borderId="2" xfId="0" applyNumberFormat="1" applyFont="1" applyBorder="1" applyAlignment="1">
      <alignment horizontal="left" vertical="center"/>
    </xf>
    <xf numFmtId="3" fontId="8" fillId="0" borderId="2" xfId="0" applyNumberFormat="1" applyFont="1" applyBorder="1" applyAlignment="1">
      <alignment horizontal="left" vertical="center"/>
    </xf>
    <xf numFmtId="165" fontId="8" fillId="0" borderId="2" xfId="0" applyNumberFormat="1" applyFont="1" applyBorder="1" applyAlignment="1">
      <alignment horizontal="left" vertical="center"/>
    </xf>
    <xf numFmtId="165" fontId="8" fillId="0" borderId="17" xfId="0" applyNumberFormat="1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164" fontId="8" fillId="0" borderId="19" xfId="0" applyNumberFormat="1" applyFont="1" applyBorder="1" applyAlignment="1">
      <alignment horizontal="left" vertical="center"/>
    </xf>
    <xf numFmtId="3" fontId="8" fillId="0" borderId="19" xfId="0" applyNumberFormat="1" applyFont="1" applyBorder="1" applyAlignment="1">
      <alignment horizontal="left" vertical="center"/>
    </xf>
    <xf numFmtId="165" fontId="8" fillId="0" borderId="19" xfId="0" applyNumberFormat="1" applyFont="1" applyBorder="1" applyAlignment="1">
      <alignment horizontal="left" vertical="center"/>
    </xf>
    <xf numFmtId="165" fontId="8" fillId="0" borderId="20" xfId="0" applyNumberFormat="1" applyFont="1" applyBorder="1" applyAlignment="1">
      <alignment horizontal="left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8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0" fontId="1" fillId="3" borderId="32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165" fontId="0" fillId="0" borderId="17" xfId="0" applyNumberFormat="1" applyBorder="1"/>
    <xf numFmtId="0" fontId="0" fillId="0" borderId="18" xfId="0" applyBorder="1"/>
    <xf numFmtId="165" fontId="0" fillId="0" borderId="20" xfId="0" applyNumberFormat="1" applyBorder="1"/>
    <xf numFmtId="0" fontId="0" fillId="0" borderId="21" xfId="0" applyBorder="1"/>
    <xf numFmtId="0" fontId="0" fillId="0" borderId="22" xfId="0" applyBorder="1"/>
    <xf numFmtId="0" fontId="0" fillId="0" borderId="35" xfId="0" applyBorder="1"/>
    <xf numFmtId="0" fontId="0" fillId="0" borderId="37" xfId="0" applyBorder="1"/>
    <xf numFmtId="0" fontId="9" fillId="4" borderId="23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164" fontId="4" fillId="0" borderId="2" xfId="0" applyNumberFormat="1" applyFont="1" applyBorder="1"/>
    <xf numFmtId="0" fontId="9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2" xfId="0" applyNumberFormat="1" applyFont="1" applyBorder="1"/>
    <xf numFmtId="0" fontId="4" fillId="2" borderId="2" xfId="0" applyFont="1" applyFill="1" applyBorder="1"/>
    <xf numFmtId="0" fontId="9" fillId="0" borderId="0" xfId="0" applyFont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9" fillId="6" borderId="30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" vertical="center"/>
    </xf>
    <xf numFmtId="0" fontId="0" fillId="0" borderId="36" xfId="0" applyBorder="1"/>
    <xf numFmtId="166" fontId="0" fillId="0" borderId="2" xfId="0" applyNumberFormat="1" applyBorder="1"/>
    <xf numFmtId="166" fontId="0" fillId="0" borderId="36" xfId="0" applyNumberFormat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7" fillId="0" borderId="7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0" fillId="0" borderId="39" xfId="0" applyBorder="1"/>
    <xf numFmtId="0" fontId="8" fillId="0" borderId="2" xfId="0" applyFont="1" applyBorder="1"/>
    <xf numFmtId="0" fontId="4" fillId="0" borderId="36" xfId="0" applyFont="1" applyBorder="1"/>
    <xf numFmtId="0" fontId="11" fillId="0" borderId="0" xfId="0" applyFont="1" applyAlignment="1">
      <alignment vertical="center"/>
    </xf>
    <xf numFmtId="0" fontId="6" fillId="0" borderId="0" xfId="0" applyFont="1" applyAlignment="1">
      <alignment horizontal="left" vertical="top"/>
    </xf>
    <xf numFmtId="0" fontId="4" fillId="5" borderId="2" xfId="0" applyFont="1" applyFill="1" applyBorder="1" applyAlignment="1">
      <alignment horizontal="center" vertical="center"/>
    </xf>
    <xf numFmtId="166" fontId="8" fillId="0" borderId="2" xfId="0" applyNumberFormat="1" applyFont="1" applyBorder="1"/>
    <xf numFmtId="3" fontId="8" fillId="0" borderId="2" xfId="0" applyNumberFormat="1" applyFont="1" applyBorder="1"/>
    <xf numFmtId="3" fontId="8" fillId="0" borderId="0" xfId="0" applyNumberFormat="1" applyFont="1"/>
    <xf numFmtId="0" fontId="4" fillId="5" borderId="0" xfId="0" applyFont="1" applyFill="1" applyAlignment="1">
      <alignment horizontal="center" vertical="center"/>
    </xf>
    <xf numFmtId="166" fontId="4" fillId="5" borderId="0" xfId="0" applyNumberFormat="1" applyFont="1" applyFill="1" applyAlignment="1">
      <alignment horizontal="center" vertical="center"/>
    </xf>
    <xf numFmtId="0" fontId="8" fillId="0" borderId="1" xfId="0" applyFont="1" applyBorder="1"/>
    <xf numFmtId="166" fontId="8" fillId="0" borderId="1" xfId="0" applyNumberFormat="1" applyFont="1" applyBorder="1" applyAlignment="1">
      <alignment horizontal="left"/>
    </xf>
    <xf numFmtId="166" fontId="8" fillId="0" borderId="1" xfId="0" applyNumberFormat="1" applyFont="1" applyBorder="1"/>
    <xf numFmtId="166" fontId="12" fillId="0" borderId="1" xfId="0" applyNumberFormat="1" applyFont="1" applyBorder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0" fillId="7" borderId="0" xfId="0" applyFill="1"/>
    <xf numFmtId="0" fontId="0" fillId="0" borderId="43" xfId="0" applyBorder="1" applyAlignment="1">
      <alignment horizontal="left"/>
    </xf>
    <xf numFmtId="166" fontId="0" fillId="0" borderId="43" xfId="0" applyNumberFormat="1" applyBorder="1"/>
    <xf numFmtId="0" fontId="0" fillId="0" borderId="43" xfId="0" applyBorder="1"/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8" fillId="0" borderId="11" xfId="0" applyFont="1" applyBorder="1"/>
    <xf numFmtId="0" fontId="8" fillId="0" borderId="12" xfId="0" applyFont="1" applyBorder="1"/>
    <xf numFmtId="0" fontId="8" fillId="0" borderId="43" xfId="0" applyFont="1" applyBorder="1"/>
    <xf numFmtId="166" fontId="8" fillId="0" borderId="43" xfId="0" applyNumberFormat="1" applyFont="1" applyBorder="1" applyAlignment="1">
      <alignment horizontal="left"/>
    </xf>
    <xf numFmtId="166" fontId="8" fillId="0" borderId="43" xfId="0" applyNumberFormat="1" applyFont="1" applyBorder="1"/>
    <xf numFmtId="166" fontId="12" fillId="0" borderId="43" xfId="0" applyNumberFormat="1" applyFont="1" applyBorder="1"/>
    <xf numFmtId="166" fontId="0" fillId="0" borderId="43" xfId="0" applyNumberFormat="1" applyBorder="1" applyAlignment="1">
      <alignment horizontal="left"/>
    </xf>
    <xf numFmtId="0" fontId="13" fillId="0" borderId="43" xfId="0" applyFont="1" applyBorder="1"/>
    <xf numFmtId="0" fontId="8" fillId="0" borderId="13" xfId="0" applyFont="1" applyBorder="1"/>
    <xf numFmtId="0" fontId="8" fillId="0" borderId="15" xfId="0" applyFont="1" applyBorder="1"/>
    <xf numFmtId="0" fontId="13" fillId="7" borderId="0" xfId="0" applyFont="1" applyFill="1"/>
    <xf numFmtId="0" fontId="4" fillId="0" borderId="2" xfId="0" applyFont="1" applyBorder="1" applyAlignment="1">
      <alignment horizont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5" xfId="0" applyFont="1" applyFill="1" applyBorder="1" applyAlignment="1">
      <alignment horizontal="left" vertical="center"/>
    </xf>
    <xf numFmtId="0" fontId="4" fillId="2" borderId="36" xfId="0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66" fontId="4" fillId="5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25">
    <dxf>
      <font>
        <color theme="2" tint="-0.499984740745262"/>
      </font>
    </dxf>
    <dxf>
      <font>
        <color theme="2" tint="-0.499984740745262"/>
      </font>
    </dxf>
    <dxf>
      <alignment horizontal="left" readingOrder="0"/>
    </dxf>
    <dxf>
      <border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top style="thin">
          <color auto="1"/>
        </top>
        <bottom style="thin">
          <color auto="1"/>
        </bottom>
        <horizontal style="thin">
          <color auto="1"/>
        </horizontal>
      </border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numFmt numFmtId="166" formatCode="[$$-1009]#,##0"/>
    </dxf>
    <dxf>
      <numFmt numFmtId="165" formatCode="&quot;$&quot;#,##0.00_);[Red]\(&quot;$&quot;#,##0.00\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&quot;$&quot;#,##0.00_);[Red]\(&quot;$&quot;#,##0.00\)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&quot;$&quot;#,##0.00_);[Red]\(&quot;$&quot;#,##0.00\)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$&quot;#,##0_);[Red]\(&quot;$&quot;#,##0\)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rgb="FF00B0F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'Country sales'!$K$5:$K$10</c:f>
              <c:strCache>
                <c:ptCount val="6"/>
                <c:pt idx="0">
                  <c:v>India</c:v>
                </c:pt>
                <c:pt idx="1">
                  <c:v>Canada</c:v>
                </c:pt>
                <c:pt idx="2">
                  <c:v>New Zealand</c:v>
                </c:pt>
                <c:pt idx="3">
                  <c:v>USA</c:v>
                </c:pt>
                <c:pt idx="4">
                  <c:v>UK</c:v>
                </c:pt>
                <c:pt idx="5">
                  <c:v>Australia</c:v>
                </c:pt>
              </c:strCache>
            </c:strRef>
          </c:cat>
          <c:val>
            <c:numRef>
              <c:f>'Country sales'!$L$5:$L$10</c:f>
              <c:numCache>
                <c:formatCode>[$$-1009]#,##0</c:formatCode>
                <c:ptCount val="6"/>
                <c:pt idx="0">
                  <c:v>252469</c:v>
                </c:pt>
                <c:pt idx="1">
                  <c:v>237944</c:v>
                </c:pt>
                <c:pt idx="2">
                  <c:v>218813</c:v>
                </c:pt>
                <c:pt idx="3">
                  <c:v>189434</c:v>
                </c:pt>
                <c:pt idx="4">
                  <c:v>173530</c:v>
                </c:pt>
                <c:pt idx="5">
                  <c:v>168679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8-4E58-866C-F8137B4D7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345408"/>
        <c:axId val="45347200"/>
      </c:barChart>
      <c:catAx>
        <c:axId val="45345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7200"/>
        <c:crosses val="autoZero"/>
        <c:auto val="1"/>
        <c:lblAlgn val="ctr"/>
        <c:lblOffset val="100"/>
        <c:noMultiLvlLbl val="0"/>
      </c:catAx>
      <c:valAx>
        <c:axId val="453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10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12</xdr:row>
      <xdr:rowOff>190500</xdr:rowOff>
    </xdr:from>
    <xdr:to>
      <xdr:col>7</xdr:col>
      <xdr:colOff>657224</xdr:colOff>
      <xdr:row>27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/AppData/Roaming/Microsoft/Excel/Excel%20Data%20analysis%20Project%20(version%201).xlsb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MED IQLAS KHAN" refreshedDate="44591.511486226853" createdVersion="4" refreshedVersion="4" minRefreshableVersion="3" recordCount="300" xr:uid="{00000000-000A-0000-FFFF-FFFF06000000}">
  <cacheSource type="worksheet">
    <worksheetSource ref="C4:E304" sheet="Sheet8" r:id="rId2"/>
  </cacheSource>
  <cacheFields count="3">
    <cacheField name="Products " numFmtId="0">
      <sharedItems count="22">
        <s v="70% Dark Bites"/>
        <s v="Choco Coated Almonds"/>
        <s v="Almond Choco"/>
        <s v="Drinking Coco"/>
        <s v="White Choc"/>
        <s v="Peanut Butter Cubes"/>
        <s v="Smooth Sliky Salty"/>
        <s v="After Nines"/>
        <s v="50% Dark Bites"/>
        <s v="Eclairs"/>
        <s v="Mint Chip Choco"/>
        <s v="Milk Bars"/>
        <s v="Manuka Honey Choco"/>
        <s v="Orange Choco"/>
        <s v="Fruit &amp; Nut Bars"/>
        <s v="99% Dark &amp; Pure"/>
        <s v="Raspberry Choco"/>
        <s v="85% Dark Bars"/>
        <s v="Organic Choco Syrup"/>
        <s v="Caramel Stuffed Bars"/>
        <s v="Spicy Special Slims"/>
        <s v="Baker's Choco Chips"/>
      </sharedItems>
    </cacheField>
    <cacheField name="Amount " numFmtId="166">
      <sharedItems containsSemiMixedTypes="0" containsString="0" containsNumber="1" containsInteger="1" minValue="0" maxValue="16184" count="268">
        <n v="1624"/>
        <n v="6706"/>
        <n v="959"/>
        <n v="9632"/>
        <n v="2100"/>
        <n v="8869"/>
        <n v="2681"/>
        <n v="5012"/>
        <n v="1281"/>
        <n v="4991"/>
        <n v="1785"/>
        <n v="3983"/>
        <n v="2646"/>
        <n v="252"/>
        <n v="2464"/>
        <n v="2114"/>
        <n v="7693"/>
        <n v="15610"/>
        <n v="336"/>
        <n v="9443"/>
        <n v="8155"/>
        <n v="1701"/>
        <n v="2205"/>
        <n v="1771"/>
        <n v="10311"/>
        <n v="21"/>
        <n v="1974"/>
        <n v="6314"/>
        <n v="4683"/>
        <n v="6398"/>
        <n v="553"/>
        <n v="7021"/>
        <n v="5817"/>
        <n v="3976"/>
        <n v="1134"/>
        <n v="6027"/>
        <n v="1904"/>
        <n v="3262"/>
        <n v="2289"/>
        <n v="6986"/>
        <n v="4417"/>
        <n v="1442"/>
        <n v="2415"/>
        <n v="238"/>
        <n v="4949"/>
        <n v="5075"/>
        <n v="9198"/>
        <n v="3339"/>
        <n v="5019"/>
        <n v="16184"/>
        <n v="497"/>
        <n v="8211"/>
        <n v="6580"/>
        <n v="4760"/>
        <n v="5439"/>
        <n v="1463"/>
        <n v="7777"/>
        <n v="1085"/>
        <n v="182"/>
        <n v="4242"/>
        <n v="6118"/>
        <n v="2317"/>
        <n v="938"/>
        <n v="9709"/>
        <n v="4487"/>
        <n v="4018"/>
        <n v="861"/>
        <n v="5586"/>
        <n v="2226"/>
        <n v="14329"/>
        <n v="8463"/>
        <n v="2891"/>
        <n v="3773"/>
        <n v="854"/>
        <n v="4970"/>
        <n v="98"/>
        <n v="13391"/>
        <n v="8890"/>
        <n v="56"/>
        <n v="3808"/>
        <n v="63"/>
        <n v="7812"/>
        <n v="973"/>
        <n v="567"/>
        <n v="2471"/>
        <n v="7189"/>
        <n v="7455"/>
        <n v="3108"/>
        <n v="469"/>
        <n v="2737"/>
        <n v="4305"/>
        <n v="2408"/>
        <n v="12348"/>
        <n v="3689"/>
        <n v="2870"/>
        <n v="798"/>
        <n v="2933"/>
        <n v="2744"/>
        <n v="9772"/>
        <n v="1568"/>
        <n v="11417"/>
        <n v="6748"/>
        <n v="1407"/>
        <n v="2023"/>
        <n v="5236"/>
        <n v="1925"/>
        <n v="6608"/>
        <n v="8008"/>
        <n v="1428"/>
        <n v="525"/>
        <n v="1505"/>
        <n v="6755"/>
        <n v="11571"/>
        <n v="2541"/>
        <n v="1526"/>
        <n v="6125"/>
        <n v="847"/>
        <n v="4753"/>
        <n v="2793"/>
        <n v="4606"/>
        <n v="5551"/>
        <n v="6657"/>
        <n v="4438"/>
        <n v="168"/>
        <n v="6391"/>
        <n v="518"/>
        <n v="5677"/>
        <n v="6048"/>
        <n v="3752"/>
        <n v="4480"/>
        <n v="259"/>
        <n v="42"/>
        <n v="2478"/>
        <n v="7847"/>
        <n v="9926"/>
        <n v="819"/>
        <n v="3052"/>
        <n v="6832"/>
        <n v="2016"/>
        <n v="7322"/>
        <n v="357"/>
        <n v="3192"/>
        <n v="8435"/>
        <n v="0"/>
        <n v="8862"/>
        <n v="3556"/>
        <n v="7280"/>
        <n v="3402"/>
        <n v="4592"/>
        <n v="7833"/>
        <n v="7651"/>
        <n v="2275"/>
        <n v="5670"/>
        <n v="2135"/>
        <n v="2779"/>
        <n v="12950"/>
        <n v="3794"/>
        <n v="2583"/>
        <n v="4585"/>
        <n v="1652"/>
        <n v="2009"/>
        <n v="3388"/>
        <n v="623"/>
        <n v="10073"/>
        <n v="1561"/>
        <n v="11522"/>
        <n v="3059"/>
        <n v="2324"/>
        <n v="4956"/>
        <n v="5355"/>
        <n v="7259"/>
        <n v="6279"/>
        <n v="3864"/>
        <n v="6146"/>
        <n v="2639"/>
        <n v="1890"/>
        <n v="1932"/>
        <n v="6300"/>
        <n v="560"/>
        <n v="2856"/>
        <n v="707"/>
        <n v="3598"/>
        <n v="6853"/>
        <n v="4725"/>
        <n v="10304"/>
        <n v="1274"/>
        <n v="3101"/>
        <n v="1057"/>
        <n v="5306"/>
        <n v="1778"/>
        <n v="1638"/>
        <n v="154"/>
        <n v="9835"/>
        <n v="7273"/>
        <n v="6909"/>
        <n v="3920"/>
        <n v="4858"/>
        <n v="3549"/>
        <n v="966"/>
        <n v="385"/>
        <n v="2219"/>
        <n v="2954"/>
        <n v="280"/>
        <n v="4802"/>
        <n v="4137"/>
        <n v="9051"/>
        <n v="2919"/>
        <n v="5915"/>
        <n v="2562"/>
        <n v="8813"/>
        <n v="6111"/>
        <n v="3507"/>
        <n v="4319"/>
        <n v="609"/>
        <n v="6370"/>
        <n v="5474"/>
        <n v="3164"/>
        <n v="1302"/>
        <n v="7308"/>
        <n v="6132"/>
        <n v="3472"/>
        <n v="9660"/>
        <n v="2436"/>
        <n v="9506"/>
        <n v="245"/>
        <n v="2702"/>
        <n v="700"/>
        <n v="3759"/>
        <n v="1589"/>
        <n v="5194"/>
        <n v="945"/>
        <n v="1988"/>
        <n v="6734"/>
        <n v="217"/>
        <n v="4424"/>
        <n v="189"/>
        <n v="490"/>
        <n v="434"/>
        <n v="10129"/>
        <n v="6433"/>
        <n v="2212"/>
        <n v="3829"/>
        <n v="5775"/>
        <n v="1071"/>
        <n v="2863"/>
        <n v="1617"/>
        <n v="6818"/>
        <n v="3094"/>
        <n v="2989"/>
        <n v="2268"/>
        <n v="7511"/>
        <n v="4326"/>
        <n v="4935"/>
        <n v="4781"/>
        <n v="7483"/>
        <n v="6860"/>
        <n v="9002"/>
        <n v="1400"/>
        <n v="4053"/>
        <n v="2149"/>
        <n v="3640"/>
        <n v="630"/>
        <n v="2429"/>
        <n v="2142"/>
        <n v="6454"/>
        <n v="8841"/>
        <n v="714"/>
        <n v="3850"/>
      </sharedItems>
    </cacheField>
    <cacheField name="Units " numFmtId="3">
      <sharedItems containsSemiMixedTypes="0" containsString="0" containsNumber="1" containsInteger="1" minValue="0" maxValue="5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  <x v="0"/>
    <n v="114"/>
  </r>
  <r>
    <x v="1"/>
    <x v="1"/>
    <n v="459"/>
  </r>
  <r>
    <x v="2"/>
    <x v="2"/>
    <n v="147"/>
  </r>
  <r>
    <x v="3"/>
    <x v="3"/>
    <n v="288"/>
  </r>
  <r>
    <x v="4"/>
    <x v="4"/>
    <n v="414"/>
  </r>
  <r>
    <x v="5"/>
    <x v="5"/>
    <n v="432"/>
  </r>
  <r>
    <x v="6"/>
    <x v="6"/>
    <n v="54"/>
  </r>
  <r>
    <x v="7"/>
    <x v="7"/>
    <n v="210"/>
  </r>
  <r>
    <x v="8"/>
    <x v="8"/>
    <n v="75"/>
  </r>
  <r>
    <x v="8"/>
    <x v="9"/>
    <n v="12"/>
  </r>
  <r>
    <x v="4"/>
    <x v="10"/>
    <n v="462"/>
  </r>
  <r>
    <x v="9"/>
    <x v="11"/>
    <n v="144"/>
  </r>
  <r>
    <x v="10"/>
    <x v="12"/>
    <n v="120"/>
  </r>
  <r>
    <x v="11"/>
    <x v="13"/>
    <n v="54"/>
  </r>
  <r>
    <x v="4"/>
    <x v="14"/>
    <n v="234"/>
  </r>
  <r>
    <x v="12"/>
    <x v="15"/>
    <n v="66"/>
  </r>
  <r>
    <x v="6"/>
    <x v="16"/>
    <n v="87"/>
  </r>
  <r>
    <x v="13"/>
    <x v="17"/>
    <n v="339"/>
  </r>
  <r>
    <x v="7"/>
    <x v="18"/>
    <n v="144"/>
  </r>
  <r>
    <x v="13"/>
    <x v="19"/>
    <n v="162"/>
  </r>
  <r>
    <x v="14"/>
    <x v="20"/>
    <n v="90"/>
  </r>
  <r>
    <x v="14"/>
    <x v="21"/>
    <n v="234"/>
  </r>
  <r>
    <x v="7"/>
    <x v="22"/>
    <n v="141"/>
  </r>
  <r>
    <x v="15"/>
    <x v="23"/>
    <n v="204"/>
  </r>
  <r>
    <x v="16"/>
    <x v="15"/>
    <n v="186"/>
  </r>
  <r>
    <x v="11"/>
    <x v="24"/>
    <n v="231"/>
  </r>
  <r>
    <x v="10"/>
    <x v="25"/>
    <n v="168"/>
  </r>
  <r>
    <x v="13"/>
    <x v="26"/>
    <n v="195"/>
  </r>
  <r>
    <x v="14"/>
    <x v="27"/>
    <n v="15"/>
  </r>
  <r>
    <x v="14"/>
    <x v="28"/>
    <n v="30"/>
  </r>
  <r>
    <x v="17"/>
    <x v="29"/>
    <n v="102"/>
  </r>
  <r>
    <x v="15"/>
    <x v="30"/>
    <n v="15"/>
  </r>
  <r>
    <x v="0"/>
    <x v="31"/>
    <n v="183"/>
  </r>
  <r>
    <x v="7"/>
    <x v="32"/>
    <n v="12"/>
  </r>
  <r>
    <x v="8"/>
    <x v="33"/>
    <n v="72"/>
  </r>
  <r>
    <x v="18"/>
    <x v="34"/>
    <n v="282"/>
  </r>
  <r>
    <x v="19"/>
    <x v="35"/>
    <n v="144"/>
  </r>
  <r>
    <x v="10"/>
    <x v="36"/>
    <n v="405"/>
  </r>
  <r>
    <x v="1"/>
    <x v="37"/>
    <n v="75"/>
  </r>
  <r>
    <x v="18"/>
    <x v="38"/>
    <n v="135"/>
  </r>
  <r>
    <x v="18"/>
    <x v="39"/>
    <n v="21"/>
  </r>
  <r>
    <x v="14"/>
    <x v="40"/>
    <n v="153"/>
  </r>
  <r>
    <x v="16"/>
    <x v="41"/>
    <n v="15"/>
  </r>
  <r>
    <x v="8"/>
    <x v="42"/>
    <n v="255"/>
  </r>
  <r>
    <x v="15"/>
    <x v="43"/>
    <n v="18"/>
  </r>
  <r>
    <x v="14"/>
    <x v="44"/>
    <n v="189"/>
  </r>
  <r>
    <x v="1"/>
    <x v="45"/>
    <n v="21"/>
  </r>
  <r>
    <x v="10"/>
    <x v="46"/>
    <n v="36"/>
  </r>
  <r>
    <x v="12"/>
    <x v="47"/>
    <n v="75"/>
  </r>
  <r>
    <x v="9"/>
    <x v="48"/>
    <n v="156"/>
  </r>
  <r>
    <x v="10"/>
    <x v="49"/>
    <n v="39"/>
  </r>
  <r>
    <x v="20"/>
    <x v="50"/>
    <n v="63"/>
  </r>
  <r>
    <x v="12"/>
    <x v="51"/>
    <n v="75"/>
  </r>
  <r>
    <x v="19"/>
    <x v="52"/>
    <n v="183"/>
  </r>
  <r>
    <x v="11"/>
    <x v="53"/>
    <n v="69"/>
  </r>
  <r>
    <x v="4"/>
    <x v="54"/>
    <n v="30"/>
  </r>
  <r>
    <x v="9"/>
    <x v="55"/>
    <n v="39"/>
  </r>
  <r>
    <x v="1"/>
    <x v="56"/>
    <n v="504"/>
  </r>
  <r>
    <x v="12"/>
    <x v="57"/>
    <n v="273"/>
  </r>
  <r>
    <x v="6"/>
    <x v="58"/>
    <n v="48"/>
  </r>
  <r>
    <x v="18"/>
    <x v="59"/>
    <n v="207"/>
  </r>
  <r>
    <x v="1"/>
    <x v="60"/>
    <n v="9"/>
  </r>
  <r>
    <x v="14"/>
    <x v="61"/>
    <n v="261"/>
  </r>
  <r>
    <x v="10"/>
    <x v="62"/>
    <n v="6"/>
  </r>
  <r>
    <x v="16"/>
    <x v="63"/>
    <n v="30"/>
  </r>
  <r>
    <x v="13"/>
    <x v="22"/>
    <n v="138"/>
  </r>
  <r>
    <x v="9"/>
    <x v="64"/>
    <n v="111"/>
  </r>
  <r>
    <x v="3"/>
    <x v="42"/>
    <n v="15"/>
  </r>
  <r>
    <x v="15"/>
    <x v="65"/>
    <n v="162"/>
  </r>
  <r>
    <x v="15"/>
    <x v="66"/>
    <n v="195"/>
  </r>
  <r>
    <x v="8"/>
    <x v="67"/>
    <n v="525"/>
  </r>
  <r>
    <x v="5"/>
    <x v="68"/>
    <n v="48"/>
  </r>
  <r>
    <x v="19"/>
    <x v="69"/>
    <n v="150"/>
  </r>
  <r>
    <x v="13"/>
    <x v="70"/>
    <n v="492"/>
  </r>
  <r>
    <x v="12"/>
    <x v="71"/>
    <n v="102"/>
  </r>
  <r>
    <x v="14"/>
    <x v="72"/>
    <n v="165"/>
  </r>
  <r>
    <x v="19"/>
    <x v="73"/>
    <n v="309"/>
  </r>
  <r>
    <x v="9"/>
    <x v="74"/>
    <n v="156"/>
  </r>
  <r>
    <x v="21"/>
    <x v="75"/>
    <n v="159"/>
  </r>
  <r>
    <x v="16"/>
    <x v="76"/>
    <n v="201"/>
  </r>
  <r>
    <x v="6"/>
    <x v="77"/>
    <n v="210"/>
  </r>
  <r>
    <x v="11"/>
    <x v="78"/>
    <n v="51"/>
  </r>
  <r>
    <x v="4"/>
    <x v="47"/>
    <n v="39"/>
  </r>
  <r>
    <x v="3"/>
    <x v="79"/>
    <n v="279"/>
  </r>
  <r>
    <x v="11"/>
    <x v="80"/>
    <n v="123"/>
  </r>
  <r>
    <x v="18"/>
    <x v="81"/>
    <n v="81"/>
  </r>
  <r>
    <x v="15"/>
    <x v="16"/>
    <n v="21"/>
  </r>
  <r>
    <x v="19"/>
    <x v="82"/>
    <n v="162"/>
  </r>
  <r>
    <x v="20"/>
    <x v="83"/>
    <n v="228"/>
  </r>
  <r>
    <x v="12"/>
    <x v="84"/>
    <n v="342"/>
  </r>
  <r>
    <x v="11"/>
    <x v="85"/>
    <n v="54"/>
  </r>
  <r>
    <x v="19"/>
    <x v="86"/>
    <n v="216"/>
  </r>
  <r>
    <x v="21"/>
    <x v="87"/>
    <n v="54"/>
  </r>
  <r>
    <x v="4"/>
    <x v="88"/>
    <n v="75"/>
  </r>
  <r>
    <x v="14"/>
    <x v="89"/>
    <n v="93"/>
  </r>
  <r>
    <x v="4"/>
    <x v="90"/>
    <n v="156"/>
  </r>
  <r>
    <x v="9"/>
    <x v="91"/>
    <n v="9"/>
  </r>
  <r>
    <x v="15"/>
    <x v="8"/>
    <n v="18"/>
  </r>
  <r>
    <x v="1"/>
    <x v="92"/>
    <n v="234"/>
  </r>
  <r>
    <x v="19"/>
    <x v="93"/>
    <n v="312"/>
  </r>
  <r>
    <x v="15"/>
    <x v="94"/>
    <n v="300"/>
  </r>
  <r>
    <x v="18"/>
    <x v="95"/>
    <n v="519"/>
  </r>
  <r>
    <x v="20"/>
    <x v="96"/>
    <n v="9"/>
  </r>
  <r>
    <x v="2"/>
    <x v="97"/>
    <n v="9"/>
  </r>
  <r>
    <x v="5"/>
    <x v="98"/>
    <n v="90"/>
  </r>
  <r>
    <x v="4"/>
    <x v="99"/>
    <n v="96"/>
  </r>
  <r>
    <x v="10"/>
    <x v="100"/>
    <n v="21"/>
  </r>
  <r>
    <x v="21"/>
    <x v="101"/>
    <n v="48"/>
  </r>
  <r>
    <x v="18"/>
    <x v="102"/>
    <n v="72"/>
  </r>
  <r>
    <x v="12"/>
    <x v="103"/>
    <n v="168"/>
  </r>
  <r>
    <x v="21"/>
    <x v="104"/>
    <n v="51"/>
  </r>
  <r>
    <x v="15"/>
    <x v="105"/>
    <n v="192"/>
  </r>
  <r>
    <x v="8"/>
    <x v="106"/>
    <n v="225"/>
  </r>
  <r>
    <x v="21"/>
    <x v="107"/>
    <n v="456"/>
  </r>
  <r>
    <x v="4"/>
    <x v="108"/>
    <n v="93"/>
  </r>
  <r>
    <x v="2"/>
    <x v="109"/>
    <n v="48"/>
  </r>
  <r>
    <x v="3"/>
    <x v="110"/>
    <n v="102"/>
  </r>
  <r>
    <x v="0"/>
    <x v="111"/>
    <n v="252"/>
  </r>
  <r>
    <x v="3"/>
    <x v="112"/>
    <n v="138"/>
  </r>
  <r>
    <x v="4"/>
    <x v="113"/>
    <n v="90"/>
  </r>
  <r>
    <x v="0"/>
    <x v="114"/>
    <n v="240"/>
  </r>
  <r>
    <x v="2"/>
    <x v="115"/>
    <n v="102"/>
  </r>
  <r>
    <x v="18"/>
    <x v="116"/>
    <n v="129"/>
  </r>
  <r>
    <x v="18"/>
    <x v="117"/>
    <n v="300"/>
  </r>
  <r>
    <x v="5"/>
    <x v="2"/>
    <n v="135"/>
  </r>
  <r>
    <x v="17"/>
    <x v="118"/>
    <n v="114"/>
  </r>
  <r>
    <x v="8"/>
    <x v="119"/>
    <n v="63"/>
  </r>
  <r>
    <x v="12"/>
    <x v="120"/>
    <n v="252"/>
  </r>
  <r>
    <x v="1"/>
    <x v="121"/>
    <n v="303"/>
  </r>
  <r>
    <x v="9"/>
    <x v="122"/>
    <n v="246"/>
  </r>
  <r>
    <x v="7"/>
    <x v="123"/>
    <n v="84"/>
  </r>
  <r>
    <x v="9"/>
    <x v="56"/>
    <n v="39"/>
  </r>
  <r>
    <x v="9"/>
    <x v="47"/>
    <n v="348"/>
  </r>
  <r>
    <x v="5"/>
    <x v="124"/>
    <n v="48"/>
  </r>
  <r>
    <x v="7"/>
    <x v="125"/>
    <n v="75"/>
  </r>
  <r>
    <x v="19"/>
    <x v="126"/>
    <n v="258"/>
  </r>
  <r>
    <x v="9"/>
    <x v="127"/>
    <n v="27"/>
  </r>
  <r>
    <x v="1"/>
    <x v="128"/>
    <n v="213"/>
  </r>
  <r>
    <x v="12"/>
    <x v="129"/>
    <n v="357"/>
  </r>
  <r>
    <x v="2"/>
    <x v="130"/>
    <n v="207"/>
  </r>
  <r>
    <x v="0"/>
    <x v="131"/>
    <n v="150"/>
  </r>
  <r>
    <x v="21"/>
    <x v="75"/>
    <n v="204"/>
  </r>
  <r>
    <x v="18"/>
    <x v="132"/>
    <n v="21"/>
  </r>
  <r>
    <x v="5"/>
    <x v="133"/>
    <n v="174"/>
  </r>
  <r>
    <x v="9"/>
    <x v="134"/>
    <n v="201"/>
  </r>
  <r>
    <x v="11"/>
    <x v="135"/>
    <n v="510"/>
  </r>
  <r>
    <x v="12"/>
    <x v="136"/>
    <n v="378"/>
  </r>
  <r>
    <x v="20"/>
    <x v="137"/>
    <n v="27"/>
  </r>
  <r>
    <x v="10"/>
    <x v="138"/>
    <n v="117"/>
  </r>
  <r>
    <x v="20"/>
    <x v="139"/>
    <n v="36"/>
  </r>
  <r>
    <x v="5"/>
    <x v="140"/>
    <n v="126"/>
  </r>
  <r>
    <x v="4"/>
    <x v="141"/>
    <n v="72"/>
  </r>
  <r>
    <x v="7"/>
    <x v="142"/>
    <n v="42"/>
  </r>
  <r>
    <x v="12"/>
    <x v="143"/>
    <n v="135"/>
  </r>
  <r>
    <x v="17"/>
    <x v="144"/>
    <n v="189"/>
  </r>
  <r>
    <x v="19"/>
    <x v="145"/>
    <n v="459"/>
  </r>
  <r>
    <x v="16"/>
    <x v="146"/>
    <n v="201"/>
  </r>
  <r>
    <x v="0"/>
    <x v="147"/>
    <n v="366"/>
  </r>
  <r>
    <x v="12"/>
    <x v="148"/>
    <n v="324"/>
  </r>
  <r>
    <x v="16"/>
    <x v="149"/>
    <n v="243"/>
  </r>
  <r>
    <x v="20"/>
    <x v="150"/>
    <n v="213"/>
  </r>
  <r>
    <x v="0"/>
    <x v="151"/>
    <n v="447"/>
  </r>
  <r>
    <x v="11"/>
    <x v="152"/>
    <n v="297"/>
  </r>
  <r>
    <x v="10"/>
    <x v="153"/>
    <n v="27"/>
  </r>
  <r>
    <x v="14"/>
    <x v="154"/>
    <n v="75"/>
  </r>
  <r>
    <x v="5"/>
    <x v="155"/>
    <n v="30"/>
  </r>
  <r>
    <x v="3"/>
    <x v="12"/>
    <n v="177"/>
  </r>
  <r>
    <x v="5"/>
    <x v="156"/>
    <n v="159"/>
  </r>
  <r>
    <x v="5"/>
    <x v="135"/>
    <n v="306"/>
  </r>
  <r>
    <x v="13"/>
    <x v="157"/>
    <n v="18"/>
  </r>
  <r>
    <x v="15"/>
    <x v="158"/>
    <n v="240"/>
  </r>
  <r>
    <x v="5"/>
    <x v="159"/>
    <n v="93"/>
  </r>
  <r>
    <x v="21"/>
    <x v="9"/>
    <n v="9"/>
  </r>
  <r>
    <x v="10"/>
    <x v="160"/>
    <n v="219"/>
  </r>
  <r>
    <x v="7"/>
    <x v="99"/>
    <n v="141"/>
  </r>
  <r>
    <x v="13"/>
    <x v="161"/>
    <n v="123"/>
  </r>
  <r>
    <x v="17"/>
    <x v="162"/>
    <n v="51"/>
  </r>
  <r>
    <x v="2"/>
    <x v="163"/>
    <n v="120"/>
  </r>
  <r>
    <x v="21"/>
    <x v="164"/>
    <n v="27"/>
  </r>
  <r>
    <x v="18"/>
    <x v="165"/>
    <n v="204"/>
  </r>
  <r>
    <x v="11"/>
    <x v="61"/>
    <n v="123"/>
  </r>
  <r>
    <x v="19"/>
    <x v="166"/>
    <n v="27"/>
  </r>
  <r>
    <x v="21"/>
    <x v="167"/>
    <n v="177"/>
  </r>
  <r>
    <x v="21"/>
    <x v="168"/>
    <n v="171"/>
  </r>
  <r>
    <x v="15"/>
    <x v="169"/>
    <n v="204"/>
  </r>
  <r>
    <x v="8"/>
    <x v="170"/>
    <n v="276"/>
  </r>
  <r>
    <x v="21"/>
    <x v="171"/>
    <n v="45"/>
  </r>
  <r>
    <x v="12"/>
    <x v="113"/>
    <n v="45"/>
  </r>
  <r>
    <x v="18"/>
    <x v="172"/>
    <n v="177"/>
  </r>
  <r>
    <x v="11"/>
    <x v="173"/>
    <n v="63"/>
  </r>
  <r>
    <x v="3"/>
    <x v="174"/>
    <n v="204"/>
  </r>
  <r>
    <x v="7"/>
    <x v="175"/>
    <n v="195"/>
  </r>
  <r>
    <x v="8"/>
    <x v="176"/>
    <n v="369"/>
  </r>
  <r>
    <x v="4"/>
    <x v="177"/>
    <n v="42"/>
  </r>
  <r>
    <x v="0"/>
    <x v="178"/>
    <n v="81"/>
  </r>
  <r>
    <x v="21"/>
    <x v="179"/>
    <n v="246"/>
  </r>
  <r>
    <x v="9"/>
    <x v="180"/>
    <n v="174"/>
  </r>
  <r>
    <x v="0"/>
    <x v="181"/>
    <n v="81"/>
  </r>
  <r>
    <x v="7"/>
    <x v="182"/>
    <n v="372"/>
  </r>
  <r>
    <x v="10"/>
    <x v="183"/>
    <n v="174"/>
  </r>
  <r>
    <x v="1"/>
    <x v="184"/>
    <n v="84"/>
  </r>
  <r>
    <x v="10"/>
    <x v="185"/>
    <n v="225"/>
  </r>
  <r>
    <x v="0"/>
    <x v="114"/>
    <n v="105"/>
  </r>
  <r>
    <x v="19"/>
    <x v="186"/>
    <n v="225"/>
  </r>
  <r>
    <x v="8"/>
    <x v="187"/>
    <n v="54"/>
  </r>
  <r>
    <x v="21"/>
    <x v="188"/>
    <n v="0"/>
  </r>
  <r>
    <x v="17"/>
    <x v="65"/>
    <n v="171"/>
  </r>
  <r>
    <x v="10"/>
    <x v="62"/>
    <n v="189"/>
  </r>
  <r>
    <x v="3"/>
    <x v="189"/>
    <n v="270"/>
  </r>
  <r>
    <x v="0"/>
    <x v="190"/>
    <n v="63"/>
  </r>
  <r>
    <x v="4"/>
    <x v="191"/>
    <n v="21"/>
  </r>
  <r>
    <x v="7"/>
    <x v="192"/>
    <n v="207"/>
  </r>
  <r>
    <x v="13"/>
    <x v="193"/>
    <n v="96"/>
  </r>
  <r>
    <x v="7"/>
    <x v="194"/>
    <n v="81"/>
  </r>
  <r>
    <x v="17"/>
    <x v="195"/>
    <n v="306"/>
  </r>
  <r>
    <x v="20"/>
    <x v="196"/>
    <n v="279"/>
  </r>
  <r>
    <x v="2"/>
    <x v="197"/>
    <n v="3"/>
  </r>
  <r>
    <x v="18"/>
    <x v="198"/>
    <n v="198"/>
  </r>
  <r>
    <x v="3"/>
    <x v="199"/>
    <n v="249"/>
  </r>
  <r>
    <x v="10"/>
    <x v="200"/>
    <n v="75"/>
  </r>
  <r>
    <x v="1"/>
    <x v="201"/>
    <n v="189"/>
  </r>
  <r>
    <x v="1"/>
    <x v="202"/>
    <n v="87"/>
  </r>
  <r>
    <x v="0"/>
    <x v="60"/>
    <n v="174"/>
  </r>
  <r>
    <x v="16"/>
    <x v="203"/>
    <n v="36"/>
  </r>
  <r>
    <x v="17"/>
    <x v="204"/>
    <n v="60"/>
  </r>
  <r>
    <x v="14"/>
    <x v="103"/>
    <n v="78"/>
  </r>
  <r>
    <x v="0"/>
    <x v="205"/>
    <n v="57"/>
  </r>
  <r>
    <x v="19"/>
    <x v="206"/>
    <n v="45"/>
  </r>
  <r>
    <x v="7"/>
    <x v="207"/>
    <n v="3"/>
  </r>
  <r>
    <x v="16"/>
    <x v="208"/>
    <n v="6"/>
  </r>
  <r>
    <x v="4"/>
    <x v="209"/>
    <n v="21"/>
  </r>
  <r>
    <x v="3"/>
    <x v="210"/>
    <n v="3"/>
  </r>
  <r>
    <x v="6"/>
    <x v="211"/>
    <n v="288"/>
  </r>
  <r>
    <x v="11"/>
    <x v="212"/>
    <n v="30"/>
  </r>
  <r>
    <x v="21"/>
    <x v="213"/>
    <n v="87"/>
  </r>
  <r>
    <x v="18"/>
    <x v="214"/>
    <n v="30"/>
  </r>
  <r>
    <x v="15"/>
    <x v="215"/>
    <n v="168"/>
  </r>
  <r>
    <x v="18"/>
    <x v="216"/>
    <n v="306"/>
  </r>
  <r>
    <x v="2"/>
    <x v="217"/>
    <n v="402"/>
  </r>
  <r>
    <x v="19"/>
    <x v="218"/>
    <n v="327"/>
  </r>
  <r>
    <x v="18"/>
    <x v="219"/>
    <n v="93"/>
  </r>
  <r>
    <x v="8"/>
    <x v="220"/>
    <n v="96"/>
  </r>
  <r>
    <x v="3"/>
    <x v="221"/>
    <n v="27"/>
  </r>
  <r>
    <x v="21"/>
    <x v="222"/>
    <n v="99"/>
  </r>
  <r>
    <x v="5"/>
    <x v="223"/>
    <n v="87"/>
  </r>
  <r>
    <x v="20"/>
    <x v="224"/>
    <n v="288"/>
  </r>
  <r>
    <x v="13"/>
    <x v="225"/>
    <n v="363"/>
  </r>
  <r>
    <x v="9"/>
    <x v="226"/>
    <n v="87"/>
  </r>
  <r>
    <x v="9"/>
    <x v="227"/>
    <n v="150"/>
  </r>
  <r>
    <x v="9"/>
    <x v="228"/>
    <n v="303"/>
  </r>
  <r>
    <x v="19"/>
    <x v="229"/>
    <n v="288"/>
  </r>
  <r>
    <x v="11"/>
    <x v="230"/>
    <n v="75"/>
  </r>
  <r>
    <x v="6"/>
    <x v="231"/>
    <n v="39"/>
  </r>
  <r>
    <x v="1"/>
    <x v="232"/>
    <n v="123"/>
  </r>
  <r>
    <x v="2"/>
    <x v="233"/>
    <n v="36"/>
  </r>
  <r>
    <x v="7"/>
    <x v="171"/>
    <n v="237"/>
  </r>
  <r>
    <x v="11"/>
    <x v="234"/>
    <n v="201"/>
  </r>
  <r>
    <x v="9"/>
    <x v="235"/>
    <n v="48"/>
  </r>
  <r>
    <x v="7"/>
    <x v="236"/>
    <n v="84"/>
  </r>
  <r>
    <x v="20"/>
    <x v="237"/>
    <n v="87"/>
  </r>
  <r>
    <x v="0"/>
    <x v="238"/>
    <n v="312"/>
  </r>
  <r>
    <x v="19"/>
    <x v="159"/>
    <n v="102"/>
  </r>
  <r>
    <x v="20"/>
    <x v="239"/>
    <n v="78"/>
  </r>
  <r>
    <x v="14"/>
    <x v="240"/>
    <n v="117"/>
  </r>
  <r>
    <x v="15"/>
    <x v="213"/>
    <n v="99"/>
  </r>
  <r>
    <x v="17"/>
    <x v="190"/>
    <n v="48"/>
  </r>
  <r>
    <x v="16"/>
    <x v="241"/>
    <n v="24"/>
  </r>
  <r>
    <x v="16"/>
    <x v="242"/>
    <n v="42"/>
  </r>
  <r>
    <x v="13"/>
    <x v="243"/>
    <n v="270"/>
  </r>
  <r>
    <x v="14"/>
    <x v="48"/>
    <n v="150"/>
  </r>
  <r>
    <x v="16"/>
    <x v="244"/>
    <n v="42"/>
  </r>
  <r>
    <x v="12"/>
    <x v="245"/>
    <n v="126"/>
  </r>
  <r>
    <x v="21"/>
    <x v="246"/>
    <n v="6"/>
  </r>
  <r>
    <x v="16"/>
    <x v="121"/>
    <n v="276"/>
  </r>
  <r>
    <x v="9"/>
    <x v="206"/>
    <n v="93"/>
  </r>
  <r>
    <x v="6"/>
    <x v="247"/>
    <n v="246"/>
  </r>
  <r>
    <x v="17"/>
    <x v="248"/>
    <n v="3"/>
  </r>
  <r>
    <x v="18"/>
    <x v="249"/>
    <n v="63"/>
  </r>
  <r>
    <x v="6"/>
    <x v="117"/>
    <n v="246"/>
  </r>
  <r>
    <x v="15"/>
    <x v="250"/>
    <n v="120"/>
  </r>
  <r>
    <x v="6"/>
    <x v="251"/>
    <n v="348"/>
  </r>
  <r>
    <x v="14"/>
    <x v="252"/>
    <n v="126"/>
  </r>
  <r>
    <x v="0"/>
    <x v="253"/>
    <n v="123"/>
  </r>
  <r>
    <x v="4"/>
    <x v="254"/>
    <n v="45"/>
  </r>
  <r>
    <x v="2"/>
    <x v="255"/>
    <n v="126"/>
  </r>
  <r>
    <x v="12"/>
    <x v="256"/>
    <n v="72"/>
  </r>
  <r>
    <x v="12"/>
    <x v="257"/>
    <n v="135"/>
  </r>
  <r>
    <x v="7"/>
    <x v="258"/>
    <n v="24"/>
  </r>
  <r>
    <x v="6"/>
    <x v="259"/>
    <n v="117"/>
  </r>
  <r>
    <x v="12"/>
    <x v="260"/>
    <n v="51"/>
  </r>
  <r>
    <x v="14"/>
    <x v="261"/>
    <n v="36"/>
  </r>
  <r>
    <x v="18"/>
    <x v="262"/>
    <n v="144"/>
  </r>
  <r>
    <x v="4"/>
    <x v="263"/>
    <n v="114"/>
  </r>
  <r>
    <x v="0"/>
    <x v="264"/>
    <n v="54"/>
  </r>
  <r>
    <x v="10"/>
    <x v="64"/>
    <n v="333"/>
  </r>
  <r>
    <x v="2"/>
    <x v="62"/>
    <n v="366"/>
  </r>
  <r>
    <x v="21"/>
    <x v="265"/>
    <n v="303"/>
  </r>
  <r>
    <x v="5"/>
    <x v="65"/>
    <n v="126"/>
  </r>
  <r>
    <x v="16"/>
    <x v="266"/>
    <n v="231"/>
  </r>
  <r>
    <x v="4"/>
    <x v="267"/>
    <n v="1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2" cacheId="0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outline="1" outlineData="1" multipleFieldFilters="0" chartFormat="3">
  <location ref="B3:E25" firstHeaderRow="0" firstDataRow="1" firstDataCol="1"/>
  <pivotFields count="3">
    <pivotField axis="axisRow" showAll="0" sortType="descending">
      <items count="23">
        <item x="8"/>
        <item x="0"/>
        <item x="17"/>
        <item x="15"/>
        <item x="7"/>
        <item x="2"/>
        <item x="21"/>
        <item x="19"/>
        <item x="1"/>
        <item x="3"/>
        <item x="9"/>
        <item x="14"/>
        <item x="12"/>
        <item x="11"/>
        <item x="10"/>
        <item x="13"/>
        <item x="18"/>
        <item x="5"/>
        <item x="16"/>
        <item x="6"/>
        <item x="2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6" showAll="0"/>
    <pivotField dataField="1" numFmtId="3" showAll="0"/>
  </pivotFields>
  <rowFields count="1">
    <field x="0"/>
  </rowFields>
  <rowItems count="22">
    <i>
      <x v="7"/>
    </i>
    <i>
      <x v="8"/>
    </i>
    <i>
      <x v="6"/>
    </i>
    <i>
      <x v="16"/>
    </i>
    <i>
      <x v="17"/>
    </i>
    <i>
      <x v="18"/>
    </i>
    <i>
      <x v="1"/>
    </i>
    <i>
      <x v="4"/>
    </i>
    <i>
      <x v="10"/>
    </i>
    <i>
      <x v="14"/>
    </i>
    <i>
      <x v="12"/>
    </i>
    <i>
      <x v="21"/>
    </i>
    <i>
      <x v="11"/>
    </i>
    <i>
      <x v="15"/>
    </i>
    <i>
      <x v="9"/>
    </i>
    <i>
      <x v="13"/>
    </i>
    <i>
      <x v="3"/>
    </i>
    <i>
      <x/>
    </i>
    <i>
      <x v="19"/>
    </i>
    <i>
      <x v="20"/>
    </i>
    <i>
      <x v="2"/>
    </i>
    <i>
      <x v="5"/>
    </i>
  </rowItems>
  <colFields count="1">
    <field x="-2"/>
  </colFields>
  <colItems count="3">
    <i>
      <x/>
    </i>
    <i i="1">
      <x v="1"/>
    </i>
    <i i="2">
      <x v="2"/>
    </i>
  </colItems>
  <dataFields count="3">
    <dataField name="  Sum of" fld="1" baseField="0" baseItem="0" numFmtId="166"/>
    <dataField name=" Amount" fld="1" baseField="0" baseItem="0"/>
    <dataField name="      Sum of Units " fld="2" baseField="0" baseItem="0"/>
  </dataFields>
  <formats count="8">
    <format dxfId="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">
      <pivotArea field="0" type="button" dataOnly="0" labelOnly="1" outline="0" axis="axisRow" fieldPosition="0"/>
    </format>
    <format dxfId="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">
      <pivotArea outline="0" collapsedLevelsAreSubtotals="1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0">
      <pivotArea dataOnly="0" outline="0" fieldPosition="0">
        <references count="1">
          <reference field="4294967294" count="1">
            <x v="2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B3:H303" totalsRowShown="0" headerRowDxfId="24" dataDxfId="22" headerRowBorderDxfId="23" tableBorderDxfId="21">
  <autoFilter ref="B3:H303" xr:uid="{00000000-0009-0000-0100-000004000000}"/>
  <tableColumns count="7">
    <tableColumn id="1" xr3:uid="{00000000-0010-0000-0000-000001000000}" name="Sales Person" dataDxfId="20">
      <calculatedColumnFormula>CONCATENATE(PROPER('Raw data'!B7)," ",PROPER('Raw data'!C7))</calculatedColumnFormula>
    </tableColumn>
    <tableColumn id="2" xr3:uid="{00000000-0010-0000-0000-000002000000}" name="Geography" dataDxfId="19"/>
    <tableColumn id="3" xr3:uid="{00000000-0010-0000-0000-000003000000}" name="Product" dataDxfId="18"/>
    <tableColumn id="4" xr3:uid="{00000000-0010-0000-0000-000004000000}" name="Amount" dataDxfId="17"/>
    <tableColumn id="5" xr3:uid="{00000000-0010-0000-0000-000005000000}" name="Units" dataDxfId="16"/>
    <tableColumn id="6" xr3:uid="{00000000-0010-0000-0000-000006000000}" name="Cost per unit" dataDxfId="15"/>
    <tableColumn id="7" xr3:uid="{00000000-0010-0000-0000-000007000000}" name="Cost" dataDxfId="1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products" displayName="products" ref="J3:K25" totalsRowShown="0" headerRowDxfId="13" headerRowBorderDxfId="12" tableBorderDxfId="11" totalsRowBorderDxfId="10">
  <autoFilter ref="J3:K25" xr:uid="{00000000-0009-0000-0100-000005000000}"/>
  <tableColumns count="2">
    <tableColumn id="1" xr3:uid="{00000000-0010-0000-0100-000001000000}" name="Product" dataDxfId="9"/>
    <tableColumn id="2" xr3:uid="{00000000-0010-0000-0100-000002000000}" name="Cost per unit" dataDxfId="8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6"/>
  <sheetViews>
    <sheetView workbookViewId="0">
      <selection activeCell="A10" sqref="A10:XFD16"/>
    </sheetView>
  </sheetViews>
  <sheetFormatPr defaultRowHeight="14.5" x14ac:dyDescent="0.35"/>
  <cols>
    <col min="1" max="1" width="14.26953125" customWidth="1"/>
    <col min="2" max="2" width="105.1796875" customWidth="1"/>
  </cols>
  <sheetData>
    <row r="3" spans="1:2" x14ac:dyDescent="0.35">
      <c r="A3" t="s">
        <v>67</v>
      </c>
      <c r="B3" t="s">
        <v>74</v>
      </c>
    </row>
    <row r="4" spans="1:2" x14ac:dyDescent="0.35">
      <c r="A4" t="s">
        <v>68</v>
      </c>
      <c r="B4" t="s">
        <v>76</v>
      </c>
    </row>
    <row r="5" spans="1:2" x14ac:dyDescent="0.35">
      <c r="A5" t="s">
        <v>69</v>
      </c>
      <c r="B5" t="s">
        <v>77</v>
      </c>
    </row>
    <row r="6" spans="1:2" x14ac:dyDescent="0.35">
      <c r="A6" t="s">
        <v>70</v>
      </c>
      <c r="B6" t="s">
        <v>75</v>
      </c>
    </row>
    <row r="7" spans="1:2" x14ac:dyDescent="0.35">
      <c r="A7" t="s">
        <v>71</v>
      </c>
      <c r="B7" t="s">
        <v>92</v>
      </c>
    </row>
    <row r="8" spans="1:2" ht="18.5" x14ac:dyDescent="0.35">
      <c r="A8" t="s">
        <v>72</v>
      </c>
      <c r="B8" s="72" t="s">
        <v>95</v>
      </c>
    </row>
    <row r="9" spans="1:2" ht="18.5" x14ac:dyDescent="0.35">
      <c r="A9" t="s">
        <v>73</v>
      </c>
      <c r="B9" s="84" t="s">
        <v>96</v>
      </c>
    </row>
    <row r="11" spans="1:2" ht="18.5" x14ac:dyDescent="0.35">
      <c r="B11" s="16"/>
    </row>
    <row r="13" spans="1:2" ht="18.5" x14ac:dyDescent="0.35">
      <c r="B13" s="16"/>
    </row>
    <row r="14" spans="1:2" ht="18.5" x14ac:dyDescent="0.35">
      <c r="B14" s="16"/>
    </row>
    <row r="15" spans="1:2" ht="18.5" x14ac:dyDescent="0.35">
      <c r="B15" s="16"/>
    </row>
    <row r="16" spans="1:2" ht="18.5" x14ac:dyDescent="0.35">
      <c r="B16" s="8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N306"/>
  <sheetViews>
    <sheetView workbookViewId="0">
      <selection activeCell="C20" sqref="C20"/>
    </sheetView>
  </sheetViews>
  <sheetFormatPr defaultRowHeight="14.5" x14ac:dyDescent="0.35"/>
  <cols>
    <col min="1" max="1" width="9.1796875"/>
    <col min="2" max="2" width="13.54296875" bestFit="1" customWidth="1"/>
    <col min="3" max="3" width="16" bestFit="1" customWidth="1"/>
    <col min="4" max="4" width="13.7265625" bestFit="1" customWidth="1"/>
    <col min="5" max="5" width="21.81640625" bestFit="1" customWidth="1"/>
    <col min="6" max="6" width="10.453125" bestFit="1" customWidth="1"/>
    <col min="7" max="7" width="7.26953125" bestFit="1" customWidth="1"/>
    <col min="8" max="8" width="16" bestFit="1" customWidth="1"/>
    <col min="9" max="9" width="9.81640625" bestFit="1" customWidth="1"/>
    <col min="13" max="13" width="21.81640625" bestFit="1" customWidth="1"/>
    <col min="14" max="14" width="14.54296875" bestFit="1" customWidth="1"/>
  </cols>
  <sheetData>
    <row r="5" spans="2:14" ht="18.5" x14ac:dyDescent="0.45">
      <c r="B5" s="102" t="s">
        <v>40</v>
      </c>
      <c r="C5" s="102"/>
      <c r="D5" s="9"/>
      <c r="E5" s="9"/>
      <c r="F5" s="9"/>
      <c r="G5" s="9"/>
      <c r="H5" s="9"/>
      <c r="I5" s="9"/>
    </row>
    <row r="6" spans="2:14" ht="18.5" x14ac:dyDescent="0.45">
      <c r="B6" s="9" t="s">
        <v>65</v>
      </c>
      <c r="C6" s="5" t="s">
        <v>66</v>
      </c>
      <c r="D6" s="5" t="s">
        <v>41</v>
      </c>
      <c r="E6" s="5" t="s">
        <v>38</v>
      </c>
      <c r="F6" s="5" t="s">
        <v>42</v>
      </c>
      <c r="G6" s="5" t="s">
        <v>43</v>
      </c>
      <c r="H6" s="5" t="s">
        <v>39</v>
      </c>
      <c r="I6" s="5" t="s">
        <v>44</v>
      </c>
    </row>
    <row r="7" spans="2:14" x14ac:dyDescent="0.35">
      <c r="B7" t="s">
        <v>55</v>
      </c>
      <c r="C7" t="s">
        <v>45</v>
      </c>
      <c r="D7" s="6" t="s">
        <v>1</v>
      </c>
      <c r="E7" s="6" t="s">
        <v>2</v>
      </c>
      <c r="F7" s="6">
        <v>1624</v>
      </c>
      <c r="G7" s="7">
        <v>114</v>
      </c>
      <c r="H7" s="6">
        <v>14.49</v>
      </c>
      <c r="I7" s="6">
        <v>1651.8600000000001</v>
      </c>
    </row>
    <row r="8" spans="2:14" x14ac:dyDescent="0.35">
      <c r="B8" t="s">
        <v>56</v>
      </c>
      <c r="C8" t="s">
        <v>46</v>
      </c>
      <c r="D8" s="6" t="s">
        <v>4</v>
      </c>
      <c r="E8" s="6" t="s">
        <v>5</v>
      </c>
      <c r="F8" s="6">
        <v>6706</v>
      </c>
      <c r="G8" s="7">
        <v>459</v>
      </c>
      <c r="H8" s="6">
        <v>8.65</v>
      </c>
      <c r="I8" s="6">
        <v>3970.3500000000004</v>
      </c>
      <c r="M8" s="10" t="s">
        <v>38</v>
      </c>
      <c r="N8" s="11" t="s">
        <v>39</v>
      </c>
    </row>
    <row r="9" spans="2:14" x14ac:dyDescent="0.35">
      <c r="B9" t="s">
        <v>57</v>
      </c>
      <c r="C9" t="s">
        <v>47</v>
      </c>
      <c r="D9" s="6" t="s">
        <v>4</v>
      </c>
      <c r="E9" s="6" t="s">
        <v>7</v>
      </c>
      <c r="F9" s="6">
        <v>959</v>
      </c>
      <c r="G9" s="7">
        <v>147</v>
      </c>
      <c r="H9" s="6">
        <v>11.88</v>
      </c>
      <c r="I9" s="6">
        <v>1746.3600000000001</v>
      </c>
      <c r="M9" s="12" t="s">
        <v>26</v>
      </c>
      <c r="N9" s="13">
        <v>9.33</v>
      </c>
    </row>
    <row r="10" spans="2:14" x14ac:dyDescent="0.35">
      <c r="B10" t="s">
        <v>58</v>
      </c>
      <c r="C10" t="s">
        <v>48</v>
      </c>
      <c r="D10" s="6" t="s">
        <v>9</v>
      </c>
      <c r="E10" s="6" t="s">
        <v>10</v>
      </c>
      <c r="F10" s="6">
        <v>9632</v>
      </c>
      <c r="G10" s="7">
        <v>288</v>
      </c>
      <c r="H10" s="6">
        <v>6.47</v>
      </c>
      <c r="I10" s="6">
        <v>1863.36</v>
      </c>
      <c r="M10" s="12" t="s">
        <v>19</v>
      </c>
      <c r="N10" s="13">
        <v>11.7</v>
      </c>
    </row>
    <row r="11" spans="2:14" x14ac:dyDescent="0.35">
      <c r="B11" t="s">
        <v>59</v>
      </c>
      <c r="C11" t="s">
        <v>49</v>
      </c>
      <c r="D11" s="6" t="s">
        <v>12</v>
      </c>
      <c r="E11" s="6" t="s">
        <v>13</v>
      </c>
      <c r="F11" s="6">
        <v>2100</v>
      </c>
      <c r="G11" s="7">
        <v>414</v>
      </c>
      <c r="H11" s="6">
        <v>13.15</v>
      </c>
      <c r="I11" s="6">
        <v>5444.1</v>
      </c>
      <c r="M11" s="12" t="s">
        <v>7</v>
      </c>
      <c r="N11" s="13">
        <v>11.88</v>
      </c>
    </row>
    <row r="12" spans="2:14" x14ac:dyDescent="0.35">
      <c r="B12" t="s">
        <v>55</v>
      </c>
      <c r="C12" t="s">
        <v>45</v>
      </c>
      <c r="D12" s="6" t="s">
        <v>4</v>
      </c>
      <c r="E12" s="6" t="s">
        <v>14</v>
      </c>
      <c r="F12" s="6">
        <v>8869</v>
      </c>
      <c r="G12" s="7">
        <v>432</v>
      </c>
      <c r="H12" s="6">
        <v>12.37</v>
      </c>
      <c r="I12" s="6">
        <v>5343.8399999999992</v>
      </c>
      <c r="M12" s="12" t="s">
        <v>32</v>
      </c>
      <c r="N12" s="13">
        <v>11.73</v>
      </c>
    </row>
    <row r="13" spans="2:14" x14ac:dyDescent="0.35">
      <c r="B13" t="s">
        <v>59</v>
      </c>
      <c r="C13" t="s">
        <v>49</v>
      </c>
      <c r="D13" s="6" t="s">
        <v>15</v>
      </c>
      <c r="E13" s="6" t="s">
        <v>16</v>
      </c>
      <c r="F13" s="6">
        <v>2681</v>
      </c>
      <c r="G13" s="7">
        <v>54</v>
      </c>
      <c r="H13" s="6">
        <v>5.79</v>
      </c>
      <c r="I13" s="6">
        <v>312.66000000000003</v>
      </c>
      <c r="M13" s="12" t="s">
        <v>24</v>
      </c>
      <c r="N13" s="13">
        <v>8.7899999999999991</v>
      </c>
    </row>
    <row r="14" spans="2:14" x14ac:dyDescent="0.35">
      <c r="B14" t="s">
        <v>56</v>
      </c>
      <c r="C14" t="s">
        <v>46</v>
      </c>
      <c r="D14" s="6" t="s">
        <v>4</v>
      </c>
      <c r="E14" s="6" t="s">
        <v>17</v>
      </c>
      <c r="F14" s="6">
        <v>5012</v>
      </c>
      <c r="G14" s="7">
        <v>210</v>
      </c>
      <c r="H14" s="6">
        <v>9.77</v>
      </c>
      <c r="I14" s="6">
        <v>2051.6999999999998</v>
      </c>
      <c r="M14" s="12" t="s">
        <v>23</v>
      </c>
      <c r="N14" s="13">
        <v>3.11</v>
      </c>
    </row>
    <row r="15" spans="2:14" x14ac:dyDescent="0.35">
      <c r="B15" t="s">
        <v>60</v>
      </c>
      <c r="C15" t="s">
        <v>50</v>
      </c>
      <c r="D15" s="6" t="s">
        <v>15</v>
      </c>
      <c r="E15" s="6" t="s">
        <v>19</v>
      </c>
      <c r="F15" s="6">
        <v>1281</v>
      </c>
      <c r="G15" s="7">
        <v>75</v>
      </c>
      <c r="H15" s="6">
        <v>11.7</v>
      </c>
      <c r="I15" s="6">
        <v>877.5</v>
      </c>
      <c r="M15" s="12" t="s">
        <v>10</v>
      </c>
      <c r="N15" s="13">
        <v>6.47</v>
      </c>
    </row>
    <row r="16" spans="2:14" x14ac:dyDescent="0.35">
      <c r="B16" t="s">
        <v>61</v>
      </c>
      <c r="C16" t="s">
        <v>51</v>
      </c>
      <c r="D16" s="6" t="s">
        <v>1</v>
      </c>
      <c r="E16" s="6" t="s">
        <v>19</v>
      </c>
      <c r="F16" s="6">
        <v>4991</v>
      </c>
      <c r="G16" s="7">
        <v>12</v>
      </c>
      <c r="H16" s="6">
        <v>11.7</v>
      </c>
      <c r="I16" s="6">
        <v>140.39999999999998</v>
      </c>
      <c r="M16" s="12" t="s">
        <v>31</v>
      </c>
      <c r="N16" s="13">
        <v>7.64</v>
      </c>
    </row>
    <row r="17" spans="2:14" x14ac:dyDescent="0.35">
      <c r="B17" t="s">
        <v>62</v>
      </c>
      <c r="C17" t="s">
        <v>52</v>
      </c>
      <c r="D17" s="6" t="s">
        <v>12</v>
      </c>
      <c r="E17" s="6" t="s">
        <v>13</v>
      </c>
      <c r="F17" s="6">
        <v>1785</v>
      </c>
      <c r="G17" s="7">
        <v>462</v>
      </c>
      <c r="H17" s="6">
        <v>13.15</v>
      </c>
      <c r="I17" s="6">
        <v>6075.3</v>
      </c>
      <c r="M17" s="12" t="s">
        <v>28</v>
      </c>
      <c r="N17" s="13">
        <v>10.62</v>
      </c>
    </row>
    <row r="18" spans="2:14" x14ac:dyDescent="0.35">
      <c r="B18" t="s">
        <v>63</v>
      </c>
      <c r="C18" t="s">
        <v>53</v>
      </c>
      <c r="D18" s="6" t="s">
        <v>1</v>
      </c>
      <c r="E18" s="6" t="s">
        <v>23</v>
      </c>
      <c r="F18" s="6">
        <v>3983</v>
      </c>
      <c r="G18" s="7">
        <v>144</v>
      </c>
      <c r="H18" s="6">
        <v>3.11</v>
      </c>
      <c r="I18" s="6">
        <v>447.84</v>
      </c>
      <c r="M18" s="12" t="s">
        <v>36</v>
      </c>
      <c r="N18" s="13">
        <v>9</v>
      </c>
    </row>
    <row r="19" spans="2:14" x14ac:dyDescent="0.35">
      <c r="B19" t="s">
        <v>57</v>
      </c>
      <c r="C19" t="s">
        <v>47</v>
      </c>
      <c r="D19" s="6" t="s">
        <v>15</v>
      </c>
      <c r="E19" s="6" t="s">
        <v>24</v>
      </c>
      <c r="F19" s="6">
        <v>2646</v>
      </c>
      <c r="G19" s="7">
        <v>120</v>
      </c>
      <c r="H19" s="6">
        <v>8.7899999999999991</v>
      </c>
      <c r="I19" s="6">
        <v>1054.8</v>
      </c>
      <c r="M19" s="12" t="s">
        <v>17</v>
      </c>
      <c r="N19" s="13">
        <v>9.77</v>
      </c>
    </row>
    <row r="20" spans="2:14" x14ac:dyDescent="0.35">
      <c r="B20" t="s">
        <v>62</v>
      </c>
      <c r="C20" t="s">
        <v>52</v>
      </c>
      <c r="D20" s="6" t="s">
        <v>25</v>
      </c>
      <c r="E20" s="6" t="s">
        <v>26</v>
      </c>
      <c r="F20" s="6">
        <v>252</v>
      </c>
      <c r="G20" s="7">
        <v>54</v>
      </c>
      <c r="H20" s="6">
        <v>9.33</v>
      </c>
      <c r="I20" s="6">
        <v>503.82</v>
      </c>
      <c r="M20" s="12" t="s">
        <v>29</v>
      </c>
      <c r="N20" s="13">
        <v>6.49</v>
      </c>
    </row>
    <row r="21" spans="2:14" x14ac:dyDescent="0.35">
      <c r="B21" t="s">
        <v>63</v>
      </c>
      <c r="C21" t="s">
        <v>53</v>
      </c>
      <c r="D21" s="6" t="s">
        <v>4</v>
      </c>
      <c r="E21" s="6" t="s">
        <v>13</v>
      </c>
      <c r="F21" s="6">
        <v>2464</v>
      </c>
      <c r="G21" s="7">
        <v>234</v>
      </c>
      <c r="H21" s="6">
        <v>13.15</v>
      </c>
      <c r="I21" s="6">
        <v>3077.1</v>
      </c>
      <c r="M21" s="12" t="s">
        <v>33</v>
      </c>
      <c r="N21" s="13">
        <v>4.97</v>
      </c>
    </row>
    <row r="22" spans="2:14" x14ac:dyDescent="0.35">
      <c r="B22" t="s">
        <v>63</v>
      </c>
      <c r="C22" t="s">
        <v>53</v>
      </c>
      <c r="D22" s="6" t="s">
        <v>4</v>
      </c>
      <c r="E22" s="6" t="s">
        <v>27</v>
      </c>
      <c r="F22" s="6">
        <v>2114</v>
      </c>
      <c r="G22" s="7">
        <v>66</v>
      </c>
      <c r="H22" s="6">
        <v>7.16</v>
      </c>
      <c r="I22" s="6">
        <v>472.56</v>
      </c>
      <c r="M22" s="12" t="s">
        <v>13</v>
      </c>
      <c r="N22" s="13">
        <v>13.15</v>
      </c>
    </row>
    <row r="23" spans="2:14" x14ac:dyDescent="0.35">
      <c r="B23" t="s">
        <v>59</v>
      </c>
      <c r="C23" t="s">
        <v>49</v>
      </c>
      <c r="D23" s="6" t="s">
        <v>1</v>
      </c>
      <c r="E23" s="6" t="s">
        <v>16</v>
      </c>
      <c r="F23" s="6">
        <v>7693</v>
      </c>
      <c r="G23" s="7">
        <v>87</v>
      </c>
      <c r="H23" s="6">
        <v>5.79</v>
      </c>
      <c r="I23" s="6">
        <v>503.73</v>
      </c>
      <c r="M23" s="12" t="s">
        <v>37</v>
      </c>
      <c r="N23" s="13">
        <v>5.6</v>
      </c>
    </row>
    <row r="24" spans="2:14" x14ac:dyDescent="0.35">
      <c r="B24" t="s">
        <v>61</v>
      </c>
      <c r="C24" t="s">
        <v>51</v>
      </c>
      <c r="D24" s="6" t="s">
        <v>25</v>
      </c>
      <c r="E24" s="6" t="s">
        <v>28</v>
      </c>
      <c r="F24" s="6">
        <v>15610</v>
      </c>
      <c r="G24" s="7">
        <v>339</v>
      </c>
      <c r="H24" s="6">
        <v>10.62</v>
      </c>
      <c r="I24" s="6">
        <v>3600.18</v>
      </c>
      <c r="M24" s="12" t="s">
        <v>34</v>
      </c>
      <c r="N24" s="13">
        <v>16.73</v>
      </c>
    </row>
    <row r="25" spans="2:14" x14ac:dyDescent="0.35">
      <c r="B25" t="s">
        <v>58</v>
      </c>
      <c r="C25" t="s">
        <v>48</v>
      </c>
      <c r="D25" s="6" t="s">
        <v>25</v>
      </c>
      <c r="E25" s="6" t="s">
        <v>17</v>
      </c>
      <c r="F25" s="6">
        <v>336</v>
      </c>
      <c r="G25" s="7">
        <v>144</v>
      </c>
      <c r="H25" s="6">
        <v>9.77</v>
      </c>
      <c r="I25" s="6">
        <v>1406.8799999999999</v>
      </c>
      <c r="M25" s="12" t="s">
        <v>35</v>
      </c>
      <c r="N25" s="13">
        <v>10.38</v>
      </c>
    </row>
    <row r="26" spans="2:14" x14ac:dyDescent="0.35">
      <c r="B26" t="s">
        <v>62</v>
      </c>
      <c r="C26" t="s">
        <v>52</v>
      </c>
      <c r="D26" s="6" t="s">
        <v>12</v>
      </c>
      <c r="E26" s="6" t="s">
        <v>28</v>
      </c>
      <c r="F26" s="6">
        <v>9443</v>
      </c>
      <c r="G26" s="7">
        <v>162</v>
      </c>
      <c r="H26" s="6">
        <v>10.62</v>
      </c>
      <c r="I26" s="6">
        <v>1720.4399999999998</v>
      </c>
      <c r="M26" s="12" t="s">
        <v>27</v>
      </c>
      <c r="N26" s="13">
        <v>7.16</v>
      </c>
    </row>
    <row r="27" spans="2:14" x14ac:dyDescent="0.35">
      <c r="B27" t="s">
        <v>57</v>
      </c>
      <c r="C27" t="s">
        <v>47</v>
      </c>
      <c r="D27" s="6" t="s">
        <v>25</v>
      </c>
      <c r="E27" s="6" t="s">
        <v>29</v>
      </c>
      <c r="F27" s="6">
        <v>8155</v>
      </c>
      <c r="G27" s="7">
        <v>90</v>
      </c>
      <c r="H27" s="6">
        <v>6.49</v>
      </c>
      <c r="I27" s="6">
        <v>584.1</v>
      </c>
      <c r="M27" s="12" t="s">
        <v>2</v>
      </c>
      <c r="N27" s="13">
        <v>14.49</v>
      </c>
    </row>
    <row r="28" spans="2:14" x14ac:dyDescent="0.35">
      <c r="B28" t="s">
        <v>56</v>
      </c>
      <c r="C28" t="s">
        <v>46</v>
      </c>
      <c r="D28" s="6" t="s">
        <v>15</v>
      </c>
      <c r="E28" s="6" t="s">
        <v>29</v>
      </c>
      <c r="F28" s="6">
        <v>1701</v>
      </c>
      <c r="G28" s="7">
        <v>234</v>
      </c>
      <c r="H28" s="6">
        <v>6.49</v>
      </c>
      <c r="I28" s="6">
        <v>1518.66</v>
      </c>
      <c r="M28" s="12" t="s">
        <v>16</v>
      </c>
      <c r="N28" s="13">
        <v>5.79</v>
      </c>
    </row>
    <row r="29" spans="2:14" x14ac:dyDescent="0.35">
      <c r="B29" t="s">
        <v>64</v>
      </c>
      <c r="C29" t="s">
        <v>54</v>
      </c>
      <c r="D29" s="6" t="s">
        <v>15</v>
      </c>
      <c r="E29" s="6" t="s">
        <v>17</v>
      </c>
      <c r="F29" s="6">
        <v>2205</v>
      </c>
      <c r="G29" s="7">
        <v>141</v>
      </c>
      <c r="H29" s="6">
        <v>9.77</v>
      </c>
      <c r="I29" s="6">
        <v>1377.57</v>
      </c>
      <c r="M29" s="12" t="s">
        <v>5</v>
      </c>
      <c r="N29" s="13">
        <v>8.65</v>
      </c>
    </row>
    <row r="30" spans="2:14" x14ac:dyDescent="0.35">
      <c r="B30" t="s">
        <v>56</v>
      </c>
      <c r="C30" t="s">
        <v>46</v>
      </c>
      <c r="D30" s="6" t="s">
        <v>1</v>
      </c>
      <c r="E30" s="6" t="s">
        <v>31</v>
      </c>
      <c r="F30" s="6">
        <v>1771</v>
      </c>
      <c r="G30" s="7">
        <v>204</v>
      </c>
      <c r="H30" s="6">
        <v>7.64</v>
      </c>
      <c r="I30" s="6">
        <v>1558.56</v>
      </c>
      <c r="M30" s="14" t="s">
        <v>14</v>
      </c>
      <c r="N30" s="15">
        <v>12.37</v>
      </c>
    </row>
    <row r="31" spans="2:14" x14ac:dyDescent="0.35">
      <c r="B31" t="s">
        <v>58</v>
      </c>
      <c r="C31" t="s">
        <v>48</v>
      </c>
      <c r="D31" s="6" t="s">
        <v>4</v>
      </c>
      <c r="E31" s="6" t="s">
        <v>32</v>
      </c>
      <c r="F31" s="6">
        <v>2114</v>
      </c>
      <c r="G31" s="7">
        <v>186</v>
      </c>
      <c r="H31" s="6">
        <v>11.73</v>
      </c>
      <c r="I31" s="6">
        <v>2181.7800000000002</v>
      </c>
    </row>
    <row r="32" spans="2:14" x14ac:dyDescent="0.35">
      <c r="B32" t="s">
        <v>58</v>
      </c>
      <c r="C32" t="s">
        <v>48</v>
      </c>
      <c r="D32" s="6" t="s">
        <v>9</v>
      </c>
      <c r="E32" s="6" t="s">
        <v>26</v>
      </c>
      <c r="F32" s="6">
        <v>10311</v>
      </c>
      <c r="G32" s="7">
        <v>231</v>
      </c>
      <c r="H32" s="6">
        <v>9.33</v>
      </c>
      <c r="I32" s="6">
        <v>2155.23</v>
      </c>
    </row>
    <row r="33" spans="2:9" x14ac:dyDescent="0.35">
      <c r="B33" t="s">
        <v>63</v>
      </c>
      <c r="C33" t="s">
        <v>53</v>
      </c>
      <c r="D33" s="6" t="s">
        <v>12</v>
      </c>
      <c r="E33" s="6" t="s">
        <v>24</v>
      </c>
      <c r="F33" s="6">
        <v>21</v>
      </c>
      <c r="G33" s="7">
        <v>168</v>
      </c>
      <c r="H33" s="6">
        <v>8.7899999999999991</v>
      </c>
      <c r="I33" s="6">
        <v>1476.7199999999998</v>
      </c>
    </row>
    <row r="34" spans="2:9" x14ac:dyDescent="0.35">
      <c r="B34" t="s">
        <v>64</v>
      </c>
      <c r="C34" t="s">
        <v>54</v>
      </c>
      <c r="D34" s="6" t="s">
        <v>4</v>
      </c>
      <c r="E34" s="6" t="s">
        <v>28</v>
      </c>
      <c r="F34" s="6">
        <v>1974</v>
      </c>
      <c r="G34" s="7">
        <v>195</v>
      </c>
      <c r="H34" s="6">
        <v>10.62</v>
      </c>
      <c r="I34" s="6">
        <v>2070.8999999999996</v>
      </c>
    </row>
    <row r="35" spans="2:9" x14ac:dyDescent="0.35">
      <c r="B35" t="s">
        <v>61</v>
      </c>
      <c r="C35" t="s">
        <v>51</v>
      </c>
      <c r="D35" s="6" t="s">
        <v>9</v>
      </c>
      <c r="E35" s="6" t="s">
        <v>29</v>
      </c>
      <c r="F35" s="6">
        <v>6314</v>
      </c>
      <c r="G35" s="7">
        <v>15</v>
      </c>
      <c r="H35" s="6">
        <v>6.49</v>
      </c>
      <c r="I35" s="6">
        <v>97.350000000000009</v>
      </c>
    </row>
    <row r="36" spans="2:9" x14ac:dyDescent="0.35">
      <c r="B36" t="s">
        <v>64</v>
      </c>
      <c r="C36" t="s">
        <v>54</v>
      </c>
      <c r="D36" s="6" t="s">
        <v>1</v>
      </c>
      <c r="E36" s="6" t="s">
        <v>29</v>
      </c>
      <c r="F36" s="6">
        <v>4683</v>
      </c>
      <c r="G36" s="7">
        <v>30</v>
      </c>
      <c r="H36" s="6">
        <v>6.49</v>
      </c>
      <c r="I36" s="6">
        <v>194.70000000000002</v>
      </c>
    </row>
    <row r="37" spans="2:9" x14ac:dyDescent="0.35">
      <c r="B37" t="s">
        <v>58</v>
      </c>
      <c r="C37" t="s">
        <v>48</v>
      </c>
      <c r="D37" s="6" t="s">
        <v>1</v>
      </c>
      <c r="E37" s="6" t="s">
        <v>33</v>
      </c>
      <c r="F37" s="6">
        <v>6398</v>
      </c>
      <c r="G37" s="7">
        <v>102</v>
      </c>
      <c r="H37" s="6">
        <v>4.97</v>
      </c>
      <c r="I37" s="6">
        <v>506.94</v>
      </c>
    </row>
    <row r="38" spans="2:9" x14ac:dyDescent="0.35">
      <c r="B38" t="s">
        <v>62</v>
      </c>
      <c r="C38" t="s">
        <v>52</v>
      </c>
      <c r="D38" s="6" t="s">
        <v>4</v>
      </c>
      <c r="E38" s="6" t="s">
        <v>31</v>
      </c>
      <c r="F38" s="6">
        <v>553</v>
      </c>
      <c r="G38" s="7">
        <v>15</v>
      </c>
      <c r="H38" s="6">
        <v>7.64</v>
      </c>
      <c r="I38" s="6">
        <v>114.6</v>
      </c>
    </row>
    <row r="39" spans="2:9" x14ac:dyDescent="0.35">
      <c r="B39" t="s">
        <v>56</v>
      </c>
      <c r="C39" t="s">
        <v>46</v>
      </c>
      <c r="D39" s="6" t="s">
        <v>12</v>
      </c>
      <c r="E39" s="6" t="s">
        <v>2</v>
      </c>
      <c r="F39" s="6">
        <v>7021</v>
      </c>
      <c r="G39" s="7">
        <v>183</v>
      </c>
      <c r="H39" s="6">
        <v>14.49</v>
      </c>
      <c r="I39" s="6">
        <v>2651.67</v>
      </c>
    </row>
    <row r="40" spans="2:9" x14ac:dyDescent="0.35">
      <c r="B40" t="s">
        <v>55</v>
      </c>
      <c r="C40" t="s">
        <v>45</v>
      </c>
      <c r="D40" s="6" t="s">
        <v>12</v>
      </c>
      <c r="E40" s="6" t="s">
        <v>17</v>
      </c>
      <c r="F40" s="6">
        <v>5817</v>
      </c>
      <c r="G40" s="7">
        <v>12</v>
      </c>
      <c r="H40" s="6">
        <v>9.77</v>
      </c>
      <c r="I40" s="6">
        <v>117.24</v>
      </c>
    </row>
    <row r="41" spans="2:9" x14ac:dyDescent="0.35">
      <c r="B41" t="s">
        <v>58</v>
      </c>
      <c r="C41" t="s">
        <v>48</v>
      </c>
      <c r="D41" s="6" t="s">
        <v>12</v>
      </c>
      <c r="E41" s="6" t="s">
        <v>19</v>
      </c>
      <c r="F41" s="6">
        <v>3976</v>
      </c>
      <c r="G41" s="7">
        <v>72</v>
      </c>
      <c r="H41" s="6">
        <v>11.7</v>
      </c>
      <c r="I41" s="6">
        <v>842.4</v>
      </c>
    </row>
    <row r="42" spans="2:9" x14ac:dyDescent="0.35">
      <c r="B42" t="s">
        <v>59</v>
      </c>
      <c r="C42" t="s">
        <v>49</v>
      </c>
      <c r="D42" s="6" t="s">
        <v>15</v>
      </c>
      <c r="E42" s="6" t="s">
        <v>34</v>
      </c>
      <c r="F42" s="6">
        <v>1134</v>
      </c>
      <c r="G42" s="7">
        <v>282</v>
      </c>
      <c r="H42" s="6">
        <v>16.73</v>
      </c>
      <c r="I42" s="6">
        <v>4717.8599999999997</v>
      </c>
    </row>
    <row r="43" spans="2:9" x14ac:dyDescent="0.35">
      <c r="B43" t="s">
        <v>62</v>
      </c>
      <c r="C43" t="s">
        <v>52</v>
      </c>
      <c r="D43" s="6" t="s">
        <v>12</v>
      </c>
      <c r="E43" s="6" t="s">
        <v>35</v>
      </c>
      <c r="F43" s="6">
        <v>6027</v>
      </c>
      <c r="G43" s="7">
        <v>144</v>
      </c>
      <c r="H43" s="6">
        <v>10.38</v>
      </c>
      <c r="I43" s="6">
        <v>1494.72</v>
      </c>
    </row>
    <row r="44" spans="2:9" x14ac:dyDescent="0.35">
      <c r="B44" t="s">
        <v>59</v>
      </c>
      <c r="C44" t="s">
        <v>49</v>
      </c>
      <c r="D44" s="6" t="s">
        <v>1</v>
      </c>
      <c r="E44" s="6" t="s">
        <v>24</v>
      </c>
      <c r="F44" s="6">
        <v>1904</v>
      </c>
      <c r="G44" s="7">
        <v>405</v>
      </c>
      <c r="H44" s="6">
        <v>8.7899999999999991</v>
      </c>
      <c r="I44" s="6">
        <v>3559.95</v>
      </c>
    </row>
    <row r="45" spans="2:9" x14ac:dyDescent="0.35">
      <c r="B45" t="s">
        <v>60</v>
      </c>
      <c r="C45" t="s">
        <v>50</v>
      </c>
      <c r="D45" s="6" t="s">
        <v>25</v>
      </c>
      <c r="E45" s="6" t="s">
        <v>5</v>
      </c>
      <c r="F45" s="6">
        <v>3262</v>
      </c>
      <c r="G45" s="7">
        <v>75</v>
      </c>
      <c r="H45" s="6">
        <v>8.65</v>
      </c>
      <c r="I45" s="6">
        <v>648.75</v>
      </c>
    </row>
    <row r="46" spans="2:9" x14ac:dyDescent="0.35">
      <c r="B46" t="s">
        <v>55</v>
      </c>
      <c r="C46" t="s">
        <v>45</v>
      </c>
      <c r="D46" s="6" t="s">
        <v>25</v>
      </c>
      <c r="E46" s="6" t="s">
        <v>34</v>
      </c>
      <c r="F46" s="6">
        <v>2289</v>
      </c>
      <c r="G46" s="7">
        <v>135</v>
      </c>
      <c r="H46" s="6">
        <v>16.73</v>
      </c>
      <c r="I46" s="6">
        <v>2258.5500000000002</v>
      </c>
    </row>
    <row r="47" spans="2:9" x14ac:dyDescent="0.35">
      <c r="B47" t="s">
        <v>61</v>
      </c>
      <c r="C47" t="s">
        <v>51</v>
      </c>
      <c r="D47" s="6" t="s">
        <v>25</v>
      </c>
      <c r="E47" s="6" t="s">
        <v>34</v>
      </c>
      <c r="F47" s="6">
        <v>6986</v>
      </c>
      <c r="G47" s="7">
        <v>21</v>
      </c>
      <c r="H47" s="6">
        <v>16.73</v>
      </c>
      <c r="I47" s="6">
        <v>351.33</v>
      </c>
    </row>
    <row r="48" spans="2:9" x14ac:dyDescent="0.35">
      <c r="B48" t="s">
        <v>62</v>
      </c>
      <c r="C48" t="s">
        <v>52</v>
      </c>
      <c r="D48" s="6" t="s">
        <v>15</v>
      </c>
      <c r="E48" s="6" t="s">
        <v>29</v>
      </c>
      <c r="F48" s="6">
        <v>4417</v>
      </c>
      <c r="G48" s="7">
        <v>153</v>
      </c>
      <c r="H48" s="6">
        <v>6.49</v>
      </c>
      <c r="I48" s="6">
        <v>992.97</v>
      </c>
    </row>
    <row r="49" spans="2:9" x14ac:dyDescent="0.35">
      <c r="B49" t="s">
        <v>59</v>
      </c>
      <c r="C49" t="s">
        <v>49</v>
      </c>
      <c r="D49" s="6" t="s">
        <v>25</v>
      </c>
      <c r="E49" s="6" t="s">
        <v>32</v>
      </c>
      <c r="F49" s="6">
        <v>1442</v>
      </c>
      <c r="G49" s="7">
        <v>15</v>
      </c>
      <c r="H49" s="6">
        <v>11.73</v>
      </c>
      <c r="I49" s="6">
        <v>175.95000000000002</v>
      </c>
    </row>
    <row r="50" spans="2:9" x14ac:dyDescent="0.35">
      <c r="B50" t="s">
        <v>63</v>
      </c>
      <c r="C50" t="s">
        <v>53</v>
      </c>
      <c r="D50" s="6" t="s">
        <v>4</v>
      </c>
      <c r="E50" s="6" t="s">
        <v>19</v>
      </c>
      <c r="F50" s="6">
        <v>2415</v>
      </c>
      <c r="G50" s="7">
        <v>255</v>
      </c>
      <c r="H50" s="6">
        <v>11.7</v>
      </c>
      <c r="I50" s="6">
        <v>2983.5</v>
      </c>
    </row>
    <row r="51" spans="2:9" x14ac:dyDescent="0.35">
      <c r="B51" t="s">
        <v>62</v>
      </c>
      <c r="C51" t="s">
        <v>52</v>
      </c>
      <c r="D51" s="6" t="s">
        <v>1</v>
      </c>
      <c r="E51" s="6" t="s">
        <v>31</v>
      </c>
      <c r="F51" s="6">
        <v>238</v>
      </c>
      <c r="G51" s="7">
        <v>18</v>
      </c>
      <c r="H51" s="6">
        <v>7.64</v>
      </c>
      <c r="I51" s="6">
        <v>137.51999999999998</v>
      </c>
    </row>
    <row r="52" spans="2:9" x14ac:dyDescent="0.35">
      <c r="B52" t="s">
        <v>59</v>
      </c>
      <c r="C52" t="s">
        <v>49</v>
      </c>
      <c r="D52" s="6" t="s">
        <v>1</v>
      </c>
      <c r="E52" s="6" t="s">
        <v>29</v>
      </c>
      <c r="F52" s="6">
        <v>4949</v>
      </c>
      <c r="G52" s="7">
        <v>189</v>
      </c>
      <c r="H52" s="6">
        <v>6.49</v>
      </c>
      <c r="I52" s="6">
        <v>1226.6100000000001</v>
      </c>
    </row>
    <row r="53" spans="2:9" x14ac:dyDescent="0.35">
      <c r="B53" t="s">
        <v>61</v>
      </c>
      <c r="C53" t="s">
        <v>51</v>
      </c>
      <c r="D53" s="6" t="s">
        <v>15</v>
      </c>
      <c r="E53" s="6" t="s">
        <v>5</v>
      </c>
      <c r="F53" s="6">
        <v>5075</v>
      </c>
      <c r="G53" s="7">
        <v>21</v>
      </c>
      <c r="H53" s="6">
        <v>8.65</v>
      </c>
      <c r="I53" s="6">
        <v>181.65</v>
      </c>
    </row>
    <row r="54" spans="2:9" x14ac:dyDescent="0.35">
      <c r="B54" t="s">
        <v>63</v>
      </c>
      <c r="C54" t="s">
        <v>53</v>
      </c>
      <c r="D54" s="6" t="s">
        <v>9</v>
      </c>
      <c r="E54" s="6" t="s">
        <v>24</v>
      </c>
      <c r="F54" s="6">
        <v>9198</v>
      </c>
      <c r="G54" s="7">
        <v>36</v>
      </c>
      <c r="H54" s="6">
        <v>8.7899999999999991</v>
      </c>
      <c r="I54" s="6">
        <v>316.43999999999994</v>
      </c>
    </row>
    <row r="55" spans="2:9" x14ac:dyDescent="0.35">
      <c r="B55" t="s">
        <v>59</v>
      </c>
      <c r="C55" t="s">
        <v>49</v>
      </c>
      <c r="D55" s="6" t="s">
        <v>25</v>
      </c>
      <c r="E55" s="6" t="s">
        <v>27</v>
      </c>
      <c r="F55" s="6">
        <v>3339</v>
      </c>
      <c r="G55" s="7">
        <v>75</v>
      </c>
      <c r="H55" s="6">
        <v>7.16</v>
      </c>
      <c r="I55" s="6">
        <v>537</v>
      </c>
    </row>
    <row r="56" spans="2:9" x14ac:dyDescent="0.35">
      <c r="B56" t="s">
        <v>55</v>
      </c>
      <c r="C56" t="s">
        <v>45</v>
      </c>
      <c r="D56" s="6" t="s">
        <v>25</v>
      </c>
      <c r="E56" s="6" t="s">
        <v>23</v>
      </c>
      <c r="F56" s="6">
        <v>5019</v>
      </c>
      <c r="G56" s="7">
        <v>156</v>
      </c>
      <c r="H56" s="6">
        <v>3.11</v>
      </c>
      <c r="I56" s="6">
        <v>485.15999999999997</v>
      </c>
    </row>
    <row r="57" spans="2:9" x14ac:dyDescent="0.35">
      <c r="B57" t="s">
        <v>61</v>
      </c>
      <c r="C57" t="s">
        <v>51</v>
      </c>
      <c r="D57" s="6" t="s">
        <v>9</v>
      </c>
      <c r="E57" s="6" t="s">
        <v>24</v>
      </c>
      <c r="F57" s="6">
        <v>16184</v>
      </c>
      <c r="G57" s="7">
        <v>39</v>
      </c>
      <c r="H57" s="6">
        <v>8.7899999999999991</v>
      </c>
      <c r="I57" s="6">
        <v>342.80999999999995</v>
      </c>
    </row>
    <row r="58" spans="2:9" x14ac:dyDescent="0.35">
      <c r="B58" t="s">
        <v>59</v>
      </c>
      <c r="C58" t="s">
        <v>49</v>
      </c>
      <c r="D58" s="6" t="s">
        <v>9</v>
      </c>
      <c r="E58" s="6" t="s">
        <v>36</v>
      </c>
      <c r="F58" s="6">
        <v>497</v>
      </c>
      <c r="G58" s="7">
        <v>63</v>
      </c>
      <c r="H58" s="6">
        <v>9</v>
      </c>
      <c r="I58" s="6">
        <v>567</v>
      </c>
    </row>
    <row r="59" spans="2:9" x14ac:dyDescent="0.35">
      <c r="B59" t="s">
        <v>62</v>
      </c>
      <c r="C59" t="s">
        <v>52</v>
      </c>
      <c r="D59" s="6" t="s">
        <v>9</v>
      </c>
      <c r="E59" s="6" t="s">
        <v>27</v>
      </c>
      <c r="F59" s="6">
        <v>8211</v>
      </c>
      <c r="G59" s="7">
        <v>75</v>
      </c>
      <c r="H59" s="6">
        <v>7.16</v>
      </c>
      <c r="I59" s="6">
        <v>537</v>
      </c>
    </row>
    <row r="60" spans="2:9" x14ac:dyDescent="0.35">
      <c r="B60" t="s">
        <v>62</v>
      </c>
      <c r="C60" t="s">
        <v>52</v>
      </c>
      <c r="D60" s="6" t="s">
        <v>15</v>
      </c>
      <c r="E60" s="6" t="s">
        <v>35</v>
      </c>
      <c r="F60" s="6">
        <v>6580</v>
      </c>
      <c r="G60" s="7">
        <v>183</v>
      </c>
      <c r="H60" s="6">
        <v>10.38</v>
      </c>
      <c r="I60" s="6">
        <v>1899.5400000000002</v>
      </c>
    </row>
    <row r="61" spans="2:9" x14ac:dyDescent="0.35">
      <c r="B61" t="s">
        <v>58</v>
      </c>
      <c r="C61" t="s">
        <v>48</v>
      </c>
      <c r="D61" s="6" t="s">
        <v>4</v>
      </c>
      <c r="E61" s="6" t="s">
        <v>26</v>
      </c>
      <c r="F61" s="6">
        <v>4760</v>
      </c>
      <c r="G61" s="7">
        <v>69</v>
      </c>
      <c r="H61" s="6">
        <v>9.33</v>
      </c>
      <c r="I61" s="6">
        <v>643.77</v>
      </c>
    </row>
    <row r="62" spans="2:9" x14ac:dyDescent="0.35">
      <c r="B62" t="s">
        <v>55</v>
      </c>
      <c r="C62" t="s">
        <v>45</v>
      </c>
      <c r="D62" s="6" t="s">
        <v>9</v>
      </c>
      <c r="E62" s="6" t="s">
        <v>13</v>
      </c>
      <c r="F62" s="6">
        <v>5439</v>
      </c>
      <c r="G62" s="7">
        <v>30</v>
      </c>
      <c r="H62" s="6">
        <v>13.15</v>
      </c>
      <c r="I62" s="6">
        <v>394.5</v>
      </c>
    </row>
    <row r="63" spans="2:9" x14ac:dyDescent="0.35">
      <c r="B63" t="s">
        <v>58</v>
      </c>
      <c r="C63" t="s">
        <v>48</v>
      </c>
      <c r="D63" s="6" t="s">
        <v>25</v>
      </c>
      <c r="E63" s="6" t="s">
        <v>23</v>
      </c>
      <c r="F63" s="6">
        <v>1463</v>
      </c>
      <c r="G63" s="7">
        <v>39</v>
      </c>
      <c r="H63" s="6">
        <v>3.11</v>
      </c>
      <c r="I63" s="6">
        <v>121.28999999999999</v>
      </c>
    </row>
    <row r="64" spans="2:9" x14ac:dyDescent="0.35">
      <c r="B64" t="s">
        <v>63</v>
      </c>
      <c r="C64" t="s">
        <v>53</v>
      </c>
      <c r="D64" s="6" t="s">
        <v>25</v>
      </c>
      <c r="E64" s="6" t="s">
        <v>5</v>
      </c>
      <c r="F64" s="6">
        <v>7777</v>
      </c>
      <c r="G64" s="7">
        <v>504</v>
      </c>
      <c r="H64" s="6">
        <v>8.65</v>
      </c>
      <c r="I64" s="6">
        <v>4359.6000000000004</v>
      </c>
    </row>
    <row r="65" spans="2:9" x14ac:dyDescent="0.35">
      <c r="B65" t="s">
        <v>57</v>
      </c>
      <c r="C65" t="s">
        <v>47</v>
      </c>
      <c r="D65" s="6" t="s">
        <v>1</v>
      </c>
      <c r="E65" s="6" t="s">
        <v>27</v>
      </c>
      <c r="F65" s="6">
        <v>1085</v>
      </c>
      <c r="G65" s="7">
        <v>273</v>
      </c>
      <c r="H65" s="6">
        <v>7.16</v>
      </c>
      <c r="I65" s="6">
        <v>1954.68</v>
      </c>
    </row>
    <row r="66" spans="2:9" x14ac:dyDescent="0.35">
      <c r="B66" t="s">
        <v>61</v>
      </c>
      <c r="C66" t="s">
        <v>51</v>
      </c>
      <c r="D66" s="6" t="s">
        <v>1</v>
      </c>
      <c r="E66" s="6" t="s">
        <v>16</v>
      </c>
      <c r="F66" s="6">
        <v>182</v>
      </c>
      <c r="G66" s="7">
        <v>48</v>
      </c>
      <c r="H66" s="6">
        <v>5.79</v>
      </c>
      <c r="I66" s="6">
        <v>277.92</v>
      </c>
    </row>
    <row r="67" spans="2:9" x14ac:dyDescent="0.35">
      <c r="B67" t="s">
        <v>59</v>
      </c>
      <c r="C67" t="s">
        <v>49</v>
      </c>
      <c r="D67" s="6" t="s">
        <v>25</v>
      </c>
      <c r="E67" s="6" t="s">
        <v>34</v>
      </c>
      <c r="F67" s="6">
        <v>4242</v>
      </c>
      <c r="G67" s="7">
        <v>207</v>
      </c>
      <c r="H67" s="6">
        <v>16.73</v>
      </c>
      <c r="I67" s="6">
        <v>3463.11</v>
      </c>
    </row>
    <row r="68" spans="2:9" x14ac:dyDescent="0.35">
      <c r="B68" t="s">
        <v>59</v>
      </c>
      <c r="C68" t="s">
        <v>49</v>
      </c>
      <c r="D68" s="6" t="s">
        <v>9</v>
      </c>
      <c r="E68" s="6" t="s">
        <v>5</v>
      </c>
      <c r="F68" s="6">
        <v>6118</v>
      </c>
      <c r="G68" s="7">
        <v>9</v>
      </c>
      <c r="H68" s="6">
        <v>8.65</v>
      </c>
      <c r="I68" s="6">
        <v>77.850000000000009</v>
      </c>
    </row>
    <row r="69" spans="2:9" x14ac:dyDescent="0.35">
      <c r="B69" t="s">
        <v>64</v>
      </c>
      <c r="C69" t="s">
        <v>54</v>
      </c>
      <c r="D69" s="6" t="s">
        <v>9</v>
      </c>
      <c r="E69" s="6" t="s">
        <v>29</v>
      </c>
      <c r="F69" s="6">
        <v>2317</v>
      </c>
      <c r="G69" s="7">
        <v>261</v>
      </c>
      <c r="H69" s="6">
        <v>6.49</v>
      </c>
      <c r="I69" s="6">
        <v>1693.89</v>
      </c>
    </row>
    <row r="70" spans="2:9" x14ac:dyDescent="0.35">
      <c r="B70" t="s">
        <v>59</v>
      </c>
      <c r="C70" t="s">
        <v>49</v>
      </c>
      <c r="D70" s="6" t="s">
        <v>15</v>
      </c>
      <c r="E70" s="6" t="s">
        <v>24</v>
      </c>
      <c r="F70" s="6">
        <v>938</v>
      </c>
      <c r="G70" s="7">
        <v>6</v>
      </c>
      <c r="H70" s="6">
        <v>8.7899999999999991</v>
      </c>
      <c r="I70" s="6">
        <v>52.739999999999995</v>
      </c>
    </row>
    <row r="71" spans="2:9" x14ac:dyDescent="0.35">
      <c r="B71" t="s">
        <v>56</v>
      </c>
      <c r="C71" t="s">
        <v>46</v>
      </c>
      <c r="D71" s="6" t="s">
        <v>1</v>
      </c>
      <c r="E71" s="6" t="s">
        <v>32</v>
      </c>
      <c r="F71" s="6">
        <v>9709</v>
      </c>
      <c r="G71" s="7">
        <v>30</v>
      </c>
      <c r="H71" s="6">
        <v>11.73</v>
      </c>
      <c r="I71" s="6">
        <v>351.90000000000003</v>
      </c>
    </row>
    <row r="72" spans="2:9" x14ac:dyDescent="0.35">
      <c r="B72" t="s">
        <v>60</v>
      </c>
      <c r="C72" t="s">
        <v>50</v>
      </c>
      <c r="D72" s="6" t="s">
        <v>25</v>
      </c>
      <c r="E72" s="6" t="s">
        <v>28</v>
      </c>
      <c r="F72" s="6">
        <v>2205</v>
      </c>
      <c r="G72" s="7">
        <v>138</v>
      </c>
      <c r="H72" s="6">
        <v>10.62</v>
      </c>
      <c r="I72" s="6">
        <v>1465.56</v>
      </c>
    </row>
    <row r="73" spans="2:9" x14ac:dyDescent="0.35">
      <c r="B73" t="s">
        <v>60</v>
      </c>
      <c r="C73" t="s">
        <v>50</v>
      </c>
      <c r="D73" s="6" t="s">
        <v>1</v>
      </c>
      <c r="E73" s="6" t="s">
        <v>23</v>
      </c>
      <c r="F73" s="6">
        <v>4487</v>
      </c>
      <c r="G73" s="7">
        <v>111</v>
      </c>
      <c r="H73" s="6">
        <v>3.11</v>
      </c>
      <c r="I73" s="6">
        <v>345.21</v>
      </c>
    </row>
    <row r="74" spans="2:9" x14ac:dyDescent="0.35">
      <c r="B74" t="s">
        <v>61</v>
      </c>
      <c r="C74" t="s">
        <v>51</v>
      </c>
      <c r="D74" s="6" t="s">
        <v>4</v>
      </c>
      <c r="E74" s="6" t="s">
        <v>10</v>
      </c>
      <c r="F74" s="6">
        <v>2415</v>
      </c>
      <c r="G74" s="7">
        <v>15</v>
      </c>
      <c r="H74" s="6">
        <v>6.47</v>
      </c>
      <c r="I74" s="6">
        <v>97.05</v>
      </c>
    </row>
    <row r="75" spans="2:9" x14ac:dyDescent="0.35">
      <c r="B75" t="s">
        <v>55</v>
      </c>
      <c r="C75" t="s">
        <v>45</v>
      </c>
      <c r="D75" s="6" t="s">
        <v>25</v>
      </c>
      <c r="E75" s="6" t="s">
        <v>31</v>
      </c>
      <c r="F75" s="6">
        <v>4018</v>
      </c>
      <c r="G75" s="7">
        <v>162</v>
      </c>
      <c r="H75" s="6">
        <v>7.64</v>
      </c>
      <c r="I75" s="6">
        <v>1237.6799999999998</v>
      </c>
    </row>
    <row r="76" spans="2:9" x14ac:dyDescent="0.35">
      <c r="B76" t="s">
        <v>61</v>
      </c>
      <c r="C76" t="s">
        <v>51</v>
      </c>
      <c r="D76" s="6" t="s">
        <v>25</v>
      </c>
      <c r="E76" s="6" t="s">
        <v>31</v>
      </c>
      <c r="F76" s="6">
        <v>861</v>
      </c>
      <c r="G76" s="7">
        <v>195</v>
      </c>
      <c r="H76" s="6">
        <v>7.64</v>
      </c>
      <c r="I76" s="6">
        <v>1489.8</v>
      </c>
    </row>
    <row r="77" spans="2:9" x14ac:dyDescent="0.35">
      <c r="B77" t="s">
        <v>64</v>
      </c>
      <c r="C77" t="s">
        <v>54</v>
      </c>
      <c r="D77" s="6" t="s">
        <v>15</v>
      </c>
      <c r="E77" s="6" t="s">
        <v>19</v>
      </c>
      <c r="F77" s="6">
        <v>5586</v>
      </c>
      <c r="G77" s="7">
        <v>525</v>
      </c>
      <c r="H77" s="6">
        <v>11.7</v>
      </c>
      <c r="I77" s="6">
        <v>6142.5</v>
      </c>
    </row>
    <row r="78" spans="2:9" x14ac:dyDescent="0.35">
      <c r="B78" t="s">
        <v>60</v>
      </c>
      <c r="C78" t="s">
        <v>50</v>
      </c>
      <c r="D78" s="6" t="s">
        <v>25</v>
      </c>
      <c r="E78" s="6" t="s">
        <v>14</v>
      </c>
      <c r="F78" s="6">
        <v>2226</v>
      </c>
      <c r="G78" s="7">
        <v>48</v>
      </c>
      <c r="H78" s="6">
        <v>12.37</v>
      </c>
      <c r="I78" s="6">
        <v>593.76</v>
      </c>
    </row>
    <row r="79" spans="2:9" x14ac:dyDescent="0.35">
      <c r="B79" t="s">
        <v>57</v>
      </c>
      <c r="C79" t="s">
        <v>47</v>
      </c>
      <c r="D79" s="6" t="s">
        <v>25</v>
      </c>
      <c r="E79" s="6" t="s">
        <v>35</v>
      </c>
      <c r="F79" s="6">
        <v>14329</v>
      </c>
      <c r="G79" s="7">
        <v>150</v>
      </c>
      <c r="H79" s="6">
        <v>10.38</v>
      </c>
      <c r="I79" s="6">
        <v>1557.0000000000002</v>
      </c>
    </row>
    <row r="80" spans="2:9" x14ac:dyDescent="0.35">
      <c r="B80" t="s">
        <v>57</v>
      </c>
      <c r="C80" t="s">
        <v>47</v>
      </c>
      <c r="D80" s="6" t="s">
        <v>25</v>
      </c>
      <c r="E80" s="6" t="s">
        <v>28</v>
      </c>
      <c r="F80" s="6">
        <v>8463</v>
      </c>
      <c r="G80" s="7">
        <v>492</v>
      </c>
      <c r="H80" s="6">
        <v>10.62</v>
      </c>
      <c r="I80" s="6">
        <v>5225.04</v>
      </c>
    </row>
    <row r="81" spans="2:9" x14ac:dyDescent="0.35">
      <c r="B81" t="s">
        <v>61</v>
      </c>
      <c r="C81" t="s">
        <v>51</v>
      </c>
      <c r="D81" s="6" t="s">
        <v>25</v>
      </c>
      <c r="E81" s="6" t="s">
        <v>27</v>
      </c>
      <c r="F81" s="6">
        <v>2891</v>
      </c>
      <c r="G81" s="7">
        <v>102</v>
      </c>
      <c r="H81" s="6">
        <v>7.16</v>
      </c>
      <c r="I81" s="6">
        <v>730.32</v>
      </c>
    </row>
    <row r="82" spans="2:9" x14ac:dyDescent="0.35">
      <c r="B82" t="s">
        <v>63</v>
      </c>
      <c r="C82" t="s">
        <v>53</v>
      </c>
      <c r="D82" s="6" t="s">
        <v>9</v>
      </c>
      <c r="E82" s="6" t="s">
        <v>29</v>
      </c>
      <c r="F82" s="6">
        <v>3773</v>
      </c>
      <c r="G82" s="7">
        <v>165</v>
      </c>
      <c r="H82" s="6">
        <v>6.49</v>
      </c>
      <c r="I82" s="6">
        <v>1070.8500000000001</v>
      </c>
    </row>
    <row r="83" spans="2:9" x14ac:dyDescent="0.35">
      <c r="B83" t="s">
        <v>58</v>
      </c>
      <c r="C83" t="s">
        <v>48</v>
      </c>
      <c r="D83" s="6" t="s">
        <v>9</v>
      </c>
      <c r="E83" s="6" t="s">
        <v>35</v>
      </c>
      <c r="F83" s="6">
        <v>854</v>
      </c>
      <c r="G83" s="7">
        <v>309</v>
      </c>
      <c r="H83" s="6">
        <v>10.38</v>
      </c>
      <c r="I83" s="6">
        <v>3207.42</v>
      </c>
    </row>
    <row r="84" spans="2:9" x14ac:dyDescent="0.35">
      <c r="B84" t="s">
        <v>59</v>
      </c>
      <c r="C84" t="s">
        <v>49</v>
      </c>
      <c r="D84" s="6" t="s">
        <v>9</v>
      </c>
      <c r="E84" s="6" t="s">
        <v>23</v>
      </c>
      <c r="F84" s="6">
        <v>4970</v>
      </c>
      <c r="G84" s="7">
        <v>156</v>
      </c>
      <c r="H84" s="6">
        <v>3.11</v>
      </c>
      <c r="I84" s="6">
        <v>485.15999999999997</v>
      </c>
    </row>
    <row r="85" spans="2:9" x14ac:dyDescent="0.35">
      <c r="B85" t="s">
        <v>57</v>
      </c>
      <c r="C85" t="s">
        <v>47</v>
      </c>
      <c r="D85" s="6" t="s">
        <v>4</v>
      </c>
      <c r="E85" s="6" t="s">
        <v>37</v>
      </c>
      <c r="F85" s="6">
        <v>98</v>
      </c>
      <c r="G85" s="7">
        <v>159</v>
      </c>
      <c r="H85" s="6">
        <v>5.6</v>
      </c>
      <c r="I85" s="6">
        <v>890.4</v>
      </c>
    </row>
    <row r="86" spans="2:9" x14ac:dyDescent="0.35">
      <c r="B86" t="s">
        <v>61</v>
      </c>
      <c r="C86" t="s">
        <v>51</v>
      </c>
      <c r="D86" s="6" t="s">
        <v>4</v>
      </c>
      <c r="E86" s="6" t="s">
        <v>32</v>
      </c>
      <c r="F86" s="6">
        <v>13391</v>
      </c>
      <c r="G86" s="7">
        <v>201</v>
      </c>
      <c r="H86" s="6">
        <v>11.73</v>
      </c>
      <c r="I86" s="6">
        <v>2357.73</v>
      </c>
    </row>
    <row r="87" spans="2:9" x14ac:dyDescent="0.35">
      <c r="B87" t="s">
        <v>56</v>
      </c>
      <c r="C87" t="s">
        <v>46</v>
      </c>
      <c r="D87" s="6" t="s">
        <v>12</v>
      </c>
      <c r="E87" s="6" t="s">
        <v>16</v>
      </c>
      <c r="F87" s="6">
        <v>8890</v>
      </c>
      <c r="G87" s="7">
        <v>210</v>
      </c>
      <c r="H87" s="6">
        <v>5.79</v>
      </c>
      <c r="I87" s="6">
        <v>1215.9000000000001</v>
      </c>
    </row>
    <row r="88" spans="2:9" x14ac:dyDescent="0.35">
      <c r="B88" t="s">
        <v>62</v>
      </c>
      <c r="C88" t="s">
        <v>52</v>
      </c>
      <c r="D88" s="6" t="s">
        <v>15</v>
      </c>
      <c r="E88" s="6" t="s">
        <v>26</v>
      </c>
      <c r="F88" s="6">
        <v>56</v>
      </c>
      <c r="G88" s="7">
        <v>51</v>
      </c>
      <c r="H88" s="6">
        <v>9.33</v>
      </c>
      <c r="I88" s="6">
        <v>475.83</v>
      </c>
    </row>
    <row r="89" spans="2:9" x14ac:dyDescent="0.35">
      <c r="B89" t="s">
        <v>63</v>
      </c>
      <c r="C89" t="s">
        <v>53</v>
      </c>
      <c r="D89" s="6" t="s">
        <v>9</v>
      </c>
      <c r="E89" s="6" t="s">
        <v>13</v>
      </c>
      <c r="F89" s="6">
        <v>3339</v>
      </c>
      <c r="G89" s="7">
        <v>39</v>
      </c>
      <c r="H89" s="6">
        <v>13.15</v>
      </c>
      <c r="I89" s="6">
        <v>512.85</v>
      </c>
    </row>
    <row r="90" spans="2:9" x14ac:dyDescent="0.35">
      <c r="B90" t="s">
        <v>64</v>
      </c>
      <c r="C90" t="s">
        <v>54</v>
      </c>
      <c r="D90" s="6" t="s">
        <v>4</v>
      </c>
      <c r="E90" s="6" t="s">
        <v>10</v>
      </c>
      <c r="F90" s="6">
        <v>3808</v>
      </c>
      <c r="G90" s="7">
        <v>279</v>
      </c>
      <c r="H90" s="6">
        <v>6.47</v>
      </c>
      <c r="I90" s="6">
        <v>1805.1299999999999</v>
      </c>
    </row>
    <row r="91" spans="2:9" x14ac:dyDescent="0.35">
      <c r="B91" t="s">
        <v>64</v>
      </c>
      <c r="C91" t="s">
        <v>54</v>
      </c>
      <c r="D91" s="6" t="s">
        <v>15</v>
      </c>
      <c r="E91" s="6" t="s">
        <v>26</v>
      </c>
      <c r="F91" s="6">
        <v>63</v>
      </c>
      <c r="G91" s="7">
        <v>123</v>
      </c>
      <c r="H91" s="6">
        <v>9.33</v>
      </c>
      <c r="I91" s="6">
        <v>1147.5899999999999</v>
      </c>
    </row>
    <row r="92" spans="2:9" x14ac:dyDescent="0.35">
      <c r="B92" t="s">
        <v>62</v>
      </c>
      <c r="C92" t="s">
        <v>52</v>
      </c>
      <c r="D92" s="6" t="s">
        <v>12</v>
      </c>
      <c r="E92" s="6" t="s">
        <v>34</v>
      </c>
      <c r="F92" s="6">
        <v>7812</v>
      </c>
      <c r="G92" s="7">
        <v>81</v>
      </c>
      <c r="H92" s="6">
        <v>16.73</v>
      </c>
      <c r="I92" s="6">
        <v>1355.13</v>
      </c>
    </row>
    <row r="93" spans="2:9" x14ac:dyDescent="0.35">
      <c r="B93" t="s">
        <v>55</v>
      </c>
      <c r="C93" t="s">
        <v>45</v>
      </c>
      <c r="D93" s="6" t="s">
        <v>1</v>
      </c>
      <c r="E93" s="6" t="s">
        <v>31</v>
      </c>
      <c r="F93" s="6">
        <v>7693</v>
      </c>
      <c r="G93" s="7">
        <v>21</v>
      </c>
      <c r="H93" s="6">
        <v>7.64</v>
      </c>
      <c r="I93" s="6">
        <v>160.44</v>
      </c>
    </row>
    <row r="94" spans="2:9" x14ac:dyDescent="0.35">
      <c r="B94" t="s">
        <v>63</v>
      </c>
      <c r="C94" t="s">
        <v>53</v>
      </c>
      <c r="D94" s="6" t="s">
        <v>9</v>
      </c>
      <c r="E94" s="6" t="s">
        <v>35</v>
      </c>
      <c r="F94" s="6">
        <v>973</v>
      </c>
      <c r="G94" s="7">
        <v>162</v>
      </c>
      <c r="H94" s="6">
        <v>10.38</v>
      </c>
      <c r="I94" s="6">
        <v>1681.5600000000002</v>
      </c>
    </row>
    <row r="95" spans="2:9" x14ac:dyDescent="0.35">
      <c r="B95" t="s">
        <v>64</v>
      </c>
      <c r="C95" t="s">
        <v>54</v>
      </c>
      <c r="D95" s="6" t="s">
        <v>4</v>
      </c>
      <c r="E95" s="6" t="s">
        <v>36</v>
      </c>
      <c r="F95" s="6">
        <v>567</v>
      </c>
      <c r="G95" s="7">
        <v>228</v>
      </c>
      <c r="H95" s="6">
        <v>9</v>
      </c>
      <c r="I95" s="6">
        <v>2052</v>
      </c>
    </row>
    <row r="96" spans="2:9" x14ac:dyDescent="0.35">
      <c r="B96" t="s">
        <v>64</v>
      </c>
      <c r="C96" t="s">
        <v>54</v>
      </c>
      <c r="D96" s="6" t="s">
        <v>9</v>
      </c>
      <c r="E96" s="6" t="s">
        <v>27</v>
      </c>
      <c r="F96" s="6">
        <v>2471</v>
      </c>
      <c r="G96" s="7">
        <v>342</v>
      </c>
      <c r="H96" s="6">
        <v>7.16</v>
      </c>
      <c r="I96" s="6">
        <v>2448.7200000000003</v>
      </c>
    </row>
    <row r="97" spans="2:9" x14ac:dyDescent="0.35">
      <c r="B97" t="s">
        <v>61</v>
      </c>
      <c r="C97" t="s">
        <v>51</v>
      </c>
      <c r="D97" s="6" t="s">
        <v>15</v>
      </c>
      <c r="E97" s="6" t="s">
        <v>26</v>
      </c>
      <c r="F97" s="6">
        <v>7189</v>
      </c>
      <c r="G97" s="7">
        <v>54</v>
      </c>
      <c r="H97" s="6">
        <v>9.33</v>
      </c>
      <c r="I97" s="6">
        <v>503.82</v>
      </c>
    </row>
    <row r="98" spans="2:9" x14ac:dyDescent="0.35">
      <c r="B98" t="s">
        <v>58</v>
      </c>
      <c r="C98" t="s">
        <v>48</v>
      </c>
      <c r="D98" s="6" t="s">
        <v>4</v>
      </c>
      <c r="E98" s="6" t="s">
        <v>35</v>
      </c>
      <c r="F98" s="6">
        <v>7455</v>
      </c>
      <c r="G98" s="7">
        <v>216</v>
      </c>
      <c r="H98" s="6">
        <v>10.38</v>
      </c>
      <c r="I98" s="6">
        <v>2242.0800000000004</v>
      </c>
    </row>
    <row r="99" spans="2:9" x14ac:dyDescent="0.35">
      <c r="B99" t="s">
        <v>63</v>
      </c>
      <c r="C99" t="s">
        <v>53</v>
      </c>
      <c r="D99" s="6" t="s">
        <v>25</v>
      </c>
      <c r="E99" s="6" t="s">
        <v>37</v>
      </c>
      <c r="F99" s="6">
        <v>3108</v>
      </c>
      <c r="G99" s="7">
        <v>54</v>
      </c>
      <c r="H99" s="6">
        <v>5.6</v>
      </c>
      <c r="I99" s="6">
        <v>302.39999999999998</v>
      </c>
    </row>
    <row r="100" spans="2:9" x14ac:dyDescent="0.35">
      <c r="B100" t="s">
        <v>59</v>
      </c>
      <c r="C100" t="s">
        <v>49</v>
      </c>
      <c r="D100" s="6" t="s">
        <v>15</v>
      </c>
      <c r="E100" s="6" t="s">
        <v>13</v>
      </c>
      <c r="F100" s="6">
        <v>469</v>
      </c>
      <c r="G100" s="7">
        <v>75</v>
      </c>
      <c r="H100" s="6">
        <v>13.15</v>
      </c>
      <c r="I100" s="6">
        <v>986.25</v>
      </c>
    </row>
    <row r="101" spans="2:9" x14ac:dyDescent="0.35">
      <c r="B101" t="s">
        <v>57</v>
      </c>
      <c r="C101" t="s">
        <v>47</v>
      </c>
      <c r="D101" s="6" t="s">
        <v>1</v>
      </c>
      <c r="E101" s="6" t="s">
        <v>29</v>
      </c>
      <c r="F101" s="6">
        <v>2737</v>
      </c>
      <c r="G101" s="7">
        <v>93</v>
      </c>
      <c r="H101" s="6">
        <v>6.49</v>
      </c>
      <c r="I101" s="6">
        <v>603.57000000000005</v>
      </c>
    </row>
    <row r="102" spans="2:9" x14ac:dyDescent="0.35">
      <c r="B102" t="s">
        <v>57</v>
      </c>
      <c r="C102" t="s">
        <v>47</v>
      </c>
      <c r="D102" s="6" t="s">
        <v>1</v>
      </c>
      <c r="E102" s="6" t="s">
        <v>13</v>
      </c>
      <c r="F102" s="6">
        <v>4305</v>
      </c>
      <c r="G102" s="7">
        <v>156</v>
      </c>
      <c r="H102" s="6">
        <v>13.15</v>
      </c>
      <c r="I102" s="6">
        <v>2051.4</v>
      </c>
    </row>
    <row r="103" spans="2:9" x14ac:dyDescent="0.35">
      <c r="B103" t="s">
        <v>57</v>
      </c>
      <c r="C103" t="s">
        <v>47</v>
      </c>
      <c r="D103" s="6" t="s">
        <v>15</v>
      </c>
      <c r="E103" s="6" t="s">
        <v>23</v>
      </c>
      <c r="F103" s="6">
        <v>2408</v>
      </c>
      <c r="G103" s="7">
        <v>9</v>
      </c>
      <c r="H103" s="6">
        <v>3.11</v>
      </c>
      <c r="I103" s="6">
        <v>27.99</v>
      </c>
    </row>
    <row r="104" spans="2:9" x14ac:dyDescent="0.35">
      <c r="B104" t="s">
        <v>63</v>
      </c>
      <c r="C104" t="s">
        <v>53</v>
      </c>
      <c r="D104" s="6" t="s">
        <v>9</v>
      </c>
      <c r="E104" s="6" t="s">
        <v>31</v>
      </c>
      <c r="F104" s="6">
        <v>1281</v>
      </c>
      <c r="G104" s="7">
        <v>18</v>
      </c>
      <c r="H104" s="6">
        <v>7.64</v>
      </c>
      <c r="I104" s="6">
        <v>137.51999999999998</v>
      </c>
    </row>
    <row r="105" spans="2:9" x14ac:dyDescent="0.35">
      <c r="B105" t="s">
        <v>55</v>
      </c>
      <c r="C105" t="s">
        <v>45</v>
      </c>
      <c r="D105" s="6" t="s">
        <v>4</v>
      </c>
      <c r="E105" s="6" t="s">
        <v>5</v>
      </c>
      <c r="F105" s="6">
        <v>12348</v>
      </c>
      <c r="G105" s="7">
        <v>234</v>
      </c>
      <c r="H105" s="6">
        <v>8.65</v>
      </c>
      <c r="I105" s="6">
        <v>2024.1000000000001</v>
      </c>
    </row>
    <row r="106" spans="2:9" x14ac:dyDescent="0.35">
      <c r="B106" t="s">
        <v>63</v>
      </c>
      <c r="C106" t="s">
        <v>53</v>
      </c>
      <c r="D106" s="6" t="s">
        <v>25</v>
      </c>
      <c r="E106" s="6" t="s">
        <v>35</v>
      </c>
      <c r="F106" s="6">
        <v>3689</v>
      </c>
      <c r="G106" s="7">
        <v>312</v>
      </c>
      <c r="H106" s="6">
        <v>10.38</v>
      </c>
      <c r="I106" s="6">
        <v>3238.5600000000004</v>
      </c>
    </row>
    <row r="107" spans="2:9" x14ac:dyDescent="0.35">
      <c r="B107" t="s">
        <v>60</v>
      </c>
      <c r="C107" t="s">
        <v>50</v>
      </c>
      <c r="D107" s="6" t="s">
        <v>9</v>
      </c>
      <c r="E107" s="6" t="s">
        <v>31</v>
      </c>
      <c r="F107" s="6">
        <v>2870</v>
      </c>
      <c r="G107" s="7">
        <v>300</v>
      </c>
      <c r="H107" s="6">
        <v>7.64</v>
      </c>
      <c r="I107" s="6">
        <v>2292</v>
      </c>
    </row>
    <row r="108" spans="2:9" x14ac:dyDescent="0.35">
      <c r="B108" t="s">
        <v>62</v>
      </c>
      <c r="C108" t="s">
        <v>52</v>
      </c>
      <c r="D108" s="6" t="s">
        <v>9</v>
      </c>
      <c r="E108" s="6" t="s">
        <v>34</v>
      </c>
      <c r="F108" s="6">
        <v>798</v>
      </c>
      <c r="G108" s="7">
        <v>519</v>
      </c>
      <c r="H108" s="6">
        <v>16.73</v>
      </c>
      <c r="I108" s="6">
        <v>8682.8700000000008</v>
      </c>
    </row>
    <row r="109" spans="2:9" x14ac:dyDescent="0.35">
      <c r="B109" t="s">
        <v>58</v>
      </c>
      <c r="C109" t="s">
        <v>48</v>
      </c>
      <c r="D109" s="6" t="s">
        <v>1</v>
      </c>
      <c r="E109" s="6" t="s">
        <v>36</v>
      </c>
      <c r="F109" s="6">
        <v>2933</v>
      </c>
      <c r="G109" s="7">
        <v>9</v>
      </c>
      <c r="H109" s="6">
        <v>9</v>
      </c>
      <c r="I109" s="6">
        <v>81</v>
      </c>
    </row>
    <row r="110" spans="2:9" x14ac:dyDescent="0.35">
      <c r="B110" t="s">
        <v>61</v>
      </c>
      <c r="C110" t="s">
        <v>51</v>
      </c>
      <c r="D110" s="6" t="s">
        <v>4</v>
      </c>
      <c r="E110" s="6" t="s">
        <v>7</v>
      </c>
      <c r="F110" s="6">
        <v>2744</v>
      </c>
      <c r="G110" s="7">
        <v>9</v>
      </c>
      <c r="H110" s="6">
        <v>11.88</v>
      </c>
      <c r="I110" s="6">
        <v>106.92</v>
      </c>
    </row>
    <row r="111" spans="2:9" x14ac:dyDescent="0.35">
      <c r="B111" t="s">
        <v>55</v>
      </c>
      <c r="C111" t="s">
        <v>45</v>
      </c>
      <c r="D111" s="6" t="s">
        <v>9</v>
      </c>
      <c r="E111" s="6" t="s">
        <v>14</v>
      </c>
      <c r="F111" s="6">
        <v>9772</v>
      </c>
      <c r="G111" s="7">
        <v>90</v>
      </c>
      <c r="H111" s="6">
        <v>12.37</v>
      </c>
      <c r="I111" s="6">
        <v>1113.3</v>
      </c>
    </row>
    <row r="112" spans="2:9" x14ac:dyDescent="0.35">
      <c r="B112" t="s">
        <v>60</v>
      </c>
      <c r="C112" t="s">
        <v>50</v>
      </c>
      <c r="D112" s="6" t="s">
        <v>25</v>
      </c>
      <c r="E112" s="6" t="s">
        <v>13</v>
      </c>
      <c r="F112" s="6">
        <v>1568</v>
      </c>
      <c r="G112" s="7">
        <v>96</v>
      </c>
      <c r="H112" s="6">
        <v>13.15</v>
      </c>
      <c r="I112" s="6">
        <v>1262.4000000000001</v>
      </c>
    </row>
    <row r="113" spans="2:9" x14ac:dyDescent="0.35">
      <c r="B113" t="s">
        <v>62</v>
      </c>
      <c r="C113" t="s">
        <v>52</v>
      </c>
      <c r="D113" s="6" t="s">
        <v>9</v>
      </c>
      <c r="E113" s="6" t="s">
        <v>24</v>
      </c>
      <c r="F113" s="6">
        <v>11417</v>
      </c>
      <c r="G113" s="7">
        <v>21</v>
      </c>
      <c r="H113" s="6">
        <v>8.7899999999999991</v>
      </c>
      <c r="I113" s="6">
        <v>184.58999999999997</v>
      </c>
    </row>
    <row r="114" spans="2:9" x14ac:dyDescent="0.35">
      <c r="B114" t="s">
        <v>55</v>
      </c>
      <c r="C114" t="s">
        <v>45</v>
      </c>
      <c r="D114" s="6" t="s">
        <v>25</v>
      </c>
      <c r="E114" s="6" t="s">
        <v>37</v>
      </c>
      <c r="F114" s="6">
        <v>6748</v>
      </c>
      <c r="G114" s="7">
        <v>48</v>
      </c>
      <c r="H114" s="6">
        <v>5.6</v>
      </c>
      <c r="I114" s="6">
        <v>268.79999999999995</v>
      </c>
    </row>
    <row r="115" spans="2:9" x14ac:dyDescent="0.35">
      <c r="B115" t="s">
        <v>64</v>
      </c>
      <c r="C115" t="s">
        <v>54</v>
      </c>
      <c r="D115" s="6" t="s">
        <v>9</v>
      </c>
      <c r="E115" s="6" t="s">
        <v>34</v>
      </c>
      <c r="F115" s="6">
        <v>1407</v>
      </c>
      <c r="G115" s="7">
        <v>72</v>
      </c>
      <c r="H115" s="6">
        <v>16.73</v>
      </c>
      <c r="I115" s="6">
        <v>1204.56</v>
      </c>
    </row>
    <row r="116" spans="2:9" x14ac:dyDescent="0.35">
      <c r="B116" t="s">
        <v>56</v>
      </c>
      <c r="C116" t="s">
        <v>46</v>
      </c>
      <c r="D116" s="6" t="s">
        <v>4</v>
      </c>
      <c r="E116" s="6" t="s">
        <v>27</v>
      </c>
      <c r="F116" s="6">
        <v>2023</v>
      </c>
      <c r="G116" s="7">
        <v>168</v>
      </c>
      <c r="H116" s="6">
        <v>7.16</v>
      </c>
      <c r="I116" s="6">
        <v>1202.8800000000001</v>
      </c>
    </row>
    <row r="117" spans="2:9" x14ac:dyDescent="0.35">
      <c r="B117" t="s">
        <v>61</v>
      </c>
      <c r="C117" t="s">
        <v>51</v>
      </c>
      <c r="D117" s="6" t="s">
        <v>12</v>
      </c>
      <c r="E117" s="6" t="s">
        <v>37</v>
      </c>
      <c r="F117" s="6">
        <v>5236</v>
      </c>
      <c r="G117" s="7">
        <v>51</v>
      </c>
      <c r="H117" s="6">
        <v>5.6</v>
      </c>
      <c r="I117" s="6">
        <v>285.59999999999997</v>
      </c>
    </row>
    <row r="118" spans="2:9" x14ac:dyDescent="0.35">
      <c r="B118" t="s">
        <v>58</v>
      </c>
      <c r="C118" t="s">
        <v>48</v>
      </c>
      <c r="D118" s="6" t="s">
        <v>9</v>
      </c>
      <c r="E118" s="6" t="s">
        <v>31</v>
      </c>
      <c r="F118" s="6">
        <v>1925</v>
      </c>
      <c r="G118" s="7">
        <v>192</v>
      </c>
      <c r="H118" s="6">
        <v>7.64</v>
      </c>
      <c r="I118" s="6">
        <v>1466.8799999999999</v>
      </c>
    </row>
    <row r="119" spans="2:9" x14ac:dyDescent="0.35">
      <c r="B119" t="s">
        <v>60</v>
      </c>
      <c r="C119" t="s">
        <v>50</v>
      </c>
      <c r="D119" s="6" t="s">
        <v>1</v>
      </c>
      <c r="E119" s="6" t="s">
        <v>19</v>
      </c>
      <c r="F119" s="6">
        <v>6608</v>
      </c>
      <c r="G119" s="7">
        <v>225</v>
      </c>
      <c r="H119" s="6">
        <v>11.7</v>
      </c>
      <c r="I119" s="6">
        <v>2632.5</v>
      </c>
    </row>
    <row r="120" spans="2:9" x14ac:dyDescent="0.35">
      <c r="B120" t="s">
        <v>59</v>
      </c>
      <c r="C120" t="s">
        <v>49</v>
      </c>
      <c r="D120" s="6" t="s">
        <v>25</v>
      </c>
      <c r="E120" s="6" t="s">
        <v>37</v>
      </c>
      <c r="F120" s="6">
        <v>8008</v>
      </c>
      <c r="G120" s="7">
        <v>456</v>
      </c>
      <c r="H120" s="6">
        <v>5.6</v>
      </c>
      <c r="I120" s="6">
        <v>2553.6</v>
      </c>
    </row>
    <row r="121" spans="2:9" x14ac:dyDescent="0.35">
      <c r="B121" t="s">
        <v>64</v>
      </c>
      <c r="C121" t="s">
        <v>54</v>
      </c>
      <c r="D121" s="6" t="s">
        <v>25</v>
      </c>
      <c r="E121" s="6" t="s">
        <v>13</v>
      </c>
      <c r="F121" s="6">
        <v>1428</v>
      </c>
      <c r="G121" s="7">
        <v>93</v>
      </c>
      <c r="H121" s="6">
        <v>13.15</v>
      </c>
      <c r="I121" s="6">
        <v>1222.95</v>
      </c>
    </row>
    <row r="122" spans="2:9" x14ac:dyDescent="0.35">
      <c r="B122" t="s">
        <v>59</v>
      </c>
      <c r="C122" t="s">
        <v>49</v>
      </c>
      <c r="D122" s="6" t="s">
        <v>25</v>
      </c>
      <c r="E122" s="6" t="s">
        <v>7</v>
      </c>
      <c r="F122" s="6">
        <v>525</v>
      </c>
      <c r="G122" s="7">
        <v>48</v>
      </c>
      <c r="H122" s="6">
        <v>11.88</v>
      </c>
      <c r="I122" s="6">
        <v>570.24</v>
      </c>
    </row>
    <row r="123" spans="2:9" x14ac:dyDescent="0.35">
      <c r="B123" t="s">
        <v>59</v>
      </c>
      <c r="C123" t="s">
        <v>49</v>
      </c>
      <c r="D123" s="6" t="s">
        <v>1</v>
      </c>
      <c r="E123" s="6" t="s">
        <v>10</v>
      </c>
      <c r="F123" s="6">
        <v>1505</v>
      </c>
      <c r="G123" s="7">
        <v>102</v>
      </c>
      <c r="H123" s="6">
        <v>6.47</v>
      </c>
      <c r="I123" s="6">
        <v>659.93999999999994</v>
      </c>
    </row>
    <row r="124" spans="2:9" x14ac:dyDescent="0.35">
      <c r="B124" t="s">
        <v>60</v>
      </c>
      <c r="C124" t="s">
        <v>50</v>
      </c>
      <c r="D124" s="6" t="s">
        <v>4</v>
      </c>
      <c r="E124" s="6" t="s">
        <v>2</v>
      </c>
      <c r="F124" s="6">
        <v>6755</v>
      </c>
      <c r="G124" s="7">
        <v>252</v>
      </c>
      <c r="H124" s="6">
        <v>14.49</v>
      </c>
      <c r="I124" s="6">
        <v>3651.48</v>
      </c>
    </row>
    <row r="125" spans="2:9" x14ac:dyDescent="0.35">
      <c r="B125" t="s">
        <v>62</v>
      </c>
      <c r="C125" t="s">
        <v>52</v>
      </c>
      <c r="D125" s="6" t="s">
        <v>1</v>
      </c>
      <c r="E125" s="6" t="s">
        <v>10</v>
      </c>
      <c r="F125" s="6">
        <v>11571</v>
      </c>
      <c r="G125" s="7">
        <v>138</v>
      </c>
      <c r="H125" s="6">
        <v>6.47</v>
      </c>
      <c r="I125" s="6">
        <v>892.86</v>
      </c>
    </row>
    <row r="126" spans="2:9" x14ac:dyDescent="0.35">
      <c r="B126" t="s">
        <v>55</v>
      </c>
      <c r="C126" t="s">
        <v>45</v>
      </c>
      <c r="D126" s="6" t="s">
        <v>15</v>
      </c>
      <c r="E126" s="6" t="s">
        <v>13</v>
      </c>
      <c r="F126" s="6">
        <v>2541</v>
      </c>
      <c r="G126" s="7">
        <v>90</v>
      </c>
      <c r="H126" s="6">
        <v>13.15</v>
      </c>
      <c r="I126" s="6">
        <v>1183.5</v>
      </c>
    </row>
    <row r="127" spans="2:9" x14ac:dyDescent="0.35">
      <c r="B127" t="s">
        <v>58</v>
      </c>
      <c r="C127" t="s">
        <v>48</v>
      </c>
      <c r="D127" s="6" t="s">
        <v>1</v>
      </c>
      <c r="E127" s="6" t="s">
        <v>2</v>
      </c>
      <c r="F127" s="6">
        <v>1526</v>
      </c>
      <c r="G127" s="7">
        <v>240</v>
      </c>
      <c r="H127" s="6">
        <v>14.49</v>
      </c>
      <c r="I127" s="6">
        <v>3477.6</v>
      </c>
    </row>
    <row r="128" spans="2:9" x14ac:dyDescent="0.35">
      <c r="B128" t="s">
        <v>55</v>
      </c>
      <c r="C128" t="s">
        <v>45</v>
      </c>
      <c r="D128" s="6" t="s">
        <v>15</v>
      </c>
      <c r="E128" s="6" t="s">
        <v>7</v>
      </c>
      <c r="F128" s="6">
        <v>6125</v>
      </c>
      <c r="G128" s="7">
        <v>102</v>
      </c>
      <c r="H128" s="6">
        <v>11.88</v>
      </c>
      <c r="I128" s="6">
        <v>1211.76</v>
      </c>
    </row>
    <row r="129" spans="2:9" x14ac:dyDescent="0.35">
      <c r="B129" t="s">
        <v>58</v>
      </c>
      <c r="C129" t="s">
        <v>48</v>
      </c>
      <c r="D129" s="6" t="s">
        <v>4</v>
      </c>
      <c r="E129" s="6" t="s">
        <v>34</v>
      </c>
      <c r="F129" s="6">
        <v>847</v>
      </c>
      <c r="G129" s="7">
        <v>129</v>
      </c>
      <c r="H129" s="6">
        <v>16.73</v>
      </c>
      <c r="I129" s="6">
        <v>2158.17</v>
      </c>
    </row>
    <row r="130" spans="2:9" x14ac:dyDescent="0.35">
      <c r="B130" t="s">
        <v>56</v>
      </c>
      <c r="C130" t="s">
        <v>46</v>
      </c>
      <c r="D130" s="6" t="s">
        <v>4</v>
      </c>
      <c r="E130" s="6" t="s">
        <v>34</v>
      </c>
      <c r="F130" s="6">
        <v>4753</v>
      </c>
      <c r="G130" s="7">
        <v>300</v>
      </c>
      <c r="H130" s="6">
        <v>16.73</v>
      </c>
      <c r="I130" s="6">
        <v>5019</v>
      </c>
    </row>
    <row r="131" spans="2:9" x14ac:dyDescent="0.35">
      <c r="B131" t="s">
        <v>59</v>
      </c>
      <c r="C131" t="s">
        <v>49</v>
      </c>
      <c r="D131" s="6" t="s">
        <v>15</v>
      </c>
      <c r="E131" s="6" t="s">
        <v>14</v>
      </c>
      <c r="F131" s="6">
        <v>959</v>
      </c>
      <c r="G131" s="7">
        <v>135</v>
      </c>
      <c r="H131" s="6">
        <v>12.37</v>
      </c>
      <c r="I131" s="6">
        <v>1669.9499999999998</v>
      </c>
    </row>
    <row r="132" spans="2:9" x14ac:dyDescent="0.35">
      <c r="B132" t="s">
        <v>60</v>
      </c>
      <c r="C132" t="s">
        <v>50</v>
      </c>
      <c r="D132" s="6" t="s">
        <v>4</v>
      </c>
      <c r="E132" s="6" t="s">
        <v>33</v>
      </c>
      <c r="F132" s="6">
        <v>2793</v>
      </c>
      <c r="G132" s="7">
        <v>114</v>
      </c>
      <c r="H132" s="6">
        <v>4.97</v>
      </c>
      <c r="I132" s="6">
        <v>566.57999999999993</v>
      </c>
    </row>
    <row r="133" spans="2:9" x14ac:dyDescent="0.35">
      <c r="B133" t="s">
        <v>60</v>
      </c>
      <c r="C133" t="s">
        <v>50</v>
      </c>
      <c r="D133" s="6" t="s">
        <v>4</v>
      </c>
      <c r="E133" s="6" t="s">
        <v>19</v>
      </c>
      <c r="F133" s="6">
        <v>4606</v>
      </c>
      <c r="G133" s="7">
        <v>63</v>
      </c>
      <c r="H133" s="6">
        <v>11.7</v>
      </c>
      <c r="I133" s="6">
        <v>737.09999999999991</v>
      </c>
    </row>
    <row r="134" spans="2:9" x14ac:dyDescent="0.35">
      <c r="B134" t="s">
        <v>60</v>
      </c>
      <c r="C134" t="s">
        <v>50</v>
      </c>
      <c r="D134" s="6" t="s">
        <v>9</v>
      </c>
      <c r="E134" s="6" t="s">
        <v>27</v>
      </c>
      <c r="F134" s="6">
        <v>5551</v>
      </c>
      <c r="G134" s="7">
        <v>252</v>
      </c>
      <c r="H134" s="6">
        <v>7.16</v>
      </c>
      <c r="I134" s="6">
        <v>1804.32</v>
      </c>
    </row>
    <row r="135" spans="2:9" x14ac:dyDescent="0.35">
      <c r="B135" t="s">
        <v>64</v>
      </c>
      <c r="C135" t="s">
        <v>54</v>
      </c>
      <c r="D135" s="6" t="s">
        <v>9</v>
      </c>
      <c r="E135" s="6" t="s">
        <v>5</v>
      </c>
      <c r="F135" s="6">
        <v>6657</v>
      </c>
      <c r="G135" s="7">
        <v>303</v>
      </c>
      <c r="H135" s="6">
        <v>8.65</v>
      </c>
      <c r="I135" s="6">
        <v>2620.9500000000003</v>
      </c>
    </row>
    <row r="136" spans="2:9" x14ac:dyDescent="0.35">
      <c r="B136" t="s">
        <v>60</v>
      </c>
      <c r="C136" t="s">
        <v>50</v>
      </c>
      <c r="D136" s="6" t="s">
        <v>12</v>
      </c>
      <c r="E136" s="6" t="s">
        <v>23</v>
      </c>
      <c r="F136" s="6">
        <v>4438</v>
      </c>
      <c r="G136" s="7">
        <v>246</v>
      </c>
      <c r="H136" s="6">
        <v>3.11</v>
      </c>
      <c r="I136" s="6">
        <v>765.06</v>
      </c>
    </row>
    <row r="137" spans="2:9" x14ac:dyDescent="0.35">
      <c r="B137" t="s">
        <v>56</v>
      </c>
      <c r="C137" t="s">
        <v>46</v>
      </c>
      <c r="D137" s="6" t="s">
        <v>15</v>
      </c>
      <c r="E137" s="6" t="s">
        <v>17</v>
      </c>
      <c r="F137" s="6">
        <v>168</v>
      </c>
      <c r="G137" s="7">
        <v>84</v>
      </c>
      <c r="H137" s="6">
        <v>9.77</v>
      </c>
      <c r="I137" s="6">
        <v>820.68</v>
      </c>
    </row>
    <row r="138" spans="2:9" x14ac:dyDescent="0.35">
      <c r="B138" t="s">
        <v>60</v>
      </c>
      <c r="C138" t="s">
        <v>50</v>
      </c>
      <c r="D138" s="6" t="s">
        <v>25</v>
      </c>
      <c r="E138" s="6" t="s">
        <v>23</v>
      </c>
      <c r="F138" s="6">
        <v>7777</v>
      </c>
      <c r="G138" s="7">
        <v>39</v>
      </c>
      <c r="H138" s="6">
        <v>3.11</v>
      </c>
      <c r="I138" s="6">
        <v>121.28999999999999</v>
      </c>
    </row>
    <row r="139" spans="2:9" x14ac:dyDescent="0.35">
      <c r="B139" t="s">
        <v>61</v>
      </c>
      <c r="C139" t="s">
        <v>51</v>
      </c>
      <c r="D139" s="6" t="s">
        <v>9</v>
      </c>
      <c r="E139" s="6" t="s">
        <v>23</v>
      </c>
      <c r="F139" s="6">
        <v>3339</v>
      </c>
      <c r="G139" s="7">
        <v>348</v>
      </c>
      <c r="H139" s="6">
        <v>3.11</v>
      </c>
      <c r="I139" s="6">
        <v>1082.28</v>
      </c>
    </row>
    <row r="140" spans="2:9" x14ac:dyDescent="0.35">
      <c r="B140" t="s">
        <v>60</v>
      </c>
      <c r="C140" t="s">
        <v>50</v>
      </c>
      <c r="D140" s="6" t="s">
        <v>1</v>
      </c>
      <c r="E140" s="6" t="s">
        <v>14</v>
      </c>
      <c r="F140" s="6">
        <v>6391</v>
      </c>
      <c r="G140" s="7">
        <v>48</v>
      </c>
      <c r="H140" s="6">
        <v>12.37</v>
      </c>
      <c r="I140" s="6">
        <v>593.76</v>
      </c>
    </row>
    <row r="141" spans="2:9" x14ac:dyDescent="0.35">
      <c r="B141" t="s">
        <v>61</v>
      </c>
      <c r="C141" t="s">
        <v>51</v>
      </c>
      <c r="D141" s="6" t="s">
        <v>1</v>
      </c>
      <c r="E141" s="6" t="s">
        <v>17</v>
      </c>
      <c r="F141" s="6">
        <v>518</v>
      </c>
      <c r="G141" s="7">
        <v>75</v>
      </c>
      <c r="H141" s="6">
        <v>9.77</v>
      </c>
      <c r="I141" s="6">
        <v>732.75</v>
      </c>
    </row>
    <row r="142" spans="2:9" x14ac:dyDescent="0.35">
      <c r="B142" t="s">
        <v>60</v>
      </c>
      <c r="C142" t="s">
        <v>50</v>
      </c>
      <c r="D142" s="6" t="s">
        <v>15</v>
      </c>
      <c r="E142" s="6" t="s">
        <v>35</v>
      </c>
      <c r="F142" s="6">
        <v>5677</v>
      </c>
      <c r="G142" s="7">
        <v>258</v>
      </c>
      <c r="H142" s="6">
        <v>10.38</v>
      </c>
      <c r="I142" s="6">
        <v>2678.0400000000004</v>
      </c>
    </row>
    <row r="143" spans="2:9" x14ac:dyDescent="0.35">
      <c r="B143" t="s">
        <v>59</v>
      </c>
      <c r="C143" t="s">
        <v>49</v>
      </c>
      <c r="D143" s="6" t="s">
        <v>12</v>
      </c>
      <c r="E143" s="6" t="s">
        <v>23</v>
      </c>
      <c r="F143" s="6">
        <v>6048</v>
      </c>
      <c r="G143" s="7">
        <v>27</v>
      </c>
      <c r="H143" s="6">
        <v>3.11</v>
      </c>
      <c r="I143" s="6">
        <v>83.97</v>
      </c>
    </row>
    <row r="144" spans="2:9" x14ac:dyDescent="0.35">
      <c r="B144" t="s">
        <v>56</v>
      </c>
      <c r="C144" t="s">
        <v>46</v>
      </c>
      <c r="D144" s="6" t="s">
        <v>15</v>
      </c>
      <c r="E144" s="6" t="s">
        <v>5</v>
      </c>
      <c r="F144" s="6">
        <v>3752</v>
      </c>
      <c r="G144" s="7">
        <v>213</v>
      </c>
      <c r="H144" s="6">
        <v>8.65</v>
      </c>
      <c r="I144" s="6">
        <v>1842.45</v>
      </c>
    </row>
    <row r="145" spans="2:9" x14ac:dyDescent="0.35">
      <c r="B145" t="s">
        <v>61</v>
      </c>
      <c r="C145" t="s">
        <v>51</v>
      </c>
      <c r="D145" s="6" t="s">
        <v>4</v>
      </c>
      <c r="E145" s="6" t="s">
        <v>27</v>
      </c>
      <c r="F145" s="6">
        <v>4480</v>
      </c>
      <c r="G145" s="7">
        <v>357</v>
      </c>
      <c r="H145" s="6">
        <v>7.16</v>
      </c>
      <c r="I145" s="6">
        <v>2556.12</v>
      </c>
    </row>
    <row r="146" spans="2:9" x14ac:dyDescent="0.35">
      <c r="B146" t="s">
        <v>57</v>
      </c>
      <c r="C146" t="s">
        <v>47</v>
      </c>
      <c r="D146" s="6" t="s">
        <v>1</v>
      </c>
      <c r="E146" s="6" t="s">
        <v>7</v>
      </c>
      <c r="F146" s="6">
        <v>259</v>
      </c>
      <c r="G146" s="7">
        <v>207</v>
      </c>
      <c r="H146" s="6">
        <v>11.88</v>
      </c>
      <c r="I146" s="6">
        <v>2459.1600000000003</v>
      </c>
    </row>
    <row r="147" spans="2:9" x14ac:dyDescent="0.35">
      <c r="B147" t="s">
        <v>56</v>
      </c>
      <c r="C147" t="s">
        <v>46</v>
      </c>
      <c r="D147" s="6" t="s">
        <v>1</v>
      </c>
      <c r="E147" s="6" t="s">
        <v>2</v>
      </c>
      <c r="F147" s="6">
        <v>42</v>
      </c>
      <c r="G147" s="7">
        <v>150</v>
      </c>
      <c r="H147" s="6">
        <v>14.49</v>
      </c>
      <c r="I147" s="6">
        <v>2173.5</v>
      </c>
    </row>
    <row r="148" spans="2:9" x14ac:dyDescent="0.35">
      <c r="B148" t="s">
        <v>58</v>
      </c>
      <c r="C148" t="s">
        <v>48</v>
      </c>
      <c r="D148" s="6" t="s">
        <v>9</v>
      </c>
      <c r="E148" s="6" t="s">
        <v>37</v>
      </c>
      <c r="F148" s="6">
        <v>98</v>
      </c>
      <c r="G148" s="7">
        <v>204</v>
      </c>
      <c r="H148" s="6">
        <v>5.6</v>
      </c>
      <c r="I148" s="6">
        <v>1142.3999999999999</v>
      </c>
    </row>
    <row r="149" spans="2:9" x14ac:dyDescent="0.35">
      <c r="B149" t="s">
        <v>60</v>
      </c>
      <c r="C149" t="s">
        <v>50</v>
      </c>
      <c r="D149" s="6" t="s">
        <v>4</v>
      </c>
      <c r="E149" s="6" t="s">
        <v>34</v>
      </c>
      <c r="F149" s="6">
        <v>2478</v>
      </c>
      <c r="G149" s="7">
        <v>21</v>
      </c>
      <c r="H149" s="6">
        <v>16.73</v>
      </c>
      <c r="I149" s="6">
        <v>351.33</v>
      </c>
    </row>
    <row r="150" spans="2:9" x14ac:dyDescent="0.35">
      <c r="B150" t="s">
        <v>58</v>
      </c>
      <c r="C150" t="s">
        <v>48</v>
      </c>
      <c r="D150" s="6" t="s">
        <v>25</v>
      </c>
      <c r="E150" s="6" t="s">
        <v>14</v>
      </c>
      <c r="F150" s="6">
        <v>7847</v>
      </c>
      <c r="G150" s="7">
        <v>174</v>
      </c>
      <c r="H150" s="6">
        <v>12.37</v>
      </c>
      <c r="I150" s="6">
        <v>2152.3799999999997</v>
      </c>
    </row>
    <row r="151" spans="2:9" x14ac:dyDescent="0.35">
      <c r="B151" t="s">
        <v>62</v>
      </c>
      <c r="C151" t="s">
        <v>52</v>
      </c>
      <c r="D151" s="6" t="s">
        <v>1</v>
      </c>
      <c r="E151" s="6" t="s">
        <v>23</v>
      </c>
      <c r="F151" s="6">
        <v>9926</v>
      </c>
      <c r="G151" s="7">
        <v>201</v>
      </c>
      <c r="H151" s="6">
        <v>3.11</v>
      </c>
      <c r="I151" s="6">
        <v>625.11</v>
      </c>
    </row>
    <row r="152" spans="2:9" x14ac:dyDescent="0.35">
      <c r="B152" t="s">
        <v>56</v>
      </c>
      <c r="C152" t="s">
        <v>46</v>
      </c>
      <c r="D152" s="6" t="s">
        <v>15</v>
      </c>
      <c r="E152" s="6" t="s">
        <v>26</v>
      </c>
      <c r="F152" s="6">
        <v>819</v>
      </c>
      <c r="G152" s="7">
        <v>510</v>
      </c>
      <c r="H152" s="6">
        <v>9.33</v>
      </c>
      <c r="I152" s="6">
        <v>4758.3</v>
      </c>
    </row>
    <row r="153" spans="2:9" x14ac:dyDescent="0.35">
      <c r="B153" t="s">
        <v>59</v>
      </c>
      <c r="C153" t="s">
        <v>49</v>
      </c>
      <c r="D153" s="6" t="s">
        <v>12</v>
      </c>
      <c r="E153" s="6" t="s">
        <v>27</v>
      </c>
      <c r="F153" s="6">
        <v>3052</v>
      </c>
      <c r="G153" s="7">
        <v>378</v>
      </c>
      <c r="H153" s="6">
        <v>7.16</v>
      </c>
      <c r="I153" s="6">
        <v>2706.48</v>
      </c>
    </row>
    <row r="154" spans="2:9" x14ac:dyDescent="0.35">
      <c r="B154" t="s">
        <v>57</v>
      </c>
      <c r="C154" t="s">
        <v>47</v>
      </c>
      <c r="D154" s="6" t="s">
        <v>25</v>
      </c>
      <c r="E154" s="6" t="s">
        <v>36</v>
      </c>
      <c r="F154" s="6">
        <v>6832</v>
      </c>
      <c r="G154" s="7">
        <v>27</v>
      </c>
      <c r="H154" s="6">
        <v>9</v>
      </c>
      <c r="I154" s="6">
        <v>243</v>
      </c>
    </row>
    <row r="155" spans="2:9" x14ac:dyDescent="0.35">
      <c r="B155" t="s">
        <v>62</v>
      </c>
      <c r="C155" t="s">
        <v>52</v>
      </c>
      <c r="D155" s="6" t="s">
        <v>12</v>
      </c>
      <c r="E155" s="6" t="s">
        <v>24</v>
      </c>
      <c r="F155" s="6">
        <v>2016</v>
      </c>
      <c r="G155" s="7">
        <v>117</v>
      </c>
      <c r="H155" s="6">
        <v>8.7899999999999991</v>
      </c>
      <c r="I155" s="6">
        <v>1028.4299999999998</v>
      </c>
    </row>
    <row r="156" spans="2:9" x14ac:dyDescent="0.35">
      <c r="B156" t="s">
        <v>59</v>
      </c>
      <c r="C156" t="s">
        <v>49</v>
      </c>
      <c r="D156" s="6" t="s">
        <v>15</v>
      </c>
      <c r="E156" s="6" t="s">
        <v>36</v>
      </c>
      <c r="F156" s="6">
        <v>7322</v>
      </c>
      <c r="G156" s="7">
        <v>36</v>
      </c>
      <c r="H156" s="6">
        <v>9</v>
      </c>
      <c r="I156" s="6">
        <v>324</v>
      </c>
    </row>
    <row r="157" spans="2:9" x14ac:dyDescent="0.35">
      <c r="B157" t="s">
        <v>56</v>
      </c>
      <c r="C157" t="s">
        <v>46</v>
      </c>
      <c r="D157" s="6" t="s">
        <v>4</v>
      </c>
      <c r="E157" s="6" t="s">
        <v>14</v>
      </c>
      <c r="F157" s="6">
        <v>357</v>
      </c>
      <c r="G157" s="7">
        <v>126</v>
      </c>
      <c r="H157" s="6">
        <v>12.37</v>
      </c>
      <c r="I157" s="6">
        <v>1558.62</v>
      </c>
    </row>
    <row r="158" spans="2:9" x14ac:dyDescent="0.35">
      <c r="B158" t="s">
        <v>57</v>
      </c>
      <c r="C158" t="s">
        <v>47</v>
      </c>
      <c r="D158" s="6" t="s">
        <v>12</v>
      </c>
      <c r="E158" s="6" t="s">
        <v>13</v>
      </c>
      <c r="F158" s="6">
        <v>3192</v>
      </c>
      <c r="G158" s="7">
        <v>72</v>
      </c>
      <c r="H158" s="6">
        <v>13.15</v>
      </c>
      <c r="I158" s="6">
        <v>946.80000000000007</v>
      </c>
    </row>
    <row r="159" spans="2:9" x14ac:dyDescent="0.35">
      <c r="B159" t="s">
        <v>60</v>
      </c>
      <c r="C159" t="s">
        <v>50</v>
      </c>
      <c r="D159" s="6" t="s">
        <v>9</v>
      </c>
      <c r="E159" s="6" t="s">
        <v>17</v>
      </c>
      <c r="F159" s="6">
        <v>8435</v>
      </c>
      <c r="G159" s="7">
        <v>42</v>
      </c>
      <c r="H159" s="6">
        <v>9.77</v>
      </c>
      <c r="I159" s="6">
        <v>410.34</v>
      </c>
    </row>
    <row r="160" spans="2:9" x14ac:dyDescent="0.35">
      <c r="B160" t="s">
        <v>55</v>
      </c>
      <c r="C160" t="s">
        <v>45</v>
      </c>
      <c r="D160" s="6" t="s">
        <v>12</v>
      </c>
      <c r="E160" s="6" t="s">
        <v>27</v>
      </c>
      <c r="F160" s="6">
        <v>0</v>
      </c>
      <c r="G160" s="7">
        <v>135</v>
      </c>
      <c r="H160" s="6">
        <v>7.16</v>
      </c>
      <c r="I160" s="6">
        <v>966.6</v>
      </c>
    </row>
    <row r="161" spans="2:9" x14ac:dyDescent="0.35">
      <c r="B161" t="s">
        <v>60</v>
      </c>
      <c r="C161" t="s">
        <v>50</v>
      </c>
      <c r="D161" s="6" t="s">
        <v>25</v>
      </c>
      <c r="E161" s="6" t="s">
        <v>33</v>
      </c>
      <c r="F161" s="6">
        <v>8862</v>
      </c>
      <c r="G161" s="7">
        <v>189</v>
      </c>
      <c r="H161" s="6">
        <v>4.97</v>
      </c>
      <c r="I161" s="6">
        <v>939.32999999999993</v>
      </c>
    </row>
    <row r="162" spans="2:9" x14ac:dyDescent="0.35">
      <c r="B162" t="s">
        <v>59</v>
      </c>
      <c r="C162" t="s">
        <v>49</v>
      </c>
      <c r="D162" s="6" t="s">
        <v>1</v>
      </c>
      <c r="E162" s="6" t="s">
        <v>35</v>
      </c>
      <c r="F162" s="6">
        <v>3556</v>
      </c>
      <c r="G162" s="7">
        <v>459</v>
      </c>
      <c r="H162" s="6">
        <v>10.38</v>
      </c>
      <c r="I162" s="6">
        <v>4764.42</v>
      </c>
    </row>
    <row r="163" spans="2:9" x14ac:dyDescent="0.35">
      <c r="B163" t="s">
        <v>61</v>
      </c>
      <c r="C163" t="s">
        <v>51</v>
      </c>
      <c r="D163" s="6" t="s">
        <v>25</v>
      </c>
      <c r="E163" s="6" t="s">
        <v>32</v>
      </c>
      <c r="F163" s="6">
        <v>7280</v>
      </c>
      <c r="G163" s="7">
        <v>201</v>
      </c>
      <c r="H163" s="6">
        <v>11.73</v>
      </c>
      <c r="I163" s="6">
        <v>2357.73</v>
      </c>
    </row>
    <row r="164" spans="2:9" x14ac:dyDescent="0.35">
      <c r="B164" t="s">
        <v>59</v>
      </c>
      <c r="C164" t="s">
        <v>49</v>
      </c>
      <c r="D164" s="6" t="s">
        <v>25</v>
      </c>
      <c r="E164" s="6" t="s">
        <v>2</v>
      </c>
      <c r="F164" s="6">
        <v>3402</v>
      </c>
      <c r="G164" s="7">
        <v>366</v>
      </c>
      <c r="H164" s="6">
        <v>14.49</v>
      </c>
      <c r="I164" s="6">
        <v>5303.34</v>
      </c>
    </row>
    <row r="165" spans="2:9" x14ac:dyDescent="0.35">
      <c r="B165" t="s">
        <v>63</v>
      </c>
      <c r="C165" t="s">
        <v>53</v>
      </c>
      <c r="D165" s="6" t="s">
        <v>1</v>
      </c>
      <c r="E165" s="6" t="s">
        <v>27</v>
      </c>
      <c r="F165" s="6">
        <v>4592</v>
      </c>
      <c r="G165" s="7">
        <v>324</v>
      </c>
      <c r="H165" s="6">
        <v>7.16</v>
      </c>
      <c r="I165" s="6">
        <v>2319.84</v>
      </c>
    </row>
    <row r="166" spans="2:9" x14ac:dyDescent="0.35">
      <c r="B166" t="s">
        <v>57</v>
      </c>
      <c r="C166" t="s">
        <v>47</v>
      </c>
      <c r="D166" s="6" t="s">
        <v>4</v>
      </c>
      <c r="E166" s="6" t="s">
        <v>32</v>
      </c>
      <c r="F166" s="6">
        <v>7833</v>
      </c>
      <c r="G166" s="7">
        <v>243</v>
      </c>
      <c r="H166" s="6">
        <v>11.73</v>
      </c>
      <c r="I166" s="6">
        <v>2850.3900000000003</v>
      </c>
    </row>
    <row r="167" spans="2:9" x14ac:dyDescent="0.35">
      <c r="B167" t="s">
        <v>62</v>
      </c>
      <c r="C167" t="s">
        <v>52</v>
      </c>
      <c r="D167" s="6" t="s">
        <v>12</v>
      </c>
      <c r="E167" s="6" t="s">
        <v>36</v>
      </c>
      <c r="F167" s="6">
        <v>7651</v>
      </c>
      <c r="G167" s="7">
        <v>213</v>
      </c>
      <c r="H167" s="6">
        <v>9</v>
      </c>
      <c r="I167" s="6">
        <v>1917</v>
      </c>
    </row>
    <row r="168" spans="2:9" x14ac:dyDescent="0.35">
      <c r="B168" t="s">
        <v>55</v>
      </c>
      <c r="C168" t="s">
        <v>45</v>
      </c>
      <c r="D168" s="6" t="s">
        <v>4</v>
      </c>
      <c r="E168" s="6" t="s">
        <v>2</v>
      </c>
      <c r="F168" s="6">
        <v>2275</v>
      </c>
      <c r="G168" s="7">
        <v>447</v>
      </c>
      <c r="H168" s="6">
        <v>14.49</v>
      </c>
      <c r="I168" s="6">
        <v>6477.03</v>
      </c>
    </row>
    <row r="169" spans="2:9" x14ac:dyDescent="0.35">
      <c r="B169" t="s">
        <v>55</v>
      </c>
      <c r="C169" t="s">
        <v>45</v>
      </c>
      <c r="D169" s="6" t="s">
        <v>15</v>
      </c>
      <c r="E169" s="6" t="s">
        <v>26</v>
      </c>
      <c r="F169" s="6">
        <v>5670</v>
      </c>
      <c r="G169" s="7">
        <v>297</v>
      </c>
      <c r="H169" s="6">
        <v>9.33</v>
      </c>
      <c r="I169" s="6">
        <v>2771.01</v>
      </c>
    </row>
    <row r="170" spans="2:9" x14ac:dyDescent="0.35">
      <c r="B170" t="s">
        <v>60</v>
      </c>
      <c r="C170" t="s">
        <v>50</v>
      </c>
      <c r="D170" s="6" t="s">
        <v>4</v>
      </c>
      <c r="E170" s="6" t="s">
        <v>24</v>
      </c>
      <c r="F170" s="6">
        <v>2135</v>
      </c>
      <c r="G170" s="7">
        <v>27</v>
      </c>
      <c r="H170" s="6">
        <v>8.7899999999999991</v>
      </c>
      <c r="I170" s="6">
        <v>237.32999999999998</v>
      </c>
    </row>
    <row r="171" spans="2:9" x14ac:dyDescent="0.35">
      <c r="B171" t="s">
        <v>55</v>
      </c>
      <c r="C171" t="s">
        <v>45</v>
      </c>
      <c r="D171" s="6" t="s">
        <v>25</v>
      </c>
      <c r="E171" s="6" t="s">
        <v>29</v>
      </c>
      <c r="F171" s="6">
        <v>2779</v>
      </c>
      <c r="G171" s="7">
        <v>75</v>
      </c>
      <c r="H171" s="6">
        <v>6.49</v>
      </c>
      <c r="I171" s="6">
        <v>486.75</v>
      </c>
    </row>
    <row r="172" spans="2:9" x14ac:dyDescent="0.35">
      <c r="B172" t="s">
        <v>64</v>
      </c>
      <c r="C172" t="s">
        <v>54</v>
      </c>
      <c r="D172" s="6" t="s">
        <v>12</v>
      </c>
      <c r="E172" s="6" t="s">
        <v>14</v>
      </c>
      <c r="F172" s="6">
        <v>12950</v>
      </c>
      <c r="G172" s="7">
        <v>30</v>
      </c>
      <c r="H172" s="6">
        <v>12.37</v>
      </c>
      <c r="I172" s="6">
        <v>371.09999999999997</v>
      </c>
    </row>
    <row r="173" spans="2:9" x14ac:dyDescent="0.35">
      <c r="B173" t="s">
        <v>60</v>
      </c>
      <c r="C173" t="s">
        <v>50</v>
      </c>
      <c r="D173" s="6" t="s">
        <v>9</v>
      </c>
      <c r="E173" s="6" t="s">
        <v>10</v>
      </c>
      <c r="F173" s="6">
        <v>2646</v>
      </c>
      <c r="G173" s="7">
        <v>177</v>
      </c>
      <c r="H173" s="6">
        <v>6.47</v>
      </c>
      <c r="I173" s="6">
        <v>1145.19</v>
      </c>
    </row>
    <row r="174" spans="2:9" x14ac:dyDescent="0.35">
      <c r="B174" t="s">
        <v>55</v>
      </c>
      <c r="C174" t="s">
        <v>45</v>
      </c>
      <c r="D174" s="6" t="s">
        <v>25</v>
      </c>
      <c r="E174" s="6" t="s">
        <v>14</v>
      </c>
      <c r="F174" s="6">
        <v>3794</v>
      </c>
      <c r="G174" s="7">
        <v>159</v>
      </c>
      <c r="H174" s="6">
        <v>12.37</v>
      </c>
      <c r="I174" s="6">
        <v>1966.83</v>
      </c>
    </row>
    <row r="175" spans="2:9" x14ac:dyDescent="0.35">
      <c r="B175" t="s">
        <v>63</v>
      </c>
      <c r="C175" t="s">
        <v>53</v>
      </c>
      <c r="D175" s="6" t="s">
        <v>4</v>
      </c>
      <c r="E175" s="6" t="s">
        <v>14</v>
      </c>
      <c r="F175" s="6">
        <v>819</v>
      </c>
      <c r="G175" s="7">
        <v>306</v>
      </c>
      <c r="H175" s="6">
        <v>12.37</v>
      </c>
      <c r="I175" s="6">
        <v>3785.22</v>
      </c>
    </row>
    <row r="176" spans="2:9" x14ac:dyDescent="0.35">
      <c r="B176" t="s">
        <v>63</v>
      </c>
      <c r="C176" t="s">
        <v>53</v>
      </c>
      <c r="D176" s="6" t="s">
        <v>25</v>
      </c>
      <c r="E176" s="6" t="s">
        <v>28</v>
      </c>
      <c r="F176" s="6">
        <v>2583</v>
      </c>
      <c r="G176" s="7">
        <v>18</v>
      </c>
      <c r="H176" s="6">
        <v>10.62</v>
      </c>
      <c r="I176" s="6">
        <v>191.16</v>
      </c>
    </row>
    <row r="177" spans="2:9" x14ac:dyDescent="0.35">
      <c r="B177" t="s">
        <v>60</v>
      </c>
      <c r="C177" t="s">
        <v>50</v>
      </c>
      <c r="D177" s="6" t="s">
        <v>4</v>
      </c>
      <c r="E177" s="6" t="s">
        <v>31</v>
      </c>
      <c r="F177" s="6">
        <v>4585</v>
      </c>
      <c r="G177" s="7">
        <v>240</v>
      </c>
      <c r="H177" s="6">
        <v>7.64</v>
      </c>
      <c r="I177" s="6">
        <v>1833.6</v>
      </c>
    </row>
    <row r="178" spans="2:9" x14ac:dyDescent="0.35">
      <c r="B178" t="s">
        <v>61</v>
      </c>
      <c r="C178" t="s">
        <v>51</v>
      </c>
      <c r="D178" s="6" t="s">
        <v>25</v>
      </c>
      <c r="E178" s="6" t="s">
        <v>14</v>
      </c>
      <c r="F178" s="6">
        <v>1652</v>
      </c>
      <c r="G178" s="7">
        <v>93</v>
      </c>
      <c r="H178" s="6">
        <v>12.37</v>
      </c>
      <c r="I178" s="6">
        <v>1150.4099999999999</v>
      </c>
    </row>
    <row r="179" spans="2:9" x14ac:dyDescent="0.35">
      <c r="B179" t="s">
        <v>64</v>
      </c>
      <c r="C179" t="s">
        <v>54</v>
      </c>
      <c r="D179" s="6" t="s">
        <v>25</v>
      </c>
      <c r="E179" s="6" t="s">
        <v>37</v>
      </c>
      <c r="F179" s="6">
        <v>4991</v>
      </c>
      <c r="G179" s="7">
        <v>9</v>
      </c>
      <c r="H179" s="6">
        <v>5.6</v>
      </c>
      <c r="I179" s="6">
        <v>50.4</v>
      </c>
    </row>
    <row r="180" spans="2:9" x14ac:dyDescent="0.35">
      <c r="B180" t="s">
        <v>56</v>
      </c>
      <c r="C180" t="s">
        <v>46</v>
      </c>
      <c r="D180" s="6" t="s">
        <v>25</v>
      </c>
      <c r="E180" s="6" t="s">
        <v>24</v>
      </c>
      <c r="F180" s="6">
        <v>2009</v>
      </c>
      <c r="G180" s="7">
        <v>219</v>
      </c>
      <c r="H180" s="6">
        <v>8.7899999999999991</v>
      </c>
      <c r="I180" s="6">
        <v>1925.0099999999998</v>
      </c>
    </row>
    <row r="181" spans="2:9" x14ac:dyDescent="0.35">
      <c r="B181" t="s">
        <v>62</v>
      </c>
      <c r="C181" t="s">
        <v>52</v>
      </c>
      <c r="D181" s="6" t="s">
        <v>12</v>
      </c>
      <c r="E181" s="6" t="s">
        <v>17</v>
      </c>
      <c r="F181" s="6">
        <v>1568</v>
      </c>
      <c r="G181" s="7">
        <v>141</v>
      </c>
      <c r="H181" s="6">
        <v>9.77</v>
      </c>
      <c r="I181" s="6">
        <v>1377.57</v>
      </c>
    </row>
    <row r="182" spans="2:9" x14ac:dyDescent="0.35">
      <c r="B182" t="s">
        <v>58</v>
      </c>
      <c r="C182" t="s">
        <v>48</v>
      </c>
      <c r="D182" s="6" t="s">
        <v>1</v>
      </c>
      <c r="E182" s="6" t="s">
        <v>28</v>
      </c>
      <c r="F182" s="6">
        <v>3388</v>
      </c>
      <c r="G182" s="7">
        <v>123</v>
      </c>
      <c r="H182" s="6">
        <v>10.62</v>
      </c>
      <c r="I182" s="6">
        <v>1306.26</v>
      </c>
    </row>
    <row r="183" spans="2:9" x14ac:dyDescent="0.35">
      <c r="B183" t="s">
        <v>55</v>
      </c>
      <c r="C183" t="s">
        <v>45</v>
      </c>
      <c r="D183" s="6" t="s">
        <v>15</v>
      </c>
      <c r="E183" s="6" t="s">
        <v>33</v>
      </c>
      <c r="F183" s="6">
        <v>623</v>
      </c>
      <c r="G183" s="7">
        <v>51</v>
      </c>
      <c r="H183" s="6">
        <v>4.97</v>
      </c>
      <c r="I183" s="6">
        <v>253.47</v>
      </c>
    </row>
    <row r="184" spans="2:9" x14ac:dyDescent="0.35">
      <c r="B184" t="s">
        <v>59</v>
      </c>
      <c r="C184" t="s">
        <v>49</v>
      </c>
      <c r="D184" s="6" t="s">
        <v>9</v>
      </c>
      <c r="E184" s="6" t="s">
        <v>7</v>
      </c>
      <c r="F184" s="6">
        <v>10073</v>
      </c>
      <c r="G184" s="7">
        <v>120</v>
      </c>
      <c r="H184" s="6">
        <v>11.88</v>
      </c>
      <c r="I184" s="6">
        <v>1425.6000000000001</v>
      </c>
    </row>
    <row r="185" spans="2:9" x14ac:dyDescent="0.35">
      <c r="B185" t="s">
        <v>56</v>
      </c>
      <c r="C185" t="s">
        <v>46</v>
      </c>
      <c r="D185" s="6" t="s">
        <v>12</v>
      </c>
      <c r="E185" s="6" t="s">
        <v>37</v>
      </c>
      <c r="F185" s="6">
        <v>1561</v>
      </c>
      <c r="G185" s="7">
        <v>27</v>
      </c>
      <c r="H185" s="6">
        <v>5.6</v>
      </c>
      <c r="I185" s="6">
        <v>151.19999999999999</v>
      </c>
    </row>
    <row r="186" spans="2:9" x14ac:dyDescent="0.35">
      <c r="B186" t="s">
        <v>57</v>
      </c>
      <c r="C186" t="s">
        <v>47</v>
      </c>
      <c r="D186" s="6" t="s">
        <v>9</v>
      </c>
      <c r="E186" s="6" t="s">
        <v>34</v>
      </c>
      <c r="F186" s="6">
        <v>11522</v>
      </c>
      <c r="G186" s="7">
        <v>204</v>
      </c>
      <c r="H186" s="6">
        <v>16.73</v>
      </c>
      <c r="I186" s="6">
        <v>3412.92</v>
      </c>
    </row>
    <row r="187" spans="2:9" x14ac:dyDescent="0.35">
      <c r="B187" t="s">
        <v>59</v>
      </c>
      <c r="C187" t="s">
        <v>49</v>
      </c>
      <c r="D187" s="6" t="s">
        <v>15</v>
      </c>
      <c r="E187" s="6" t="s">
        <v>26</v>
      </c>
      <c r="F187" s="6">
        <v>2317</v>
      </c>
      <c r="G187" s="7">
        <v>123</v>
      </c>
      <c r="H187" s="6">
        <v>9.33</v>
      </c>
      <c r="I187" s="6">
        <v>1147.5899999999999</v>
      </c>
    </row>
    <row r="188" spans="2:9" x14ac:dyDescent="0.35">
      <c r="B188" t="s">
        <v>64</v>
      </c>
      <c r="C188" t="s">
        <v>54</v>
      </c>
      <c r="D188" s="6" t="s">
        <v>1</v>
      </c>
      <c r="E188" s="6" t="s">
        <v>35</v>
      </c>
      <c r="F188" s="6">
        <v>3059</v>
      </c>
      <c r="G188" s="7">
        <v>27</v>
      </c>
      <c r="H188" s="6">
        <v>10.38</v>
      </c>
      <c r="I188" s="6">
        <v>280.26000000000005</v>
      </c>
    </row>
    <row r="189" spans="2:9" x14ac:dyDescent="0.35">
      <c r="B189" t="s">
        <v>58</v>
      </c>
      <c r="C189" t="s">
        <v>48</v>
      </c>
      <c r="D189" s="6" t="s">
        <v>1</v>
      </c>
      <c r="E189" s="6" t="s">
        <v>37</v>
      </c>
      <c r="F189" s="6">
        <v>2324</v>
      </c>
      <c r="G189" s="7">
        <v>177</v>
      </c>
      <c r="H189" s="6">
        <v>5.6</v>
      </c>
      <c r="I189" s="6">
        <v>991.19999999999993</v>
      </c>
    </row>
    <row r="190" spans="2:9" x14ac:dyDescent="0.35">
      <c r="B190" t="s">
        <v>63</v>
      </c>
      <c r="C190" t="s">
        <v>53</v>
      </c>
      <c r="D190" s="6" t="s">
        <v>12</v>
      </c>
      <c r="E190" s="6" t="s">
        <v>37</v>
      </c>
      <c r="F190" s="6">
        <v>4956</v>
      </c>
      <c r="G190" s="7">
        <v>171</v>
      </c>
      <c r="H190" s="6">
        <v>5.6</v>
      </c>
      <c r="I190" s="6">
        <v>957.59999999999991</v>
      </c>
    </row>
    <row r="191" spans="2:9" x14ac:dyDescent="0.35">
      <c r="B191" t="s">
        <v>64</v>
      </c>
      <c r="C191" t="s">
        <v>54</v>
      </c>
      <c r="D191" s="6" t="s">
        <v>25</v>
      </c>
      <c r="E191" s="6" t="s">
        <v>31</v>
      </c>
      <c r="F191" s="6">
        <v>5355</v>
      </c>
      <c r="G191" s="7">
        <v>204</v>
      </c>
      <c r="H191" s="6">
        <v>7.64</v>
      </c>
      <c r="I191" s="6">
        <v>1558.56</v>
      </c>
    </row>
    <row r="192" spans="2:9" x14ac:dyDescent="0.35">
      <c r="B192" t="s">
        <v>63</v>
      </c>
      <c r="C192" t="s">
        <v>53</v>
      </c>
      <c r="D192" s="6" t="s">
        <v>25</v>
      </c>
      <c r="E192" s="6" t="s">
        <v>19</v>
      </c>
      <c r="F192" s="6">
        <v>7259</v>
      </c>
      <c r="G192" s="7">
        <v>276</v>
      </c>
      <c r="H192" s="6">
        <v>11.7</v>
      </c>
      <c r="I192" s="6">
        <v>3229.2</v>
      </c>
    </row>
    <row r="193" spans="2:9" x14ac:dyDescent="0.35">
      <c r="B193" t="s">
        <v>56</v>
      </c>
      <c r="C193" t="s">
        <v>46</v>
      </c>
      <c r="D193" s="6" t="s">
        <v>1</v>
      </c>
      <c r="E193" s="6" t="s">
        <v>37</v>
      </c>
      <c r="F193" s="6">
        <v>6279</v>
      </c>
      <c r="G193" s="7">
        <v>45</v>
      </c>
      <c r="H193" s="6">
        <v>5.6</v>
      </c>
      <c r="I193" s="6">
        <v>251.99999999999997</v>
      </c>
    </row>
    <row r="194" spans="2:9" x14ac:dyDescent="0.35">
      <c r="B194" t="s">
        <v>55</v>
      </c>
      <c r="C194" t="s">
        <v>45</v>
      </c>
      <c r="D194" s="6" t="s">
        <v>15</v>
      </c>
      <c r="E194" s="6" t="s">
        <v>27</v>
      </c>
      <c r="F194" s="6">
        <v>2541</v>
      </c>
      <c r="G194" s="7">
        <v>45</v>
      </c>
      <c r="H194" s="6">
        <v>7.16</v>
      </c>
      <c r="I194" s="6">
        <v>322.2</v>
      </c>
    </row>
    <row r="195" spans="2:9" x14ac:dyDescent="0.35">
      <c r="B195" t="s">
        <v>59</v>
      </c>
      <c r="C195" t="s">
        <v>49</v>
      </c>
      <c r="D195" s="6" t="s">
        <v>4</v>
      </c>
      <c r="E195" s="6" t="s">
        <v>34</v>
      </c>
      <c r="F195" s="6">
        <v>3864</v>
      </c>
      <c r="G195" s="7">
        <v>177</v>
      </c>
      <c r="H195" s="6">
        <v>16.73</v>
      </c>
      <c r="I195" s="6">
        <v>2961.21</v>
      </c>
    </row>
    <row r="196" spans="2:9" x14ac:dyDescent="0.35">
      <c r="B196" t="s">
        <v>61</v>
      </c>
      <c r="C196" t="s">
        <v>51</v>
      </c>
      <c r="D196" s="6" t="s">
        <v>9</v>
      </c>
      <c r="E196" s="6" t="s">
        <v>26</v>
      </c>
      <c r="F196" s="6">
        <v>6146</v>
      </c>
      <c r="G196" s="7">
        <v>63</v>
      </c>
      <c r="H196" s="6">
        <v>9.33</v>
      </c>
      <c r="I196" s="6">
        <v>587.79</v>
      </c>
    </row>
    <row r="197" spans="2:9" x14ac:dyDescent="0.35">
      <c r="B197" t="s">
        <v>57</v>
      </c>
      <c r="C197" t="s">
        <v>47</v>
      </c>
      <c r="D197" s="6" t="s">
        <v>12</v>
      </c>
      <c r="E197" s="6" t="s">
        <v>10</v>
      </c>
      <c r="F197" s="6">
        <v>2639</v>
      </c>
      <c r="G197" s="7">
        <v>204</v>
      </c>
      <c r="H197" s="6">
        <v>6.47</v>
      </c>
      <c r="I197" s="6">
        <v>1319.8799999999999</v>
      </c>
    </row>
    <row r="198" spans="2:9" x14ac:dyDescent="0.35">
      <c r="B198" t="s">
        <v>56</v>
      </c>
      <c r="C198" t="s">
        <v>46</v>
      </c>
      <c r="D198" s="6" t="s">
        <v>1</v>
      </c>
      <c r="E198" s="6" t="s">
        <v>17</v>
      </c>
      <c r="F198" s="6">
        <v>1890</v>
      </c>
      <c r="G198" s="7">
        <v>195</v>
      </c>
      <c r="H198" s="6">
        <v>9.77</v>
      </c>
      <c r="I198" s="6">
        <v>1905.1499999999999</v>
      </c>
    </row>
    <row r="199" spans="2:9" x14ac:dyDescent="0.35">
      <c r="B199" t="s">
        <v>60</v>
      </c>
      <c r="C199" t="s">
        <v>50</v>
      </c>
      <c r="D199" s="6" t="s">
        <v>25</v>
      </c>
      <c r="E199" s="6" t="s">
        <v>19</v>
      </c>
      <c r="F199" s="6">
        <v>1932</v>
      </c>
      <c r="G199" s="7">
        <v>369</v>
      </c>
      <c r="H199" s="6">
        <v>11.7</v>
      </c>
      <c r="I199" s="6">
        <v>4317.3</v>
      </c>
    </row>
    <row r="200" spans="2:9" x14ac:dyDescent="0.35">
      <c r="B200" t="s">
        <v>63</v>
      </c>
      <c r="C200" t="s">
        <v>53</v>
      </c>
      <c r="D200" s="6" t="s">
        <v>25</v>
      </c>
      <c r="E200" s="6" t="s">
        <v>13</v>
      </c>
      <c r="F200" s="6">
        <v>6300</v>
      </c>
      <c r="G200" s="7">
        <v>42</v>
      </c>
      <c r="H200" s="6">
        <v>13.15</v>
      </c>
      <c r="I200" s="6">
        <v>552.30000000000007</v>
      </c>
    </row>
    <row r="201" spans="2:9" x14ac:dyDescent="0.35">
      <c r="B201" t="s">
        <v>59</v>
      </c>
      <c r="C201" t="s">
        <v>49</v>
      </c>
      <c r="D201" s="6" t="s">
        <v>1</v>
      </c>
      <c r="E201" s="6" t="s">
        <v>2</v>
      </c>
      <c r="F201" s="6">
        <v>560</v>
      </c>
      <c r="G201" s="7">
        <v>81</v>
      </c>
      <c r="H201" s="6">
        <v>14.49</v>
      </c>
      <c r="I201" s="6">
        <v>1173.69</v>
      </c>
    </row>
    <row r="202" spans="2:9" x14ac:dyDescent="0.35">
      <c r="B202" t="s">
        <v>57</v>
      </c>
      <c r="C202" t="s">
        <v>47</v>
      </c>
      <c r="D202" s="6" t="s">
        <v>1</v>
      </c>
      <c r="E202" s="6" t="s">
        <v>37</v>
      </c>
      <c r="F202" s="6">
        <v>2856</v>
      </c>
      <c r="G202" s="7">
        <v>246</v>
      </c>
      <c r="H202" s="6">
        <v>5.6</v>
      </c>
      <c r="I202" s="6">
        <v>1377.6</v>
      </c>
    </row>
    <row r="203" spans="2:9" x14ac:dyDescent="0.35">
      <c r="B203" t="s">
        <v>57</v>
      </c>
      <c r="C203" t="s">
        <v>47</v>
      </c>
      <c r="D203" s="6" t="s">
        <v>25</v>
      </c>
      <c r="E203" s="6" t="s">
        <v>23</v>
      </c>
      <c r="F203" s="6">
        <v>707</v>
      </c>
      <c r="G203" s="7">
        <v>174</v>
      </c>
      <c r="H203" s="6">
        <v>3.11</v>
      </c>
      <c r="I203" s="6">
        <v>541.14</v>
      </c>
    </row>
    <row r="204" spans="2:9" x14ac:dyDescent="0.35">
      <c r="B204" t="s">
        <v>56</v>
      </c>
      <c r="C204" t="s">
        <v>46</v>
      </c>
      <c r="D204" s="6" t="s">
        <v>4</v>
      </c>
      <c r="E204" s="6" t="s">
        <v>2</v>
      </c>
      <c r="F204" s="6">
        <v>3598</v>
      </c>
      <c r="G204" s="7">
        <v>81</v>
      </c>
      <c r="H204" s="6">
        <v>14.49</v>
      </c>
      <c r="I204" s="6">
        <v>1173.69</v>
      </c>
    </row>
    <row r="205" spans="2:9" x14ac:dyDescent="0.35">
      <c r="B205" t="s">
        <v>55</v>
      </c>
      <c r="C205" t="s">
        <v>45</v>
      </c>
      <c r="D205" s="6" t="s">
        <v>4</v>
      </c>
      <c r="E205" s="6" t="s">
        <v>17</v>
      </c>
      <c r="F205" s="6">
        <v>6853</v>
      </c>
      <c r="G205" s="7">
        <v>372</v>
      </c>
      <c r="H205" s="6">
        <v>9.77</v>
      </c>
      <c r="I205" s="6">
        <v>3634.44</v>
      </c>
    </row>
    <row r="206" spans="2:9" x14ac:dyDescent="0.35">
      <c r="B206" t="s">
        <v>55</v>
      </c>
      <c r="C206" t="s">
        <v>45</v>
      </c>
      <c r="D206" s="6" t="s">
        <v>4</v>
      </c>
      <c r="E206" s="6" t="s">
        <v>24</v>
      </c>
      <c r="F206" s="6">
        <v>4725</v>
      </c>
      <c r="G206" s="7">
        <v>174</v>
      </c>
      <c r="H206" s="6">
        <v>8.7899999999999991</v>
      </c>
      <c r="I206" s="6">
        <v>1529.4599999999998</v>
      </c>
    </row>
    <row r="207" spans="2:9" x14ac:dyDescent="0.35">
      <c r="B207" t="s">
        <v>58</v>
      </c>
      <c r="C207" t="s">
        <v>48</v>
      </c>
      <c r="D207" s="6" t="s">
        <v>9</v>
      </c>
      <c r="E207" s="6" t="s">
        <v>5</v>
      </c>
      <c r="F207" s="6">
        <v>10304</v>
      </c>
      <c r="G207" s="7">
        <v>84</v>
      </c>
      <c r="H207" s="6">
        <v>8.65</v>
      </c>
      <c r="I207" s="6">
        <v>726.6</v>
      </c>
    </row>
    <row r="208" spans="2:9" x14ac:dyDescent="0.35">
      <c r="B208" t="s">
        <v>58</v>
      </c>
      <c r="C208" t="s">
        <v>48</v>
      </c>
      <c r="D208" s="6" t="s">
        <v>25</v>
      </c>
      <c r="E208" s="6" t="s">
        <v>24</v>
      </c>
      <c r="F208" s="6">
        <v>1274</v>
      </c>
      <c r="G208" s="7">
        <v>225</v>
      </c>
      <c r="H208" s="6">
        <v>8.7899999999999991</v>
      </c>
      <c r="I208" s="6">
        <v>1977.7499999999998</v>
      </c>
    </row>
    <row r="209" spans="2:9" x14ac:dyDescent="0.35">
      <c r="B209" t="s">
        <v>61</v>
      </c>
      <c r="C209" t="s">
        <v>51</v>
      </c>
      <c r="D209" s="6" t="s">
        <v>9</v>
      </c>
      <c r="E209" s="6" t="s">
        <v>2</v>
      </c>
      <c r="F209" s="6">
        <v>1526</v>
      </c>
      <c r="G209" s="7">
        <v>105</v>
      </c>
      <c r="H209" s="6">
        <v>14.49</v>
      </c>
      <c r="I209" s="6">
        <v>1521.45</v>
      </c>
    </row>
    <row r="210" spans="2:9" x14ac:dyDescent="0.35">
      <c r="B210" t="s">
        <v>55</v>
      </c>
      <c r="C210" t="s">
        <v>45</v>
      </c>
      <c r="D210" s="6" t="s">
        <v>12</v>
      </c>
      <c r="E210" s="6" t="s">
        <v>35</v>
      </c>
      <c r="F210" s="6">
        <v>3101</v>
      </c>
      <c r="G210" s="7">
        <v>225</v>
      </c>
      <c r="H210" s="6">
        <v>10.38</v>
      </c>
      <c r="I210" s="6">
        <v>2335.5</v>
      </c>
    </row>
    <row r="211" spans="2:9" x14ac:dyDescent="0.35">
      <c r="B211" t="s">
        <v>62</v>
      </c>
      <c r="C211" t="s">
        <v>52</v>
      </c>
      <c r="D211" s="6" t="s">
        <v>1</v>
      </c>
      <c r="E211" s="6" t="s">
        <v>19</v>
      </c>
      <c r="F211" s="6">
        <v>1057</v>
      </c>
      <c r="G211" s="7">
        <v>54</v>
      </c>
      <c r="H211" s="6">
        <v>11.7</v>
      </c>
      <c r="I211" s="6">
        <v>631.79999999999995</v>
      </c>
    </row>
    <row r="212" spans="2:9" x14ac:dyDescent="0.35">
      <c r="B212" t="s">
        <v>60</v>
      </c>
      <c r="C212" t="s">
        <v>50</v>
      </c>
      <c r="D212" s="6" t="s">
        <v>1</v>
      </c>
      <c r="E212" s="6" t="s">
        <v>37</v>
      </c>
      <c r="F212" s="6">
        <v>5306</v>
      </c>
      <c r="G212" s="7">
        <v>0</v>
      </c>
      <c r="H212" s="6">
        <v>5.6</v>
      </c>
      <c r="I212" s="6">
        <v>0</v>
      </c>
    </row>
    <row r="213" spans="2:9" x14ac:dyDescent="0.35">
      <c r="B213" t="s">
        <v>61</v>
      </c>
      <c r="C213" t="s">
        <v>51</v>
      </c>
      <c r="D213" s="6" t="s">
        <v>12</v>
      </c>
      <c r="E213" s="6" t="s">
        <v>33</v>
      </c>
      <c r="F213" s="6">
        <v>4018</v>
      </c>
      <c r="G213" s="7">
        <v>171</v>
      </c>
      <c r="H213" s="6">
        <v>4.97</v>
      </c>
      <c r="I213" s="6">
        <v>849.87</v>
      </c>
    </row>
    <row r="214" spans="2:9" x14ac:dyDescent="0.35">
      <c r="B214" t="s">
        <v>57</v>
      </c>
      <c r="C214" t="s">
        <v>47</v>
      </c>
      <c r="D214" s="6" t="s">
        <v>25</v>
      </c>
      <c r="E214" s="6" t="s">
        <v>24</v>
      </c>
      <c r="F214" s="6">
        <v>938</v>
      </c>
      <c r="G214" s="7">
        <v>189</v>
      </c>
      <c r="H214" s="6">
        <v>8.7899999999999991</v>
      </c>
      <c r="I214" s="6">
        <v>1661.31</v>
      </c>
    </row>
    <row r="215" spans="2:9" x14ac:dyDescent="0.35">
      <c r="B215" t="s">
        <v>60</v>
      </c>
      <c r="C215" t="s">
        <v>50</v>
      </c>
      <c r="D215" s="6" t="s">
        <v>15</v>
      </c>
      <c r="E215" s="6" t="s">
        <v>10</v>
      </c>
      <c r="F215" s="6">
        <v>1778</v>
      </c>
      <c r="G215" s="7">
        <v>270</v>
      </c>
      <c r="H215" s="6">
        <v>6.47</v>
      </c>
      <c r="I215" s="6">
        <v>1746.8999999999999</v>
      </c>
    </row>
    <row r="216" spans="2:9" x14ac:dyDescent="0.35">
      <c r="B216" t="s">
        <v>59</v>
      </c>
      <c r="C216" t="s">
        <v>49</v>
      </c>
      <c r="D216" s="6" t="s">
        <v>12</v>
      </c>
      <c r="E216" s="6" t="s">
        <v>2</v>
      </c>
      <c r="F216" s="6">
        <v>1638</v>
      </c>
      <c r="G216" s="7">
        <v>63</v>
      </c>
      <c r="H216" s="6">
        <v>14.49</v>
      </c>
      <c r="I216" s="6">
        <v>912.87</v>
      </c>
    </row>
    <row r="217" spans="2:9" x14ac:dyDescent="0.35">
      <c r="B217" t="s">
        <v>58</v>
      </c>
      <c r="C217" t="s">
        <v>48</v>
      </c>
      <c r="D217" s="6" t="s">
        <v>15</v>
      </c>
      <c r="E217" s="6" t="s">
        <v>13</v>
      </c>
      <c r="F217" s="6">
        <v>154</v>
      </c>
      <c r="G217" s="7">
        <v>21</v>
      </c>
      <c r="H217" s="6">
        <v>13.15</v>
      </c>
      <c r="I217" s="6">
        <v>276.15000000000003</v>
      </c>
    </row>
    <row r="218" spans="2:9" x14ac:dyDescent="0.35">
      <c r="B218" t="s">
        <v>60</v>
      </c>
      <c r="C218" t="s">
        <v>50</v>
      </c>
      <c r="D218" s="6" t="s">
        <v>1</v>
      </c>
      <c r="E218" s="6" t="s">
        <v>17</v>
      </c>
      <c r="F218" s="6">
        <v>9835</v>
      </c>
      <c r="G218" s="7">
        <v>207</v>
      </c>
      <c r="H218" s="6">
        <v>9.77</v>
      </c>
      <c r="I218" s="6">
        <v>2022.3899999999999</v>
      </c>
    </row>
    <row r="219" spans="2:9" x14ac:dyDescent="0.35">
      <c r="B219" t="s">
        <v>57</v>
      </c>
      <c r="C219" t="s">
        <v>47</v>
      </c>
      <c r="D219" s="6" t="s">
        <v>1</v>
      </c>
      <c r="E219" s="6" t="s">
        <v>28</v>
      </c>
      <c r="F219" s="6">
        <v>7273</v>
      </c>
      <c r="G219" s="7">
        <v>96</v>
      </c>
      <c r="H219" s="6">
        <v>10.62</v>
      </c>
      <c r="I219" s="6">
        <v>1019.52</v>
      </c>
    </row>
    <row r="220" spans="2:9" x14ac:dyDescent="0.35">
      <c r="B220" t="s">
        <v>61</v>
      </c>
      <c r="C220" t="s">
        <v>51</v>
      </c>
      <c r="D220" s="6" t="s">
        <v>12</v>
      </c>
      <c r="E220" s="6" t="s">
        <v>17</v>
      </c>
      <c r="F220" s="6">
        <v>6909</v>
      </c>
      <c r="G220" s="7">
        <v>81</v>
      </c>
      <c r="H220" s="6">
        <v>9.77</v>
      </c>
      <c r="I220" s="6">
        <v>791.37</v>
      </c>
    </row>
    <row r="221" spans="2:9" x14ac:dyDescent="0.35">
      <c r="B221" t="s">
        <v>57</v>
      </c>
      <c r="C221" t="s">
        <v>47</v>
      </c>
      <c r="D221" s="6" t="s">
        <v>12</v>
      </c>
      <c r="E221" s="6" t="s">
        <v>33</v>
      </c>
      <c r="F221" s="6">
        <v>3920</v>
      </c>
      <c r="G221" s="7">
        <v>306</v>
      </c>
      <c r="H221" s="6">
        <v>4.97</v>
      </c>
      <c r="I221" s="6">
        <v>1520.82</v>
      </c>
    </row>
    <row r="222" spans="2:9" x14ac:dyDescent="0.35">
      <c r="B222" t="s">
        <v>64</v>
      </c>
      <c r="C222" t="s">
        <v>54</v>
      </c>
      <c r="D222" s="6" t="s">
        <v>12</v>
      </c>
      <c r="E222" s="6" t="s">
        <v>36</v>
      </c>
      <c r="F222" s="6">
        <v>4858</v>
      </c>
      <c r="G222" s="7">
        <v>279</v>
      </c>
      <c r="H222" s="6">
        <v>9</v>
      </c>
      <c r="I222" s="6">
        <v>2511</v>
      </c>
    </row>
    <row r="223" spans="2:9" x14ac:dyDescent="0.35">
      <c r="B223" t="s">
        <v>62</v>
      </c>
      <c r="C223" t="s">
        <v>52</v>
      </c>
      <c r="D223" s="6" t="s">
        <v>15</v>
      </c>
      <c r="E223" s="6" t="s">
        <v>7</v>
      </c>
      <c r="F223" s="6">
        <v>3549</v>
      </c>
      <c r="G223" s="7">
        <v>3</v>
      </c>
      <c r="H223" s="6">
        <v>11.88</v>
      </c>
      <c r="I223" s="6">
        <v>35.64</v>
      </c>
    </row>
    <row r="224" spans="2:9" x14ac:dyDescent="0.35">
      <c r="B224" t="s">
        <v>60</v>
      </c>
      <c r="C224" t="s">
        <v>50</v>
      </c>
      <c r="D224" s="6" t="s">
        <v>12</v>
      </c>
      <c r="E224" s="6" t="s">
        <v>34</v>
      </c>
      <c r="F224" s="6">
        <v>966</v>
      </c>
      <c r="G224" s="7">
        <v>198</v>
      </c>
      <c r="H224" s="6">
        <v>16.73</v>
      </c>
      <c r="I224" s="6">
        <v>3312.54</v>
      </c>
    </row>
    <row r="225" spans="2:9" x14ac:dyDescent="0.35">
      <c r="B225" t="s">
        <v>61</v>
      </c>
      <c r="C225" t="s">
        <v>51</v>
      </c>
      <c r="D225" s="6" t="s">
        <v>12</v>
      </c>
      <c r="E225" s="6" t="s">
        <v>10</v>
      </c>
      <c r="F225" s="6">
        <v>385</v>
      </c>
      <c r="G225" s="7">
        <v>249</v>
      </c>
      <c r="H225" s="6">
        <v>6.47</v>
      </c>
      <c r="I225" s="6">
        <v>1611.03</v>
      </c>
    </row>
    <row r="226" spans="2:9" x14ac:dyDescent="0.35">
      <c r="B226" t="s">
        <v>59</v>
      </c>
      <c r="C226" t="s">
        <v>49</v>
      </c>
      <c r="D226" s="6" t="s">
        <v>25</v>
      </c>
      <c r="E226" s="6" t="s">
        <v>24</v>
      </c>
      <c r="F226" s="6">
        <v>2219</v>
      </c>
      <c r="G226" s="7">
        <v>75</v>
      </c>
      <c r="H226" s="6">
        <v>8.7899999999999991</v>
      </c>
      <c r="I226" s="6">
        <v>659.24999999999989</v>
      </c>
    </row>
    <row r="227" spans="2:9" x14ac:dyDescent="0.35">
      <c r="B227" t="s">
        <v>57</v>
      </c>
      <c r="C227" t="s">
        <v>47</v>
      </c>
      <c r="D227" s="6" t="s">
        <v>9</v>
      </c>
      <c r="E227" s="6" t="s">
        <v>5</v>
      </c>
      <c r="F227" s="6">
        <v>2954</v>
      </c>
      <c r="G227" s="7">
        <v>189</v>
      </c>
      <c r="H227" s="6">
        <v>8.65</v>
      </c>
      <c r="I227" s="6">
        <v>1634.8500000000001</v>
      </c>
    </row>
    <row r="228" spans="2:9" x14ac:dyDescent="0.35">
      <c r="B228" t="s">
        <v>60</v>
      </c>
      <c r="C228" t="s">
        <v>50</v>
      </c>
      <c r="D228" s="6" t="s">
        <v>9</v>
      </c>
      <c r="E228" s="6" t="s">
        <v>5</v>
      </c>
      <c r="F228" s="6">
        <v>280</v>
      </c>
      <c r="G228" s="7">
        <v>87</v>
      </c>
      <c r="H228" s="6">
        <v>8.65</v>
      </c>
      <c r="I228" s="6">
        <v>752.55000000000007</v>
      </c>
    </row>
    <row r="229" spans="2:9" x14ac:dyDescent="0.35">
      <c r="B229" t="s">
        <v>58</v>
      </c>
      <c r="C229" t="s">
        <v>48</v>
      </c>
      <c r="D229" s="6" t="s">
        <v>9</v>
      </c>
      <c r="E229" s="6" t="s">
        <v>2</v>
      </c>
      <c r="F229" s="6">
        <v>6118</v>
      </c>
      <c r="G229" s="7">
        <v>174</v>
      </c>
      <c r="H229" s="6">
        <v>14.49</v>
      </c>
      <c r="I229" s="6">
        <v>2521.2600000000002</v>
      </c>
    </row>
    <row r="230" spans="2:9" x14ac:dyDescent="0.35">
      <c r="B230" t="s">
        <v>62</v>
      </c>
      <c r="C230" t="s">
        <v>52</v>
      </c>
      <c r="D230" s="6" t="s">
        <v>12</v>
      </c>
      <c r="E230" s="6" t="s">
        <v>32</v>
      </c>
      <c r="F230" s="6">
        <v>4802</v>
      </c>
      <c r="G230" s="7">
        <v>36</v>
      </c>
      <c r="H230" s="6">
        <v>11.73</v>
      </c>
      <c r="I230" s="6">
        <v>422.28000000000003</v>
      </c>
    </row>
    <row r="231" spans="2:9" x14ac:dyDescent="0.35">
      <c r="B231" t="s">
        <v>57</v>
      </c>
      <c r="C231" t="s">
        <v>47</v>
      </c>
      <c r="D231" s="6" t="s">
        <v>15</v>
      </c>
      <c r="E231" s="6" t="s">
        <v>33</v>
      </c>
      <c r="F231" s="6">
        <v>4137</v>
      </c>
      <c r="G231" s="7">
        <v>60</v>
      </c>
      <c r="H231" s="6">
        <v>4.97</v>
      </c>
      <c r="I231" s="6">
        <v>298.2</v>
      </c>
    </row>
    <row r="232" spans="2:9" x14ac:dyDescent="0.35">
      <c r="B232" t="s">
        <v>63</v>
      </c>
      <c r="C232" t="s">
        <v>53</v>
      </c>
      <c r="D232" s="6" t="s">
        <v>4</v>
      </c>
      <c r="E232" s="6" t="s">
        <v>29</v>
      </c>
      <c r="F232" s="6">
        <v>2023</v>
      </c>
      <c r="G232" s="7">
        <v>78</v>
      </c>
      <c r="H232" s="6">
        <v>6.49</v>
      </c>
      <c r="I232" s="6">
        <v>506.22</v>
      </c>
    </row>
    <row r="233" spans="2:9" x14ac:dyDescent="0.35">
      <c r="B233" t="s">
        <v>57</v>
      </c>
      <c r="C233" t="s">
        <v>47</v>
      </c>
      <c r="D233" s="6" t="s">
        <v>9</v>
      </c>
      <c r="E233" s="6" t="s">
        <v>2</v>
      </c>
      <c r="F233" s="6">
        <v>9051</v>
      </c>
      <c r="G233" s="7">
        <v>57</v>
      </c>
      <c r="H233" s="6">
        <v>14.49</v>
      </c>
      <c r="I233" s="6">
        <v>825.93000000000006</v>
      </c>
    </row>
    <row r="234" spans="2:9" x14ac:dyDescent="0.35">
      <c r="B234" t="s">
        <v>57</v>
      </c>
      <c r="C234" t="s">
        <v>47</v>
      </c>
      <c r="D234" s="6" t="s">
        <v>1</v>
      </c>
      <c r="E234" s="6" t="s">
        <v>35</v>
      </c>
      <c r="F234" s="6">
        <v>2919</v>
      </c>
      <c r="G234" s="7">
        <v>45</v>
      </c>
      <c r="H234" s="6">
        <v>10.38</v>
      </c>
      <c r="I234" s="6">
        <v>467.1</v>
      </c>
    </row>
    <row r="235" spans="2:9" x14ac:dyDescent="0.35">
      <c r="B235" t="s">
        <v>58</v>
      </c>
      <c r="C235" t="s">
        <v>48</v>
      </c>
      <c r="D235" s="6" t="s">
        <v>15</v>
      </c>
      <c r="E235" s="6" t="s">
        <v>17</v>
      </c>
      <c r="F235" s="6">
        <v>5915</v>
      </c>
      <c r="G235" s="7">
        <v>3</v>
      </c>
      <c r="H235" s="6">
        <v>9.77</v>
      </c>
      <c r="I235" s="6">
        <v>29.31</v>
      </c>
    </row>
    <row r="236" spans="2:9" x14ac:dyDescent="0.35">
      <c r="B236" t="s">
        <v>64</v>
      </c>
      <c r="C236" t="s">
        <v>54</v>
      </c>
      <c r="D236" s="6" t="s">
        <v>4</v>
      </c>
      <c r="E236" s="6" t="s">
        <v>32</v>
      </c>
      <c r="F236" s="6">
        <v>2562</v>
      </c>
      <c r="G236" s="7">
        <v>6</v>
      </c>
      <c r="H236" s="6">
        <v>11.73</v>
      </c>
      <c r="I236" s="6">
        <v>70.38</v>
      </c>
    </row>
    <row r="237" spans="2:9" x14ac:dyDescent="0.35">
      <c r="B237" t="s">
        <v>61</v>
      </c>
      <c r="C237" t="s">
        <v>51</v>
      </c>
      <c r="D237" s="6" t="s">
        <v>1</v>
      </c>
      <c r="E237" s="6" t="s">
        <v>13</v>
      </c>
      <c r="F237" s="6">
        <v>8813</v>
      </c>
      <c r="G237" s="7">
        <v>21</v>
      </c>
      <c r="H237" s="6">
        <v>13.15</v>
      </c>
      <c r="I237" s="6">
        <v>276.15000000000003</v>
      </c>
    </row>
    <row r="238" spans="2:9" x14ac:dyDescent="0.35">
      <c r="B238" t="s">
        <v>61</v>
      </c>
      <c r="C238" t="s">
        <v>51</v>
      </c>
      <c r="D238" s="6" t="s">
        <v>9</v>
      </c>
      <c r="E238" s="6" t="s">
        <v>10</v>
      </c>
      <c r="F238" s="6">
        <v>6111</v>
      </c>
      <c r="G238" s="7">
        <v>3</v>
      </c>
      <c r="H238" s="6">
        <v>6.47</v>
      </c>
      <c r="I238" s="6">
        <v>19.41</v>
      </c>
    </row>
    <row r="239" spans="2:9" x14ac:dyDescent="0.35">
      <c r="B239" t="s">
        <v>56</v>
      </c>
      <c r="C239" t="s">
        <v>46</v>
      </c>
      <c r="D239" s="6" t="s">
        <v>25</v>
      </c>
      <c r="E239" s="6" t="s">
        <v>16</v>
      </c>
      <c r="F239" s="6">
        <v>3507</v>
      </c>
      <c r="G239" s="7">
        <v>288</v>
      </c>
      <c r="H239" s="6">
        <v>5.79</v>
      </c>
      <c r="I239" s="6">
        <v>1667.52</v>
      </c>
    </row>
    <row r="240" spans="2:9" x14ac:dyDescent="0.35">
      <c r="B240" t="s">
        <v>59</v>
      </c>
      <c r="C240" t="s">
        <v>49</v>
      </c>
      <c r="D240" s="6" t="s">
        <v>9</v>
      </c>
      <c r="E240" s="6" t="s">
        <v>26</v>
      </c>
      <c r="F240" s="6">
        <v>4319</v>
      </c>
      <c r="G240" s="7">
        <v>30</v>
      </c>
      <c r="H240" s="6">
        <v>9.33</v>
      </c>
      <c r="I240" s="6">
        <v>279.89999999999998</v>
      </c>
    </row>
    <row r="241" spans="2:9" x14ac:dyDescent="0.35">
      <c r="B241" t="s">
        <v>55</v>
      </c>
      <c r="C241" t="s">
        <v>45</v>
      </c>
      <c r="D241" s="6" t="s">
        <v>15</v>
      </c>
      <c r="E241" s="6" t="s">
        <v>37</v>
      </c>
      <c r="F241" s="6">
        <v>609</v>
      </c>
      <c r="G241" s="7">
        <v>87</v>
      </c>
      <c r="H241" s="6">
        <v>5.6</v>
      </c>
      <c r="I241" s="6">
        <v>487.2</v>
      </c>
    </row>
    <row r="242" spans="2:9" x14ac:dyDescent="0.35">
      <c r="B242" t="s">
        <v>55</v>
      </c>
      <c r="C242" t="s">
        <v>45</v>
      </c>
      <c r="D242" s="6" t="s">
        <v>12</v>
      </c>
      <c r="E242" s="6" t="s">
        <v>34</v>
      </c>
      <c r="F242" s="6">
        <v>6370</v>
      </c>
      <c r="G242" s="7">
        <v>30</v>
      </c>
      <c r="H242" s="6">
        <v>16.73</v>
      </c>
      <c r="I242" s="6">
        <v>501.90000000000003</v>
      </c>
    </row>
    <row r="243" spans="2:9" x14ac:dyDescent="0.35">
      <c r="B243" t="s">
        <v>61</v>
      </c>
      <c r="C243" t="s">
        <v>51</v>
      </c>
      <c r="D243" s="6" t="s">
        <v>15</v>
      </c>
      <c r="E243" s="6" t="s">
        <v>31</v>
      </c>
      <c r="F243" s="6">
        <v>5474</v>
      </c>
      <c r="G243" s="7">
        <v>168</v>
      </c>
      <c r="H243" s="6">
        <v>7.64</v>
      </c>
      <c r="I243" s="6">
        <v>1283.52</v>
      </c>
    </row>
    <row r="244" spans="2:9" x14ac:dyDescent="0.35">
      <c r="B244" t="s">
        <v>55</v>
      </c>
      <c r="C244" t="s">
        <v>45</v>
      </c>
      <c r="D244" s="6" t="s">
        <v>9</v>
      </c>
      <c r="E244" s="6" t="s">
        <v>34</v>
      </c>
      <c r="F244" s="6">
        <v>3164</v>
      </c>
      <c r="G244" s="7">
        <v>306</v>
      </c>
      <c r="H244" s="6">
        <v>16.73</v>
      </c>
      <c r="I244" s="6">
        <v>5119.38</v>
      </c>
    </row>
    <row r="245" spans="2:9" x14ac:dyDescent="0.35">
      <c r="B245" t="s">
        <v>59</v>
      </c>
      <c r="C245" t="s">
        <v>49</v>
      </c>
      <c r="D245" s="6" t="s">
        <v>4</v>
      </c>
      <c r="E245" s="6" t="s">
        <v>7</v>
      </c>
      <c r="F245" s="6">
        <v>1302</v>
      </c>
      <c r="G245" s="7">
        <v>402</v>
      </c>
      <c r="H245" s="6">
        <v>11.88</v>
      </c>
      <c r="I245" s="6">
        <v>4775.76</v>
      </c>
    </row>
    <row r="246" spans="2:9" x14ac:dyDescent="0.35">
      <c r="B246" t="s">
        <v>63</v>
      </c>
      <c r="C246" t="s">
        <v>53</v>
      </c>
      <c r="D246" s="6" t="s">
        <v>1</v>
      </c>
      <c r="E246" s="6" t="s">
        <v>35</v>
      </c>
      <c r="F246" s="6">
        <v>7308</v>
      </c>
      <c r="G246" s="7">
        <v>327</v>
      </c>
      <c r="H246" s="6">
        <v>10.38</v>
      </c>
      <c r="I246" s="6">
        <v>3394.26</v>
      </c>
    </row>
    <row r="247" spans="2:9" x14ac:dyDescent="0.35">
      <c r="B247" t="s">
        <v>55</v>
      </c>
      <c r="C247" t="s">
        <v>45</v>
      </c>
      <c r="D247" s="6" t="s">
        <v>1</v>
      </c>
      <c r="E247" s="6" t="s">
        <v>34</v>
      </c>
      <c r="F247" s="6">
        <v>6132</v>
      </c>
      <c r="G247" s="7">
        <v>93</v>
      </c>
      <c r="H247" s="6">
        <v>16.73</v>
      </c>
      <c r="I247" s="6">
        <v>1555.89</v>
      </c>
    </row>
    <row r="248" spans="2:9" x14ac:dyDescent="0.35">
      <c r="B248" t="s">
        <v>64</v>
      </c>
      <c r="C248" t="s">
        <v>54</v>
      </c>
      <c r="D248" s="6" t="s">
        <v>4</v>
      </c>
      <c r="E248" s="6" t="s">
        <v>19</v>
      </c>
      <c r="F248" s="6">
        <v>3472</v>
      </c>
      <c r="G248" s="7">
        <v>96</v>
      </c>
      <c r="H248" s="6">
        <v>11.7</v>
      </c>
      <c r="I248" s="6">
        <v>1123.1999999999998</v>
      </c>
    </row>
    <row r="249" spans="2:9" x14ac:dyDescent="0.35">
      <c r="B249" t="s">
        <v>56</v>
      </c>
      <c r="C249" t="s">
        <v>46</v>
      </c>
      <c r="D249" s="6" t="s">
        <v>12</v>
      </c>
      <c r="E249" s="6" t="s">
        <v>10</v>
      </c>
      <c r="F249" s="6">
        <v>9660</v>
      </c>
      <c r="G249" s="7">
        <v>27</v>
      </c>
      <c r="H249" s="6">
        <v>6.47</v>
      </c>
      <c r="I249" s="6">
        <v>174.69</v>
      </c>
    </row>
    <row r="250" spans="2:9" x14ac:dyDescent="0.35">
      <c r="B250" t="s">
        <v>57</v>
      </c>
      <c r="C250" t="s">
        <v>47</v>
      </c>
      <c r="D250" s="6" t="s">
        <v>15</v>
      </c>
      <c r="E250" s="6" t="s">
        <v>37</v>
      </c>
      <c r="F250" s="6">
        <v>2436</v>
      </c>
      <c r="G250" s="7">
        <v>99</v>
      </c>
      <c r="H250" s="6">
        <v>5.6</v>
      </c>
      <c r="I250" s="6">
        <v>554.4</v>
      </c>
    </row>
    <row r="251" spans="2:9" x14ac:dyDescent="0.35">
      <c r="B251" t="s">
        <v>57</v>
      </c>
      <c r="C251" t="s">
        <v>47</v>
      </c>
      <c r="D251" s="6" t="s">
        <v>15</v>
      </c>
      <c r="E251" s="6" t="s">
        <v>14</v>
      </c>
      <c r="F251" s="6">
        <v>9506</v>
      </c>
      <c r="G251" s="7">
        <v>87</v>
      </c>
      <c r="H251" s="6">
        <v>12.37</v>
      </c>
      <c r="I251" s="6">
        <v>1076.1899999999998</v>
      </c>
    </row>
    <row r="252" spans="2:9" x14ac:dyDescent="0.35">
      <c r="B252" t="s">
        <v>64</v>
      </c>
      <c r="C252" t="s">
        <v>54</v>
      </c>
      <c r="D252" s="6" t="s">
        <v>1</v>
      </c>
      <c r="E252" s="6" t="s">
        <v>36</v>
      </c>
      <c r="F252" s="6">
        <v>245</v>
      </c>
      <c r="G252" s="7">
        <v>288</v>
      </c>
      <c r="H252" s="6">
        <v>9</v>
      </c>
      <c r="I252" s="6">
        <v>2592</v>
      </c>
    </row>
    <row r="253" spans="2:9" x14ac:dyDescent="0.35">
      <c r="B253" t="s">
        <v>56</v>
      </c>
      <c r="C253" t="s">
        <v>46</v>
      </c>
      <c r="D253" s="6" t="s">
        <v>4</v>
      </c>
      <c r="E253" s="6" t="s">
        <v>28</v>
      </c>
      <c r="F253" s="6">
        <v>2702</v>
      </c>
      <c r="G253" s="7">
        <v>363</v>
      </c>
      <c r="H253" s="6">
        <v>10.62</v>
      </c>
      <c r="I253" s="6">
        <v>3855.0599999999995</v>
      </c>
    </row>
    <row r="254" spans="2:9" x14ac:dyDescent="0.35">
      <c r="B254" t="s">
        <v>64</v>
      </c>
      <c r="C254" t="s">
        <v>54</v>
      </c>
      <c r="D254" s="6" t="s">
        <v>25</v>
      </c>
      <c r="E254" s="6" t="s">
        <v>23</v>
      </c>
      <c r="F254" s="6">
        <v>700</v>
      </c>
      <c r="G254" s="7">
        <v>87</v>
      </c>
      <c r="H254" s="6">
        <v>3.11</v>
      </c>
      <c r="I254" s="6">
        <v>270.57</v>
      </c>
    </row>
    <row r="255" spans="2:9" x14ac:dyDescent="0.35">
      <c r="B255" t="s">
        <v>59</v>
      </c>
      <c r="C255" t="s">
        <v>49</v>
      </c>
      <c r="D255" s="6" t="s">
        <v>25</v>
      </c>
      <c r="E255" s="6" t="s">
        <v>23</v>
      </c>
      <c r="F255" s="6">
        <v>3759</v>
      </c>
      <c r="G255" s="7">
        <v>150</v>
      </c>
      <c r="H255" s="6">
        <v>3.11</v>
      </c>
      <c r="I255" s="6">
        <v>466.5</v>
      </c>
    </row>
    <row r="256" spans="2:9" x14ac:dyDescent="0.35">
      <c r="B256" t="s">
        <v>62</v>
      </c>
      <c r="C256" t="s">
        <v>52</v>
      </c>
      <c r="D256" s="6" t="s">
        <v>4</v>
      </c>
      <c r="E256" s="6" t="s">
        <v>23</v>
      </c>
      <c r="F256" s="6">
        <v>1589</v>
      </c>
      <c r="G256" s="7">
        <v>303</v>
      </c>
      <c r="H256" s="6">
        <v>3.11</v>
      </c>
      <c r="I256" s="6">
        <v>942.32999999999993</v>
      </c>
    </row>
    <row r="257" spans="2:9" x14ac:dyDescent="0.35">
      <c r="B257" t="s">
        <v>60</v>
      </c>
      <c r="C257" t="s">
        <v>50</v>
      </c>
      <c r="D257" s="6" t="s">
        <v>4</v>
      </c>
      <c r="E257" s="6" t="s">
        <v>35</v>
      </c>
      <c r="F257" s="6">
        <v>5194</v>
      </c>
      <c r="G257" s="7">
        <v>288</v>
      </c>
      <c r="H257" s="6">
        <v>10.38</v>
      </c>
      <c r="I257" s="6">
        <v>2989.44</v>
      </c>
    </row>
    <row r="258" spans="2:9" x14ac:dyDescent="0.35">
      <c r="B258" t="s">
        <v>64</v>
      </c>
      <c r="C258" t="s">
        <v>54</v>
      </c>
      <c r="D258" s="6" t="s">
        <v>9</v>
      </c>
      <c r="E258" s="6" t="s">
        <v>26</v>
      </c>
      <c r="F258" s="6">
        <v>945</v>
      </c>
      <c r="G258" s="7">
        <v>75</v>
      </c>
      <c r="H258" s="6">
        <v>9.33</v>
      </c>
      <c r="I258" s="6">
        <v>699.75</v>
      </c>
    </row>
    <row r="259" spans="2:9" x14ac:dyDescent="0.35">
      <c r="B259" t="s">
        <v>55</v>
      </c>
      <c r="C259" t="s">
        <v>45</v>
      </c>
      <c r="D259" s="6" t="s">
        <v>15</v>
      </c>
      <c r="E259" s="6" t="s">
        <v>16</v>
      </c>
      <c r="F259" s="6">
        <v>1988</v>
      </c>
      <c r="G259" s="7">
        <v>39</v>
      </c>
      <c r="H259" s="6">
        <v>5.79</v>
      </c>
      <c r="I259" s="6">
        <v>225.81</v>
      </c>
    </row>
    <row r="260" spans="2:9" x14ac:dyDescent="0.35">
      <c r="B260" t="s">
        <v>59</v>
      </c>
      <c r="C260" t="s">
        <v>49</v>
      </c>
      <c r="D260" s="6" t="s">
        <v>25</v>
      </c>
      <c r="E260" s="6" t="s">
        <v>5</v>
      </c>
      <c r="F260" s="6">
        <v>6734</v>
      </c>
      <c r="G260" s="7">
        <v>123</v>
      </c>
      <c r="H260" s="6">
        <v>8.65</v>
      </c>
      <c r="I260" s="6">
        <v>1063.95</v>
      </c>
    </row>
    <row r="261" spans="2:9" x14ac:dyDescent="0.35">
      <c r="B261" t="s">
        <v>55</v>
      </c>
      <c r="C261" t="s">
        <v>45</v>
      </c>
      <c r="D261" s="6" t="s">
        <v>9</v>
      </c>
      <c r="E261" s="6" t="s">
        <v>7</v>
      </c>
      <c r="F261" s="6">
        <v>217</v>
      </c>
      <c r="G261" s="7">
        <v>36</v>
      </c>
      <c r="H261" s="6">
        <v>11.88</v>
      </c>
      <c r="I261" s="6">
        <v>427.68</v>
      </c>
    </row>
    <row r="262" spans="2:9" x14ac:dyDescent="0.35">
      <c r="B262" t="s">
        <v>61</v>
      </c>
      <c r="C262" t="s">
        <v>51</v>
      </c>
      <c r="D262" s="6" t="s">
        <v>25</v>
      </c>
      <c r="E262" s="6" t="s">
        <v>17</v>
      </c>
      <c r="F262" s="6">
        <v>6279</v>
      </c>
      <c r="G262" s="7">
        <v>237</v>
      </c>
      <c r="H262" s="6">
        <v>9.77</v>
      </c>
      <c r="I262" s="6">
        <v>2315.4899999999998</v>
      </c>
    </row>
    <row r="263" spans="2:9" x14ac:dyDescent="0.35">
      <c r="B263" t="s">
        <v>55</v>
      </c>
      <c r="C263" t="s">
        <v>45</v>
      </c>
      <c r="D263" s="6" t="s">
        <v>9</v>
      </c>
      <c r="E263" s="6" t="s">
        <v>26</v>
      </c>
      <c r="F263" s="6">
        <v>4424</v>
      </c>
      <c r="G263" s="7">
        <v>201</v>
      </c>
      <c r="H263" s="6">
        <v>9.33</v>
      </c>
      <c r="I263" s="6">
        <v>1875.33</v>
      </c>
    </row>
    <row r="264" spans="2:9" x14ac:dyDescent="0.35">
      <c r="B264" t="s">
        <v>62</v>
      </c>
      <c r="C264" t="s">
        <v>52</v>
      </c>
      <c r="D264" s="6" t="s">
        <v>9</v>
      </c>
      <c r="E264" s="6" t="s">
        <v>23</v>
      </c>
      <c r="F264" s="6">
        <v>189</v>
      </c>
      <c r="G264" s="7">
        <v>48</v>
      </c>
      <c r="H264" s="6">
        <v>3.11</v>
      </c>
      <c r="I264" s="6">
        <v>149.28</v>
      </c>
    </row>
    <row r="265" spans="2:9" x14ac:dyDescent="0.35">
      <c r="B265" t="s">
        <v>61</v>
      </c>
      <c r="C265" t="s">
        <v>51</v>
      </c>
      <c r="D265" s="6" t="s">
        <v>4</v>
      </c>
      <c r="E265" s="6" t="s">
        <v>17</v>
      </c>
      <c r="F265" s="6">
        <v>490</v>
      </c>
      <c r="G265" s="7">
        <v>84</v>
      </c>
      <c r="H265" s="6">
        <v>9.77</v>
      </c>
      <c r="I265" s="6">
        <v>820.68</v>
      </c>
    </row>
    <row r="266" spans="2:9" x14ac:dyDescent="0.35">
      <c r="B266" t="s">
        <v>56</v>
      </c>
      <c r="C266" t="s">
        <v>46</v>
      </c>
      <c r="D266" s="6" t="s">
        <v>1</v>
      </c>
      <c r="E266" s="6" t="s">
        <v>36</v>
      </c>
      <c r="F266" s="6">
        <v>434</v>
      </c>
      <c r="G266" s="7">
        <v>87</v>
      </c>
      <c r="H266" s="6">
        <v>9</v>
      </c>
      <c r="I266" s="6">
        <v>783</v>
      </c>
    </row>
    <row r="267" spans="2:9" x14ac:dyDescent="0.35">
      <c r="B267" t="s">
        <v>60</v>
      </c>
      <c r="C267" t="s">
        <v>50</v>
      </c>
      <c r="D267" s="6" t="s">
        <v>15</v>
      </c>
      <c r="E267" s="6" t="s">
        <v>2</v>
      </c>
      <c r="F267" s="6">
        <v>10129</v>
      </c>
      <c r="G267" s="7">
        <v>312</v>
      </c>
      <c r="H267" s="6">
        <v>14.49</v>
      </c>
      <c r="I267" s="6">
        <v>4520.88</v>
      </c>
    </row>
    <row r="268" spans="2:9" x14ac:dyDescent="0.35">
      <c r="B268" t="s">
        <v>63</v>
      </c>
      <c r="C268" t="s">
        <v>53</v>
      </c>
      <c r="D268" s="6" t="s">
        <v>12</v>
      </c>
      <c r="E268" s="6" t="s">
        <v>35</v>
      </c>
      <c r="F268" s="6">
        <v>1652</v>
      </c>
      <c r="G268" s="7">
        <v>102</v>
      </c>
      <c r="H268" s="6">
        <v>10.38</v>
      </c>
      <c r="I268" s="6">
        <v>1058.76</v>
      </c>
    </row>
    <row r="269" spans="2:9" x14ac:dyDescent="0.35">
      <c r="B269" t="s">
        <v>56</v>
      </c>
      <c r="C269" t="s">
        <v>46</v>
      </c>
      <c r="D269" s="6" t="s">
        <v>15</v>
      </c>
      <c r="E269" s="6" t="s">
        <v>36</v>
      </c>
      <c r="F269" s="6">
        <v>6433</v>
      </c>
      <c r="G269" s="7">
        <v>78</v>
      </c>
      <c r="H269" s="6">
        <v>9</v>
      </c>
      <c r="I269" s="6">
        <v>702</v>
      </c>
    </row>
    <row r="270" spans="2:9" x14ac:dyDescent="0.35">
      <c r="B270" t="s">
        <v>63</v>
      </c>
      <c r="C270" t="s">
        <v>53</v>
      </c>
      <c r="D270" s="6" t="s">
        <v>25</v>
      </c>
      <c r="E270" s="6" t="s">
        <v>29</v>
      </c>
      <c r="F270" s="6">
        <v>2212</v>
      </c>
      <c r="G270" s="7">
        <v>117</v>
      </c>
      <c r="H270" s="6">
        <v>6.49</v>
      </c>
      <c r="I270" s="6">
        <v>759.33</v>
      </c>
    </row>
    <row r="271" spans="2:9" x14ac:dyDescent="0.35">
      <c r="B271" t="s">
        <v>58</v>
      </c>
      <c r="C271" t="s">
        <v>48</v>
      </c>
      <c r="D271" s="6" t="s">
        <v>4</v>
      </c>
      <c r="E271" s="6" t="s">
        <v>31</v>
      </c>
      <c r="F271" s="6">
        <v>609</v>
      </c>
      <c r="G271" s="7">
        <v>99</v>
      </c>
      <c r="H271" s="6">
        <v>7.64</v>
      </c>
      <c r="I271" s="6">
        <v>756.36</v>
      </c>
    </row>
    <row r="272" spans="2:9" x14ac:dyDescent="0.35">
      <c r="B272" t="s">
        <v>55</v>
      </c>
      <c r="C272" t="s">
        <v>45</v>
      </c>
      <c r="D272" s="6" t="s">
        <v>4</v>
      </c>
      <c r="E272" s="6" t="s">
        <v>33</v>
      </c>
      <c r="F272" s="6">
        <v>1638</v>
      </c>
      <c r="G272" s="7">
        <v>48</v>
      </c>
      <c r="H272" s="6">
        <v>4.97</v>
      </c>
      <c r="I272" s="6">
        <v>238.56</v>
      </c>
    </row>
    <row r="273" spans="2:9" x14ac:dyDescent="0.35">
      <c r="B273" t="s">
        <v>60</v>
      </c>
      <c r="C273" t="s">
        <v>50</v>
      </c>
      <c r="D273" s="6" t="s">
        <v>25</v>
      </c>
      <c r="E273" s="6" t="s">
        <v>32</v>
      </c>
      <c r="F273" s="6">
        <v>3829</v>
      </c>
      <c r="G273" s="7">
        <v>24</v>
      </c>
      <c r="H273" s="6">
        <v>11.73</v>
      </c>
      <c r="I273" s="6">
        <v>281.52</v>
      </c>
    </row>
    <row r="274" spans="2:9" x14ac:dyDescent="0.35">
      <c r="B274" t="s">
        <v>55</v>
      </c>
      <c r="C274" t="s">
        <v>45</v>
      </c>
      <c r="D274" s="6" t="s">
        <v>12</v>
      </c>
      <c r="E274" s="6" t="s">
        <v>32</v>
      </c>
      <c r="F274" s="6">
        <v>5775</v>
      </c>
      <c r="G274" s="7">
        <v>42</v>
      </c>
      <c r="H274" s="6">
        <v>11.73</v>
      </c>
      <c r="I274" s="6">
        <v>492.66</v>
      </c>
    </row>
    <row r="275" spans="2:9" x14ac:dyDescent="0.35">
      <c r="B275" t="s">
        <v>59</v>
      </c>
      <c r="C275" t="s">
        <v>49</v>
      </c>
      <c r="D275" s="6" t="s">
        <v>4</v>
      </c>
      <c r="E275" s="6" t="s">
        <v>28</v>
      </c>
      <c r="F275" s="6">
        <v>1071</v>
      </c>
      <c r="G275" s="7">
        <v>270</v>
      </c>
      <c r="H275" s="6">
        <v>10.62</v>
      </c>
      <c r="I275" s="6">
        <v>2867.3999999999996</v>
      </c>
    </row>
    <row r="276" spans="2:9" x14ac:dyDescent="0.35">
      <c r="B276" t="s">
        <v>56</v>
      </c>
      <c r="C276" t="s">
        <v>46</v>
      </c>
      <c r="D276" s="6" t="s">
        <v>9</v>
      </c>
      <c r="E276" s="6" t="s">
        <v>29</v>
      </c>
      <c r="F276" s="6">
        <v>5019</v>
      </c>
      <c r="G276" s="7">
        <v>150</v>
      </c>
      <c r="H276" s="6">
        <v>6.49</v>
      </c>
      <c r="I276" s="6">
        <v>973.5</v>
      </c>
    </row>
    <row r="277" spans="2:9" x14ac:dyDescent="0.35">
      <c r="B277" t="s">
        <v>62</v>
      </c>
      <c r="C277" t="s">
        <v>52</v>
      </c>
      <c r="D277" s="6" t="s">
        <v>1</v>
      </c>
      <c r="E277" s="6" t="s">
        <v>32</v>
      </c>
      <c r="F277" s="6">
        <v>2863</v>
      </c>
      <c r="G277" s="7">
        <v>42</v>
      </c>
      <c r="H277" s="6">
        <v>11.73</v>
      </c>
      <c r="I277" s="6">
        <v>492.66</v>
      </c>
    </row>
    <row r="278" spans="2:9" x14ac:dyDescent="0.35">
      <c r="B278" t="s">
        <v>55</v>
      </c>
      <c r="C278" t="s">
        <v>45</v>
      </c>
      <c r="D278" s="6" t="s">
        <v>4</v>
      </c>
      <c r="E278" s="6" t="s">
        <v>27</v>
      </c>
      <c r="F278" s="6">
        <v>1617</v>
      </c>
      <c r="G278" s="7">
        <v>126</v>
      </c>
      <c r="H278" s="6">
        <v>7.16</v>
      </c>
      <c r="I278" s="6">
        <v>902.16</v>
      </c>
    </row>
    <row r="279" spans="2:9" x14ac:dyDescent="0.35">
      <c r="B279" t="s">
        <v>59</v>
      </c>
      <c r="C279" t="s">
        <v>49</v>
      </c>
      <c r="D279" s="6" t="s">
        <v>1</v>
      </c>
      <c r="E279" s="6" t="s">
        <v>37</v>
      </c>
      <c r="F279" s="6">
        <v>6818</v>
      </c>
      <c r="G279" s="7">
        <v>6</v>
      </c>
      <c r="H279" s="6">
        <v>5.6</v>
      </c>
      <c r="I279" s="6">
        <v>33.599999999999994</v>
      </c>
    </row>
    <row r="280" spans="2:9" x14ac:dyDescent="0.35">
      <c r="B280" t="s">
        <v>63</v>
      </c>
      <c r="C280" t="s">
        <v>53</v>
      </c>
      <c r="D280" s="6" t="s">
        <v>4</v>
      </c>
      <c r="E280" s="6" t="s">
        <v>32</v>
      </c>
      <c r="F280" s="6">
        <v>6657</v>
      </c>
      <c r="G280" s="7">
        <v>276</v>
      </c>
      <c r="H280" s="6">
        <v>11.73</v>
      </c>
      <c r="I280" s="6">
        <v>3237.48</v>
      </c>
    </row>
    <row r="281" spans="2:9" x14ac:dyDescent="0.35">
      <c r="B281" t="s">
        <v>63</v>
      </c>
      <c r="C281" t="s">
        <v>53</v>
      </c>
      <c r="D281" s="6" t="s">
        <v>25</v>
      </c>
      <c r="E281" s="6" t="s">
        <v>23</v>
      </c>
      <c r="F281" s="6">
        <v>2919</v>
      </c>
      <c r="G281" s="7">
        <v>93</v>
      </c>
      <c r="H281" s="6">
        <v>3.11</v>
      </c>
      <c r="I281" s="6">
        <v>289.22999999999996</v>
      </c>
    </row>
    <row r="282" spans="2:9" x14ac:dyDescent="0.35">
      <c r="B282" t="s">
        <v>62</v>
      </c>
      <c r="C282" t="s">
        <v>52</v>
      </c>
      <c r="D282" s="6" t="s">
        <v>9</v>
      </c>
      <c r="E282" s="6" t="s">
        <v>16</v>
      </c>
      <c r="F282" s="6">
        <v>3094</v>
      </c>
      <c r="G282" s="7">
        <v>246</v>
      </c>
      <c r="H282" s="6">
        <v>5.79</v>
      </c>
      <c r="I282" s="6">
        <v>1424.34</v>
      </c>
    </row>
    <row r="283" spans="2:9" x14ac:dyDescent="0.35">
      <c r="B283" t="s">
        <v>59</v>
      </c>
      <c r="C283" t="s">
        <v>49</v>
      </c>
      <c r="D283" s="6" t="s">
        <v>12</v>
      </c>
      <c r="E283" s="6" t="s">
        <v>33</v>
      </c>
      <c r="F283" s="6">
        <v>2989</v>
      </c>
      <c r="G283" s="7">
        <v>3</v>
      </c>
      <c r="H283" s="6">
        <v>4.97</v>
      </c>
      <c r="I283" s="6">
        <v>14.91</v>
      </c>
    </row>
    <row r="284" spans="2:9" x14ac:dyDescent="0.35">
      <c r="B284" t="s">
        <v>56</v>
      </c>
      <c r="C284" t="s">
        <v>46</v>
      </c>
      <c r="D284" s="6" t="s">
        <v>15</v>
      </c>
      <c r="E284" s="6" t="s">
        <v>34</v>
      </c>
      <c r="F284" s="6">
        <v>2268</v>
      </c>
      <c r="G284" s="7">
        <v>63</v>
      </c>
      <c r="H284" s="6">
        <v>16.73</v>
      </c>
      <c r="I284" s="6">
        <v>1053.99</v>
      </c>
    </row>
    <row r="285" spans="2:9" x14ac:dyDescent="0.35">
      <c r="B285" t="s">
        <v>61</v>
      </c>
      <c r="C285" t="s">
        <v>51</v>
      </c>
      <c r="D285" s="6" t="s">
        <v>4</v>
      </c>
      <c r="E285" s="6" t="s">
        <v>16</v>
      </c>
      <c r="F285" s="6">
        <v>4753</v>
      </c>
      <c r="G285" s="7">
        <v>246</v>
      </c>
      <c r="H285" s="6">
        <v>5.79</v>
      </c>
      <c r="I285" s="6">
        <v>1424.34</v>
      </c>
    </row>
    <row r="286" spans="2:9" x14ac:dyDescent="0.35">
      <c r="B286" t="s">
        <v>62</v>
      </c>
      <c r="C286" t="s">
        <v>52</v>
      </c>
      <c r="D286" s="6" t="s">
        <v>25</v>
      </c>
      <c r="E286" s="6" t="s">
        <v>31</v>
      </c>
      <c r="F286" s="6">
        <v>7511</v>
      </c>
      <c r="G286" s="7">
        <v>120</v>
      </c>
      <c r="H286" s="6">
        <v>7.64</v>
      </c>
      <c r="I286" s="6">
        <v>916.8</v>
      </c>
    </row>
    <row r="287" spans="2:9" x14ac:dyDescent="0.35">
      <c r="B287" t="s">
        <v>62</v>
      </c>
      <c r="C287" t="s">
        <v>52</v>
      </c>
      <c r="D287" s="6" t="s">
        <v>15</v>
      </c>
      <c r="E287" s="6" t="s">
        <v>16</v>
      </c>
      <c r="F287" s="6">
        <v>4326</v>
      </c>
      <c r="G287" s="7">
        <v>348</v>
      </c>
      <c r="H287" s="6">
        <v>5.79</v>
      </c>
      <c r="I287" s="6">
        <v>2014.92</v>
      </c>
    </row>
    <row r="288" spans="2:9" x14ac:dyDescent="0.35">
      <c r="B288" t="s">
        <v>58</v>
      </c>
      <c r="C288" t="s">
        <v>48</v>
      </c>
      <c r="D288" s="6" t="s">
        <v>25</v>
      </c>
      <c r="E288" s="6" t="s">
        <v>29</v>
      </c>
      <c r="F288" s="6">
        <v>4935</v>
      </c>
      <c r="G288" s="7">
        <v>126</v>
      </c>
      <c r="H288" s="6">
        <v>6.49</v>
      </c>
      <c r="I288" s="6">
        <v>817.74</v>
      </c>
    </row>
    <row r="289" spans="2:9" x14ac:dyDescent="0.35">
      <c r="B289" t="s">
        <v>59</v>
      </c>
      <c r="C289" t="s">
        <v>49</v>
      </c>
      <c r="D289" s="6" t="s">
        <v>4</v>
      </c>
      <c r="E289" s="6" t="s">
        <v>2</v>
      </c>
      <c r="F289" s="6">
        <v>4781</v>
      </c>
      <c r="G289" s="7">
        <v>123</v>
      </c>
      <c r="H289" s="6">
        <v>14.49</v>
      </c>
      <c r="I289" s="6">
        <v>1782.27</v>
      </c>
    </row>
    <row r="290" spans="2:9" x14ac:dyDescent="0.35">
      <c r="B290" t="s">
        <v>61</v>
      </c>
      <c r="C290" t="s">
        <v>51</v>
      </c>
      <c r="D290" s="6" t="s">
        <v>15</v>
      </c>
      <c r="E290" s="6" t="s">
        <v>13</v>
      </c>
      <c r="F290" s="6">
        <v>7483</v>
      </c>
      <c r="G290" s="7">
        <v>45</v>
      </c>
      <c r="H290" s="6">
        <v>13.15</v>
      </c>
      <c r="I290" s="6">
        <v>591.75</v>
      </c>
    </row>
    <row r="291" spans="2:9" x14ac:dyDescent="0.35">
      <c r="B291" t="s">
        <v>64</v>
      </c>
      <c r="C291" t="s">
        <v>54</v>
      </c>
      <c r="D291" s="6" t="s">
        <v>15</v>
      </c>
      <c r="E291" s="6" t="s">
        <v>7</v>
      </c>
      <c r="F291" s="6">
        <v>6860</v>
      </c>
      <c r="G291" s="7">
        <v>126</v>
      </c>
      <c r="H291" s="6">
        <v>11.88</v>
      </c>
      <c r="I291" s="6">
        <v>1496.88</v>
      </c>
    </row>
    <row r="292" spans="2:9" x14ac:dyDescent="0.35">
      <c r="B292" t="s">
        <v>55</v>
      </c>
      <c r="C292" t="s">
        <v>45</v>
      </c>
      <c r="D292" s="6" t="s">
        <v>1</v>
      </c>
      <c r="E292" s="6" t="s">
        <v>27</v>
      </c>
      <c r="F292" s="6">
        <v>9002</v>
      </c>
      <c r="G292" s="7">
        <v>72</v>
      </c>
      <c r="H292" s="6">
        <v>7.16</v>
      </c>
      <c r="I292" s="6">
        <v>515.52</v>
      </c>
    </row>
    <row r="293" spans="2:9" x14ac:dyDescent="0.35">
      <c r="B293" t="s">
        <v>59</v>
      </c>
      <c r="C293" t="s">
        <v>49</v>
      </c>
      <c r="D293" s="6" t="s">
        <v>9</v>
      </c>
      <c r="E293" s="6" t="s">
        <v>27</v>
      </c>
      <c r="F293" s="6">
        <v>1400</v>
      </c>
      <c r="G293" s="7">
        <v>135</v>
      </c>
      <c r="H293" s="6">
        <v>7.16</v>
      </c>
      <c r="I293" s="6">
        <v>966.6</v>
      </c>
    </row>
    <row r="294" spans="2:9" x14ac:dyDescent="0.35">
      <c r="B294" t="s">
        <v>64</v>
      </c>
      <c r="C294" t="s">
        <v>54</v>
      </c>
      <c r="D294" s="6" t="s">
        <v>25</v>
      </c>
      <c r="E294" s="6" t="s">
        <v>17</v>
      </c>
      <c r="F294" s="6">
        <v>4053</v>
      </c>
      <c r="G294" s="7">
        <v>24</v>
      </c>
      <c r="H294" s="6">
        <v>9.77</v>
      </c>
      <c r="I294" s="6">
        <v>234.48</v>
      </c>
    </row>
    <row r="295" spans="2:9" x14ac:dyDescent="0.35">
      <c r="B295" t="s">
        <v>60</v>
      </c>
      <c r="C295" t="s">
        <v>50</v>
      </c>
      <c r="D295" s="6" t="s">
        <v>9</v>
      </c>
      <c r="E295" s="6" t="s">
        <v>16</v>
      </c>
      <c r="F295" s="6">
        <v>2149</v>
      </c>
      <c r="G295" s="7">
        <v>117</v>
      </c>
      <c r="H295" s="6">
        <v>5.79</v>
      </c>
      <c r="I295" s="6">
        <v>677.43</v>
      </c>
    </row>
    <row r="296" spans="2:9" x14ac:dyDescent="0.35">
      <c r="B296" t="s">
        <v>63</v>
      </c>
      <c r="C296" t="s">
        <v>53</v>
      </c>
      <c r="D296" s="6" t="s">
        <v>12</v>
      </c>
      <c r="E296" s="6" t="s">
        <v>27</v>
      </c>
      <c r="F296" s="6">
        <v>3640</v>
      </c>
      <c r="G296" s="7">
        <v>51</v>
      </c>
      <c r="H296" s="6">
        <v>7.16</v>
      </c>
      <c r="I296" s="6">
        <v>365.16</v>
      </c>
    </row>
    <row r="297" spans="2:9" x14ac:dyDescent="0.35">
      <c r="B297" t="s">
        <v>62</v>
      </c>
      <c r="C297" t="s">
        <v>52</v>
      </c>
      <c r="D297" s="6" t="s">
        <v>12</v>
      </c>
      <c r="E297" s="6" t="s">
        <v>29</v>
      </c>
      <c r="F297" s="6">
        <v>630</v>
      </c>
      <c r="G297" s="7">
        <v>36</v>
      </c>
      <c r="H297" s="6">
        <v>6.49</v>
      </c>
      <c r="I297" s="6">
        <v>233.64000000000001</v>
      </c>
    </row>
    <row r="298" spans="2:9" x14ac:dyDescent="0.35">
      <c r="B298" t="s">
        <v>57</v>
      </c>
      <c r="C298" t="s">
        <v>47</v>
      </c>
      <c r="D298" s="6" t="s">
        <v>4</v>
      </c>
      <c r="E298" s="6" t="s">
        <v>34</v>
      </c>
      <c r="F298" s="6">
        <v>2429</v>
      </c>
      <c r="G298" s="7">
        <v>144</v>
      </c>
      <c r="H298" s="6">
        <v>16.73</v>
      </c>
      <c r="I298" s="6">
        <v>2409.12</v>
      </c>
    </row>
    <row r="299" spans="2:9" x14ac:dyDescent="0.35">
      <c r="B299" t="s">
        <v>57</v>
      </c>
      <c r="C299" t="s">
        <v>47</v>
      </c>
      <c r="D299" s="6" t="s">
        <v>9</v>
      </c>
      <c r="E299" s="6" t="s">
        <v>13</v>
      </c>
      <c r="F299" s="6">
        <v>2142</v>
      </c>
      <c r="G299" s="7">
        <v>114</v>
      </c>
      <c r="H299" s="6">
        <v>13.15</v>
      </c>
      <c r="I299" s="6">
        <v>1499.1000000000001</v>
      </c>
    </row>
    <row r="300" spans="2:9" x14ac:dyDescent="0.35">
      <c r="B300" t="s">
        <v>60</v>
      </c>
      <c r="C300" t="s">
        <v>50</v>
      </c>
      <c r="D300" s="6" t="s">
        <v>1</v>
      </c>
      <c r="E300" s="6" t="s">
        <v>2</v>
      </c>
      <c r="F300" s="6">
        <v>6454</v>
      </c>
      <c r="G300" s="7">
        <v>54</v>
      </c>
      <c r="H300" s="6">
        <v>14.49</v>
      </c>
      <c r="I300" s="6">
        <v>782.46</v>
      </c>
    </row>
    <row r="301" spans="2:9" x14ac:dyDescent="0.35">
      <c r="B301" t="s">
        <v>60</v>
      </c>
      <c r="C301" t="s">
        <v>50</v>
      </c>
      <c r="D301" s="6" t="s">
        <v>1</v>
      </c>
      <c r="E301" s="6" t="s">
        <v>24</v>
      </c>
      <c r="F301" s="6">
        <v>4487</v>
      </c>
      <c r="G301" s="7">
        <v>333</v>
      </c>
      <c r="H301" s="6">
        <v>8.7899999999999991</v>
      </c>
      <c r="I301" s="6">
        <v>2927.0699999999997</v>
      </c>
    </row>
    <row r="302" spans="2:9" x14ac:dyDescent="0.35">
      <c r="B302" t="s">
        <v>63</v>
      </c>
      <c r="C302" t="s">
        <v>53</v>
      </c>
      <c r="D302" s="6" t="s">
        <v>1</v>
      </c>
      <c r="E302" s="6" t="s">
        <v>7</v>
      </c>
      <c r="F302" s="6">
        <v>938</v>
      </c>
      <c r="G302" s="7">
        <v>366</v>
      </c>
      <c r="H302" s="6">
        <v>11.88</v>
      </c>
      <c r="I302" s="6">
        <v>4348.08</v>
      </c>
    </row>
    <row r="303" spans="2:9" x14ac:dyDescent="0.35">
      <c r="B303" t="s">
        <v>63</v>
      </c>
      <c r="C303" t="s">
        <v>53</v>
      </c>
      <c r="D303" s="6" t="s">
        <v>15</v>
      </c>
      <c r="E303" s="6" t="s">
        <v>37</v>
      </c>
      <c r="F303" s="6">
        <v>8841</v>
      </c>
      <c r="G303" s="7">
        <v>303</v>
      </c>
      <c r="H303" s="6">
        <v>5.6</v>
      </c>
      <c r="I303" s="6">
        <v>1696.8</v>
      </c>
    </row>
    <row r="304" spans="2:9" x14ac:dyDescent="0.35">
      <c r="B304" t="s">
        <v>62</v>
      </c>
      <c r="C304" t="s">
        <v>52</v>
      </c>
      <c r="D304" s="6" t="s">
        <v>12</v>
      </c>
      <c r="E304" s="6" t="s">
        <v>14</v>
      </c>
      <c r="F304" s="6">
        <v>4018</v>
      </c>
      <c r="G304" s="7">
        <v>126</v>
      </c>
      <c r="H304" s="6">
        <v>12.37</v>
      </c>
      <c r="I304" s="6">
        <v>1558.62</v>
      </c>
    </row>
    <row r="305" spans="2:9" x14ac:dyDescent="0.35">
      <c r="B305" t="s">
        <v>58</v>
      </c>
      <c r="C305" t="s">
        <v>48</v>
      </c>
      <c r="D305" s="6" t="s">
        <v>1</v>
      </c>
      <c r="E305" s="6" t="s">
        <v>32</v>
      </c>
      <c r="F305" s="6">
        <v>714</v>
      </c>
      <c r="G305" s="7">
        <v>231</v>
      </c>
      <c r="H305" s="6">
        <v>11.73</v>
      </c>
      <c r="I305" s="6">
        <v>2709.63</v>
      </c>
    </row>
    <row r="306" spans="2:9" x14ac:dyDescent="0.35">
      <c r="B306" t="s">
        <v>57</v>
      </c>
      <c r="C306" t="s">
        <v>47</v>
      </c>
      <c r="D306" s="6" t="s">
        <v>15</v>
      </c>
      <c r="E306" s="6" t="s">
        <v>13</v>
      </c>
      <c r="F306" s="6">
        <v>3850</v>
      </c>
      <c r="G306" s="7">
        <v>102</v>
      </c>
      <c r="H306" s="6">
        <v>13.15</v>
      </c>
      <c r="I306" s="6">
        <v>1341.3</v>
      </c>
    </row>
  </sheetData>
  <mergeCells count="1">
    <mergeCell ref="B5:C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304"/>
  <sheetViews>
    <sheetView workbookViewId="0">
      <selection activeCell="I3" sqref="I3"/>
    </sheetView>
  </sheetViews>
  <sheetFormatPr defaultRowHeight="14.5" x14ac:dyDescent="0.35"/>
  <cols>
    <col min="2" max="2" width="20.26953125" bestFit="1" customWidth="1"/>
    <col min="3" max="3" width="18.26953125" bestFit="1" customWidth="1"/>
    <col min="4" max="4" width="22.81640625" bestFit="1" customWidth="1"/>
    <col min="5" max="5" width="15" bestFit="1" customWidth="1"/>
    <col min="6" max="6" width="11.81640625" bestFit="1" customWidth="1"/>
    <col min="7" max="7" width="17.7265625" customWidth="1"/>
    <col min="8" max="8" width="10.81640625" bestFit="1" customWidth="1"/>
    <col min="10" max="10" width="21.81640625" bestFit="1" customWidth="1"/>
    <col min="11" max="11" width="20.54296875" bestFit="1" customWidth="1"/>
  </cols>
  <sheetData>
    <row r="2" spans="2:11" ht="15" thickBot="1" x14ac:dyDescent="0.4"/>
    <row r="3" spans="2:11" ht="19" thickBot="1" x14ac:dyDescent="0.4">
      <c r="B3" s="36" t="s">
        <v>40</v>
      </c>
      <c r="C3" s="37" t="s">
        <v>41</v>
      </c>
      <c r="D3" s="37" t="s">
        <v>38</v>
      </c>
      <c r="E3" s="37" t="s">
        <v>42</v>
      </c>
      <c r="F3" s="37" t="s">
        <v>43</v>
      </c>
      <c r="G3" s="37" t="s">
        <v>39</v>
      </c>
      <c r="H3" s="38" t="s">
        <v>44</v>
      </c>
      <c r="J3" s="49" t="s">
        <v>38</v>
      </c>
      <c r="K3" s="50" t="s">
        <v>39</v>
      </c>
    </row>
    <row r="4" spans="2:11" ht="15.5" x14ac:dyDescent="0.35">
      <c r="B4" s="33" t="str">
        <f>CONCATENATE(PROPER('Raw data'!B7)," ",PROPER('Raw data'!C7))</f>
        <v>Ram Mahesh</v>
      </c>
      <c r="C4" s="34" t="s">
        <v>1</v>
      </c>
      <c r="D4" s="34" t="s">
        <v>2</v>
      </c>
      <c r="E4" s="34">
        <v>1624</v>
      </c>
      <c r="F4" s="34">
        <v>114</v>
      </c>
      <c r="G4" s="34">
        <v>14.49</v>
      </c>
      <c r="H4" s="35">
        <v>1651.8600000000001</v>
      </c>
      <c r="J4" s="41" t="s">
        <v>26</v>
      </c>
      <c r="K4" s="42">
        <v>9.33</v>
      </c>
    </row>
    <row r="5" spans="2:11" ht="15.5" x14ac:dyDescent="0.35">
      <c r="B5" s="33" t="str">
        <f>CONCATENATE(PROPER('Raw data'!B8)," ",PROPER('Raw data'!C8))</f>
        <v>Brien Boise</v>
      </c>
      <c r="C5" s="18" t="s">
        <v>4</v>
      </c>
      <c r="D5" s="18" t="s">
        <v>5</v>
      </c>
      <c r="E5" s="19">
        <v>6706</v>
      </c>
      <c r="F5" s="20">
        <v>459</v>
      </c>
      <c r="G5" s="21">
        <v>8.65</v>
      </c>
      <c r="H5" s="22">
        <v>3970.3500000000004</v>
      </c>
      <c r="J5" s="41" t="s">
        <v>19</v>
      </c>
      <c r="K5" s="42">
        <v>11.7</v>
      </c>
    </row>
    <row r="6" spans="2:11" ht="15.5" x14ac:dyDescent="0.35">
      <c r="B6" s="33" t="str">
        <f>CONCATENATE(PROPER('Raw data'!B9)," ",PROPER('Raw data'!C9))</f>
        <v>Husein Augar</v>
      </c>
      <c r="C6" s="18" t="s">
        <v>4</v>
      </c>
      <c r="D6" s="18" t="s">
        <v>7</v>
      </c>
      <c r="E6" s="19">
        <v>959</v>
      </c>
      <c r="F6" s="20">
        <v>147</v>
      </c>
      <c r="G6" s="21">
        <v>11.88</v>
      </c>
      <c r="H6" s="22">
        <v>1746.3600000000001</v>
      </c>
      <c r="J6" s="41" t="s">
        <v>7</v>
      </c>
      <c r="K6" s="42">
        <v>11.88</v>
      </c>
    </row>
    <row r="7" spans="2:11" ht="15.5" x14ac:dyDescent="0.35">
      <c r="B7" s="33" t="str">
        <f>CONCATENATE(PROPER('Raw data'!B10)," ",PROPER('Raw data'!C10))</f>
        <v>Carla Molina</v>
      </c>
      <c r="C7" s="18" t="s">
        <v>9</v>
      </c>
      <c r="D7" s="18" t="s">
        <v>10</v>
      </c>
      <c r="E7" s="19">
        <v>9632</v>
      </c>
      <c r="F7" s="20">
        <v>288</v>
      </c>
      <c r="G7" s="21">
        <v>6.47</v>
      </c>
      <c r="H7" s="22">
        <v>1863.36</v>
      </c>
      <c r="J7" s="41" t="s">
        <v>32</v>
      </c>
      <c r="K7" s="42">
        <v>11.73</v>
      </c>
    </row>
    <row r="8" spans="2:11" ht="15.5" x14ac:dyDescent="0.35">
      <c r="B8" s="33" t="str">
        <f>CONCATENATE(PROPER('Raw data'!B11)," ",PROPER('Raw data'!C11))</f>
        <v>Curtice Advani</v>
      </c>
      <c r="C8" s="18" t="s">
        <v>12</v>
      </c>
      <c r="D8" s="18" t="s">
        <v>13</v>
      </c>
      <c r="E8" s="19">
        <v>2100</v>
      </c>
      <c r="F8" s="20">
        <v>414</v>
      </c>
      <c r="G8" s="21">
        <v>13.15</v>
      </c>
      <c r="H8" s="22">
        <v>5444.1</v>
      </c>
      <c r="J8" s="41" t="s">
        <v>24</v>
      </c>
      <c r="K8" s="42">
        <v>8.7899999999999991</v>
      </c>
    </row>
    <row r="9" spans="2:11" ht="15.5" x14ac:dyDescent="0.35">
      <c r="B9" s="33" t="str">
        <f>CONCATENATE(PROPER('Raw data'!B12)," ",PROPER('Raw data'!C12))</f>
        <v>Ram Mahesh</v>
      </c>
      <c r="C9" s="18" t="s">
        <v>4</v>
      </c>
      <c r="D9" s="18" t="s">
        <v>14</v>
      </c>
      <c r="E9" s="19">
        <v>8869</v>
      </c>
      <c r="F9" s="20">
        <v>432</v>
      </c>
      <c r="G9" s="21">
        <v>12.37</v>
      </c>
      <c r="H9" s="22">
        <v>5343.8399999999992</v>
      </c>
      <c r="J9" s="41" t="s">
        <v>23</v>
      </c>
      <c r="K9" s="42">
        <v>3.11</v>
      </c>
    </row>
    <row r="10" spans="2:11" ht="15.5" x14ac:dyDescent="0.35">
      <c r="B10" s="33" t="str">
        <f>CONCATENATE(PROPER('Raw data'!B13)," ",PROPER('Raw data'!C13))</f>
        <v>Curtice Advani</v>
      </c>
      <c r="C10" s="18" t="s">
        <v>15</v>
      </c>
      <c r="D10" s="18" t="s">
        <v>16</v>
      </c>
      <c r="E10" s="19">
        <v>2681</v>
      </c>
      <c r="F10" s="20">
        <v>54</v>
      </c>
      <c r="G10" s="21">
        <v>5.79</v>
      </c>
      <c r="H10" s="22">
        <v>312.66000000000003</v>
      </c>
      <c r="J10" s="41" t="s">
        <v>10</v>
      </c>
      <c r="K10" s="42">
        <v>6.47</v>
      </c>
    </row>
    <row r="11" spans="2:11" ht="15.5" x14ac:dyDescent="0.35">
      <c r="B11" s="33" t="str">
        <f>CONCATENATE(PROPER('Raw data'!B14)," ",PROPER('Raw data'!C14))</f>
        <v>Brien Boise</v>
      </c>
      <c r="C11" s="18" t="s">
        <v>4</v>
      </c>
      <c r="D11" s="18" t="s">
        <v>17</v>
      </c>
      <c r="E11" s="19">
        <v>5012</v>
      </c>
      <c r="F11" s="20">
        <v>210</v>
      </c>
      <c r="G11" s="21">
        <v>9.77</v>
      </c>
      <c r="H11" s="22">
        <v>2051.6999999999998</v>
      </c>
      <c r="J11" s="41" t="s">
        <v>31</v>
      </c>
      <c r="K11" s="42">
        <v>7.64</v>
      </c>
    </row>
    <row r="12" spans="2:11" ht="15.5" x14ac:dyDescent="0.35">
      <c r="B12" s="33" t="str">
        <f>CONCATENATE(PROPER('Raw data'!B15)," ",PROPER('Raw data'!C15))</f>
        <v>Ches Bonnell</v>
      </c>
      <c r="C12" s="18" t="s">
        <v>15</v>
      </c>
      <c r="D12" s="18" t="s">
        <v>19</v>
      </c>
      <c r="E12" s="19">
        <v>1281</v>
      </c>
      <c r="F12" s="20">
        <v>75</v>
      </c>
      <c r="G12" s="21">
        <v>11.7</v>
      </c>
      <c r="H12" s="22">
        <v>877.5</v>
      </c>
      <c r="J12" s="41" t="s">
        <v>28</v>
      </c>
      <c r="K12" s="42">
        <v>10.62</v>
      </c>
    </row>
    <row r="13" spans="2:11" ht="15.5" x14ac:dyDescent="0.35">
      <c r="B13" s="33" t="str">
        <f>CONCATENATE(PROPER('Raw data'!B16)," ",PROPER('Raw data'!C16))</f>
        <v>Gigi Bohling</v>
      </c>
      <c r="C13" s="18" t="s">
        <v>1</v>
      </c>
      <c r="D13" s="18" t="s">
        <v>19</v>
      </c>
      <c r="E13" s="19">
        <v>4991</v>
      </c>
      <c r="F13" s="20">
        <v>12</v>
      </c>
      <c r="G13" s="21">
        <v>11.7</v>
      </c>
      <c r="H13" s="22">
        <v>140.39999999999998</v>
      </c>
      <c r="J13" s="41" t="s">
        <v>36</v>
      </c>
      <c r="K13" s="42">
        <v>9</v>
      </c>
    </row>
    <row r="14" spans="2:11" ht="15.5" x14ac:dyDescent="0.35">
      <c r="B14" s="33" t="str">
        <f>CONCATENATE(PROPER('Raw data'!B17)," ",PROPER('Raw data'!C17))</f>
        <v>Barr Faughny</v>
      </c>
      <c r="C14" s="18" t="s">
        <v>12</v>
      </c>
      <c r="D14" s="18" t="s">
        <v>13</v>
      </c>
      <c r="E14" s="19">
        <v>1785</v>
      </c>
      <c r="F14" s="20">
        <v>462</v>
      </c>
      <c r="G14" s="21">
        <v>13.15</v>
      </c>
      <c r="H14" s="22">
        <v>6075.3</v>
      </c>
      <c r="J14" s="41" t="s">
        <v>17</v>
      </c>
      <c r="K14" s="42">
        <v>9.77</v>
      </c>
    </row>
    <row r="15" spans="2:11" ht="15.5" x14ac:dyDescent="0.35">
      <c r="B15" s="33" t="str">
        <f>CONCATENATE(PROPER('Raw data'!B18)," ",PROPER('Raw data'!C18))</f>
        <v>Gunar Cockshoot</v>
      </c>
      <c r="C15" s="18" t="s">
        <v>1</v>
      </c>
      <c r="D15" s="18" t="s">
        <v>23</v>
      </c>
      <c r="E15" s="19">
        <v>3983</v>
      </c>
      <c r="F15" s="20">
        <v>144</v>
      </c>
      <c r="G15" s="21">
        <v>3.11</v>
      </c>
      <c r="H15" s="22">
        <v>447.84</v>
      </c>
      <c r="J15" s="41" t="s">
        <v>29</v>
      </c>
      <c r="K15" s="42">
        <v>6.49</v>
      </c>
    </row>
    <row r="16" spans="2:11" ht="15.5" x14ac:dyDescent="0.35">
      <c r="B16" s="33" t="str">
        <f>CONCATENATE(PROPER('Raw data'!B19)," ",PROPER('Raw data'!C19))</f>
        <v>Husein Augar</v>
      </c>
      <c r="C16" s="18" t="s">
        <v>15</v>
      </c>
      <c r="D16" s="18" t="s">
        <v>24</v>
      </c>
      <c r="E16" s="19">
        <v>2646</v>
      </c>
      <c r="F16" s="20">
        <v>120</v>
      </c>
      <c r="G16" s="21">
        <v>8.7899999999999991</v>
      </c>
      <c r="H16" s="22">
        <v>1054.8</v>
      </c>
      <c r="J16" s="41" t="s">
        <v>33</v>
      </c>
      <c r="K16" s="42">
        <v>4.97</v>
      </c>
    </row>
    <row r="17" spans="2:11" ht="15.5" x14ac:dyDescent="0.35">
      <c r="B17" s="33" t="str">
        <f>CONCATENATE(PROPER('Raw data'!B20)," ",PROPER('Raw data'!C20))</f>
        <v>Barr Faughny</v>
      </c>
      <c r="C17" s="18" t="s">
        <v>25</v>
      </c>
      <c r="D17" s="18" t="s">
        <v>26</v>
      </c>
      <c r="E17" s="19">
        <v>252</v>
      </c>
      <c r="F17" s="20">
        <v>54</v>
      </c>
      <c r="G17" s="21">
        <v>9.33</v>
      </c>
      <c r="H17" s="22">
        <v>503.82</v>
      </c>
      <c r="J17" s="41" t="s">
        <v>13</v>
      </c>
      <c r="K17" s="42">
        <v>13.15</v>
      </c>
    </row>
    <row r="18" spans="2:11" ht="15.5" x14ac:dyDescent="0.35">
      <c r="B18" s="33" t="str">
        <f>CONCATENATE(PROPER('Raw data'!B21)," ",PROPER('Raw data'!C21))</f>
        <v>Gunar Cockshoot</v>
      </c>
      <c r="C18" s="18" t="s">
        <v>4</v>
      </c>
      <c r="D18" s="18" t="s">
        <v>13</v>
      </c>
      <c r="E18" s="19">
        <v>2464</v>
      </c>
      <c r="F18" s="20">
        <v>234</v>
      </c>
      <c r="G18" s="21">
        <v>13.15</v>
      </c>
      <c r="H18" s="22">
        <v>3077.1</v>
      </c>
      <c r="J18" s="41" t="s">
        <v>37</v>
      </c>
      <c r="K18" s="42">
        <v>5.6</v>
      </c>
    </row>
    <row r="19" spans="2:11" ht="15.5" x14ac:dyDescent="0.35">
      <c r="B19" s="33" t="str">
        <f>CONCATENATE(PROPER('Raw data'!B22)," ",PROPER('Raw data'!C22))</f>
        <v>Gunar Cockshoot</v>
      </c>
      <c r="C19" s="18" t="s">
        <v>4</v>
      </c>
      <c r="D19" s="18" t="s">
        <v>27</v>
      </c>
      <c r="E19" s="19">
        <v>2114</v>
      </c>
      <c r="F19" s="20">
        <v>66</v>
      </c>
      <c r="G19" s="21">
        <v>7.16</v>
      </c>
      <c r="H19" s="22">
        <v>472.56</v>
      </c>
      <c r="J19" s="41" t="s">
        <v>34</v>
      </c>
      <c r="K19" s="42">
        <v>16.73</v>
      </c>
    </row>
    <row r="20" spans="2:11" ht="15.5" x14ac:dyDescent="0.35">
      <c r="B20" s="33" t="str">
        <f>CONCATENATE(PROPER('Raw data'!B23)," ",PROPER('Raw data'!C23))</f>
        <v>Curtice Advani</v>
      </c>
      <c r="C20" s="18" t="s">
        <v>1</v>
      </c>
      <c r="D20" s="18" t="s">
        <v>16</v>
      </c>
      <c r="E20" s="19">
        <v>7693</v>
      </c>
      <c r="F20" s="20">
        <v>87</v>
      </c>
      <c r="G20" s="21">
        <v>5.79</v>
      </c>
      <c r="H20" s="22">
        <v>503.73</v>
      </c>
      <c r="J20" s="41" t="s">
        <v>35</v>
      </c>
      <c r="K20" s="42">
        <v>10.38</v>
      </c>
    </row>
    <row r="21" spans="2:11" ht="15.5" x14ac:dyDescent="0.35">
      <c r="B21" s="33" t="str">
        <f>CONCATENATE(PROPER('Raw data'!B24)," ",PROPER('Raw data'!C24))</f>
        <v>Gigi Bohling</v>
      </c>
      <c r="C21" s="18" t="s">
        <v>25</v>
      </c>
      <c r="D21" s="18" t="s">
        <v>28</v>
      </c>
      <c r="E21" s="19">
        <v>15610</v>
      </c>
      <c r="F21" s="20">
        <v>339</v>
      </c>
      <c r="G21" s="21">
        <v>10.62</v>
      </c>
      <c r="H21" s="22">
        <v>3600.18</v>
      </c>
      <c r="J21" s="41" t="s">
        <v>27</v>
      </c>
      <c r="K21" s="42">
        <v>7.16</v>
      </c>
    </row>
    <row r="22" spans="2:11" ht="15.5" x14ac:dyDescent="0.35">
      <c r="B22" s="33" t="str">
        <f>CONCATENATE(PROPER('Raw data'!B25)," ",PROPER('Raw data'!C25))</f>
        <v>Carla Molina</v>
      </c>
      <c r="C22" s="18" t="s">
        <v>25</v>
      </c>
      <c r="D22" s="18" t="s">
        <v>17</v>
      </c>
      <c r="E22" s="19">
        <v>336</v>
      </c>
      <c r="F22" s="20">
        <v>144</v>
      </c>
      <c r="G22" s="21">
        <v>9.77</v>
      </c>
      <c r="H22" s="22">
        <v>1406.8799999999999</v>
      </c>
      <c r="J22" s="41" t="s">
        <v>2</v>
      </c>
      <c r="K22" s="42">
        <v>14.49</v>
      </c>
    </row>
    <row r="23" spans="2:11" ht="15.5" x14ac:dyDescent="0.35">
      <c r="B23" s="33" t="str">
        <f>CONCATENATE(PROPER('Raw data'!B26)," ",PROPER('Raw data'!C26))</f>
        <v>Barr Faughny</v>
      </c>
      <c r="C23" s="18" t="s">
        <v>12</v>
      </c>
      <c r="D23" s="18" t="s">
        <v>28</v>
      </c>
      <c r="E23" s="19">
        <v>9443</v>
      </c>
      <c r="F23" s="20">
        <v>162</v>
      </c>
      <c r="G23" s="21">
        <v>10.62</v>
      </c>
      <c r="H23" s="22">
        <v>1720.4399999999998</v>
      </c>
      <c r="J23" s="41" t="s">
        <v>16</v>
      </c>
      <c r="K23" s="42">
        <v>5.79</v>
      </c>
    </row>
    <row r="24" spans="2:11" ht="15.5" x14ac:dyDescent="0.35">
      <c r="B24" s="33" t="str">
        <f>CONCATENATE(PROPER('Raw data'!B27)," ",PROPER('Raw data'!C27))</f>
        <v>Husein Augar</v>
      </c>
      <c r="C24" s="18" t="s">
        <v>25</v>
      </c>
      <c r="D24" s="18" t="s">
        <v>29</v>
      </c>
      <c r="E24" s="19">
        <v>8155</v>
      </c>
      <c r="F24" s="20">
        <v>90</v>
      </c>
      <c r="G24" s="21">
        <v>6.49</v>
      </c>
      <c r="H24" s="22">
        <v>584.1</v>
      </c>
      <c r="J24" s="41" t="s">
        <v>5</v>
      </c>
      <c r="K24" s="42">
        <v>8.65</v>
      </c>
    </row>
    <row r="25" spans="2:11" ht="15.5" x14ac:dyDescent="0.35">
      <c r="B25" s="33" t="str">
        <f>CONCATENATE(PROPER('Raw data'!B28)," ",PROPER('Raw data'!C28))</f>
        <v>Brien Boise</v>
      </c>
      <c r="C25" s="18" t="s">
        <v>15</v>
      </c>
      <c r="D25" s="18" t="s">
        <v>29</v>
      </c>
      <c r="E25" s="19">
        <v>1701</v>
      </c>
      <c r="F25" s="20">
        <v>234</v>
      </c>
      <c r="G25" s="21">
        <v>6.49</v>
      </c>
      <c r="H25" s="22">
        <v>1518.66</v>
      </c>
      <c r="J25" s="43" t="s">
        <v>14</v>
      </c>
      <c r="K25" s="44">
        <v>12.37</v>
      </c>
    </row>
    <row r="26" spans="2:11" ht="15.5" x14ac:dyDescent="0.35">
      <c r="B26" s="33" t="str">
        <f>CONCATENATE(PROPER('Raw data'!B29)," ",PROPER('Raw data'!C29))</f>
        <v>Oby Sorrel</v>
      </c>
      <c r="C26" s="18" t="s">
        <v>15</v>
      </c>
      <c r="D26" s="18" t="s">
        <v>17</v>
      </c>
      <c r="E26" s="19">
        <v>2205</v>
      </c>
      <c r="F26" s="20">
        <v>141</v>
      </c>
      <c r="G26" s="21">
        <v>9.77</v>
      </c>
      <c r="H26" s="22">
        <v>1377.57</v>
      </c>
    </row>
    <row r="27" spans="2:11" ht="15.5" x14ac:dyDescent="0.35">
      <c r="B27" s="33" t="str">
        <f>CONCATENATE(PROPER('Raw data'!B30)," ",PROPER('Raw data'!C30))</f>
        <v>Brien Boise</v>
      </c>
      <c r="C27" s="18" t="s">
        <v>1</v>
      </c>
      <c r="D27" s="18" t="s">
        <v>31</v>
      </c>
      <c r="E27" s="19">
        <v>1771</v>
      </c>
      <c r="F27" s="20">
        <v>204</v>
      </c>
      <c r="G27" s="21">
        <v>7.64</v>
      </c>
      <c r="H27" s="22">
        <v>1558.56</v>
      </c>
    </row>
    <row r="28" spans="2:11" ht="15.5" x14ac:dyDescent="0.35">
      <c r="B28" s="33" t="str">
        <f>CONCATENATE(PROPER('Raw data'!B31)," ",PROPER('Raw data'!C31))</f>
        <v>Carla Molina</v>
      </c>
      <c r="C28" s="18" t="s">
        <v>4</v>
      </c>
      <c r="D28" s="18" t="s">
        <v>32</v>
      </c>
      <c r="E28" s="19">
        <v>2114</v>
      </c>
      <c r="F28" s="20">
        <v>186</v>
      </c>
      <c r="G28" s="21">
        <v>11.73</v>
      </c>
      <c r="H28" s="22">
        <v>2181.7800000000002</v>
      </c>
    </row>
    <row r="29" spans="2:11" ht="15.5" x14ac:dyDescent="0.35">
      <c r="B29" s="33" t="str">
        <f>CONCATENATE(PROPER('Raw data'!B32)," ",PROPER('Raw data'!C32))</f>
        <v>Carla Molina</v>
      </c>
      <c r="C29" s="18" t="s">
        <v>9</v>
      </c>
      <c r="D29" s="18" t="s">
        <v>26</v>
      </c>
      <c r="E29" s="19">
        <v>10311</v>
      </c>
      <c r="F29" s="20">
        <v>231</v>
      </c>
      <c r="G29" s="21">
        <v>9.33</v>
      </c>
      <c r="H29" s="22">
        <v>2155.23</v>
      </c>
    </row>
    <row r="30" spans="2:11" ht="15.5" x14ac:dyDescent="0.35">
      <c r="B30" s="33" t="str">
        <f>CONCATENATE(PROPER('Raw data'!B33)," ",PROPER('Raw data'!C33))</f>
        <v>Gunar Cockshoot</v>
      </c>
      <c r="C30" s="18" t="s">
        <v>12</v>
      </c>
      <c r="D30" s="18" t="s">
        <v>24</v>
      </c>
      <c r="E30" s="19">
        <v>21</v>
      </c>
      <c r="F30" s="20">
        <v>168</v>
      </c>
      <c r="G30" s="21">
        <v>8.7899999999999991</v>
      </c>
      <c r="H30" s="22">
        <v>1476.7199999999998</v>
      </c>
    </row>
    <row r="31" spans="2:11" ht="15.5" x14ac:dyDescent="0.35">
      <c r="B31" s="33" t="str">
        <f>CONCATENATE(PROPER('Raw data'!B34)," ",PROPER('Raw data'!C34))</f>
        <v>Oby Sorrel</v>
      </c>
      <c r="C31" s="18" t="s">
        <v>4</v>
      </c>
      <c r="D31" s="18" t="s">
        <v>28</v>
      </c>
      <c r="E31" s="19">
        <v>1974</v>
      </c>
      <c r="F31" s="20">
        <v>195</v>
      </c>
      <c r="G31" s="21">
        <v>10.62</v>
      </c>
      <c r="H31" s="22">
        <v>2070.8999999999996</v>
      </c>
    </row>
    <row r="32" spans="2:11" ht="15.5" x14ac:dyDescent="0.35">
      <c r="B32" s="33" t="str">
        <f>CONCATENATE(PROPER('Raw data'!B35)," ",PROPER('Raw data'!C35))</f>
        <v>Gigi Bohling</v>
      </c>
      <c r="C32" s="18" t="s">
        <v>9</v>
      </c>
      <c r="D32" s="18" t="s">
        <v>29</v>
      </c>
      <c r="E32" s="19">
        <v>6314</v>
      </c>
      <c r="F32" s="20">
        <v>15</v>
      </c>
      <c r="G32" s="21">
        <v>6.49</v>
      </c>
      <c r="H32" s="22">
        <v>97.350000000000009</v>
      </c>
    </row>
    <row r="33" spans="2:8" ht="15.5" x14ac:dyDescent="0.35">
      <c r="B33" s="33" t="str">
        <f>CONCATENATE(PROPER('Raw data'!B36)," ",PROPER('Raw data'!C36))</f>
        <v>Oby Sorrel</v>
      </c>
      <c r="C33" s="18" t="s">
        <v>1</v>
      </c>
      <c r="D33" s="18" t="s">
        <v>29</v>
      </c>
      <c r="E33" s="19">
        <v>4683</v>
      </c>
      <c r="F33" s="20">
        <v>30</v>
      </c>
      <c r="G33" s="21">
        <v>6.49</v>
      </c>
      <c r="H33" s="22">
        <v>194.70000000000002</v>
      </c>
    </row>
    <row r="34" spans="2:8" ht="15.5" x14ac:dyDescent="0.35">
      <c r="B34" s="33" t="str">
        <f>CONCATENATE(PROPER('Raw data'!B37)," ",PROPER('Raw data'!C37))</f>
        <v>Carla Molina</v>
      </c>
      <c r="C34" s="18" t="s">
        <v>1</v>
      </c>
      <c r="D34" s="18" t="s">
        <v>33</v>
      </c>
      <c r="E34" s="19">
        <v>6398</v>
      </c>
      <c r="F34" s="20">
        <v>102</v>
      </c>
      <c r="G34" s="21">
        <v>4.97</v>
      </c>
      <c r="H34" s="22">
        <v>506.94</v>
      </c>
    </row>
    <row r="35" spans="2:8" ht="15.5" x14ac:dyDescent="0.35">
      <c r="B35" s="33" t="str">
        <f>CONCATENATE(PROPER('Raw data'!B38)," ",PROPER('Raw data'!C38))</f>
        <v>Barr Faughny</v>
      </c>
      <c r="C35" s="18" t="s">
        <v>4</v>
      </c>
      <c r="D35" s="18" t="s">
        <v>31</v>
      </c>
      <c r="E35" s="19">
        <v>553</v>
      </c>
      <c r="F35" s="20">
        <v>15</v>
      </c>
      <c r="G35" s="21">
        <v>7.64</v>
      </c>
      <c r="H35" s="22">
        <v>114.6</v>
      </c>
    </row>
    <row r="36" spans="2:8" ht="15.5" x14ac:dyDescent="0.35">
      <c r="B36" s="33" t="str">
        <f>CONCATENATE(PROPER('Raw data'!B39)," ",PROPER('Raw data'!C39))</f>
        <v>Brien Boise</v>
      </c>
      <c r="C36" s="18" t="s">
        <v>12</v>
      </c>
      <c r="D36" s="18" t="s">
        <v>2</v>
      </c>
      <c r="E36" s="19">
        <v>7021</v>
      </c>
      <c r="F36" s="20">
        <v>183</v>
      </c>
      <c r="G36" s="21">
        <v>14.49</v>
      </c>
      <c r="H36" s="22">
        <v>2651.67</v>
      </c>
    </row>
    <row r="37" spans="2:8" ht="15.5" x14ac:dyDescent="0.35">
      <c r="B37" s="33" t="str">
        <f>CONCATENATE(PROPER('Raw data'!B40)," ",PROPER('Raw data'!C40))</f>
        <v>Ram Mahesh</v>
      </c>
      <c r="C37" s="18" t="s">
        <v>12</v>
      </c>
      <c r="D37" s="18" t="s">
        <v>17</v>
      </c>
      <c r="E37" s="19">
        <v>5817</v>
      </c>
      <c r="F37" s="20">
        <v>12</v>
      </c>
      <c r="G37" s="21">
        <v>9.77</v>
      </c>
      <c r="H37" s="22">
        <v>117.24</v>
      </c>
    </row>
    <row r="38" spans="2:8" ht="15.5" x14ac:dyDescent="0.35">
      <c r="B38" s="33" t="str">
        <f>CONCATENATE(PROPER('Raw data'!B41)," ",PROPER('Raw data'!C41))</f>
        <v>Carla Molina</v>
      </c>
      <c r="C38" s="18" t="s">
        <v>12</v>
      </c>
      <c r="D38" s="18" t="s">
        <v>19</v>
      </c>
      <c r="E38" s="19">
        <v>3976</v>
      </c>
      <c r="F38" s="20">
        <v>72</v>
      </c>
      <c r="G38" s="21">
        <v>11.7</v>
      </c>
      <c r="H38" s="22">
        <v>842.4</v>
      </c>
    </row>
    <row r="39" spans="2:8" ht="15.5" x14ac:dyDescent="0.35">
      <c r="B39" s="33" t="str">
        <f>CONCATENATE(PROPER('Raw data'!B42)," ",PROPER('Raw data'!C42))</f>
        <v>Curtice Advani</v>
      </c>
      <c r="C39" s="18" t="s">
        <v>15</v>
      </c>
      <c r="D39" s="18" t="s">
        <v>34</v>
      </c>
      <c r="E39" s="19">
        <v>1134</v>
      </c>
      <c r="F39" s="20">
        <v>282</v>
      </c>
      <c r="G39" s="21">
        <v>16.73</v>
      </c>
      <c r="H39" s="22">
        <v>4717.8599999999997</v>
      </c>
    </row>
    <row r="40" spans="2:8" ht="15.5" x14ac:dyDescent="0.35">
      <c r="B40" s="33" t="str">
        <f>CONCATENATE(PROPER('Raw data'!B43)," ",PROPER('Raw data'!C43))</f>
        <v>Barr Faughny</v>
      </c>
      <c r="C40" s="18" t="s">
        <v>12</v>
      </c>
      <c r="D40" s="18" t="s">
        <v>35</v>
      </c>
      <c r="E40" s="19">
        <v>6027</v>
      </c>
      <c r="F40" s="20">
        <v>144</v>
      </c>
      <c r="G40" s="21">
        <v>10.38</v>
      </c>
      <c r="H40" s="22">
        <v>1494.72</v>
      </c>
    </row>
    <row r="41" spans="2:8" ht="15.5" x14ac:dyDescent="0.35">
      <c r="B41" s="33" t="str">
        <f>CONCATENATE(PROPER('Raw data'!B44)," ",PROPER('Raw data'!C44))</f>
        <v>Curtice Advani</v>
      </c>
      <c r="C41" s="18" t="s">
        <v>1</v>
      </c>
      <c r="D41" s="18" t="s">
        <v>24</v>
      </c>
      <c r="E41" s="19">
        <v>1904</v>
      </c>
      <c r="F41" s="20">
        <v>405</v>
      </c>
      <c r="G41" s="21">
        <v>8.7899999999999991</v>
      </c>
      <c r="H41" s="22">
        <v>3559.95</v>
      </c>
    </row>
    <row r="42" spans="2:8" ht="15.5" x14ac:dyDescent="0.35">
      <c r="B42" s="33" t="str">
        <f>CONCATENATE(PROPER('Raw data'!B45)," ",PROPER('Raw data'!C45))</f>
        <v>Ches Bonnell</v>
      </c>
      <c r="C42" s="18" t="s">
        <v>25</v>
      </c>
      <c r="D42" s="18" t="s">
        <v>5</v>
      </c>
      <c r="E42" s="19">
        <v>3262</v>
      </c>
      <c r="F42" s="20">
        <v>75</v>
      </c>
      <c r="G42" s="21">
        <v>8.65</v>
      </c>
      <c r="H42" s="22">
        <v>648.75</v>
      </c>
    </row>
    <row r="43" spans="2:8" ht="15.5" x14ac:dyDescent="0.35">
      <c r="B43" s="33" t="str">
        <f>CONCATENATE(PROPER('Raw data'!B46)," ",PROPER('Raw data'!C46))</f>
        <v>Ram Mahesh</v>
      </c>
      <c r="C43" s="18" t="s">
        <v>25</v>
      </c>
      <c r="D43" s="18" t="s">
        <v>34</v>
      </c>
      <c r="E43" s="19">
        <v>2289</v>
      </c>
      <c r="F43" s="20">
        <v>135</v>
      </c>
      <c r="G43" s="21">
        <v>16.73</v>
      </c>
      <c r="H43" s="22">
        <v>2258.5500000000002</v>
      </c>
    </row>
    <row r="44" spans="2:8" ht="15.5" x14ac:dyDescent="0.35">
      <c r="B44" s="33" t="str">
        <f>CONCATENATE(PROPER('Raw data'!B47)," ",PROPER('Raw data'!C47))</f>
        <v>Gigi Bohling</v>
      </c>
      <c r="C44" s="18" t="s">
        <v>25</v>
      </c>
      <c r="D44" s="18" t="s">
        <v>34</v>
      </c>
      <c r="E44" s="19">
        <v>6986</v>
      </c>
      <c r="F44" s="20">
        <v>21</v>
      </c>
      <c r="G44" s="21">
        <v>16.73</v>
      </c>
      <c r="H44" s="22">
        <v>351.33</v>
      </c>
    </row>
    <row r="45" spans="2:8" ht="15.5" x14ac:dyDescent="0.35">
      <c r="B45" s="33" t="str">
        <f>CONCATENATE(PROPER('Raw data'!B48)," ",PROPER('Raw data'!C48))</f>
        <v>Barr Faughny</v>
      </c>
      <c r="C45" s="18" t="s">
        <v>15</v>
      </c>
      <c r="D45" s="18" t="s">
        <v>29</v>
      </c>
      <c r="E45" s="19">
        <v>4417</v>
      </c>
      <c r="F45" s="20">
        <v>153</v>
      </c>
      <c r="G45" s="21">
        <v>6.49</v>
      </c>
      <c r="H45" s="22">
        <v>992.97</v>
      </c>
    </row>
    <row r="46" spans="2:8" ht="15.5" x14ac:dyDescent="0.35">
      <c r="B46" s="33" t="str">
        <f>CONCATENATE(PROPER('Raw data'!B49)," ",PROPER('Raw data'!C49))</f>
        <v>Curtice Advani</v>
      </c>
      <c r="C46" s="18" t="s">
        <v>25</v>
      </c>
      <c r="D46" s="18" t="s">
        <v>32</v>
      </c>
      <c r="E46" s="19">
        <v>1442</v>
      </c>
      <c r="F46" s="20">
        <v>15</v>
      </c>
      <c r="G46" s="21">
        <v>11.73</v>
      </c>
      <c r="H46" s="22">
        <v>175.95000000000002</v>
      </c>
    </row>
    <row r="47" spans="2:8" ht="15.5" x14ac:dyDescent="0.35">
      <c r="B47" s="33" t="str">
        <f>CONCATENATE(PROPER('Raw data'!B50)," ",PROPER('Raw data'!C50))</f>
        <v>Gunar Cockshoot</v>
      </c>
      <c r="C47" s="18" t="s">
        <v>4</v>
      </c>
      <c r="D47" s="18" t="s">
        <v>19</v>
      </c>
      <c r="E47" s="19">
        <v>2415</v>
      </c>
      <c r="F47" s="20">
        <v>255</v>
      </c>
      <c r="G47" s="21">
        <v>11.7</v>
      </c>
      <c r="H47" s="22">
        <v>2983.5</v>
      </c>
    </row>
    <row r="48" spans="2:8" ht="15.5" x14ac:dyDescent="0.35">
      <c r="B48" s="33" t="str">
        <f>CONCATENATE(PROPER('Raw data'!B51)," ",PROPER('Raw data'!C51))</f>
        <v>Barr Faughny</v>
      </c>
      <c r="C48" s="18" t="s">
        <v>1</v>
      </c>
      <c r="D48" s="18" t="s">
        <v>31</v>
      </c>
      <c r="E48" s="19">
        <v>238</v>
      </c>
      <c r="F48" s="20">
        <v>18</v>
      </c>
      <c r="G48" s="21">
        <v>7.64</v>
      </c>
      <c r="H48" s="22">
        <v>137.51999999999998</v>
      </c>
    </row>
    <row r="49" spans="2:8" ht="15.5" x14ac:dyDescent="0.35">
      <c r="B49" s="33" t="str">
        <f>CONCATENATE(PROPER('Raw data'!B52)," ",PROPER('Raw data'!C52))</f>
        <v>Curtice Advani</v>
      </c>
      <c r="C49" s="18" t="s">
        <v>1</v>
      </c>
      <c r="D49" s="18" t="s">
        <v>29</v>
      </c>
      <c r="E49" s="19">
        <v>4949</v>
      </c>
      <c r="F49" s="20">
        <v>189</v>
      </c>
      <c r="G49" s="21">
        <v>6.49</v>
      </c>
      <c r="H49" s="22">
        <v>1226.6100000000001</v>
      </c>
    </row>
    <row r="50" spans="2:8" ht="15.5" x14ac:dyDescent="0.35">
      <c r="B50" s="33" t="str">
        <f>CONCATENATE(PROPER('Raw data'!B53)," ",PROPER('Raw data'!C53))</f>
        <v>Gigi Bohling</v>
      </c>
      <c r="C50" s="18" t="s">
        <v>15</v>
      </c>
      <c r="D50" s="18" t="s">
        <v>5</v>
      </c>
      <c r="E50" s="19">
        <v>5075</v>
      </c>
      <c r="F50" s="20">
        <v>21</v>
      </c>
      <c r="G50" s="21">
        <v>8.65</v>
      </c>
      <c r="H50" s="22">
        <v>181.65</v>
      </c>
    </row>
    <row r="51" spans="2:8" ht="15.5" x14ac:dyDescent="0.35">
      <c r="B51" s="33" t="str">
        <f>CONCATENATE(PROPER('Raw data'!B54)," ",PROPER('Raw data'!C54))</f>
        <v>Gunar Cockshoot</v>
      </c>
      <c r="C51" s="18" t="s">
        <v>9</v>
      </c>
      <c r="D51" s="18" t="s">
        <v>24</v>
      </c>
      <c r="E51" s="19">
        <v>9198</v>
      </c>
      <c r="F51" s="20">
        <v>36</v>
      </c>
      <c r="G51" s="21">
        <v>8.7899999999999991</v>
      </c>
      <c r="H51" s="22">
        <v>316.43999999999994</v>
      </c>
    </row>
    <row r="52" spans="2:8" ht="15.5" x14ac:dyDescent="0.35">
      <c r="B52" s="33" t="str">
        <f>CONCATENATE(PROPER('Raw data'!B55)," ",PROPER('Raw data'!C55))</f>
        <v>Curtice Advani</v>
      </c>
      <c r="C52" s="18" t="s">
        <v>25</v>
      </c>
      <c r="D52" s="18" t="s">
        <v>27</v>
      </c>
      <c r="E52" s="19">
        <v>3339</v>
      </c>
      <c r="F52" s="20">
        <v>75</v>
      </c>
      <c r="G52" s="21">
        <v>7.16</v>
      </c>
      <c r="H52" s="22">
        <v>537</v>
      </c>
    </row>
    <row r="53" spans="2:8" ht="15.5" x14ac:dyDescent="0.35">
      <c r="B53" s="33" t="str">
        <f>CONCATENATE(PROPER('Raw data'!B56)," ",PROPER('Raw data'!C56))</f>
        <v>Ram Mahesh</v>
      </c>
      <c r="C53" s="18" t="s">
        <v>25</v>
      </c>
      <c r="D53" s="18" t="s">
        <v>23</v>
      </c>
      <c r="E53" s="19">
        <v>5019</v>
      </c>
      <c r="F53" s="20">
        <v>156</v>
      </c>
      <c r="G53" s="21">
        <v>3.11</v>
      </c>
      <c r="H53" s="22">
        <v>485.15999999999997</v>
      </c>
    </row>
    <row r="54" spans="2:8" ht="15.5" x14ac:dyDescent="0.35">
      <c r="B54" s="33" t="str">
        <f>CONCATENATE(PROPER('Raw data'!B57)," ",PROPER('Raw data'!C57))</f>
        <v>Gigi Bohling</v>
      </c>
      <c r="C54" s="18" t="s">
        <v>9</v>
      </c>
      <c r="D54" s="18" t="s">
        <v>24</v>
      </c>
      <c r="E54" s="19">
        <v>16184</v>
      </c>
      <c r="F54" s="20">
        <v>39</v>
      </c>
      <c r="G54" s="21">
        <v>8.7899999999999991</v>
      </c>
      <c r="H54" s="22">
        <v>342.80999999999995</v>
      </c>
    </row>
    <row r="55" spans="2:8" ht="15.5" x14ac:dyDescent="0.35">
      <c r="B55" s="33" t="str">
        <f>CONCATENATE(PROPER('Raw data'!B58)," ",PROPER('Raw data'!C58))</f>
        <v>Curtice Advani</v>
      </c>
      <c r="C55" s="18" t="s">
        <v>9</v>
      </c>
      <c r="D55" s="18" t="s">
        <v>36</v>
      </c>
      <c r="E55" s="19">
        <v>497</v>
      </c>
      <c r="F55" s="20">
        <v>63</v>
      </c>
      <c r="G55" s="21">
        <v>9</v>
      </c>
      <c r="H55" s="22">
        <v>567</v>
      </c>
    </row>
    <row r="56" spans="2:8" ht="15.5" x14ac:dyDescent="0.35">
      <c r="B56" s="33" t="str">
        <f>CONCATENATE(PROPER('Raw data'!B59)," ",PROPER('Raw data'!C59))</f>
        <v>Barr Faughny</v>
      </c>
      <c r="C56" s="18" t="s">
        <v>9</v>
      </c>
      <c r="D56" s="18" t="s">
        <v>27</v>
      </c>
      <c r="E56" s="19">
        <v>8211</v>
      </c>
      <c r="F56" s="20">
        <v>75</v>
      </c>
      <c r="G56" s="21">
        <v>7.16</v>
      </c>
      <c r="H56" s="22">
        <v>537</v>
      </c>
    </row>
    <row r="57" spans="2:8" ht="15.5" x14ac:dyDescent="0.35">
      <c r="B57" s="33" t="str">
        <f>CONCATENATE(PROPER('Raw data'!B60)," ",PROPER('Raw data'!C60))</f>
        <v>Barr Faughny</v>
      </c>
      <c r="C57" s="18" t="s">
        <v>15</v>
      </c>
      <c r="D57" s="18" t="s">
        <v>35</v>
      </c>
      <c r="E57" s="19">
        <v>6580</v>
      </c>
      <c r="F57" s="20">
        <v>183</v>
      </c>
      <c r="G57" s="21">
        <v>10.38</v>
      </c>
      <c r="H57" s="22">
        <v>1899.5400000000002</v>
      </c>
    </row>
    <row r="58" spans="2:8" ht="15.5" x14ac:dyDescent="0.35">
      <c r="B58" s="33" t="str">
        <f>CONCATENATE(PROPER('Raw data'!B61)," ",PROPER('Raw data'!C61))</f>
        <v>Carla Molina</v>
      </c>
      <c r="C58" s="18" t="s">
        <v>4</v>
      </c>
      <c r="D58" s="18" t="s">
        <v>26</v>
      </c>
      <c r="E58" s="19">
        <v>4760</v>
      </c>
      <c r="F58" s="20">
        <v>69</v>
      </c>
      <c r="G58" s="21">
        <v>9.33</v>
      </c>
      <c r="H58" s="22">
        <v>643.77</v>
      </c>
    </row>
    <row r="59" spans="2:8" ht="15.5" x14ac:dyDescent="0.35">
      <c r="B59" s="33" t="str">
        <f>CONCATENATE(PROPER('Raw data'!B62)," ",PROPER('Raw data'!C62))</f>
        <v>Ram Mahesh</v>
      </c>
      <c r="C59" s="18" t="s">
        <v>9</v>
      </c>
      <c r="D59" s="18" t="s">
        <v>13</v>
      </c>
      <c r="E59" s="19">
        <v>5439</v>
      </c>
      <c r="F59" s="20">
        <v>30</v>
      </c>
      <c r="G59" s="21">
        <v>13.15</v>
      </c>
      <c r="H59" s="22">
        <v>394.5</v>
      </c>
    </row>
    <row r="60" spans="2:8" ht="15.5" x14ac:dyDescent="0.35">
      <c r="B60" s="33" t="str">
        <f>CONCATENATE(PROPER('Raw data'!B63)," ",PROPER('Raw data'!C63))</f>
        <v>Carla Molina</v>
      </c>
      <c r="C60" s="18" t="s">
        <v>25</v>
      </c>
      <c r="D60" s="18" t="s">
        <v>23</v>
      </c>
      <c r="E60" s="19">
        <v>1463</v>
      </c>
      <c r="F60" s="20">
        <v>39</v>
      </c>
      <c r="G60" s="21">
        <v>3.11</v>
      </c>
      <c r="H60" s="22">
        <v>121.28999999999999</v>
      </c>
    </row>
    <row r="61" spans="2:8" ht="15.5" x14ac:dyDescent="0.35">
      <c r="B61" s="33" t="str">
        <f>CONCATENATE(PROPER('Raw data'!B64)," ",PROPER('Raw data'!C64))</f>
        <v>Gunar Cockshoot</v>
      </c>
      <c r="C61" s="18" t="s">
        <v>25</v>
      </c>
      <c r="D61" s="18" t="s">
        <v>5</v>
      </c>
      <c r="E61" s="19">
        <v>7777</v>
      </c>
      <c r="F61" s="20">
        <v>504</v>
      </c>
      <c r="G61" s="21">
        <v>8.65</v>
      </c>
      <c r="H61" s="22">
        <v>4359.6000000000004</v>
      </c>
    </row>
    <row r="62" spans="2:8" ht="15.5" x14ac:dyDescent="0.35">
      <c r="B62" s="33" t="str">
        <f>CONCATENATE(PROPER('Raw data'!B65)," ",PROPER('Raw data'!C65))</f>
        <v>Husein Augar</v>
      </c>
      <c r="C62" s="18" t="s">
        <v>1</v>
      </c>
      <c r="D62" s="18" t="s">
        <v>27</v>
      </c>
      <c r="E62" s="19">
        <v>1085</v>
      </c>
      <c r="F62" s="20">
        <v>273</v>
      </c>
      <c r="G62" s="21">
        <v>7.16</v>
      </c>
      <c r="H62" s="22">
        <v>1954.68</v>
      </c>
    </row>
    <row r="63" spans="2:8" ht="15.5" x14ac:dyDescent="0.35">
      <c r="B63" s="33" t="str">
        <f>CONCATENATE(PROPER('Raw data'!B66)," ",PROPER('Raw data'!C66))</f>
        <v>Gigi Bohling</v>
      </c>
      <c r="C63" s="18" t="s">
        <v>1</v>
      </c>
      <c r="D63" s="18" t="s">
        <v>16</v>
      </c>
      <c r="E63" s="19">
        <v>182</v>
      </c>
      <c r="F63" s="20">
        <v>48</v>
      </c>
      <c r="G63" s="21">
        <v>5.79</v>
      </c>
      <c r="H63" s="22">
        <v>277.92</v>
      </c>
    </row>
    <row r="64" spans="2:8" ht="15.5" x14ac:dyDescent="0.35">
      <c r="B64" s="33" t="str">
        <f>CONCATENATE(PROPER('Raw data'!B67)," ",PROPER('Raw data'!C67))</f>
        <v>Curtice Advani</v>
      </c>
      <c r="C64" s="18" t="s">
        <v>25</v>
      </c>
      <c r="D64" s="18" t="s">
        <v>34</v>
      </c>
      <c r="E64" s="19">
        <v>4242</v>
      </c>
      <c r="F64" s="20">
        <v>207</v>
      </c>
      <c r="G64" s="21">
        <v>16.73</v>
      </c>
      <c r="H64" s="22">
        <v>3463.11</v>
      </c>
    </row>
    <row r="65" spans="2:8" ht="15.5" x14ac:dyDescent="0.35">
      <c r="B65" s="33" t="str">
        <f>CONCATENATE(PROPER('Raw data'!B68)," ",PROPER('Raw data'!C68))</f>
        <v>Curtice Advani</v>
      </c>
      <c r="C65" s="18" t="s">
        <v>9</v>
      </c>
      <c r="D65" s="18" t="s">
        <v>5</v>
      </c>
      <c r="E65" s="19">
        <v>6118</v>
      </c>
      <c r="F65" s="20">
        <v>9</v>
      </c>
      <c r="G65" s="21">
        <v>8.65</v>
      </c>
      <c r="H65" s="22">
        <v>77.850000000000009</v>
      </c>
    </row>
    <row r="66" spans="2:8" ht="15.5" x14ac:dyDescent="0.35">
      <c r="B66" s="33" t="str">
        <f>CONCATENATE(PROPER('Raw data'!B69)," ",PROPER('Raw data'!C69))</f>
        <v>Oby Sorrel</v>
      </c>
      <c r="C66" s="18" t="s">
        <v>9</v>
      </c>
      <c r="D66" s="18" t="s">
        <v>29</v>
      </c>
      <c r="E66" s="19">
        <v>2317</v>
      </c>
      <c r="F66" s="20">
        <v>261</v>
      </c>
      <c r="G66" s="21">
        <v>6.49</v>
      </c>
      <c r="H66" s="22">
        <v>1693.89</v>
      </c>
    </row>
    <row r="67" spans="2:8" ht="15.5" x14ac:dyDescent="0.35">
      <c r="B67" s="33" t="str">
        <f>CONCATENATE(PROPER('Raw data'!B70)," ",PROPER('Raw data'!C70))</f>
        <v>Curtice Advani</v>
      </c>
      <c r="C67" s="18" t="s">
        <v>15</v>
      </c>
      <c r="D67" s="18" t="s">
        <v>24</v>
      </c>
      <c r="E67" s="19">
        <v>938</v>
      </c>
      <c r="F67" s="20">
        <v>6</v>
      </c>
      <c r="G67" s="21">
        <v>8.7899999999999991</v>
      </c>
      <c r="H67" s="22">
        <v>52.739999999999995</v>
      </c>
    </row>
    <row r="68" spans="2:8" ht="15.5" x14ac:dyDescent="0.35">
      <c r="B68" s="33" t="str">
        <f>CONCATENATE(PROPER('Raw data'!B71)," ",PROPER('Raw data'!C71))</f>
        <v>Brien Boise</v>
      </c>
      <c r="C68" s="18" t="s">
        <v>1</v>
      </c>
      <c r="D68" s="18" t="s">
        <v>32</v>
      </c>
      <c r="E68" s="19">
        <v>9709</v>
      </c>
      <c r="F68" s="20">
        <v>30</v>
      </c>
      <c r="G68" s="21">
        <v>11.73</v>
      </c>
      <c r="H68" s="22">
        <v>351.90000000000003</v>
      </c>
    </row>
    <row r="69" spans="2:8" ht="15.5" x14ac:dyDescent="0.35">
      <c r="B69" s="33" t="str">
        <f>CONCATENATE(PROPER('Raw data'!B72)," ",PROPER('Raw data'!C72))</f>
        <v>Ches Bonnell</v>
      </c>
      <c r="C69" s="18" t="s">
        <v>25</v>
      </c>
      <c r="D69" s="18" t="s">
        <v>28</v>
      </c>
      <c r="E69" s="19">
        <v>2205</v>
      </c>
      <c r="F69" s="20">
        <v>138</v>
      </c>
      <c r="G69" s="21">
        <v>10.62</v>
      </c>
      <c r="H69" s="22">
        <v>1465.56</v>
      </c>
    </row>
    <row r="70" spans="2:8" ht="15.5" x14ac:dyDescent="0.35">
      <c r="B70" s="33" t="str">
        <f>CONCATENATE(PROPER('Raw data'!B73)," ",PROPER('Raw data'!C73))</f>
        <v>Ches Bonnell</v>
      </c>
      <c r="C70" s="18" t="s">
        <v>1</v>
      </c>
      <c r="D70" s="18" t="s">
        <v>23</v>
      </c>
      <c r="E70" s="19">
        <v>4487</v>
      </c>
      <c r="F70" s="20">
        <v>111</v>
      </c>
      <c r="G70" s="21">
        <v>3.11</v>
      </c>
      <c r="H70" s="22">
        <v>345.21</v>
      </c>
    </row>
    <row r="71" spans="2:8" ht="15.5" x14ac:dyDescent="0.35">
      <c r="B71" s="33" t="str">
        <f>CONCATENATE(PROPER('Raw data'!B74)," ",PROPER('Raw data'!C74))</f>
        <v>Gigi Bohling</v>
      </c>
      <c r="C71" s="18" t="s">
        <v>4</v>
      </c>
      <c r="D71" s="18" t="s">
        <v>10</v>
      </c>
      <c r="E71" s="19">
        <v>2415</v>
      </c>
      <c r="F71" s="20">
        <v>15</v>
      </c>
      <c r="G71" s="21">
        <v>6.47</v>
      </c>
      <c r="H71" s="22">
        <v>97.05</v>
      </c>
    </row>
    <row r="72" spans="2:8" ht="15.5" x14ac:dyDescent="0.35">
      <c r="B72" s="33" t="str">
        <f>CONCATENATE(PROPER('Raw data'!B75)," ",PROPER('Raw data'!C75))</f>
        <v>Ram Mahesh</v>
      </c>
      <c r="C72" s="18" t="s">
        <v>25</v>
      </c>
      <c r="D72" s="18" t="s">
        <v>31</v>
      </c>
      <c r="E72" s="19">
        <v>4018</v>
      </c>
      <c r="F72" s="20">
        <v>162</v>
      </c>
      <c r="G72" s="21">
        <v>7.64</v>
      </c>
      <c r="H72" s="22">
        <v>1237.6799999999998</v>
      </c>
    </row>
    <row r="73" spans="2:8" ht="15.5" x14ac:dyDescent="0.35">
      <c r="B73" s="33" t="str">
        <f>CONCATENATE(PROPER('Raw data'!B76)," ",PROPER('Raw data'!C76))</f>
        <v>Gigi Bohling</v>
      </c>
      <c r="C73" s="18" t="s">
        <v>25</v>
      </c>
      <c r="D73" s="18" t="s">
        <v>31</v>
      </c>
      <c r="E73" s="19">
        <v>861</v>
      </c>
      <c r="F73" s="20">
        <v>195</v>
      </c>
      <c r="G73" s="21">
        <v>7.64</v>
      </c>
      <c r="H73" s="22">
        <v>1489.8</v>
      </c>
    </row>
    <row r="74" spans="2:8" ht="15.5" x14ac:dyDescent="0.35">
      <c r="B74" s="33" t="str">
        <f>CONCATENATE(PROPER('Raw data'!B77)," ",PROPER('Raw data'!C77))</f>
        <v>Oby Sorrel</v>
      </c>
      <c r="C74" s="18" t="s">
        <v>15</v>
      </c>
      <c r="D74" s="18" t="s">
        <v>19</v>
      </c>
      <c r="E74" s="19">
        <v>5586</v>
      </c>
      <c r="F74" s="20">
        <v>525</v>
      </c>
      <c r="G74" s="21">
        <v>11.7</v>
      </c>
      <c r="H74" s="22">
        <v>6142.5</v>
      </c>
    </row>
    <row r="75" spans="2:8" ht="15.5" x14ac:dyDescent="0.35">
      <c r="B75" s="33" t="str">
        <f>CONCATENATE(PROPER('Raw data'!B78)," ",PROPER('Raw data'!C78))</f>
        <v>Ches Bonnell</v>
      </c>
      <c r="C75" s="18" t="s">
        <v>25</v>
      </c>
      <c r="D75" s="18" t="s">
        <v>14</v>
      </c>
      <c r="E75" s="19">
        <v>2226</v>
      </c>
      <c r="F75" s="20">
        <v>48</v>
      </c>
      <c r="G75" s="21">
        <v>12.37</v>
      </c>
      <c r="H75" s="22">
        <v>593.76</v>
      </c>
    </row>
    <row r="76" spans="2:8" ht="15.5" x14ac:dyDescent="0.35">
      <c r="B76" s="33" t="str">
        <f>CONCATENATE(PROPER('Raw data'!B79)," ",PROPER('Raw data'!C79))</f>
        <v>Husein Augar</v>
      </c>
      <c r="C76" s="18" t="s">
        <v>25</v>
      </c>
      <c r="D76" s="18" t="s">
        <v>35</v>
      </c>
      <c r="E76" s="19">
        <v>14329</v>
      </c>
      <c r="F76" s="20">
        <v>150</v>
      </c>
      <c r="G76" s="21">
        <v>10.38</v>
      </c>
      <c r="H76" s="22">
        <v>1557.0000000000002</v>
      </c>
    </row>
    <row r="77" spans="2:8" ht="15.5" x14ac:dyDescent="0.35">
      <c r="B77" s="33" t="str">
        <f>CONCATENATE(PROPER('Raw data'!B80)," ",PROPER('Raw data'!C80))</f>
        <v>Husein Augar</v>
      </c>
      <c r="C77" s="18" t="s">
        <v>25</v>
      </c>
      <c r="D77" s="18" t="s">
        <v>28</v>
      </c>
      <c r="E77" s="19">
        <v>8463</v>
      </c>
      <c r="F77" s="20">
        <v>492</v>
      </c>
      <c r="G77" s="21">
        <v>10.62</v>
      </c>
      <c r="H77" s="22">
        <v>5225.04</v>
      </c>
    </row>
    <row r="78" spans="2:8" ht="15.5" x14ac:dyDescent="0.35">
      <c r="B78" s="33" t="str">
        <f>CONCATENATE(PROPER('Raw data'!B81)," ",PROPER('Raw data'!C81))</f>
        <v>Gigi Bohling</v>
      </c>
      <c r="C78" s="18" t="s">
        <v>25</v>
      </c>
      <c r="D78" s="18" t="s">
        <v>27</v>
      </c>
      <c r="E78" s="19">
        <v>2891</v>
      </c>
      <c r="F78" s="20">
        <v>102</v>
      </c>
      <c r="G78" s="21">
        <v>7.16</v>
      </c>
      <c r="H78" s="22">
        <v>730.32</v>
      </c>
    </row>
    <row r="79" spans="2:8" ht="15.5" x14ac:dyDescent="0.35">
      <c r="B79" s="33" t="str">
        <f>CONCATENATE(PROPER('Raw data'!B82)," ",PROPER('Raw data'!C82))</f>
        <v>Gunar Cockshoot</v>
      </c>
      <c r="C79" s="18" t="s">
        <v>9</v>
      </c>
      <c r="D79" s="18" t="s">
        <v>29</v>
      </c>
      <c r="E79" s="19">
        <v>3773</v>
      </c>
      <c r="F79" s="20">
        <v>165</v>
      </c>
      <c r="G79" s="21">
        <v>6.49</v>
      </c>
      <c r="H79" s="22">
        <v>1070.8500000000001</v>
      </c>
    </row>
    <row r="80" spans="2:8" ht="15.5" x14ac:dyDescent="0.35">
      <c r="B80" s="33" t="str">
        <f>CONCATENATE(PROPER('Raw data'!B83)," ",PROPER('Raw data'!C83))</f>
        <v>Carla Molina</v>
      </c>
      <c r="C80" s="18" t="s">
        <v>9</v>
      </c>
      <c r="D80" s="18" t="s">
        <v>35</v>
      </c>
      <c r="E80" s="19">
        <v>854</v>
      </c>
      <c r="F80" s="20">
        <v>309</v>
      </c>
      <c r="G80" s="21">
        <v>10.38</v>
      </c>
      <c r="H80" s="22">
        <v>3207.42</v>
      </c>
    </row>
    <row r="81" spans="2:8" ht="15.5" x14ac:dyDescent="0.35">
      <c r="B81" s="33" t="str">
        <f>CONCATENATE(PROPER('Raw data'!B84)," ",PROPER('Raw data'!C84))</f>
        <v>Curtice Advani</v>
      </c>
      <c r="C81" s="18" t="s">
        <v>9</v>
      </c>
      <c r="D81" s="18" t="s">
        <v>23</v>
      </c>
      <c r="E81" s="19">
        <v>4970</v>
      </c>
      <c r="F81" s="20">
        <v>156</v>
      </c>
      <c r="G81" s="21">
        <v>3.11</v>
      </c>
      <c r="H81" s="22">
        <v>485.15999999999997</v>
      </c>
    </row>
    <row r="82" spans="2:8" ht="15.5" x14ac:dyDescent="0.35">
      <c r="B82" s="33" t="str">
        <f>CONCATENATE(PROPER('Raw data'!B85)," ",PROPER('Raw data'!C85))</f>
        <v>Husein Augar</v>
      </c>
      <c r="C82" s="18" t="s">
        <v>4</v>
      </c>
      <c r="D82" s="18" t="s">
        <v>37</v>
      </c>
      <c r="E82" s="19">
        <v>98</v>
      </c>
      <c r="F82" s="20">
        <v>159</v>
      </c>
      <c r="G82" s="21">
        <v>5.6</v>
      </c>
      <c r="H82" s="22">
        <v>890.4</v>
      </c>
    </row>
    <row r="83" spans="2:8" ht="15.5" x14ac:dyDescent="0.35">
      <c r="B83" s="33" t="str">
        <f>CONCATENATE(PROPER('Raw data'!B86)," ",PROPER('Raw data'!C86))</f>
        <v>Gigi Bohling</v>
      </c>
      <c r="C83" s="18" t="s">
        <v>4</v>
      </c>
      <c r="D83" s="18" t="s">
        <v>32</v>
      </c>
      <c r="E83" s="19">
        <v>13391</v>
      </c>
      <c r="F83" s="20">
        <v>201</v>
      </c>
      <c r="G83" s="21">
        <v>11.73</v>
      </c>
      <c r="H83" s="22">
        <v>2357.73</v>
      </c>
    </row>
    <row r="84" spans="2:8" ht="15.5" x14ac:dyDescent="0.35">
      <c r="B84" s="33" t="str">
        <f>CONCATENATE(PROPER('Raw data'!B87)," ",PROPER('Raw data'!C87))</f>
        <v>Brien Boise</v>
      </c>
      <c r="C84" s="18" t="s">
        <v>12</v>
      </c>
      <c r="D84" s="18" t="s">
        <v>16</v>
      </c>
      <c r="E84" s="19">
        <v>8890</v>
      </c>
      <c r="F84" s="20">
        <v>210</v>
      </c>
      <c r="G84" s="21">
        <v>5.79</v>
      </c>
      <c r="H84" s="22">
        <v>1215.9000000000001</v>
      </c>
    </row>
    <row r="85" spans="2:8" ht="15.5" x14ac:dyDescent="0.35">
      <c r="B85" s="33" t="str">
        <f>CONCATENATE(PROPER('Raw data'!B88)," ",PROPER('Raw data'!C88))</f>
        <v>Barr Faughny</v>
      </c>
      <c r="C85" s="18" t="s">
        <v>15</v>
      </c>
      <c r="D85" s="18" t="s">
        <v>26</v>
      </c>
      <c r="E85" s="19">
        <v>56</v>
      </c>
      <c r="F85" s="20">
        <v>51</v>
      </c>
      <c r="G85" s="21">
        <v>9.33</v>
      </c>
      <c r="H85" s="22">
        <v>475.83</v>
      </c>
    </row>
    <row r="86" spans="2:8" ht="15.5" x14ac:dyDescent="0.35">
      <c r="B86" s="33" t="str">
        <f>CONCATENATE(PROPER('Raw data'!B89)," ",PROPER('Raw data'!C89))</f>
        <v>Gunar Cockshoot</v>
      </c>
      <c r="C86" s="18" t="s">
        <v>9</v>
      </c>
      <c r="D86" s="18" t="s">
        <v>13</v>
      </c>
      <c r="E86" s="19">
        <v>3339</v>
      </c>
      <c r="F86" s="20">
        <v>39</v>
      </c>
      <c r="G86" s="21">
        <v>13.15</v>
      </c>
      <c r="H86" s="22">
        <v>512.85</v>
      </c>
    </row>
    <row r="87" spans="2:8" ht="15.5" x14ac:dyDescent="0.35">
      <c r="B87" s="33" t="str">
        <f>CONCATENATE(PROPER('Raw data'!B90)," ",PROPER('Raw data'!C90))</f>
        <v>Oby Sorrel</v>
      </c>
      <c r="C87" s="18" t="s">
        <v>4</v>
      </c>
      <c r="D87" s="18" t="s">
        <v>10</v>
      </c>
      <c r="E87" s="19">
        <v>3808</v>
      </c>
      <c r="F87" s="20">
        <v>279</v>
      </c>
      <c r="G87" s="21">
        <v>6.47</v>
      </c>
      <c r="H87" s="22">
        <v>1805.1299999999999</v>
      </c>
    </row>
    <row r="88" spans="2:8" ht="15.5" x14ac:dyDescent="0.35">
      <c r="B88" s="33" t="str">
        <f>CONCATENATE(PROPER('Raw data'!B91)," ",PROPER('Raw data'!C91))</f>
        <v>Oby Sorrel</v>
      </c>
      <c r="C88" s="18" t="s">
        <v>15</v>
      </c>
      <c r="D88" s="18" t="s">
        <v>26</v>
      </c>
      <c r="E88" s="19">
        <v>63</v>
      </c>
      <c r="F88" s="20">
        <v>123</v>
      </c>
      <c r="G88" s="21">
        <v>9.33</v>
      </c>
      <c r="H88" s="22">
        <v>1147.5899999999999</v>
      </c>
    </row>
    <row r="89" spans="2:8" ht="15.5" x14ac:dyDescent="0.35">
      <c r="B89" s="33" t="str">
        <f>CONCATENATE(PROPER('Raw data'!B92)," ",PROPER('Raw data'!C92))</f>
        <v>Barr Faughny</v>
      </c>
      <c r="C89" s="18" t="s">
        <v>12</v>
      </c>
      <c r="D89" s="18" t="s">
        <v>34</v>
      </c>
      <c r="E89" s="19">
        <v>7812</v>
      </c>
      <c r="F89" s="20">
        <v>81</v>
      </c>
      <c r="G89" s="21">
        <v>16.73</v>
      </c>
      <c r="H89" s="22">
        <v>1355.13</v>
      </c>
    </row>
    <row r="90" spans="2:8" ht="15.5" x14ac:dyDescent="0.35">
      <c r="B90" s="33" t="str">
        <f>CONCATENATE(PROPER('Raw data'!B93)," ",PROPER('Raw data'!C93))</f>
        <v>Ram Mahesh</v>
      </c>
      <c r="C90" s="18" t="s">
        <v>1</v>
      </c>
      <c r="D90" s="18" t="s">
        <v>31</v>
      </c>
      <c r="E90" s="19">
        <v>7693</v>
      </c>
      <c r="F90" s="20">
        <v>21</v>
      </c>
      <c r="G90" s="21">
        <v>7.64</v>
      </c>
      <c r="H90" s="22">
        <v>160.44</v>
      </c>
    </row>
    <row r="91" spans="2:8" ht="15.5" x14ac:dyDescent="0.35">
      <c r="B91" s="33" t="str">
        <f>CONCATENATE(PROPER('Raw data'!B94)," ",PROPER('Raw data'!C94))</f>
        <v>Gunar Cockshoot</v>
      </c>
      <c r="C91" s="18" t="s">
        <v>9</v>
      </c>
      <c r="D91" s="18" t="s">
        <v>35</v>
      </c>
      <c r="E91" s="19">
        <v>973</v>
      </c>
      <c r="F91" s="20">
        <v>162</v>
      </c>
      <c r="G91" s="21">
        <v>10.38</v>
      </c>
      <c r="H91" s="22">
        <v>1681.5600000000002</v>
      </c>
    </row>
    <row r="92" spans="2:8" ht="15.5" x14ac:dyDescent="0.35">
      <c r="B92" s="33" t="str">
        <f>CONCATENATE(PROPER('Raw data'!B95)," ",PROPER('Raw data'!C95))</f>
        <v>Oby Sorrel</v>
      </c>
      <c r="C92" s="18" t="s">
        <v>4</v>
      </c>
      <c r="D92" s="18" t="s">
        <v>36</v>
      </c>
      <c r="E92" s="19">
        <v>567</v>
      </c>
      <c r="F92" s="20">
        <v>228</v>
      </c>
      <c r="G92" s="21">
        <v>9</v>
      </c>
      <c r="H92" s="22">
        <v>2052</v>
      </c>
    </row>
    <row r="93" spans="2:8" ht="15.5" x14ac:dyDescent="0.35">
      <c r="B93" s="33" t="str">
        <f>CONCATENATE(PROPER('Raw data'!B96)," ",PROPER('Raw data'!C96))</f>
        <v>Oby Sorrel</v>
      </c>
      <c r="C93" s="18" t="s">
        <v>9</v>
      </c>
      <c r="D93" s="18" t="s">
        <v>27</v>
      </c>
      <c r="E93" s="19">
        <v>2471</v>
      </c>
      <c r="F93" s="20">
        <v>342</v>
      </c>
      <c r="G93" s="21">
        <v>7.16</v>
      </c>
      <c r="H93" s="22">
        <v>2448.7200000000003</v>
      </c>
    </row>
    <row r="94" spans="2:8" ht="15.5" x14ac:dyDescent="0.35">
      <c r="B94" s="33" t="str">
        <f>CONCATENATE(PROPER('Raw data'!B97)," ",PROPER('Raw data'!C97))</f>
        <v>Gigi Bohling</v>
      </c>
      <c r="C94" s="18" t="s">
        <v>15</v>
      </c>
      <c r="D94" s="18" t="s">
        <v>26</v>
      </c>
      <c r="E94" s="19">
        <v>7189</v>
      </c>
      <c r="F94" s="20">
        <v>54</v>
      </c>
      <c r="G94" s="21">
        <v>9.33</v>
      </c>
      <c r="H94" s="22">
        <v>503.82</v>
      </c>
    </row>
    <row r="95" spans="2:8" ht="15.5" x14ac:dyDescent="0.35">
      <c r="B95" s="33" t="str">
        <f>CONCATENATE(PROPER('Raw data'!B98)," ",PROPER('Raw data'!C98))</f>
        <v>Carla Molina</v>
      </c>
      <c r="C95" s="18" t="s">
        <v>4</v>
      </c>
      <c r="D95" s="18" t="s">
        <v>35</v>
      </c>
      <c r="E95" s="19">
        <v>7455</v>
      </c>
      <c r="F95" s="20">
        <v>216</v>
      </c>
      <c r="G95" s="21">
        <v>10.38</v>
      </c>
      <c r="H95" s="22">
        <v>2242.0800000000004</v>
      </c>
    </row>
    <row r="96" spans="2:8" ht="15.5" x14ac:dyDescent="0.35">
      <c r="B96" s="33" t="str">
        <f>CONCATENATE(PROPER('Raw data'!B99)," ",PROPER('Raw data'!C99))</f>
        <v>Gunar Cockshoot</v>
      </c>
      <c r="C96" s="18" t="s">
        <v>25</v>
      </c>
      <c r="D96" s="18" t="s">
        <v>37</v>
      </c>
      <c r="E96" s="19">
        <v>3108</v>
      </c>
      <c r="F96" s="20">
        <v>54</v>
      </c>
      <c r="G96" s="21">
        <v>5.6</v>
      </c>
      <c r="H96" s="22">
        <v>302.39999999999998</v>
      </c>
    </row>
    <row r="97" spans="2:8" ht="15.5" x14ac:dyDescent="0.35">
      <c r="B97" s="33" t="str">
        <f>CONCATENATE(PROPER('Raw data'!B100)," ",PROPER('Raw data'!C100))</f>
        <v>Curtice Advani</v>
      </c>
      <c r="C97" s="18" t="s">
        <v>15</v>
      </c>
      <c r="D97" s="18" t="s">
        <v>13</v>
      </c>
      <c r="E97" s="19">
        <v>469</v>
      </c>
      <c r="F97" s="20">
        <v>75</v>
      </c>
      <c r="G97" s="21">
        <v>13.15</v>
      </c>
      <c r="H97" s="22">
        <v>986.25</v>
      </c>
    </row>
    <row r="98" spans="2:8" ht="15.5" x14ac:dyDescent="0.35">
      <c r="B98" s="33" t="str">
        <f>CONCATENATE(PROPER('Raw data'!B101)," ",PROPER('Raw data'!C101))</f>
        <v>Husein Augar</v>
      </c>
      <c r="C98" s="18" t="s">
        <v>1</v>
      </c>
      <c r="D98" s="18" t="s">
        <v>29</v>
      </c>
      <c r="E98" s="19">
        <v>2737</v>
      </c>
      <c r="F98" s="20">
        <v>93</v>
      </c>
      <c r="G98" s="21">
        <v>6.49</v>
      </c>
      <c r="H98" s="22">
        <v>603.57000000000005</v>
      </c>
    </row>
    <row r="99" spans="2:8" ht="15.5" x14ac:dyDescent="0.35">
      <c r="B99" s="33" t="str">
        <f>CONCATENATE(PROPER('Raw data'!B102)," ",PROPER('Raw data'!C102))</f>
        <v>Husein Augar</v>
      </c>
      <c r="C99" s="18" t="s">
        <v>1</v>
      </c>
      <c r="D99" s="18" t="s">
        <v>13</v>
      </c>
      <c r="E99" s="19">
        <v>4305</v>
      </c>
      <c r="F99" s="20">
        <v>156</v>
      </c>
      <c r="G99" s="21">
        <v>13.15</v>
      </c>
      <c r="H99" s="22">
        <v>2051.4</v>
      </c>
    </row>
    <row r="100" spans="2:8" ht="15.5" x14ac:dyDescent="0.35">
      <c r="B100" s="33" t="str">
        <f>CONCATENATE(PROPER('Raw data'!B103)," ",PROPER('Raw data'!C103))</f>
        <v>Husein Augar</v>
      </c>
      <c r="C100" s="18" t="s">
        <v>15</v>
      </c>
      <c r="D100" s="18" t="s">
        <v>23</v>
      </c>
      <c r="E100" s="19">
        <v>2408</v>
      </c>
      <c r="F100" s="20">
        <v>9</v>
      </c>
      <c r="G100" s="21">
        <v>3.11</v>
      </c>
      <c r="H100" s="22">
        <v>27.99</v>
      </c>
    </row>
    <row r="101" spans="2:8" ht="15.5" x14ac:dyDescent="0.35">
      <c r="B101" s="33" t="str">
        <f>CONCATENATE(PROPER('Raw data'!B104)," ",PROPER('Raw data'!C104))</f>
        <v>Gunar Cockshoot</v>
      </c>
      <c r="C101" s="18" t="s">
        <v>9</v>
      </c>
      <c r="D101" s="18" t="s">
        <v>31</v>
      </c>
      <c r="E101" s="19">
        <v>1281</v>
      </c>
      <c r="F101" s="20">
        <v>18</v>
      </c>
      <c r="G101" s="21">
        <v>7.64</v>
      </c>
      <c r="H101" s="22">
        <v>137.51999999999998</v>
      </c>
    </row>
    <row r="102" spans="2:8" ht="15.5" x14ac:dyDescent="0.35">
      <c r="B102" s="33" t="str">
        <f>CONCATENATE(PROPER('Raw data'!B105)," ",PROPER('Raw data'!C105))</f>
        <v>Ram Mahesh</v>
      </c>
      <c r="C102" s="18" t="s">
        <v>4</v>
      </c>
      <c r="D102" s="18" t="s">
        <v>5</v>
      </c>
      <c r="E102" s="19">
        <v>12348</v>
      </c>
      <c r="F102" s="20">
        <v>234</v>
      </c>
      <c r="G102" s="21">
        <v>8.65</v>
      </c>
      <c r="H102" s="22">
        <v>2024.1000000000001</v>
      </c>
    </row>
    <row r="103" spans="2:8" ht="15.5" x14ac:dyDescent="0.35">
      <c r="B103" s="33" t="str">
        <f>CONCATENATE(PROPER('Raw data'!B106)," ",PROPER('Raw data'!C106))</f>
        <v>Gunar Cockshoot</v>
      </c>
      <c r="C103" s="18" t="s">
        <v>25</v>
      </c>
      <c r="D103" s="18" t="s">
        <v>35</v>
      </c>
      <c r="E103" s="19">
        <v>3689</v>
      </c>
      <c r="F103" s="20">
        <v>312</v>
      </c>
      <c r="G103" s="21">
        <v>10.38</v>
      </c>
      <c r="H103" s="22">
        <v>3238.5600000000004</v>
      </c>
    </row>
    <row r="104" spans="2:8" ht="15.5" x14ac:dyDescent="0.35">
      <c r="B104" s="33" t="str">
        <f>CONCATENATE(PROPER('Raw data'!B107)," ",PROPER('Raw data'!C107))</f>
        <v>Ches Bonnell</v>
      </c>
      <c r="C104" s="18" t="s">
        <v>9</v>
      </c>
      <c r="D104" s="18" t="s">
        <v>31</v>
      </c>
      <c r="E104" s="19">
        <v>2870</v>
      </c>
      <c r="F104" s="20">
        <v>300</v>
      </c>
      <c r="G104" s="21">
        <v>7.64</v>
      </c>
      <c r="H104" s="22">
        <v>2292</v>
      </c>
    </row>
    <row r="105" spans="2:8" ht="15.5" x14ac:dyDescent="0.35">
      <c r="B105" s="33" t="str">
        <f>CONCATENATE(PROPER('Raw data'!B108)," ",PROPER('Raw data'!C108))</f>
        <v>Barr Faughny</v>
      </c>
      <c r="C105" s="18" t="s">
        <v>9</v>
      </c>
      <c r="D105" s="18" t="s">
        <v>34</v>
      </c>
      <c r="E105" s="19">
        <v>798</v>
      </c>
      <c r="F105" s="20">
        <v>519</v>
      </c>
      <c r="G105" s="21">
        <v>16.73</v>
      </c>
      <c r="H105" s="22">
        <v>8682.8700000000008</v>
      </c>
    </row>
    <row r="106" spans="2:8" ht="15.5" x14ac:dyDescent="0.35">
      <c r="B106" s="33" t="str">
        <f>CONCATENATE(PROPER('Raw data'!B109)," ",PROPER('Raw data'!C109))</f>
        <v>Carla Molina</v>
      </c>
      <c r="C106" s="18" t="s">
        <v>1</v>
      </c>
      <c r="D106" s="18" t="s">
        <v>36</v>
      </c>
      <c r="E106" s="19">
        <v>2933</v>
      </c>
      <c r="F106" s="20">
        <v>9</v>
      </c>
      <c r="G106" s="21">
        <v>9</v>
      </c>
      <c r="H106" s="22">
        <v>81</v>
      </c>
    </row>
    <row r="107" spans="2:8" ht="15.5" x14ac:dyDescent="0.35">
      <c r="B107" s="33" t="str">
        <f>CONCATENATE(PROPER('Raw data'!B110)," ",PROPER('Raw data'!C110))</f>
        <v>Gigi Bohling</v>
      </c>
      <c r="C107" s="18" t="s">
        <v>4</v>
      </c>
      <c r="D107" s="18" t="s">
        <v>7</v>
      </c>
      <c r="E107" s="19">
        <v>2744</v>
      </c>
      <c r="F107" s="20">
        <v>9</v>
      </c>
      <c r="G107" s="21">
        <v>11.88</v>
      </c>
      <c r="H107" s="22">
        <v>106.92</v>
      </c>
    </row>
    <row r="108" spans="2:8" ht="15.5" x14ac:dyDescent="0.35">
      <c r="B108" s="33" t="str">
        <f>CONCATENATE(PROPER('Raw data'!B111)," ",PROPER('Raw data'!C111))</f>
        <v>Ram Mahesh</v>
      </c>
      <c r="C108" s="18" t="s">
        <v>9</v>
      </c>
      <c r="D108" s="18" t="s">
        <v>14</v>
      </c>
      <c r="E108" s="19">
        <v>9772</v>
      </c>
      <c r="F108" s="20">
        <v>90</v>
      </c>
      <c r="G108" s="21">
        <v>12.37</v>
      </c>
      <c r="H108" s="22">
        <v>1113.3</v>
      </c>
    </row>
    <row r="109" spans="2:8" ht="15.5" x14ac:dyDescent="0.35">
      <c r="B109" s="33" t="str">
        <f>CONCATENATE(PROPER('Raw data'!B112)," ",PROPER('Raw data'!C112))</f>
        <v>Ches Bonnell</v>
      </c>
      <c r="C109" s="18" t="s">
        <v>25</v>
      </c>
      <c r="D109" s="18" t="s">
        <v>13</v>
      </c>
      <c r="E109" s="19">
        <v>1568</v>
      </c>
      <c r="F109" s="20">
        <v>96</v>
      </c>
      <c r="G109" s="21">
        <v>13.15</v>
      </c>
      <c r="H109" s="22">
        <v>1262.4000000000001</v>
      </c>
    </row>
    <row r="110" spans="2:8" ht="15.5" x14ac:dyDescent="0.35">
      <c r="B110" s="33" t="str">
        <f>CONCATENATE(PROPER('Raw data'!B113)," ",PROPER('Raw data'!C113))</f>
        <v>Barr Faughny</v>
      </c>
      <c r="C110" s="18" t="s">
        <v>9</v>
      </c>
      <c r="D110" s="18" t="s">
        <v>24</v>
      </c>
      <c r="E110" s="19">
        <v>11417</v>
      </c>
      <c r="F110" s="20">
        <v>21</v>
      </c>
      <c r="G110" s="21">
        <v>8.7899999999999991</v>
      </c>
      <c r="H110" s="22">
        <v>184.58999999999997</v>
      </c>
    </row>
    <row r="111" spans="2:8" ht="15.5" x14ac:dyDescent="0.35">
      <c r="B111" s="33" t="str">
        <f>CONCATENATE(PROPER('Raw data'!B114)," ",PROPER('Raw data'!C114))</f>
        <v>Ram Mahesh</v>
      </c>
      <c r="C111" s="18" t="s">
        <v>25</v>
      </c>
      <c r="D111" s="18" t="s">
        <v>37</v>
      </c>
      <c r="E111" s="19">
        <v>6748</v>
      </c>
      <c r="F111" s="20">
        <v>48</v>
      </c>
      <c r="G111" s="21">
        <v>5.6</v>
      </c>
      <c r="H111" s="22">
        <v>268.79999999999995</v>
      </c>
    </row>
    <row r="112" spans="2:8" ht="15.5" x14ac:dyDescent="0.35">
      <c r="B112" s="33" t="str">
        <f>CONCATENATE(PROPER('Raw data'!B115)," ",PROPER('Raw data'!C115))</f>
        <v>Oby Sorrel</v>
      </c>
      <c r="C112" s="18" t="s">
        <v>9</v>
      </c>
      <c r="D112" s="18" t="s">
        <v>34</v>
      </c>
      <c r="E112" s="19">
        <v>1407</v>
      </c>
      <c r="F112" s="20">
        <v>72</v>
      </c>
      <c r="G112" s="21">
        <v>16.73</v>
      </c>
      <c r="H112" s="22">
        <v>1204.56</v>
      </c>
    </row>
    <row r="113" spans="2:8" ht="15.5" x14ac:dyDescent="0.35">
      <c r="B113" s="33" t="str">
        <f>CONCATENATE(PROPER('Raw data'!B116)," ",PROPER('Raw data'!C116))</f>
        <v>Brien Boise</v>
      </c>
      <c r="C113" s="18" t="s">
        <v>4</v>
      </c>
      <c r="D113" s="18" t="s">
        <v>27</v>
      </c>
      <c r="E113" s="19">
        <v>2023</v>
      </c>
      <c r="F113" s="20">
        <v>168</v>
      </c>
      <c r="G113" s="21">
        <v>7.16</v>
      </c>
      <c r="H113" s="22">
        <v>1202.8800000000001</v>
      </c>
    </row>
    <row r="114" spans="2:8" ht="15.5" x14ac:dyDescent="0.35">
      <c r="B114" s="33" t="str">
        <f>CONCATENATE(PROPER('Raw data'!B117)," ",PROPER('Raw data'!C117))</f>
        <v>Gigi Bohling</v>
      </c>
      <c r="C114" s="18" t="s">
        <v>12</v>
      </c>
      <c r="D114" s="18" t="s">
        <v>37</v>
      </c>
      <c r="E114" s="19">
        <v>5236</v>
      </c>
      <c r="F114" s="20">
        <v>51</v>
      </c>
      <c r="G114" s="21">
        <v>5.6</v>
      </c>
      <c r="H114" s="22">
        <v>285.59999999999997</v>
      </c>
    </row>
    <row r="115" spans="2:8" ht="15.5" x14ac:dyDescent="0.35">
      <c r="B115" s="33" t="str">
        <f>CONCATENATE(PROPER('Raw data'!B118)," ",PROPER('Raw data'!C118))</f>
        <v>Carla Molina</v>
      </c>
      <c r="C115" s="18" t="s">
        <v>9</v>
      </c>
      <c r="D115" s="18" t="s">
        <v>31</v>
      </c>
      <c r="E115" s="19">
        <v>1925</v>
      </c>
      <c r="F115" s="20">
        <v>192</v>
      </c>
      <c r="G115" s="21">
        <v>7.64</v>
      </c>
      <c r="H115" s="22">
        <v>1466.8799999999999</v>
      </c>
    </row>
    <row r="116" spans="2:8" ht="15.5" x14ac:dyDescent="0.35">
      <c r="B116" s="33" t="str">
        <f>CONCATENATE(PROPER('Raw data'!B119)," ",PROPER('Raw data'!C119))</f>
        <v>Ches Bonnell</v>
      </c>
      <c r="C116" s="18" t="s">
        <v>1</v>
      </c>
      <c r="D116" s="18" t="s">
        <v>19</v>
      </c>
      <c r="E116" s="19">
        <v>6608</v>
      </c>
      <c r="F116" s="20">
        <v>225</v>
      </c>
      <c r="G116" s="21">
        <v>11.7</v>
      </c>
      <c r="H116" s="22">
        <v>2632.5</v>
      </c>
    </row>
    <row r="117" spans="2:8" ht="15.5" x14ac:dyDescent="0.35">
      <c r="B117" s="33" t="str">
        <f>CONCATENATE(PROPER('Raw data'!B120)," ",PROPER('Raw data'!C120))</f>
        <v>Curtice Advani</v>
      </c>
      <c r="C117" s="18" t="s">
        <v>25</v>
      </c>
      <c r="D117" s="18" t="s">
        <v>37</v>
      </c>
      <c r="E117" s="19">
        <v>8008</v>
      </c>
      <c r="F117" s="20">
        <v>456</v>
      </c>
      <c r="G117" s="21">
        <v>5.6</v>
      </c>
      <c r="H117" s="22">
        <v>2553.6</v>
      </c>
    </row>
    <row r="118" spans="2:8" ht="15.5" x14ac:dyDescent="0.35">
      <c r="B118" s="33" t="str">
        <f>CONCATENATE(PROPER('Raw data'!B121)," ",PROPER('Raw data'!C121))</f>
        <v>Oby Sorrel</v>
      </c>
      <c r="C118" s="18" t="s">
        <v>25</v>
      </c>
      <c r="D118" s="18" t="s">
        <v>13</v>
      </c>
      <c r="E118" s="19">
        <v>1428</v>
      </c>
      <c r="F118" s="20">
        <v>93</v>
      </c>
      <c r="G118" s="21">
        <v>13.15</v>
      </c>
      <c r="H118" s="22">
        <v>1222.95</v>
      </c>
    </row>
    <row r="119" spans="2:8" ht="15.5" x14ac:dyDescent="0.35">
      <c r="B119" s="33" t="str">
        <f>CONCATENATE(PROPER('Raw data'!B122)," ",PROPER('Raw data'!C122))</f>
        <v>Curtice Advani</v>
      </c>
      <c r="C119" s="18" t="s">
        <v>25</v>
      </c>
      <c r="D119" s="18" t="s">
        <v>7</v>
      </c>
      <c r="E119" s="19">
        <v>525</v>
      </c>
      <c r="F119" s="20">
        <v>48</v>
      </c>
      <c r="G119" s="21">
        <v>11.88</v>
      </c>
      <c r="H119" s="22">
        <v>570.24</v>
      </c>
    </row>
    <row r="120" spans="2:8" ht="15.5" x14ac:dyDescent="0.35">
      <c r="B120" s="33" t="str">
        <f>CONCATENATE(PROPER('Raw data'!B123)," ",PROPER('Raw data'!C123))</f>
        <v>Curtice Advani</v>
      </c>
      <c r="C120" s="18" t="s">
        <v>1</v>
      </c>
      <c r="D120" s="18" t="s">
        <v>10</v>
      </c>
      <c r="E120" s="19">
        <v>1505</v>
      </c>
      <c r="F120" s="20">
        <v>102</v>
      </c>
      <c r="G120" s="21">
        <v>6.47</v>
      </c>
      <c r="H120" s="22">
        <v>659.93999999999994</v>
      </c>
    </row>
    <row r="121" spans="2:8" ht="15.5" x14ac:dyDescent="0.35">
      <c r="B121" s="33" t="str">
        <f>CONCATENATE(PROPER('Raw data'!B124)," ",PROPER('Raw data'!C124))</f>
        <v>Ches Bonnell</v>
      </c>
      <c r="C121" s="18" t="s">
        <v>4</v>
      </c>
      <c r="D121" s="18" t="s">
        <v>2</v>
      </c>
      <c r="E121" s="19">
        <v>6755</v>
      </c>
      <c r="F121" s="20">
        <v>252</v>
      </c>
      <c r="G121" s="21">
        <v>14.49</v>
      </c>
      <c r="H121" s="22">
        <v>3651.48</v>
      </c>
    </row>
    <row r="122" spans="2:8" ht="15.5" x14ac:dyDescent="0.35">
      <c r="B122" s="33" t="str">
        <f>CONCATENATE(PROPER('Raw data'!B125)," ",PROPER('Raw data'!C125))</f>
        <v>Barr Faughny</v>
      </c>
      <c r="C122" s="18" t="s">
        <v>1</v>
      </c>
      <c r="D122" s="18" t="s">
        <v>10</v>
      </c>
      <c r="E122" s="19">
        <v>11571</v>
      </c>
      <c r="F122" s="20">
        <v>138</v>
      </c>
      <c r="G122" s="21">
        <v>6.47</v>
      </c>
      <c r="H122" s="22">
        <v>892.86</v>
      </c>
    </row>
    <row r="123" spans="2:8" ht="15.5" x14ac:dyDescent="0.35">
      <c r="B123" s="33" t="str">
        <f>CONCATENATE(PROPER('Raw data'!B126)," ",PROPER('Raw data'!C126))</f>
        <v>Ram Mahesh</v>
      </c>
      <c r="C123" s="18" t="s">
        <v>15</v>
      </c>
      <c r="D123" s="18" t="s">
        <v>13</v>
      </c>
      <c r="E123" s="19">
        <v>2541</v>
      </c>
      <c r="F123" s="20">
        <v>90</v>
      </c>
      <c r="G123" s="21">
        <v>13.15</v>
      </c>
      <c r="H123" s="22">
        <v>1183.5</v>
      </c>
    </row>
    <row r="124" spans="2:8" ht="15.5" x14ac:dyDescent="0.35">
      <c r="B124" s="33" t="str">
        <f>CONCATENATE(PROPER('Raw data'!B127)," ",PROPER('Raw data'!C127))</f>
        <v>Carla Molina</v>
      </c>
      <c r="C124" s="18" t="s">
        <v>1</v>
      </c>
      <c r="D124" s="18" t="s">
        <v>2</v>
      </c>
      <c r="E124" s="19">
        <v>1526</v>
      </c>
      <c r="F124" s="20">
        <v>240</v>
      </c>
      <c r="G124" s="21">
        <v>14.49</v>
      </c>
      <c r="H124" s="22">
        <v>3477.6</v>
      </c>
    </row>
    <row r="125" spans="2:8" ht="15.5" x14ac:dyDescent="0.35">
      <c r="B125" s="33" t="str">
        <f>CONCATENATE(PROPER('Raw data'!B128)," ",PROPER('Raw data'!C128))</f>
        <v>Ram Mahesh</v>
      </c>
      <c r="C125" s="18" t="s">
        <v>15</v>
      </c>
      <c r="D125" s="18" t="s">
        <v>7</v>
      </c>
      <c r="E125" s="19">
        <v>6125</v>
      </c>
      <c r="F125" s="20">
        <v>102</v>
      </c>
      <c r="G125" s="21">
        <v>11.88</v>
      </c>
      <c r="H125" s="22">
        <v>1211.76</v>
      </c>
    </row>
    <row r="126" spans="2:8" ht="15.5" x14ac:dyDescent="0.35">
      <c r="B126" s="33" t="str">
        <f>CONCATENATE(PROPER('Raw data'!B129)," ",PROPER('Raw data'!C129))</f>
        <v>Carla Molina</v>
      </c>
      <c r="C126" s="18" t="s">
        <v>4</v>
      </c>
      <c r="D126" s="18" t="s">
        <v>34</v>
      </c>
      <c r="E126" s="19">
        <v>847</v>
      </c>
      <c r="F126" s="20">
        <v>129</v>
      </c>
      <c r="G126" s="21">
        <v>16.73</v>
      </c>
      <c r="H126" s="22">
        <v>2158.17</v>
      </c>
    </row>
    <row r="127" spans="2:8" ht="15.5" x14ac:dyDescent="0.35">
      <c r="B127" s="33" t="str">
        <f>CONCATENATE(PROPER('Raw data'!B130)," ",PROPER('Raw data'!C130))</f>
        <v>Brien Boise</v>
      </c>
      <c r="C127" s="18" t="s">
        <v>4</v>
      </c>
      <c r="D127" s="18" t="s">
        <v>34</v>
      </c>
      <c r="E127" s="19">
        <v>4753</v>
      </c>
      <c r="F127" s="20">
        <v>300</v>
      </c>
      <c r="G127" s="21">
        <v>16.73</v>
      </c>
      <c r="H127" s="22">
        <v>5019</v>
      </c>
    </row>
    <row r="128" spans="2:8" ht="15.5" x14ac:dyDescent="0.35">
      <c r="B128" s="33" t="str">
        <f>CONCATENATE(PROPER('Raw data'!B131)," ",PROPER('Raw data'!C131))</f>
        <v>Curtice Advani</v>
      </c>
      <c r="C128" s="18" t="s">
        <v>15</v>
      </c>
      <c r="D128" s="18" t="s">
        <v>14</v>
      </c>
      <c r="E128" s="19">
        <v>959</v>
      </c>
      <c r="F128" s="20">
        <v>135</v>
      </c>
      <c r="G128" s="21">
        <v>12.37</v>
      </c>
      <c r="H128" s="22">
        <v>1669.9499999999998</v>
      </c>
    </row>
    <row r="129" spans="2:8" ht="15.5" x14ac:dyDescent="0.35">
      <c r="B129" s="33" t="str">
        <f>CONCATENATE(PROPER('Raw data'!B132)," ",PROPER('Raw data'!C132))</f>
        <v>Ches Bonnell</v>
      </c>
      <c r="C129" s="18" t="s">
        <v>4</v>
      </c>
      <c r="D129" s="18" t="s">
        <v>33</v>
      </c>
      <c r="E129" s="19">
        <v>2793</v>
      </c>
      <c r="F129" s="20">
        <v>114</v>
      </c>
      <c r="G129" s="21">
        <v>4.97</v>
      </c>
      <c r="H129" s="22">
        <v>566.57999999999993</v>
      </c>
    </row>
    <row r="130" spans="2:8" ht="15.5" x14ac:dyDescent="0.35">
      <c r="B130" s="33" t="str">
        <f>CONCATENATE(PROPER('Raw data'!B133)," ",PROPER('Raw data'!C133))</f>
        <v>Ches Bonnell</v>
      </c>
      <c r="C130" s="18" t="s">
        <v>4</v>
      </c>
      <c r="D130" s="18" t="s">
        <v>19</v>
      </c>
      <c r="E130" s="19">
        <v>4606</v>
      </c>
      <c r="F130" s="20">
        <v>63</v>
      </c>
      <c r="G130" s="21">
        <v>11.7</v>
      </c>
      <c r="H130" s="22">
        <v>737.09999999999991</v>
      </c>
    </row>
    <row r="131" spans="2:8" ht="15.5" x14ac:dyDescent="0.35">
      <c r="B131" s="33" t="str">
        <f>CONCATENATE(PROPER('Raw data'!B134)," ",PROPER('Raw data'!C134))</f>
        <v>Ches Bonnell</v>
      </c>
      <c r="C131" s="18" t="s">
        <v>9</v>
      </c>
      <c r="D131" s="18" t="s">
        <v>27</v>
      </c>
      <c r="E131" s="19">
        <v>5551</v>
      </c>
      <c r="F131" s="20">
        <v>252</v>
      </c>
      <c r="G131" s="21">
        <v>7.16</v>
      </c>
      <c r="H131" s="22">
        <v>1804.32</v>
      </c>
    </row>
    <row r="132" spans="2:8" ht="15.5" x14ac:dyDescent="0.35">
      <c r="B132" s="33" t="str">
        <f>CONCATENATE(PROPER('Raw data'!B135)," ",PROPER('Raw data'!C135))</f>
        <v>Oby Sorrel</v>
      </c>
      <c r="C132" s="18" t="s">
        <v>9</v>
      </c>
      <c r="D132" s="18" t="s">
        <v>5</v>
      </c>
      <c r="E132" s="19">
        <v>6657</v>
      </c>
      <c r="F132" s="20">
        <v>303</v>
      </c>
      <c r="G132" s="21">
        <v>8.65</v>
      </c>
      <c r="H132" s="22">
        <v>2620.9500000000003</v>
      </c>
    </row>
    <row r="133" spans="2:8" ht="15.5" x14ac:dyDescent="0.35">
      <c r="B133" s="33" t="str">
        <f>CONCATENATE(PROPER('Raw data'!B136)," ",PROPER('Raw data'!C136))</f>
        <v>Ches Bonnell</v>
      </c>
      <c r="C133" s="18" t="s">
        <v>12</v>
      </c>
      <c r="D133" s="18" t="s">
        <v>23</v>
      </c>
      <c r="E133" s="19">
        <v>4438</v>
      </c>
      <c r="F133" s="20">
        <v>246</v>
      </c>
      <c r="G133" s="21">
        <v>3.11</v>
      </c>
      <c r="H133" s="22">
        <v>765.06</v>
      </c>
    </row>
    <row r="134" spans="2:8" ht="15.5" x14ac:dyDescent="0.35">
      <c r="B134" s="33" t="str">
        <f>CONCATENATE(PROPER('Raw data'!B137)," ",PROPER('Raw data'!C137))</f>
        <v>Brien Boise</v>
      </c>
      <c r="C134" s="18" t="s">
        <v>15</v>
      </c>
      <c r="D134" s="18" t="s">
        <v>17</v>
      </c>
      <c r="E134" s="19">
        <v>168</v>
      </c>
      <c r="F134" s="20">
        <v>84</v>
      </c>
      <c r="G134" s="21">
        <v>9.77</v>
      </c>
      <c r="H134" s="22">
        <v>820.68</v>
      </c>
    </row>
    <row r="135" spans="2:8" ht="15.5" x14ac:dyDescent="0.35">
      <c r="B135" s="33" t="str">
        <f>CONCATENATE(PROPER('Raw data'!B138)," ",PROPER('Raw data'!C138))</f>
        <v>Ches Bonnell</v>
      </c>
      <c r="C135" s="18" t="s">
        <v>25</v>
      </c>
      <c r="D135" s="18" t="s">
        <v>23</v>
      </c>
      <c r="E135" s="19">
        <v>7777</v>
      </c>
      <c r="F135" s="20">
        <v>39</v>
      </c>
      <c r="G135" s="21">
        <v>3.11</v>
      </c>
      <c r="H135" s="22">
        <v>121.28999999999999</v>
      </c>
    </row>
    <row r="136" spans="2:8" ht="15.5" x14ac:dyDescent="0.35">
      <c r="B136" s="33" t="str">
        <f>CONCATENATE(PROPER('Raw data'!B139)," ",PROPER('Raw data'!C139))</f>
        <v>Gigi Bohling</v>
      </c>
      <c r="C136" s="18" t="s">
        <v>9</v>
      </c>
      <c r="D136" s="18" t="s">
        <v>23</v>
      </c>
      <c r="E136" s="19">
        <v>3339</v>
      </c>
      <c r="F136" s="20">
        <v>348</v>
      </c>
      <c r="G136" s="21">
        <v>3.11</v>
      </c>
      <c r="H136" s="22">
        <v>1082.28</v>
      </c>
    </row>
    <row r="137" spans="2:8" ht="15.5" x14ac:dyDescent="0.35">
      <c r="B137" s="33" t="str">
        <f>CONCATENATE(PROPER('Raw data'!B140)," ",PROPER('Raw data'!C140))</f>
        <v>Ches Bonnell</v>
      </c>
      <c r="C137" s="18" t="s">
        <v>1</v>
      </c>
      <c r="D137" s="18" t="s">
        <v>14</v>
      </c>
      <c r="E137" s="19">
        <v>6391</v>
      </c>
      <c r="F137" s="20">
        <v>48</v>
      </c>
      <c r="G137" s="21">
        <v>12.37</v>
      </c>
      <c r="H137" s="22">
        <v>593.76</v>
      </c>
    </row>
    <row r="138" spans="2:8" ht="15.5" x14ac:dyDescent="0.35">
      <c r="B138" s="33" t="str">
        <f>CONCATENATE(PROPER('Raw data'!B141)," ",PROPER('Raw data'!C141))</f>
        <v>Gigi Bohling</v>
      </c>
      <c r="C138" s="18" t="s">
        <v>1</v>
      </c>
      <c r="D138" s="18" t="s">
        <v>17</v>
      </c>
      <c r="E138" s="19">
        <v>518</v>
      </c>
      <c r="F138" s="20">
        <v>75</v>
      </c>
      <c r="G138" s="21">
        <v>9.77</v>
      </c>
      <c r="H138" s="22">
        <v>732.75</v>
      </c>
    </row>
    <row r="139" spans="2:8" ht="15.5" x14ac:dyDescent="0.35">
      <c r="B139" s="33" t="str">
        <f>CONCATENATE(PROPER('Raw data'!B142)," ",PROPER('Raw data'!C142))</f>
        <v>Ches Bonnell</v>
      </c>
      <c r="C139" s="18" t="s">
        <v>15</v>
      </c>
      <c r="D139" s="18" t="s">
        <v>35</v>
      </c>
      <c r="E139" s="19">
        <v>5677</v>
      </c>
      <c r="F139" s="20">
        <v>258</v>
      </c>
      <c r="G139" s="21">
        <v>10.38</v>
      </c>
      <c r="H139" s="22">
        <v>2678.0400000000004</v>
      </c>
    </row>
    <row r="140" spans="2:8" ht="15.5" x14ac:dyDescent="0.35">
      <c r="B140" s="33" t="str">
        <f>CONCATENATE(PROPER('Raw data'!B143)," ",PROPER('Raw data'!C143))</f>
        <v>Curtice Advani</v>
      </c>
      <c r="C140" s="18" t="s">
        <v>12</v>
      </c>
      <c r="D140" s="18" t="s">
        <v>23</v>
      </c>
      <c r="E140" s="19">
        <v>6048</v>
      </c>
      <c r="F140" s="20">
        <v>27</v>
      </c>
      <c r="G140" s="21">
        <v>3.11</v>
      </c>
      <c r="H140" s="22">
        <v>83.97</v>
      </c>
    </row>
    <row r="141" spans="2:8" ht="15.5" x14ac:dyDescent="0.35">
      <c r="B141" s="33" t="str">
        <f>CONCATENATE(PROPER('Raw data'!B144)," ",PROPER('Raw data'!C144))</f>
        <v>Brien Boise</v>
      </c>
      <c r="C141" s="18" t="s">
        <v>15</v>
      </c>
      <c r="D141" s="18" t="s">
        <v>5</v>
      </c>
      <c r="E141" s="19">
        <v>3752</v>
      </c>
      <c r="F141" s="20">
        <v>213</v>
      </c>
      <c r="G141" s="21">
        <v>8.65</v>
      </c>
      <c r="H141" s="22">
        <v>1842.45</v>
      </c>
    </row>
    <row r="142" spans="2:8" ht="15.5" x14ac:dyDescent="0.35">
      <c r="B142" s="33" t="str">
        <f>CONCATENATE(PROPER('Raw data'!B145)," ",PROPER('Raw data'!C145))</f>
        <v>Gigi Bohling</v>
      </c>
      <c r="C142" s="18" t="s">
        <v>4</v>
      </c>
      <c r="D142" s="18" t="s">
        <v>27</v>
      </c>
      <c r="E142" s="19">
        <v>4480</v>
      </c>
      <c r="F142" s="20">
        <v>357</v>
      </c>
      <c r="G142" s="21">
        <v>7.16</v>
      </c>
      <c r="H142" s="22">
        <v>2556.12</v>
      </c>
    </row>
    <row r="143" spans="2:8" ht="15.5" x14ac:dyDescent="0.35">
      <c r="B143" s="33" t="str">
        <f>CONCATENATE(PROPER('Raw data'!B146)," ",PROPER('Raw data'!C146))</f>
        <v>Husein Augar</v>
      </c>
      <c r="C143" s="18" t="s">
        <v>1</v>
      </c>
      <c r="D143" s="18" t="s">
        <v>7</v>
      </c>
      <c r="E143" s="19">
        <v>259</v>
      </c>
      <c r="F143" s="20">
        <v>207</v>
      </c>
      <c r="G143" s="21">
        <v>11.88</v>
      </c>
      <c r="H143" s="22">
        <v>2459.1600000000003</v>
      </c>
    </row>
    <row r="144" spans="2:8" ht="15.5" x14ac:dyDescent="0.35">
      <c r="B144" s="33" t="str">
        <f>CONCATENATE(PROPER('Raw data'!B147)," ",PROPER('Raw data'!C147))</f>
        <v>Brien Boise</v>
      </c>
      <c r="C144" s="18" t="s">
        <v>1</v>
      </c>
      <c r="D144" s="18" t="s">
        <v>2</v>
      </c>
      <c r="E144" s="19">
        <v>42</v>
      </c>
      <c r="F144" s="20">
        <v>150</v>
      </c>
      <c r="G144" s="21">
        <v>14.49</v>
      </c>
      <c r="H144" s="22">
        <v>2173.5</v>
      </c>
    </row>
    <row r="145" spans="2:8" ht="15.5" x14ac:dyDescent="0.35">
      <c r="B145" s="33" t="str">
        <f>CONCATENATE(PROPER('Raw data'!B148)," ",PROPER('Raw data'!C148))</f>
        <v>Carla Molina</v>
      </c>
      <c r="C145" s="18" t="s">
        <v>9</v>
      </c>
      <c r="D145" s="18" t="s">
        <v>37</v>
      </c>
      <c r="E145" s="19">
        <v>98</v>
      </c>
      <c r="F145" s="20">
        <v>204</v>
      </c>
      <c r="G145" s="21">
        <v>5.6</v>
      </c>
      <c r="H145" s="22">
        <v>1142.3999999999999</v>
      </c>
    </row>
    <row r="146" spans="2:8" ht="15.5" x14ac:dyDescent="0.35">
      <c r="B146" s="33" t="str">
        <f>CONCATENATE(PROPER('Raw data'!B149)," ",PROPER('Raw data'!C149))</f>
        <v>Ches Bonnell</v>
      </c>
      <c r="C146" s="18" t="s">
        <v>4</v>
      </c>
      <c r="D146" s="18" t="s">
        <v>34</v>
      </c>
      <c r="E146" s="19">
        <v>2478</v>
      </c>
      <c r="F146" s="20">
        <v>21</v>
      </c>
      <c r="G146" s="21">
        <v>16.73</v>
      </c>
      <c r="H146" s="22">
        <v>351.33</v>
      </c>
    </row>
    <row r="147" spans="2:8" ht="15.5" x14ac:dyDescent="0.35">
      <c r="B147" s="33" t="str">
        <f>CONCATENATE(PROPER('Raw data'!B150)," ",PROPER('Raw data'!C150))</f>
        <v>Carla Molina</v>
      </c>
      <c r="C147" s="18" t="s">
        <v>25</v>
      </c>
      <c r="D147" s="18" t="s">
        <v>14</v>
      </c>
      <c r="E147" s="19">
        <v>7847</v>
      </c>
      <c r="F147" s="20">
        <v>174</v>
      </c>
      <c r="G147" s="21">
        <v>12.37</v>
      </c>
      <c r="H147" s="22">
        <v>2152.3799999999997</v>
      </c>
    </row>
    <row r="148" spans="2:8" ht="15.5" x14ac:dyDescent="0.35">
      <c r="B148" s="33" t="str">
        <f>CONCATENATE(PROPER('Raw data'!B151)," ",PROPER('Raw data'!C151))</f>
        <v>Barr Faughny</v>
      </c>
      <c r="C148" s="18" t="s">
        <v>1</v>
      </c>
      <c r="D148" s="18" t="s">
        <v>23</v>
      </c>
      <c r="E148" s="19">
        <v>9926</v>
      </c>
      <c r="F148" s="20">
        <v>201</v>
      </c>
      <c r="G148" s="21">
        <v>3.11</v>
      </c>
      <c r="H148" s="22">
        <v>625.11</v>
      </c>
    </row>
    <row r="149" spans="2:8" ht="15.5" x14ac:dyDescent="0.35">
      <c r="B149" s="33" t="str">
        <f>CONCATENATE(PROPER('Raw data'!B152)," ",PROPER('Raw data'!C152))</f>
        <v>Brien Boise</v>
      </c>
      <c r="C149" s="18" t="s">
        <v>15</v>
      </c>
      <c r="D149" s="18" t="s">
        <v>26</v>
      </c>
      <c r="E149" s="19">
        <v>819</v>
      </c>
      <c r="F149" s="20">
        <v>510</v>
      </c>
      <c r="G149" s="21">
        <v>9.33</v>
      </c>
      <c r="H149" s="22">
        <v>4758.3</v>
      </c>
    </row>
    <row r="150" spans="2:8" ht="15.5" x14ac:dyDescent="0.35">
      <c r="B150" s="33" t="str">
        <f>CONCATENATE(PROPER('Raw data'!B153)," ",PROPER('Raw data'!C153))</f>
        <v>Curtice Advani</v>
      </c>
      <c r="C150" s="18" t="s">
        <v>12</v>
      </c>
      <c r="D150" s="18" t="s">
        <v>27</v>
      </c>
      <c r="E150" s="19">
        <v>3052</v>
      </c>
      <c r="F150" s="20">
        <v>378</v>
      </c>
      <c r="G150" s="21">
        <v>7.16</v>
      </c>
      <c r="H150" s="22">
        <v>2706.48</v>
      </c>
    </row>
    <row r="151" spans="2:8" ht="15.5" x14ac:dyDescent="0.35">
      <c r="B151" s="33" t="str">
        <f>CONCATENATE(PROPER('Raw data'!B154)," ",PROPER('Raw data'!C154))</f>
        <v>Husein Augar</v>
      </c>
      <c r="C151" s="18" t="s">
        <v>25</v>
      </c>
      <c r="D151" s="18" t="s">
        <v>36</v>
      </c>
      <c r="E151" s="19">
        <v>6832</v>
      </c>
      <c r="F151" s="20">
        <v>27</v>
      </c>
      <c r="G151" s="21">
        <v>9</v>
      </c>
      <c r="H151" s="22">
        <v>243</v>
      </c>
    </row>
    <row r="152" spans="2:8" ht="15.5" x14ac:dyDescent="0.35">
      <c r="B152" s="33" t="str">
        <f>CONCATENATE(PROPER('Raw data'!B155)," ",PROPER('Raw data'!C155))</f>
        <v>Barr Faughny</v>
      </c>
      <c r="C152" s="18" t="s">
        <v>12</v>
      </c>
      <c r="D152" s="18" t="s">
        <v>24</v>
      </c>
      <c r="E152" s="19">
        <v>2016</v>
      </c>
      <c r="F152" s="20">
        <v>117</v>
      </c>
      <c r="G152" s="21">
        <v>8.7899999999999991</v>
      </c>
      <c r="H152" s="22">
        <v>1028.4299999999998</v>
      </c>
    </row>
    <row r="153" spans="2:8" ht="15.5" x14ac:dyDescent="0.35">
      <c r="B153" s="33" t="str">
        <f>CONCATENATE(PROPER('Raw data'!B156)," ",PROPER('Raw data'!C156))</f>
        <v>Curtice Advani</v>
      </c>
      <c r="C153" s="18" t="s">
        <v>15</v>
      </c>
      <c r="D153" s="18" t="s">
        <v>36</v>
      </c>
      <c r="E153" s="19">
        <v>7322</v>
      </c>
      <c r="F153" s="20">
        <v>36</v>
      </c>
      <c r="G153" s="21">
        <v>9</v>
      </c>
      <c r="H153" s="22">
        <v>324</v>
      </c>
    </row>
    <row r="154" spans="2:8" ht="15.5" x14ac:dyDescent="0.35">
      <c r="B154" s="33" t="str">
        <f>CONCATENATE(PROPER('Raw data'!B157)," ",PROPER('Raw data'!C157))</f>
        <v>Brien Boise</v>
      </c>
      <c r="C154" s="18" t="s">
        <v>4</v>
      </c>
      <c r="D154" s="18" t="s">
        <v>14</v>
      </c>
      <c r="E154" s="19">
        <v>357</v>
      </c>
      <c r="F154" s="20">
        <v>126</v>
      </c>
      <c r="G154" s="21">
        <v>12.37</v>
      </c>
      <c r="H154" s="22">
        <v>1558.62</v>
      </c>
    </row>
    <row r="155" spans="2:8" ht="15.5" x14ac:dyDescent="0.35">
      <c r="B155" s="33" t="str">
        <f>CONCATENATE(PROPER('Raw data'!B158)," ",PROPER('Raw data'!C158))</f>
        <v>Husein Augar</v>
      </c>
      <c r="C155" s="18" t="s">
        <v>12</v>
      </c>
      <c r="D155" s="18" t="s">
        <v>13</v>
      </c>
      <c r="E155" s="19">
        <v>3192</v>
      </c>
      <c r="F155" s="20">
        <v>72</v>
      </c>
      <c r="G155" s="21">
        <v>13.15</v>
      </c>
      <c r="H155" s="22">
        <v>946.80000000000007</v>
      </c>
    </row>
    <row r="156" spans="2:8" ht="15.5" x14ac:dyDescent="0.35">
      <c r="B156" s="33" t="str">
        <f>CONCATENATE(PROPER('Raw data'!B159)," ",PROPER('Raw data'!C159))</f>
        <v>Ches Bonnell</v>
      </c>
      <c r="C156" s="18" t="s">
        <v>9</v>
      </c>
      <c r="D156" s="18" t="s">
        <v>17</v>
      </c>
      <c r="E156" s="19">
        <v>8435</v>
      </c>
      <c r="F156" s="20">
        <v>42</v>
      </c>
      <c r="G156" s="21">
        <v>9.77</v>
      </c>
      <c r="H156" s="22">
        <v>410.34</v>
      </c>
    </row>
    <row r="157" spans="2:8" ht="15.5" x14ac:dyDescent="0.35">
      <c r="B157" s="33" t="str">
        <f>CONCATENATE(PROPER('Raw data'!B160)," ",PROPER('Raw data'!C160))</f>
        <v>Ram Mahesh</v>
      </c>
      <c r="C157" s="18" t="s">
        <v>12</v>
      </c>
      <c r="D157" s="18" t="s">
        <v>27</v>
      </c>
      <c r="E157" s="19">
        <v>0</v>
      </c>
      <c r="F157" s="20">
        <v>135</v>
      </c>
      <c r="G157" s="21">
        <v>7.16</v>
      </c>
      <c r="H157" s="22">
        <v>966.6</v>
      </c>
    </row>
    <row r="158" spans="2:8" ht="15.5" x14ac:dyDescent="0.35">
      <c r="B158" s="33" t="str">
        <f>CONCATENATE(PROPER('Raw data'!B161)," ",PROPER('Raw data'!C161))</f>
        <v>Ches Bonnell</v>
      </c>
      <c r="C158" s="18" t="s">
        <v>25</v>
      </c>
      <c r="D158" s="18" t="s">
        <v>33</v>
      </c>
      <c r="E158" s="19">
        <v>8862</v>
      </c>
      <c r="F158" s="20">
        <v>189</v>
      </c>
      <c r="G158" s="21">
        <v>4.97</v>
      </c>
      <c r="H158" s="22">
        <v>939.32999999999993</v>
      </c>
    </row>
    <row r="159" spans="2:8" ht="15.5" x14ac:dyDescent="0.35">
      <c r="B159" s="33" t="str">
        <f>CONCATENATE(PROPER('Raw data'!B162)," ",PROPER('Raw data'!C162))</f>
        <v>Curtice Advani</v>
      </c>
      <c r="C159" s="18" t="s">
        <v>1</v>
      </c>
      <c r="D159" s="18" t="s">
        <v>35</v>
      </c>
      <c r="E159" s="19">
        <v>3556</v>
      </c>
      <c r="F159" s="20">
        <v>459</v>
      </c>
      <c r="G159" s="21">
        <v>10.38</v>
      </c>
      <c r="H159" s="22">
        <v>4764.42</v>
      </c>
    </row>
    <row r="160" spans="2:8" ht="15.5" x14ac:dyDescent="0.35">
      <c r="B160" s="33" t="str">
        <f>CONCATENATE(PROPER('Raw data'!B163)," ",PROPER('Raw data'!C163))</f>
        <v>Gigi Bohling</v>
      </c>
      <c r="C160" s="18" t="s">
        <v>25</v>
      </c>
      <c r="D160" s="18" t="s">
        <v>32</v>
      </c>
      <c r="E160" s="19">
        <v>7280</v>
      </c>
      <c r="F160" s="20">
        <v>201</v>
      </c>
      <c r="G160" s="21">
        <v>11.73</v>
      </c>
      <c r="H160" s="22">
        <v>2357.73</v>
      </c>
    </row>
    <row r="161" spans="2:8" ht="15.5" x14ac:dyDescent="0.35">
      <c r="B161" s="33" t="str">
        <f>CONCATENATE(PROPER('Raw data'!B164)," ",PROPER('Raw data'!C164))</f>
        <v>Curtice Advani</v>
      </c>
      <c r="C161" s="18" t="s">
        <v>25</v>
      </c>
      <c r="D161" s="18" t="s">
        <v>2</v>
      </c>
      <c r="E161" s="19">
        <v>3402</v>
      </c>
      <c r="F161" s="20">
        <v>366</v>
      </c>
      <c r="G161" s="21">
        <v>14.49</v>
      </c>
      <c r="H161" s="22">
        <v>5303.34</v>
      </c>
    </row>
    <row r="162" spans="2:8" ht="15.5" x14ac:dyDescent="0.35">
      <c r="B162" s="33" t="str">
        <f>CONCATENATE(PROPER('Raw data'!B165)," ",PROPER('Raw data'!C165))</f>
        <v>Gunar Cockshoot</v>
      </c>
      <c r="C162" s="18" t="s">
        <v>1</v>
      </c>
      <c r="D162" s="18" t="s">
        <v>27</v>
      </c>
      <c r="E162" s="19">
        <v>4592</v>
      </c>
      <c r="F162" s="20">
        <v>324</v>
      </c>
      <c r="G162" s="21">
        <v>7.16</v>
      </c>
      <c r="H162" s="22">
        <v>2319.84</v>
      </c>
    </row>
    <row r="163" spans="2:8" ht="15.5" x14ac:dyDescent="0.35">
      <c r="B163" s="33" t="str">
        <f>CONCATENATE(PROPER('Raw data'!B166)," ",PROPER('Raw data'!C166))</f>
        <v>Husein Augar</v>
      </c>
      <c r="C163" s="18" t="s">
        <v>4</v>
      </c>
      <c r="D163" s="18" t="s">
        <v>32</v>
      </c>
      <c r="E163" s="19">
        <v>7833</v>
      </c>
      <c r="F163" s="20">
        <v>243</v>
      </c>
      <c r="G163" s="21">
        <v>11.73</v>
      </c>
      <c r="H163" s="22">
        <v>2850.3900000000003</v>
      </c>
    </row>
    <row r="164" spans="2:8" ht="15.5" x14ac:dyDescent="0.35">
      <c r="B164" s="33" t="str">
        <f>CONCATENATE(PROPER('Raw data'!B167)," ",PROPER('Raw data'!C167))</f>
        <v>Barr Faughny</v>
      </c>
      <c r="C164" s="18" t="s">
        <v>12</v>
      </c>
      <c r="D164" s="18" t="s">
        <v>36</v>
      </c>
      <c r="E164" s="19">
        <v>7651</v>
      </c>
      <c r="F164" s="20">
        <v>213</v>
      </c>
      <c r="G164" s="21">
        <v>9</v>
      </c>
      <c r="H164" s="22">
        <v>1917</v>
      </c>
    </row>
    <row r="165" spans="2:8" ht="15.5" x14ac:dyDescent="0.35">
      <c r="B165" s="33" t="str">
        <f>CONCATENATE(PROPER('Raw data'!B168)," ",PROPER('Raw data'!C168))</f>
        <v>Ram Mahesh</v>
      </c>
      <c r="C165" s="18" t="s">
        <v>4</v>
      </c>
      <c r="D165" s="18" t="s">
        <v>2</v>
      </c>
      <c r="E165" s="19">
        <v>2275</v>
      </c>
      <c r="F165" s="20">
        <v>447</v>
      </c>
      <c r="G165" s="21">
        <v>14.49</v>
      </c>
      <c r="H165" s="22">
        <v>6477.03</v>
      </c>
    </row>
    <row r="166" spans="2:8" ht="15.5" x14ac:dyDescent="0.35">
      <c r="B166" s="33" t="str">
        <f>CONCATENATE(PROPER('Raw data'!B169)," ",PROPER('Raw data'!C169))</f>
        <v>Ram Mahesh</v>
      </c>
      <c r="C166" s="18" t="s">
        <v>15</v>
      </c>
      <c r="D166" s="18" t="s">
        <v>26</v>
      </c>
      <c r="E166" s="19">
        <v>5670</v>
      </c>
      <c r="F166" s="20">
        <v>297</v>
      </c>
      <c r="G166" s="21">
        <v>9.33</v>
      </c>
      <c r="H166" s="22">
        <v>2771.01</v>
      </c>
    </row>
    <row r="167" spans="2:8" ht="15.5" x14ac:dyDescent="0.35">
      <c r="B167" s="33" t="str">
        <f>CONCATENATE(PROPER('Raw data'!B170)," ",PROPER('Raw data'!C170))</f>
        <v>Ches Bonnell</v>
      </c>
      <c r="C167" s="18" t="s">
        <v>4</v>
      </c>
      <c r="D167" s="18" t="s">
        <v>24</v>
      </c>
      <c r="E167" s="19">
        <v>2135</v>
      </c>
      <c r="F167" s="20">
        <v>27</v>
      </c>
      <c r="G167" s="21">
        <v>8.7899999999999991</v>
      </c>
      <c r="H167" s="22">
        <v>237.32999999999998</v>
      </c>
    </row>
    <row r="168" spans="2:8" ht="15.5" x14ac:dyDescent="0.35">
      <c r="B168" s="33" t="str">
        <f>CONCATENATE(PROPER('Raw data'!B171)," ",PROPER('Raw data'!C171))</f>
        <v>Ram Mahesh</v>
      </c>
      <c r="C168" s="18" t="s">
        <v>25</v>
      </c>
      <c r="D168" s="18" t="s">
        <v>29</v>
      </c>
      <c r="E168" s="19">
        <v>2779</v>
      </c>
      <c r="F168" s="20">
        <v>75</v>
      </c>
      <c r="G168" s="21">
        <v>6.49</v>
      </c>
      <c r="H168" s="22">
        <v>486.75</v>
      </c>
    </row>
    <row r="169" spans="2:8" ht="15.5" x14ac:dyDescent="0.35">
      <c r="B169" s="33" t="str">
        <f>CONCATENATE(PROPER('Raw data'!B172)," ",PROPER('Raw data'!C172))</f>
        <v>Oby Sorrel</v>
      </c>
      <c r="C169" s="18" t="s">
        <v>12</v>
      </c>
      <c r="D169" s="18" t="s">
        <v>14</v>
      </c>
      <c r="E169" s="19">
        <v>12950</v>
      </c>
      <c r="F169" s="20">
        <v>30</v>
      </c>
      <c r="G169" s="21">
        <v>12.37</v>
      </c>
      <c r="H169" s="22">
        <v>371.09999999999997</v>
      </c>
    </row>
    <row r="170" spans="2:8" ht="15.5" x14ac:dyDescent="0.35">
      <c r="B170" s="33" t="str">
        <f>CONCATENATE(PROPER('Raw data'!B173)," ",PROPER('Raw data'!C173))</f>
        <v>Ches Bonnell</v>
      </c>
      <c r="C170" s="18" t="s">
        <v>9</v>
      </c>
      <c r="D170" s="18" t="s">
        <v>10</v>
      </c>
      <c r="E170" s="19">
        <v>2646</v>
      </c>
      <c r="F170" s="20">
        <v>177</v>
      </c>
      <c r="G170" s="21">
        <v>6.47</v>
      </c>
      <c r="H170" s="22">
        <v>1145.19</v>
      </c>
    </row>
    <row r="171" spans="2:8" ht="15.5" x14ac:dyDescent="0.35">
      <c r="B171" s="33" t="str">
        <f>CONCATENATE(PROPER('Raw data'!B174)," ",PROPER('Raw data'!C174))</f>
        <v>Ram Mahesh</v>
      </c>
      <c r="C171" s="18" t="s">
        <v>25</v>
      </c>
      <c r="D171" s="18" t="s">
        <v>14</v>
      </c>
      <c r="E171" s="19">
        <v>3794</v>
      </c>
      <c r="F171" s="20">
        <v>159</v>
      </c>
      <c r="G171" s="21">
        <v>12.37</v>
      </c>
      <c r="H171" s="22">
        <v>1966.83</v>
      </c>
    </row>
    <row r="172" spans="2:8" ht="15.5" x14ac:dyDescent="0.35">
      <c r="B172" s="33" t="str">
        <f>CONCATENATE(PROPER('Raw data'!B175)," ",PROPER('Raw data'!C175))</f>
        <v>Gunar Cockshoot</v>
      </c>
      <c r="C172" s="18" t="s">
        <v>4</v>
      </c>
      <c r="D172" s="18" t="s">
        <v>14</v>
      </c>
      <c r="E172" s="19">
        <v>819</v>
      </c>
      <c r="F172" s="20">
        <v>306</v>
      </c>
      <c r="G172" s="21">
        <v>12.37</v>
      </c>
      <c r="H172" s="22">
        <v>3785.22</v>
      </c>
    </row>
    <row r="173" spans="2:8" ht="15.5" x14ac:dyDescent="0.35">
      <c r="B173" s="33" t="str">
        <f>CONCATENATE(PROPER('Raw data'!B176)," ",PROPER('Raw data'!C176))</f>
        <v>Gunar Cockshoot</v>
      </c>
      <c r="C173" s="18" t="s">
        <v>25</v>
      </c>
      <c r="D173" s="18" t="s">
        <v>28</v>
      </c>
      <c r="E173" s="19">
        <v>2583</v>
      </c>
      <c r="F173" s="20">
        <v>18</v>
      </c>
      <c r="G173" s="21">
        <v>10.62</v>
      </c>
      <c r="H173" s="22">
        <v>191.16</v>
      </c>
    </row>
    <row r="174" spans="2:8" ht="15.5" x14ac:dyDescent="0.35">
      <c r="B174" s="33" t="str">
        <f>CONCATENATE(PROPER('Raw data'!B177)," ",PROPER('Raw data'!C177))</f>
        <v>Ches Bonnell</v>
      </c>
      <c r="C174" s="18" t="s">
        <v>4</v>
      </c>
      <c r="D174" s="18" t="s">
        <v>31</v>
      </c>
      <c r="E174" s="19">
        <v>4585</v>
      </c>
      <c r="F174" s="20">
        <v>240</v>
      </c>
      <c r="G174" s="21">
        <v>7.64</v>
      </c>
      <c r="H174" s="22">
        <v>1833.6</v>
      </c>
    </row>
    <row r="175" spans="2:8" ht="15.5" x14ac:dyDescent="0.35">
      <c r="B175" s="33" t="str">
        <f>CONCATENATE(PROPER('Raw data'!B178)," ",PROPER('Raw data'!C178))</f>
        <v>Gigi Bohling</v>
      </c>
      <c r="C175" s="18" t="s">
        <v>25</v>
      </c>
      <c r="D175" s="18" t="s">
        <v>14</v>
      </c>
      <c r="E175" s="19">
        <v>1652</v>
      </c>
      <c r="F175" s="20">
        <v>93</v>
      </c>
      <c r="G175" s="21">
        <v>12.37</v>
      </c>
      <c r="H175" s="22">
        <v>1150.4099999999999</v>
      </c>
    </row>
    <row r="176" spans="2:8" ht="15.5" x14ac:dyDescent="0.35">
      <c r="B176" s="33" t="str">
        <f>CONCATENATE(PROPER('Raw data'!B179)," ",PROPER('Raw data'!C179))</f>
        <v>Oby Sorrel</v>
      </c>
      <c r="C176" s="18" t="s">
        <v>25</v>
      </c>
      <c r="D176" s="18" t="s">
        <v>37</v>
      </c>
      <c r="E176" s="19">
        <v>4991</v>
      </c>
      <c r="F176" s="20">
        <v>9</v>
      </c>
      <c r="G176" s="21">
        <v>5.6</v>
      </c>
      <c r="H176" s="22">
        <v>50.4</v>
      </c>
    </row>
    <row r="177" spans="2:8" ht="15.5" x14ac:dyDescent="0.35">
      <c r="B177" s="33" t="str">
        <f>CONCATENATE(PROPER('Raw data'!B180)," ",PROPER('Raw data'!C180))</f>
        <v>Brien Boise</v>
      </c>
      <c r="C177" s="18" t="s">
        <v>25</v>
      </c>
      <c r="D177" s="18" t="s">
        <v>24</v>
      </c>
      <c r="E177" s="19">
        <v>2009</v>
      </c>
      <c r="F177" s="20">
        <v>219</v>
      </c>
      <c r="G177" s="21">
        <v>8.7899999999999991</v>
      </c>
      <c r="H177" s="22">
        <v>1925.0099999999998</v>
      </c>
    </row>
    <row r="178" spans="2:8" ht="15.5" x14ac:dyDescent="0.35">
      <c r="B178" s="33" t="str">
        <f>CONCATENATE(PROPER('Raw data'!B181)," ",PROPER('Raw data'!C181))</f>
        <v>Barr Faughny</v>
      </c>
      <c r="C178" s="18" t="s">
        <v>12</v>
      </c>
      <c r="D178" s="18" t="s">
        <v>17</v>
      </c>
      <c r="E178" s="19">
        <v>1568</v>
      </c>
      <c r="F178" s="20">
        <v>141</v>
      </c>
      <c r="G178" s="21">
        <v>9.77</v>
      </c>
      <c r="H178" s="22">
        <v>1377.57</v>
      </c>
    </row>
    <row r="179" spans="2:8" ht="15.5" x14ac:dyDescent="0.35">
      <c r="B179" s="33" t="str">
        <f>CONCATENATE(PROPER('Raw data'!B182)," ",PROPER('Raw data'!C182))</f>
        <v>Carla Molina</v>
      </c>
      <c r="C179" s="18" t="s">
        <v>1</v>
      </c>
      <c r="D179" s="18" t="s">
        <v>28</v>
      </c>
      <c r="E179" s="19">
        <v>3388</v>
      </c>
      <c r="F179" s="20">
        <v>123</v>
      </c>
      <c r="G179" s="21">
        <v>10.62</v>
      </c>
      <c r="H179" s="22">
        <v>1306.26</v>
      </c>
    </row>
    <row r="180" spans="2:8" ht="15.5" x14ac:dyDescent="0.35">
      <c r="B180" s="33" t="str">
        <f>CONCATENATE(PROPER('Raw data'!B183)," ",PROPER('Raw data'!C183))</f>
        <v>Ram Mahesh</v>
      </c>
      <c r="C180" s="18" t="s">
        <v>15</v>
      </c>
      <c r="D180" s="18" t="s">
        <v>33</v>
      </c>
      <c r="E180" s="19">
        <v>623</v>
      </c>
      <c r="F180" s="20">
        <v>51</v>
      </c>
      <c r="G180" s="21">
        <v>4.97</v>
      </c>
      <c r="H180" s="22">
        <v>253.47</v>
      </c>
    </row>
    <row r="181" spans="2:8" ht="15.5" x14ac:dyDescent="0.35">
      <c r="B181" s="33" t="str">
        <f>CONCATENATE(PROPER('Raw data'!B184)," ",PROPER('Raw data'!C184))</f>
        <v>Curtice Advani</v>
      </c>
      <c r="C181" s="18" t="s">
        <v>9</v>
      </c>
      <c r="D181" s="18" t="s">
        <v>7</v>
      </c>
      <c r="E181" s="19">
        <v>10073</v>
      </c>
      <c r="F181" s="20">
        <v>120</v>
      </c>
      <c r="G181" s="21">
        <v>11.88</v>
      </c>
      <c r="H181" s="22">
        <v>1425.6000000000001</v>
      </c>
    </row>
    <row r="182" spans="2:8" ht="15.5" x14ac:dyDescent="0.35">
      <c r="B182" s="33" t="str">
        <f>CONCATENATE(PROPER('Raw data'!B185)," ",PROPER('Raw data'!C185))</f>
        <v>Brien Boise</v>
      </c>
      <c r="C182" s="18" t="s">
        <v>12</v>
      </c>
      <c r="D182" s="18" t="s">
        <v>37</v>
      </c>
      <c r="E182" s="19">
        <v>1561</v>
      </c>
      <c r="F182" s="20">
        <v>27</v>
      </c>
      <c r="G182" s="21">
        <v>5.6</v>
      </c>
      <c r="H182" s="22">
        <v>151.19999999999999</v>
      </c>
    </row>
    <row r="183" spans="2:8" ht="15.5" x14ac:dyDescent="0.35">
      <c r="B183" s="33" t="str">
        <f>CONCATENATE(PROPER('Raw data'!B186)," ",PROPER('Raw data'!C186))</f>
        <v>Husein Augar</v>
      </c>
      <c r="C183" s="18" t="s">
        <v>9</v>
      </c>
      <c r="D183" s="18" t="s">
        <v>34</v>
      </c>
      <c r="E183" s="19">
        <v>11522</v>
      </c>
      <c r="F183" s="20">
        <v>204</v>
      </c>
      <c r="G183" s="21">
        <v>16.73</v>
      </c>
      <c r="H183" s="22">
        <v>3412.92</v>
      </c>
    </row>
    <row r="184" spans="2:8" ht="15.5" x14ac:dyDescent="0.35">
      <c r="B184" s="33" t="str">
        <f>CONCATENATE(PROPER('Raw data'!B187)," ",PROPER('Raw data'!C187))</f>
        <v>Curtice Advani</v>
      </c>
      <c r="C184" s="18" t="s">
        <v>15</v>
      </c>
      <c r="D184" s="18" t="s">
        <v>26</v>
      </c>
      <c r="E184" s="19">
        <v>2317</v>
      </c>
      <c r="F184" s="20">
        <v>123</v>
      </c>
      <c r="G184" s="21">
        <v>9.33</v>
      </c>
      <c r="H184" s="22">
        <v>1147.5899999999999</v>
      </c>
    </row>
    <row r="185" spans="2:8" ht="15.5" x14ac:dyDescent="0.35">
      <c r="B185" s="33" t="str">
        <f>CONCATENATE(PROPER('Raw data'!B188)," ",PROPER('Raw data'!C188))</f>
        <v>Oby Sorrel</v>
      </c>
      <c r="C185" s="18" t="s">
        <v>1</v>
      </c>
      <c r="D185" s="18" t="s">
        <v>35</v>
      </c>
      <c r="E185" s="19">
        <v>3059</v>
      </c>
      <c r="F185" s="20">
        <v>27</v>
      </c>
      <c r="G185" s="21">
        <v>10.38</v>
      </c>
      <c r="H185" s="22">
        <v>280.26000000000005</v>
      </c>
    </row>
    <row r="186" spans="2:8" ht="15.5" x14ac:dyDescent="0.35">
      <c r="B186" s="33" t="str">
        <f>CONCATENATE(PROPER('Raw data'!B189)," ",PROPER('Raw data'!C189))</f>
        <v>Carla Molina</v>
      </c>
      <c r="C186" s="18" t="s">
        <v>1</v>
      </c>
      <c r="D186" s="18" t="s">
        <v>37</v>
      </c>
      <c r="E186" s="19">
        <v>2324</v>
      </c>
      <c r="F186" s="20">
        <v>177</v>
      </c>
      <c r="G186" s="21">
        <v>5.6</v>
      </c>
      <c r="H186" s="22">
        <v>991.19999999999993</v>
      </c>
    </row>
    <row r="187" spans="2:8" ht="15.5" x14ac:dyDescent="0.35">
      <c r="B187" s="33" t="str">
        <f>CONCATENATE(PROPER('Raw data'!B190)," ",PROPER('Raw data'!C190))</f>
        <v>Gunar Cockshoot</v>
      </c>
      <c r="C187" s="18" t="s">
        <v>12</v>
      </c>
      <c r="D187" s="18" t="s">
        <v>37</v>
      </c>
      <c r="E187" s="19">
        <v>4956</v>
      </c>
      <c r="F187" s="20">
        <v>171</v>
      </c>
      <c r="G187" s="21">
        <v>5.6</v>
      </c>
      <c r="H187" s="22">
        <v>957.59999999999991</v>
      </c>
    </row>
    <row r="188" spans="2:8" ht="15.5" x14ac:dyDescent="0.35">
      <c r="B188" s="33" t="str">
        <f>CONCATENATE(PROPER('Raw data'!B191)," ",PROPER('Raw data'!C191))</f>
        <v>Oby Sorrel</v>
      </c>
      <c r="C188" s="18" t="s">
        <v>25</v>
      </c>
      <c r="D188" s="18" t="s">
        <v>31</v>
      </c>
      <c r="E188" s="19">
        <v>5355</v>
      </c>
      <c r="F188" s="20">
        <v>204</v>
      </c>
      <c r="G188" s="21">
        <v>7.64</v>
      </c>
      <c r="H188" s="22">
        <v>1558.56</v>
      </c>
    </row>
    <row r="189" spans="2:8" ht="15.5" x14ac:dyDescent="0.35">
      <c r="B189" s="33" t="str">
        <f>CONCATENATE(PROPER('Raw data'!B192)," ",PROPER('Raw data'!C192))</f>
        <v>Gunar Cockshoot</v>
      </c>
      <c r="C189" s="18" t="s">
        <v>25</v>
      </c>
      <c r="D189" s="18" t="s">
        <v>19</v>
      </c>
      <c r="E189" s="19">
        <v>7259</v>
      </c>
      <c r="F189" s="20">
        <v>276</v>
      </c>
      <c r="G189" s="21">
        <v>11.7</v>
      </c>
      <c r="H189" s="22">
        <v>3229.2</v>
      </c>
    </row>
    <row r="190" spans="2:8" ht="15.5" x14ac:dyDescent="0.35">
      <c r="B190" s="33" t="str">
        <f>CONCATENATE(PROPER('Raw data'!B193)," ",PROPER('Raw data'!C193))</f>
        <v>Brien Boise</v>
      </c>
      <c r="C190" s="18" t="s">
        <v>1</v>
      </c>
      <c r="D190" s="18" t="s">
        <v>37</v>
      </c>
      <c r="E190" s="19">
        <v>6279</v>
      </c>
      <c r="F190" s="20">
        <v>45</v>
      </c>
      <c r="G190" s="21">
        <v>5.6</v>
      </c>
      <c r="H190" s="22">
        <v>251.99999999999997</v>
      </c>
    </row>
    <row r="191" spans="2:8" ht="15.5" x14ac:dyDescent="0.35">
      <c r="B191" s="33" t="str">
        <f>CONCATENATE(PROPER('Raw data'!B194)," ",PROPER('Raw data'!C194))</f>
        <v>Ram Mahesh</v>
      </c>
      <c r="C191" s="18" t="s">
        <v>15</v>
      </c>
      <c r="D191" s="18" t="s">
        <v>27</v>
      </c>
      <c r="E191" s="19">
        <v>2541</v>
      </c>
      <c r="F191" s="20">
        <v>45</v>
      </c>
      <c r="G191" s="21">
        <v>7.16</v>
      </c>
      <c r="H191" s="22">
        <v>322.2</v>
      </c>
    </row>
    <row r="192" spans="2:8" ht="15.5" x14ac:dyDescent="0.35">
      <c r="B192" s="33" t="str">
        <f>CONCATENATE(PROPER('Raw data'!B195)," ",PROPER('Raw data'!C195))</f>
        <v>Curtice Advani</v>
      </c>
      <c r="C192" s="18" t="s">
        <v>4</v>
      </c>
      <c r="D192" s="18" t="s">
        <v>34</v>
      </c>
      <c r="E192" s="19">
        <v>3864</v>
      </c>
      <c r="F192" s="20">
        <v>177</v>
      </c>
      <c r="G192" s="21">
        <v>16.73</v>
      </c>
      <c r="H192" s="22">
        <v>2961.21</v>
      </c>
    </row>
    <row r="193" spans="2:8" ht="15.5" x14ac:dyDescent="0.35">
      <c r="B193" s="33" t="str">
        <f>CONCATENATE(PROPER('Raw data'!B196)," ",PROPER('Raw data'!C196))</f>
        <v>Gigi Bohling</v>
      </c>
      <c r="C193" s="18" t="s">
        <v>9</v>
      </c>
      <c r="D193" s="18" t="s">
        <v>26</v>
      </c>
      <c r="E193" s="19">
        <v>6146</v>
      </c>
      <c r="F193" s="20">
        <v>63</v>
      </c>
      <c r="G193" s="21">
        <v>9.33</v>
      </c>
      <c r="H193" s="22">
        <v>587.79</v>
      </c>
    </row>
    <row r="194" spans="2:8" ht="15.5" x14ac:dyDescent="0.35">
      <c r="B194" s="33" t="str">
        <f>CONCATENATE(PROPER('Raw data'!B197)," ",PROPER('Raw data'!C197))</f>
        <v>Husein Augar</v>
      </c>
      <c r="C194" s="18" t="s">
        <v>12</v>
      </c>
      <c r="D194" s="18" t="s">
        <v>10</v>
      </c>
      <c r="E194" s="19">
        <v>2639</v>
      </c>
      <c r="F194" s="20">
        <v>204</v>
      </c>
      <c r="G194" s="21">
        <v>6.47</v>
      </c>
      <c r="H194" s="22">
        <v>1319.8799999999999</v>
      </c>
    </row>
    <row r="195" spans="2:8" ht="15.5" x14ac:dyDescent="0.35">
      <c r="B195" s="33" t="str">
        <f>CONCATENATE(PROPER('Raw data'!B198)," ",PROPER('Raw data'!C198))</f>
        <v>Brien Boise</v>
      </c>
      <c r="C195" s="18" t="s">
        <v>1</v>
      </c>
      <c r="D195" s="18" t="s">
        <v>17</v>
      </c>
      <c r="E195" s="19">
        <v>1890</v>
      </c>
      <c r="F195" s="20">
        <v>195</v>
      </c>
      <c r="G195" s="21">
        <v>9.77</v>
      </c>
      <c r="H195" s="22">
        <v>1905.1499999999999</v>
      </c>
    </row>
    <row r="196" spans="2:8" ht="15.5" x14ac:dyDescent="0.35">
      <c r="B196" s="33" t="str">
        <f>CONCATENATE(PROPER('Raw data'!B199)," ",PROPER('Raw data'!C199))</f>
        <v>Ches Bonnell</v>
      </c>
      <c r="C196" s="18" t="s">
        <v>25</v>
      </c>
      <c r="D196" s="18" t="s">
        <v>19</v>
      </c>
      <c r="E196" s="19">
        <v>1932</v>
      </c>
      <c r="F196" s="20">
        <v>369</v>
      </c>
      <c r="G196" s="21">
        <v>11.7</v>
      </c>
      <c r="H196" s="22">
        <v>4317.3</v>
      </c>
    </row>
    <row r="197" spans="2:8" ht="15.5" x14ac:dyDescent="0.35">
      <c r="B197" s="33" t="str">
        <f>CONCATENATE(PROPER('Raw data'!B200)," ",PROPER('Raw data'!C200))</f>
        <v>Gunar Cockshoot</v>
      </c>
      <c r="C197" s="18" t="s">
        <v>25</v>
      </c>
      <c r="D197" s="18" t="s">
        <v>13</v>
      </c>
      <c r="E197" s="19">
        <v>6300</v>
      </c>
      <c r="F197" s="20">
        <v>42</v>
      </c>
      <c r="G197" s="21">
        <v>13.15</v>
      </c>
      <c r="H197" s="22">
        <v>552.30000000000007</v>
      </c>
    </row>
    <row r="198" spans="2:8" ht="15.5" x14ac:dyDescent="0.35">
      <c r="B198" s="33" t="str">
        <f>CONCATENATE(PROPER('Raw data'!B201)," ",PROPER('Raw data'!C201))</f>
        <v>Curtice Advani</v>
      </c>
      <c r="C198" s="18" t="s">
        <v>1</v>
      </c>
      <c r="D198" s="18" t="s">
        <v>2</v>
      </c>
      <c r="E198" s="19">
        <v>560</v>
      </c>
      <c r="F198" s="20">
        <v>81</v>
      </c>
      <c r="G198" s="21">
        <v>14.49</v>
      </c>
      <c r="H198" s="22">
        <v>1173.69</v>
      </c>
    </row>
    <row r="199" spans="2:8" ht="15.5" x14ac:dyDescent="0.35">
      <c r="B199" s="33" t="str">
        <f>CONCATENATE(PROPER('Raw data'!B202)," ",PROPER('Raw data'!C202))</f>
        <v>Husein Augar</v>
      </c>
      <c r="C199" s="18" t="s">
        <v>1</v>
      </c>
      <c r="D199" s="18" t="s">
        <v>37</v>
      </c>
      <c r="E199" s="19">
        <v>2856</v>
      </c>
      <c r="F199" s="20">
        <v>246</v>
      </c>
      <c r="G199" s="21">
        <v>5.6</v>
      </c>
      <c r="H199" s="22">
        <v>1377.6</v>
      </c>
    </row>
    <row r="200" spans="2:8" ht="15.5" x14ac:dyDescent="0.35">
      <c r="B200" s="33" t="str">
        <f>CONCATENATE(PROPER('Raw data'!B203)," ",PROPER('Raw data'!C203))</f>
        <v>Husein Augar</v>
      </c>
      <c r="C200" s="18" t="s">
        <v>25</v>
      </c>
      <c r="D200" s="18" t="s">
        <v>23</v>
      </c>
      <c r="E200" s="19">
        <v>707</v>
      </c>
      <c r="F200" s="20">
        <v>174</v>
      </c>
      <c r="G200" s="21">
        <v>3.11</v>
      </c>
      <c r="H200" s="22">
        <v>541.14</v>
      </c>
    </row>
    <row r="201" spans="2:8" ht="15.5" x14ac:dyDescent="0.35">
      <c r="B201" s="33" t="str">
        <f>CONCATENATE(PROPER('Raw data'!B204)," ",PROPER('Raw data'!C204))</f>
        <v>Brien Boise</v>
      </c>
      <c r="C201" s="18" t="s">
        <v>4</v>
      </c>
      <c r="D201" s="18" t="s">
        <v>2</v>
      </c>
      <c r="E201" s="19">
        <v>3598</v>
      </c>
      <c r="F201" s="20">
        <v>81</v>
      </c>
      <c r="G201" s="21">
        <v>14.49</v>
      </c>
      <c r="H201" s="22">
        <v>1173.69</v>
      </c>
    </row>
    <row r="202" spans="2:8" ht="15.5" x14ac:dyDescent="0.35">
      <c r="B202" s="33" t="str">
        <f>CONCATENATE(PROPER('Raw data'!B205)," ",PROPER('Raw data'!C205))</f>
        <v>Ram Mahesh</v>
      </c>
      <c r="C202" s="18" t="s">
        <v>4</v>
      </c>
      <c r="D202" s="18" t="s">
        <v>17</v>
      </c>
      <c r="E202" s="19">
        <v>6853</v>
      </c>
      <c r="F202" s="20">
        <v>372</v>
      </c>
      <c r="G202" s="21">
        <v>9.77</v>
      </c>
      <c r="H202" s="22">
        <v>3634.44</v>
      </c>
    </row>
    <row r="203" spans="2:8" ht="15.5" x14ac:dyDescent="0.35">
      <c r="B203" s="33" t="str">
        <f>CONCATENATE(PROPER('Raw data'!B206)," ",PROPER('Raw data'!C206))</f>
        <v>Ram Mahesh</v>
      </c>
      <c r="C203" s="18" t="s">
        <v>4</v>
      </c>
      <c r="D203" s="18" t="s">
        <v>24</v>
      </c>
      <c r="E203" s="19">
        <v>4725</v>
      </c>
      <c r="F203" s="20">
        <v>174</v>
      </c>
      <c r="G203" s="21">
        <v>8.7899999999999991</v>
      </c>
      <c r="H203" s="22">
        <v>1529.4599999999998</v>
      </c>
    </row>
    <row r="204" spans="2:8" ht="15.5" x14ac:dyDescent="0.35">
      <c r="B204" s="33" t="str">
        <f>CONCATENATE(PROPER('Raw data'!B207)," ",PROPER('Raw data'!C207))</f>
        <v>Carla Molina</v>
      </c>
      <c r="C204" s="18" t="s">
        <v>9</v>
      </c>
      <c r="D204" s="18" t="s">
        <v>5</v>
      </c>
      <c r="E204" s="19">
        <v>10304</v>
      </c>
      <c r="F204" s="20">
        <v>84</v>
      </c>
      <c r="G204" s="21">
        <v>8.65</v>
      </c>
      <c r="H204" s="22">
        <v>726.6</v>
      </c>
    </row>
    <row r="205" spans="2:8" ht="15.5" x14ac:dyDescent="0.35">
      <c r="B205" s="33" t="str">
        <f>CONCATENATE(PROPER('Raw data'!B208)," ",PROPER('Raw data'!C208))</f>
        <v>Carla Molina</v>
      </c>
      <c r="C205" s="18" t="s">
        <v>25</v>
      </c>
      <c r="D205" s="18" t="s">
        <v>24</v>
      </c>
      <c r="E205" s="19">
        <v>1274</v>
      </c>
      <c r="F205" s="20">
        <v>225</v>
      </c>
      <c r="G205" s="21">
        <v>8.7899999999999991</v>
      </c>
      <c r="H205" s="22">
        <v>1977.7499999999998</v>
      </c>
    </row>
    <row r="206" spans="2:8" ht="15.5" x14ac:dyDescent="0.35">
      <c r="B206" s="33" t="str">
        <f>CONCATENATE(PROPER('Raw data'!B209)," ",PROPER('Raw data'!C209))</f>
        <v>Gigi Bohling</v>
      </c>
      <c r="C206" s="18" t="s">
        <v>9</v>
      </c>
      <c r="D206" s="18" t="s">
        <v>2</v>
      </c>
      <c r="E206" s="19">
        <v>1526</v>
      </c>
      <c r="F206" s="20">
        <v>105</v>
      </c>
      <c r="G206" s="21">
        <v>14.49</v>
      </c>
      <c r="H206" s="22">
        <v>1521.45</v>
      </c>
    </row>
    <row r="207" spans="2:8" ht="15.5" x14ac:dyDescent="0.35">
      <c r="B207" s="33" t="str">
        <f>CONCATENATE(PROPER('Raw data'!B210)," ",PROPER('Raw data'!C210))</f>
        <v>Ram Mahesh</v>
      </c>
      <c r="C207" s="18" t="s">
        <v>12</v>
      </c>
      <c r="D207" s="18" t="s">
        <v>35</v>
      </c>
      <c r="E207" s="19">
        <v>3101</v>
      </c>
      <c r="F207" s="20">
        <v>225</v>
      </c>
      <c r="G207" s="21">
        <v>10.38</v>
      </c>
      <c r="H207" s="22">
        <v>2335.5</v>
      </c>
    </row>
    <row r="208" spans="2:8" ht="15.5" x14ac:dyDescent="0.35">
      <c r="B208" s="33" t="str">
        <f>CONCATENATE(PROPER('Raw data'!B211)," ",PROPER('Raw data'!C211))</f>
        <v>Barr Faughny</v>
      </c>
      <c r="C208" s="18" t="s">
        <v>1</v>
      </c>
      <c r="D208" s="18" t="s">
        <v>19</v>
      </c>
      <c r="E208" s="19">
        <v>1057</v>
      </c>
      <c r="F208" s="20">
        <v>54</v>
      </c>
      <c r="G208" s="21">
        <v>11.7</v>
      </c>
      <c r="H208" s="22">
        <v>631.79999999999995</v>
      </c>
    </row>
    <row r="209" spans="2:8" ht="15.5" x14ac:dyDescent="0.35">
      <c r="B209" s="33" t="str">
        <f>CONCATENATE(PROPER('Raw data'!B212)," ",PROPER('Raw data'!C212))</f>
        <v>Ches Bonnell</v>
      </c>
      <c r="C209" s="18" t="s">
        <v>1</v>
      </c>
      <c r="D209" s="18" t="s">
        <v>37</v>
      </c>
      <c r="E209" s="19">
        <v>5306</v>
      </c>
      <c r="F209" s="20">
        <v>0</v>
      </c>
      <c r="G209" s="21">
        <v>5.6</v>
      </c>
      <c r="H209" s="22">
        <v>0</v>
      </c>
    </row>
    <row r="210" spans="2:8" ht="15.5" x14ac:dyDescent="0.35">
      <c r="B210" s="33" t="str">
        <f>CONCATENATE(PROPER('Raw data'!B213)," ",PROPER('Raw data'!C213))</f>
        <v>Gigi Bohling</v>
      </c>
      <c r="C210" s="18" t="s">
        <v>12</v>
      </c>
      <c r="D210" s="18" t="s">
        <v>33</v>
      </c>
      <c r="E210" s="19">
        <v>4018</v>
      </c>
      <c r="F210" s="20">
        <v>171</v>
      </c>
      <c r="G210" s="21">
        <v>4.97</v>
      </c>
      <c r="H210" s="22">
        <v>849.87</v>
      </c>
    </row>
    <row r="211" spans="2:8" ht="15.5" x14ac:dyDescent="0.35">
      <c r="B211" s="33" t="str">
        <f>CONCATENATE(PROPER('Raw data'!B214)," ",PROPER('Raw data'!C214))</f>
        <v>Husein Augar</v>
      </c>
      <c r="C211" s="18" t="s">
        <v>25</v>
      </c>
      <c r="D211" s="18" t="s">
        <v>24</v>
      </c>
      <c r="E211" s="19">
        <v>938</v>
      </c>
      <c r="F211" s="20">
        <v>189</v>
      </c>
      <c r="G211" s="21">
        <v>8.7899999999999991</v>
      </c>
      <c r="H211" s="22">
        <v>1661.31</v>
      </c>
    </row>
    <row r="212" spans="2:8" ht="15.5" x14ac:dyDescent="0.35">
      <c r="B212" s="33" t="str">
        <f>CONCATENATE(PROPER('Raw data'!B215)," ",PROPER('Raw data'!C215))</f>
        <v>Ches Bonnell</v>
      </c>
      <c r="C212" s="18" t="s">
        <v>15</v>
      </c>
      <c r="D212" s="18" t="s">
        <v>10</v>
      </c>
      <c r="E212" s="19">
        <v>1778</v>
      </c>
      <c r="F212" s="20">
        <v>270</v>
      </c>
      <c r="G212" s="21">
        <v>6.47</v>
      </c>
      <c r="H212" s="22">
        <v>1746.8999999999999</v>
      </c>
    </row>
    <row r="213" spans="2:8" ht="15.5" x14ac:dyDescent="0.35">
      <c r="B213" s="33" t="str">
        <f>CONCATENATE(PROPER('Raw data'!B216)," ",PROPER('Raw data'!C216))</f>
        <v>Curtice Advani</v>
      </c>
      <c r="C213" s="18" t="s">
        <v>12</v>
      </c>
      <c r="D213" s="18" t="s">
        <v>2</v>
      </c>
      <c r="E213" s="19">
        <v>1638</v>
      </c>
      <c r="F213" s="20">
        <v>63</v>
      </c>
      <c r="G213" s="21">
        <v>14.49</v>
      </c>
      <c r="H213" s="22">
        <v>912.87</v>
      </c>
    </row>
    <row r="214" spans="2:8" ht="15.5" x14ac:dyDescent="0.35">
      <c r="B214" s="33" t="str">
        <f>CONCATENATE(PROPER('Raw data'!B217)," ",PROPER('Raw data'!C217))</f>
        <v>Carla Molina</v>
      </c>
      <c r="C214" s="18" t="s">
        <v>15</v>
      </c>
      <c r="D214" s="18" t="s">
        <v>13</v>
      </c>
      <c r="E214" s="19">
        <v>154</v>
      </c>
      <c r="F214" s="20">
        <v>21</v>
      </c>
      <c r="G214" s="21">
        <v>13.15</v>
      </c>
      <c r="H214" s="22">
        <v>276.15000000000003</v>
      </c>
    </row>
    <row r="215" spans="2:8" ht="15.5" x14ac:dyDescent="0.35">
      <c r="B215" s="33" t="str">
        <f>CONCATENATE(PROPER('Raw data'!B218)," ",PROPER('Raw data'!C218))</f>
        <v>Ches Bonnell</v>
      </c>
      <c r="C215" s="18" t="s">
        <v>1</v>
      </c>
      <c r="D215" s="18" t="s">
        <v>17</v>
      </c>
      <c r="E215" s="19">
        <v>9835</v>
      </c>
      <c r="F215" s="20">
        <v>207</v>
      </c>
      <c r="G215" s="21">
        <v>9.77</v>
      </c>
      <c r="H215" s="22">
        <v>2022.3899999999999</v>
      </c>
    </row>
    <row r="216" spans="2:8" ht="15.5" x14ac:dyDescent="0.35">
      <c r="B216" s="33" t="str">
        <f>CONCATENATE(PROPER('Raw data'!B219)," ",PROPER('Raw data'!C219))</f>
        <v>Husein Augar</v>
      </c>
      <c r="C216" s="18" t="s">
        <v>1</v>
      </c>
      <c r="D216" s="18" t="s">
        <v>28</v>
      </c>
      <c r="E216" s="19">
        <v>7273</v>
      </c>
      <c r="F216" s="20">
        <v>96</v>
      </c>
      <c r="G216" s="21">
        <v>10.62</v>
      </c>
      <c r="H216" s="22">
        <v>1019.52</v>
      </c>
    </row>
    <row r="217" spans="2:8" ht="15.5" x14ac:dyDescent="0.35">
      <c r="B217" s="33" t="str">
        <f>CONCATENATE(PROPER('Raw data'!B220)," ",PROPER('Raw data'!C220))</f>
        <v>Gigi Bohling</v>
      </c>
      <c r="C217" s="18" t="s">
        <v>12</v>
      </c>
      <c r="D217" s="18" t="s">
        <v>17</v>
      </c>
      <c r="E217" s="19">
        <v>6909</v>
      </c>
      <c r="F217" s="20">
        <v>81</v>
      </c>
      <c r="G217" s="21">
        <v>9.77</v>
      </c>
      <c r="H217" s="22">
        <v>791.37</v>
      </c>
    </row>
    <row r="218" spans="2:8" ht="15.5" x14ac:dyDescent="0.35">
      <c r="B218" s="33" t="str">
        <f>CONCATENATE(PROPER('Raw data'!B221)," ",PROPER('Raw data'!C221))</f>
        <v>Husein Augar</v>
      </c>
      <c r="C218" s="18" t="s">
        <v>12</v>
      </c>
      <c r="D218" s="18" t="s">
        <v>33</v>
      </c>
      <c r="E218" s="19">
        <v>3920</v>
      </c>
      <c r="F218" s="20">
        <v>306</v>
      </c>
      <c r="G218" s="21">
        <v>4.97</v>
      </c>
      <c r="H218" s="22">
        <v>1520.82</v>
      </c>
    </row>
    <row r="219" spans="2:8" ht="15.5" x14ac:dyDescent="0.35">
      <c r="B219" s="33" t="str">
        <f>CONCATENATE(PROPER('Raw data'!B222)," ",PROPER('Raw data'!C222))</f>
        <v>Oby Sorrel</v>
      </c>
      <c r="C219" s="18" t="s">
        <v>12</v>
      </c>
      <c r="D219" s="18" t="s">
        <v>36</v>
      </c>
      <c r="E219" s="19">
        <v>4858</v>
      </c>
      <c r="F219" s="20">
        <v>279</v>
      </c>
      <c r="G219" s="21">
        <v>9</v>
      </c>
      <c r="H219" s="22">
        <v>2511</v>
      </c>
    </row>
    <row r="220" spans="2:8" ht="15.5" x14ac:dyDescent="0.35">
      <c r="B220" s="33" t="str">
        <f>CONCATENATE(PROPER('Raw data'!B223)," ",PROPER('Raw data'!C223))</f>
        <v>Barr Faughny</v>
      </c>
      <c r="C220" s="18" t="s">
        <v>15</v>
      </c>
      <c r="D220" s="18" t="s">
        <v>7</v>
      </c>
      <c r="E220" s="19">
        <v>3549</v>
      </c>
      <c r="F220" s="20">
        <v>3</v>
      </c>
      <c r="G220" s="21">
        <v>11.88</v>
      </c>
      <c r="H220" s="22">
        <v>35.64</v>
      </c>
    </row>
    <row r="221" spans="2:8" ht="15.5" x14ac:dyDescent="0.35">
      <c r="B221" s="33" t="str">
        <f>CONCATENATE(PROPER('Raw data'!B224)," ",PROPER('Raw data'!C224))</f>
        <v>Ches Bonnell</v>
      </c>
      <c r="C221" s="18" t="s">
        <v>12</v>
      </c>
      <c r="D221" s="18" t="s">
        <v>34</v>
      </c>
      <c r="E221" s="19">
        <v>966</v>
      </c>
      <c r="F221" s="20">
        <v>198</v>
      </c>
      <c r="G221" s="21">
        <v>16.73</v>
      </c>
      <c r="H221" s="22">
        <v>3312.54</v>
      </c>
    </row>
    <row r="222" spans="2:8" ht="15.5" x14ac:dyDescent="0.35">
      <c r="B222" s="33" t="str">
        <f>CONCATENATE(PROPER('Raw data'!B225)," ",PROPER('Raw data'!C225))</f>
        <v>Gigi Bohling</v>
      </c>
      <c r="C222" s="18" t="s">
        <v>12</v>
      </c>
      <c r="D222" s="18" t="s">
        <v>10</v>
      </c>
      <c r="E222" s="19">
        <v>385</v>
      </c>
      <c r="F222" s="20">
        <v>249</v>
      </c>
      <c r="G222" s="21">
        <v>6.47</v>
      </c>
      <c r="H222" s="22">
        <v>1611.03</v>
      </c>
    </row>
    <row r="223" spans="2:8" ht="15.5" x14ac:dyDescent="0.35">
      <c r="B223" s="33" t="str">
        <f>CONCATENATE(PROPER('Raw data'!B226)," ",PROPER('Raw data'!C226))</f>
        <v>Curtice Advani</v>
      </c>
      <c r="C223" s="18" t="s">
        <v>25</v>
      </c>
      <c r="D223" s="18" t="s">
        <v>24</v>
      </c>
      <c r="E223" s="19">
        <v>2219</v>
      </c>
      <c r="F223" s="20">
        <v>75</v>
      </c>
      <c r="G223" s="21">
        <v>8.7899999999999991</v>
      </c>
      <c r="H223" s="22">
        <v>659.24999999999989</v>
      </c>
    </row>
    <row r="224" spans="2:8" ht="15.5" x14ac:dyDescent="0.35">
      <c r="B224" s="33" t="str">
        <f>CONCATENATE(PROPER('Raw data'!B227)," ",PROPER('Raw data'!C227))</f>
        <v>Husein Augar</v>
      </c>
      <c r="C224" s="18" t="s">
        <v>9</v>
      </c>
      <c r="D224" s="18" t="s">
        <v>5</v>
      </c>
      <c r="E224" s="19">
        <v>2954</v>
      </c>
      <c r="F224" s="20">
        <v>189</v>
      </c>
      <c r="G224" s="21">
        <v>8.65</v>
      </c>
      <c r="H224" s="22">
        <v>1634.8500000000001</v>
      </c>
    </row>
    <row r="225" spans="2:8" ht="15.5" x14ac:dyDescent="0.35">
      <c r="B225" s="33" t="str">
        <f>CONCATENATE(PROPER('Raw data'!B228)," ",PROPER('Raw data'!C228))</f>
        <v>Ches Bonnell</v>
      </c>
      <c r="C225" s="18" t="s">
        <v>9</v>
      </c>
      <c r="D225" s="18" t="s">
        <v>5</v>
      </c>
      <c r="E225" s="19">
        <v>280</v>
      </c>
      <c r="F225" s="20">
        <v>87</v>
      </c>
      <c r="G225" s="21">
        <v>8.65</v>
      </c>
      <c r="H225" s="22">
        <v>752.55000000000007</v>
      </c>
    </row>
    <row r="226" spans="2:8" ht="15.5" x14ac:dyDescent="0.35">
      <c r="B226" s="33" t="str">
        <f>CONCATENATE(PROPER('Raw data'!B229)," ",PROPER('Raw data'!C229))</f>
        <v>Carla Molina</v>
      </c>
      <c r="C226" s="18" t="s">
        <v>9</v>
      </c>
      <c r="D226" s="18" t="s">
        <v>2</v>
      </c>
      <c r="E226" s="19">
        <v>6118</v>
      </c>
      <c r="F226" s="20">
        <v>174</v>
      </c>
      <c r="G226" s="21">
        <v>14.49</v>
      </c>
      <c r="H226" s="22">
        <v>2521.2600000000002</v>
      </c>
    </row>
    <row r="227" spans="2:8" ht="15.5" x14ac:dyDescent="0.35">
      <c r="B227" s="33" t="str">
        <f>CONCATENATE(PROPER('Raw data'!B230)," ",PROPER('Raw data'!C230))</f>
        <v>Barr Faughny</v>
      </c>
      <c r="C227" s="18" t="s">
        <v>12</v>
      </c>
      <c r="D227" s="18" t="s">
        <v>32</v>
      </c>
      <c r="E227" s="19">
        <v>4802</v>
      </c>
      <c r="F227" s="20">
        <v>36</v>
      </c>
      <c r="G227" s="21">
        <v>11.73</v>
      </c>
      <c r="H227" s="22">
        <v>422.28000000000003</v>
      </c>
    </row>
    <row r="228" spans="2:8" ht="15.5" x14ac:dyDescent="0.35">
      <c r="B228" s="33" t="str">
        <f>CONCATENATE(PROPER('Raw data'!B231)," ",PROPER('Raw data'!C231))</f>
        <v>Husein Augar</v>
      </c>
      <c r="C228" s="18" t="s">
        <v>15</v>
      </c>
      <c r="D228" s="18" t="s">
        <v>33</v>
      </c>
      <c r="E228" s="19">
        <v>4137</v>
      </c>
      <c r="F228" s="20">
        <v>60</v>
      </c>
      <c r="G228" s="21">
        <v>4.97</v>
      </c>
      <c r="H228" s="22">
        <v>298.2</v>
      </c>
    </row>
    <row r="229" spans="2:8" ht="15.5" x14ac:dyDescent="0.35">
      <c r="B229" s="33" t="str">
        <f>CONCATENATE(PROPER('Raw data'!B232)," ",PROPER('Raw data'!C232))</f>
        <v>Gunar Cockshoot</v>
      </c>
      <c r="C229" s="18" t="s">
        <v>4</v>
      </c>
      <c r="D229" s="18" t="s">
        <v>29</v>
      </c>
      <c r="E229" s="19">
        <v>2023</v>
      </c>
      <c r="F229" s="20">
        <v>78</v>
      </c>
      <c r="G229" s="21">
        <v>6.49</v>
      </c>
      <c r="H229" s="22">
        <v>506.22</v>
      </c>
    </row>
    <row r="230" spans="2:8" ht="15.5" x14ac:dyDescent="0.35">
      <c r="B230" s="33" t="str">
        <f>CONCATENATE(PROPER('Raw data'!B233)," ",PROPER('Raw data'!C233))</f>
        <v>Husein Augar</v>
      </c>
      <c r="C230" s="18" t="s">
        <v>9</v>
      </c>
      <c r="D230" s="18" t="s">
        <v>2</v>
      </c>
      <c r="E230" s="19">
        <v>9051</v>
      </c>
      <c r="F230" s="20">
        <v>57</v>
      </c>
      <c r="G230" s="21">
        <v>14.49</v>
      </c>
      <c r="H230" s="22">
        <v>825.93000000000006</v>
      </c>
    </row>
    <row r="231" spans="2:8" ht="15.5" x14ac:dyDescent="0.35">
      <c r="B231" s="33" t="str">
        <f>CONCATENATE(PROPER('Raw data'!B234)," ",PROPER('Raw data'!C234))</f>
        <v>Husein Augar</v>
      </c>
      <c r="C231" s="18" t="s">
        <v>1</v>
      </c>
      <c r="D231" s="18" t="s">
        <v>35</v>
      </c>
      <c r="E231" s="19">
        <v>2919</v>
      </c>
      <c r="F231" s="20">
        <v>45</v>
      </c>
      <c r="G231" s="21">
        <v>10.38</v>
      </c>
      <c r="H231" s="22">
        <v>467.1</v>
      </c>
    </row>
    <row r="232" spans="2:8" ht="15.5" x14ac:dyDescent="0.35">
      <c r="B232" s="33" t="str">
        <f>CONCATENATE(PROPER('Raw data'!B235)," ",PROPER('Raw data'!C235))</f>
        <v>Carla Molina</v>
      </c>
      <c r="C232" s="18" t="s">
        <v>15</v>
      </c>
      <c r="D232" s="18" t="s">
        <v>17</v>
      </c>
      <c r="E232" s="19">
        <v>5915</v>
      </c>
      <c r="F232" s="20">
        <v>3</v>
      </c>
      <c r="G232" s="21">
        <v>9.77</v>
      </c>
      <c r="H232" s="22">
        <v>29.31</v>
      </c>
    </row>
    <row r="233" spans="2:8" ht="15.5" x14ac:dyDescent="0.35">
      <c r="B233" s="33" t="str">
        <f>CONCATENATE(PROPER('Raw data'!B236)," ",PROPER('Raw data'!C236))</f>
        <v>Oby Sorrel</v>
      </c>
      <c r="C233" s="18" t="s">
        <v>4</v>
      </c>
      <c r="D233" s="18" t="s">
        <v>32</v>
      </c>
      <c r="E233" s="19">
        <v>2562</v>
      </c>
      <c r="F233" s="20">
        <v>6</v>
      </c>
      <c r="G233" s="21">
        <v>11.73</v>
      </c>
      <c r="H233" s="22">
        <v>70.38</v>
      </c>
    </row>
    <row r="234" spans="2:8" ht="15.5" x14ac:dyDescent="0.35">
      <c r="B234" s="33" t="str">
        <f>CONCATENATE(PROPER('Raw data'!B237)," ",PROPER('Raw data'!C237))</f>
        <v>Gigi Bohling</v>
      </c>
      <c r="C234" s="18" t="s">
        <v>1</v>
      </c>
      <c r="D234" s="18" t="s">
        <v>13</v>
      </c>
      <c r="E234" s="19">
        <v>8813</v>
      </c>
      <c r="F234" s="20">
        <v>21</v>
      </c>
      <c r="G234" s="21">
        <v>13.15</v>
      </c>
      <c r="H234" s="22">
        <v>276.15000000000003</v>
      </c>
    </row>
    <row r="235" spans="2:8" ht="15.5" x14ac:dyDescent="0.35">
      <c r="B235" s="33" t="str">
        <f>CONCATENATE(PROPER('Raw data'!B238)," ",PROPER('Raw data'!C238))</f>
        <v>Gigi Bohling</v>
      </c>
      <c r="C235" s="18" t="s">
        <v>9</v>
      </c>
      <c r="D235" s="18" t="s">
        <v>10</v>
      </c>
      <c r="E235" s="19">
        <v>6111</v>
      </c>
      <c r="F235" s="20">
        <v>3</v>
      </c>
      <c r="G235" s="21">
        <v>6.47</v>
      </c>
      <c r="H235" s="22">
        <v>19.41</v>
      </c>
    </row>
    <row r="236" spans="2:8" ht="15.5" x14ac:dyDescent="0.35">
      <c r="B236" s="33" t="str">
        <f>CONCATENATE(PROPER('Raw data'!B239)," ",PROPER('Raw data'!C239))</f>
        <v>Brien Boise</v>
      </c>
      <c r="C236" s="18" t="s">
        <v>25</v>
      </c>
      <c r="D236" s="18" t="s">
        <v>16</v>
      </c>
      <c r="E236" s="19">
        <v>3507</v>
      </c>
      <c r="F236" s="20">
        <v>288</v>
      </c>
      <c r="G236" s="21">
        <v>5.79</v>
      </c>
      <c r="H236" s="22">
        <v>1667.52</v>
      </c>
    </row>
    <row r="237" spans="2:8" ht="15.5" x14ac:dyDescent="0.35">
      <c r="B237" s="33" t="str">
        <f>CONCATENATE(PROPER('Raw data'!B240)," ",PROPER('Raw data'!C240))</f>
        <v>Curtice Advani</v>
      </c>
      <c r="C237" s="18" t="s">
        <v>9</v>
      </c>
      <c r="D237" s="18" t="s">
        <v>26</v>
      </c>
      <c r="E237" s="19">
        <v>4319</v>
      </c>
      <c r="F237" s="20">
        <v>30</v>
      </c>
      <c r="G237" s="21">
        <v>9.33</v>
      </c>
      <c r="H237" s="22">
        <v>279.89999999999998</v>
      </c>
    </row>
    <row r="238" spans="2:8" ht="15.5" x14ac:dyDescent="0.35">
      <c r="B238" s="33" t="str">
        <f>CONCATENATE(PROPER('Raw data'!B241)," ",PROPER('Raw data'!C241))</f>
        <v>Ram Mahesh</v>
      </c>
      <c r="C238" s="18" t="s">
        <v>15</v>
      </c>
      <c r="D238" s="18" t="s">
        <v>37</v>
      </c>
      <c r="E238" s="19">
        <v>609</v>
      </c>
      <c r="F238" s="20">
        <v>87</v>
      </c>
      <c r="G238" s="21">
        <v>5.6</v>
      </c>
      <c r="H238" s="22">
        <v>487.2</v>
      </c>
    </row>
    <row r="239" spans="2:8" ht="15.5" x14ac:dyDescent="0.35">
      <c r="B239" s="33" t="str">
        <f>CONCATENATE(PROPER('Raw data'!B242)," ",PROPER('Raw data'!C242))</f>
        <v>Ram Mahesh</v>
      </c>
      <c r="C239" s="18" t="s">
        <v>12</v>
      </c>
      <c r="D239" s="18" t="s">
        <v>34</v>
      </c>
      <c r="E239" s="19">
        <v>6370</v>
      </c>
      <c r="F239" s="20">
        <v>30</v>
      </c>
      <c r="G239" s="21">
        <v>16.73</v>
      </c>
      <c r="H239" s="22">
        <v>501.90000000000003</v>
      </c>
    </row>
    <row r="240" spans="2:8" ht="15.5" x14ac:dyDescent="0.35">
      <c r="B240" s="33" t="str">
        <f>CONCATENATE(PROPER('Raw data'!B243)," ",PROPER('Raw data'!C243))</f>
        <v>Gigi Bohling</v>
      </c>
      <c r="C240" s="18" t="s">
        <v>15</v>
      </c>
      <c r="D240" s="18" t="s">
        <v>31</v>
      </c>
      <c r="E240" s="19">
        <v>5474</v>
      </c>
      <c r="F240" s="20">
        <v>168</v>
      </c>
      <c r="G240" s="21">
        <v>7.64</v>
      </c>
      <c r="H240" s="22">
        <v>1283.52</v>
      </c>
    </row>
    <row r="241" spans="2:8" ht="15.5" x14ac:dyDescent="0.35">
      <c r="B241" s="33" t="str">
        <f>CONCATENATE(PROPER('Raw data'!B244)," ",PROPER('Raw data'!C244))</f>
        <v>Ram Mahesh</v>
      </c>
      <c r="C241" s="18" t="s">
        <v>9</v>
      </c>
      <c r="D241" s="18" t="s">
        <v>34</v>
      </c>
      <c r="E241" s="19">
        <v>3164</v>
      </c>
      <c r="F241" s="20">
        <v>306</v>
      </c>
      <c r="G241" s="21">
        <v>16.73</v>
      </c>
      <c r="H241" s="22">
        <v>5119.38</v>
      </c>
    </row>
    <row r="242" spans="2:8" ht="15.5" x14ac:dyDescent="0.35">
      <c r="B242" s="33" t="str">
        <f>CONCATENATE(PROPER('Raw data'!B245)," ",PROPER('Raw data'!C245))</f>
        <v>Curtice Advani</v>
      </c>
      <c r="C242" s="18" t="s">
        <v>4</v>
      </c>
      <c r="D242" s="18" t="s">
        <v>7</v>
      </c>
      <c r="E242" s="19">
        <v>1302</v>
      </c>
      <c r="F242" s="20">
        <v>402</v>
      </c>
      <c r="G242" s="21">
        <v>11.88</v>
      </c>
      <c r="H242" s="22">
        <v>4775.76</v>
      </c>
    </row>
    <row r="243" spans="2:8" ht="15.5" x14ac:dyDescent="0.35">
      <c r="B243" s="33" t="str">
        <f>CONCATENATE(PROPER('Raw data'!B246)," ",PROPER('Raw data'!C246))</f>
        <v>Gunar Cockshoot</v>
      </c>
      <c r="C243" s="18" t="s">
        <v>1</v>
      </c>
      <c r="D243" s="18" t="s">
        <v>35</v>
      </c>
      <c r="E243" s="19">
        <v>7308</v>
      </c>
      <c r="F243" s="20">
        <v>327</v>
      </c>
      <c r="G243" s="21">
        <v>10.38</v>
      </c>
      <c r="H243" s="22">
        <v>3394.26</v>
      </c>
    </row>
    <row r="244" spans="2:8" ht="15.5" x14ac:dyDescent="0.35">
      <c r="B244" s="33" t="str">
        <f>CONCATENATE(PROPER('Raw data'!B247)," ",PROPER('Raw data'!C247))</f>
        <v>Ram Mahesh</v>
      </c>
      <c r="C244" s="18" t="s">
        <v>1</v>
      </c>
      <c r="D244" s="18" t="s">
        <v>34</v>
      </c>
      <c r="E244" s="19">
        <v>6132</v>
      </c>
      <c r="F244" s="20">
        <v>93</v>
      </c>
      <c r="G244" s="21">
        <v>16.73</v>
      </c>
      <c r="H244" s="22">
        <v>1555.89</v>
      </c>
    </row>
    <row r="245" spans="2:8" ht="15.5" x14ac:dyDescent="0.35">
      <c r="B245" s="33" t="str">
        <f>CONCATENATE(PROPER('Raw data'!B248)," ",PROPER('Raw data'!C248))</f>
        <v>Oby Sorrel</v>
      </c>
      <c r="C245" s="18" t="s">
        <v>4</v>
      </c>
      <c r="D245" s="18" t="s">
        <v>19</v>
      </c>
      <c r="E245" s="19">
        <v>3472</v>
      </c>
      <c r="F245" s="20">
        <v>96</v>
      </c>
      <c r="G245" s="21">
        <v>11.7</v>
      </c>
      <c r="H245" s="22">
        <v>1123.1999999999998</v>
      </c>
    </row>
    <row r="246" spans="2:8" ht="15.5" x14ac:dyDescent="0.35">
      <c r="B246" s="33" t="str">
        <f>CONCATENATE(PROPER('Raw data'!B249)," ",PROPER('Raw data'!C249))</f>
        <v>Brien Boise</v>
      </c>
      <c r="C246" s="18" t="s">
        <v>12</v>
      </c>
      <c r="D246" s="18" t="s">
        <v>10</v>
      </c>
      <c r="E246" s="19">
        <v>9660</v>
      </c>
      <c r="F246" s="20">
        <v>27</v>
      </c>
      <c r="G246" s="21">
        <v>6.47</v>
      </c>
      <c r="H246" s="22">
        <v>174.69</v>
      </c>
    </row>
    <row r="247" spans="2:8" ht="15.5" x14ac:dyDescent="0.35">
      <c r="B247" s="33" t="str">
        <f>CONCATENATE(PROPER('Raw data'!B250)," ",PROPER('Raw data'!C250))</f>
        <v>Husein Augar</v>
      </c>
      <c r="C247" s="18" t="s">
        <v>15</v>
      </c>
      <c r="D247" s="18" t="s">
        <v>37</v>
      </c>
      <c r="E247" s="19">
        <v>2436</v>
      </c>
      <c r="F247" s="20">
        <v>99</v>
      </c>
      <c r="G247" s="21">
        <v>5.6</v>
      </c>
      <c r="H247" s="22">
        <v>554.4</v>
      </c>
    </row>
    <row r="248" spans="2:8" ht="15.5" x14ac:dyDescent="0.35">
      <c r="B248" s="33" t="str">
        <f>CONCATENATE(PROPER('Raw data'!B251)," ",PROPER('Raw data'!C251))</f>
        <v>Husein Augar</v>
      </c>
      <c r="C248" s="18" t="s">
        <v>15</v>
      </c>
      <c r="D248" s="18" t="s">
        <v>14</v>
      </c>
      <c r="E248" s="19">
        <v>9506</v>
      </c>
      <c r="F248" s="20">
        <v>87</v>
      </c>
      <c r="G248" s="21">
        <v>12.37</v>
      </c>
      <c r="H248" s="22">
        <v>1076.1899999999998</v>
      </c>
    </row>
    <row r="249" spans="2:8" ht="15.5" x14ac:dyDescent="0.35">
      <c r="B249" s="33" t="str">
        <f>CONCATENATE(PROPER('Raw data'!B252)," ",PROPER('Raw data'!C252))</f>
        <v>Oby Sorrel</v>
      </c>
      <c r="C249" s="18" t="s">
        <v>1</v>
      </c>
      <c r="D249" s="18" t="s">
        <v>36</v>
      </c>
      <c r="E249" s="19">
        <v>245</v>
      </c>
      <c r="F249" s="20">
        <v>288</v>
      </c>
      <c r="G249" s="21">
        <v>9</v>
      </c>
      <c r="H249" s="22">
        <v>2592</v>
      </c>
    </row>
    <row r="250" spans="2:8" ht="15.5" x14ac:dyDescent="0.35">
      <c r="B250" s="33" t="str">
        <f>CONCATENATE(PROPER('Raw data'!B253)," ",PROPER('Raw data'!C253))</f>
        <v>Brien Boise</v>
      </c>
      <c r="C250" s="18" t="s">
        <v>4</v>
      </c>
      <c r="D250" s="18" t="s">
        <v>28</v>
      </c>
      <c r="E250" s="19">
        <v>2702</v>
      </c>
      <c r="F250" s="20">
        <v>363</v>
      </c>
      <c r="G250" s="21">
        <v>10.62</v>
      </c>
      <c r="H250" s="22">
        <v>3855.0599999999995</v>
      </c>
    </row>
    <row r="251" spans="2:8" ht="15.5" x14ac:dyDescent="0.35">
      <c r="B251" s="33" t="str">
        <f>CONCATENATE(PROPER('Raw data'!B254)," ",PROPER('Raw data'!C254))</f>
        <v>Oby Sorrel</v>
      </c>
      <c r="C251" s="18" t="s">
        <v>25</v>
      </c>
      <c r="D251" s="18" t="s">
        <v>23</v>
      </c>
      <c r="E251" s="19">
        <v>700</v>
      </c>
      <c r="F251" s="20">
        <v>87</v>
      </c>
      <c r="G251" s="21">
        <v>3.11</v>
      </c>
      <c r="H251" s="22">
        <v>270.57</v>
      </c>
    </row>
    <row r="252" spans="2:8" ht="15.5" x14ac:dyDescent="0.35">
      <c r="B252" s="33" t="str">
        <f>CONCATENATE(PROPER('Raw data'!B255)," ",PROPER('Raw data'!C255))</f>
        <v>Curtice Advani</v>
      </c>
      <c r="C252" s="18" t="s">
        <v>25</v>
      </c>
      <c r="D252" s="18" t="s">
        <v>23</v>
      </c>
      <c r="E252" s="19">
        <v>3759</v>
      </c>
      <c r="F252" s="20">
        <v>150</v>
      </c>
      <c r="G252" s="21">
        <v>3.11</v>
      </c>
      <c r="H252" s="22">
        <v>466.5</v>
      </c>
    </row>
    <row r="253" spans="2:8" ht="15.5" x14ac:dyDescent="0.35">
      <c r="B253" s="33" t="str">
        <f>CONCATENATE(PROPER('Raw data'!B256)," ",PROPER('Raw data'!C256))</f>
        <v>Barr Faughny</v>
      </c>
      <c r="C253" s="18" t="s">
        <v>4</v>
      </c>
      <c r="D253" s="18" t="s">
        <v>23</v>
      </c>
      <c r="E253" s="19">
        <v>1589</v>
      </c>
      <c r="F253" s="20">
        <v>303</v>
      </c>
      <c r="G253" s="21">
        <v>3.11</v>
      </c>
      <c r="H253" s="22">
        <v>942.32999999999993</v>
      </c>
    </row>
    <row r="254" spans="2:8" ht="15.5" x14ac:dyDescent="0.35">
      <c r="B254" s="33" t="str">
        <f>CONCATENATE(PROPER('Raw data'!B257)," ",PROPER('Raw data'!C257))</f>
        <v>Ches Bonnell</v>
      </c>
      <c r="C254" s="18" t="s">
        <v>4</v>
      </c>
      <c r="D254" s="18" t="s">
        <v>35</v>
      </c>
      <c r="E254" s="19">
        <v>5194</v>
      </c>
      <c r="F254" s="20">
        <v>288</v>
      </c>
      <c r="G254" s="21">
        <v>10.38</v>
      </c>
      <c r="H254" s="22">
        <v>2989.44</v>
      </c>
    </row>
    <row r="255" spans="2:8" ht="15.5" x14ac:dyDescent="0.35">
      <c r="B255" s="33" t="str">
        <f>CONCATENATE(PROPER('Raw data'!B258)," ",PROPER('Raw data'!C258))</f>
        <v>Oby Sorrel</v>
      </c>
      <c r="C255" s="18" t="s">
        <v>9</v>
      </c>
      <c r="D255" s="18" t="s">
        <v>26</v>
      </c>
      <c r="E255" s="19">
        <v>945</v>
      </c>
      <c r="F255" s="20">
        <v>75</v>
      </c>
      <c r="G255" s="21">
        <v>9.33</v>
      </c>
      <c r="H255" s="22">
        <v>699.75</v>
      </c>
    </row>
    <row r="256" spans="2:8" ht="15.5" x14ac:dyDescent="0.35">
      <c r="B256" s="33" t="str">
        <f>CONCATENATE(PROPER('Raw data'!B259)," ",PROPER('Raw data'!C259))</f>
        <v>Ram Mahesh</v>
      </c>
      <c r="C256" s="18" t="s">
        <v>15</v>
      </c>
      <c r="D256" s="18" t="s">
        <v>16</v>
      </c>
      <c r="E256" s="19">
        <v>1988</v>
      </c>
      <c r="F256" s="20">
        <v>39</v>
      </c>
      <c r="G256" s="21">
        <v>5.79</v>
      </c>
      <c r="H256" s="22">
        <v>225.81</v>
      </c>
    </row>
    <row r="257" spans="2:8" ht="15.5" x14ac:dyDescent="0.35">
      <c r="B257" s="33" t="str">
        <f>CONCATENATE(PROPER('Raw data'!B260)," ",PROPER('Raw data'!C260))</f>
        <v>Curtice Advani</v>
      </c>
      <c r="C257" s="18" t="s">
        <v>25</v>
      </c>
      <c r="D257" s="18" t="s">
        <v>5</v>
      </c>
      <c r="E257" s="19">
        <v>6734</v>
      </c>
      <c r="F257" s="20">
        <v>123</v>
      </c>
      <c r="G257" s="21">
        <v>8.65</v>
      </c>
      <c r="H257" s="22">
        <v>1063.95</v>
      </c>
    </row>
    <row r="258" spans="2:8" ht="15.5" x14ac:dyDescent="0.35">
      <c r="B258" s="33" t="str">
        <f>CONCATENATE(PROPER('Raw data'!B261)," ",PROPER('Raw data'!C261))</f>
        <v>Ram Mahesh</v>
      </c>
      <c r="C258" s="18" t="s">
        <v>9</v>
      </c>
      <c r="D258" s="18" t="s">
        <v>7</v>
      </c>
      <c r="E258" s="19">
        <v>217</v>
      </c>
      <c r="F258" s="20">
        <v>36</v>
      </c>
      <c r="G258" s="21">
        <v>11.88</v>
      </c>
      <c r="H258" s="22">
        <v>427.68</v>
      </c>
    </row>
    <row r="259" spans="2:8" ht="15.5" x14ac:dyDescent="0.35">
      <c r="B259" s="33" t="str">
        <f>CONCATENATE(PROPER('Raw data'!B262)," ",PROPER('Raw data'!C262))</f>
        <v>Gigi Bohling</v>
      </c>
      <c r="C259" s="18" t="s">
        <v>25</v>
      </c>
      <c r="D259" s="18" t="s">
        <v>17</v>
      </c>
      <c r="E259" s="19">
        <v>6279</v>
      </c>
      <c r="F259" s="20">
        <v>237</v>
      </c>
      <c r="G259" s="21">
        <v>9.77</v>
      </c>
      <c r="H259" s="22">
        <v>2315.4899999999998</v>
      </c>
    </row>
    <row r="260" spans="2:8" ht="15.5" x14ac:dyDescent="0.35">
      <c r="B260" s="33" t="str">
        <f>CONCATENATE(PROPER('Raw data'!B263)," ",PROPER('Raw data'!C263))</f>
        <v>Ram Mahesh</v>
      </c>
      <c r="C260" s="18" t="s">
        <v>9</v>
      </c>
      <c r="D260" s="18" t="s">
        <v>26</v>
      </c>
      <c r="E260" s="19">
        <v>4424</v>
      </c>
      <c r="F260" s="20">
        <v>201</v>
      </c>
      <c r="G260" s="21">
        <v>9.33</v>
      </c>
      <c r="H260" s="22">
        <v>1875.33</v>
      </c>
    </row>
    <row r="261" spans="2:8" ht="15.5" x14ac:dyDescent="0.35">
      <c r="B261" s="33" t="str">
        <f>CONCATENATE(PROPER('Raw data'!B264)," ",PROPER('Raw data'!C264))</f>
        <v>Barr Faughny</v>
      </c>
      <c r="C261" s="18" t="s">
        <v>9</v>
      </c>
      <c r="D261" s="18" t="s">
        <v>23</v>
      </c>
      <c r="E261" s="19">
        <v>189</v>
      </c>
      <c r="F261" s="20">
        <v>48</v>
      </c>
      <c r="G261" s="21">
        <v>3.11</v>
      </c>
      <c r="H261" s="22">
        <v>149.28</v>
      </c>
    </row>
    <row r="262" spans="2:8" ht="15.5" x14ac:dyDescent="0.35">
      <c r="B262" s="33" t="str">
        <f>CONCATENATE(PROPER('Raw data'!B265)," ",PROPER('Raw data'!C265))</f>
        <v>Gigi Bohling</v>
      </c>
      <c r="C262" s="18" t="s">
        <v>4</v>
      </c>
      <c r="D262" s="18" t="s">
        <v>17</v>
      </c>
      <c r="E262" s="19">
        <v>490</v>
      </c>
      <c r="F262" s="20">
        <v>84</v>
      </c>
      <c r="G262" s="21">
        <v>9.77</v>
      </c>
      <c r="H262" s="22">
        <v>820.68</v>
      </c>
    </row>
    <row r="263" spans="2:8" ht="15.5" x14ac:dyDescent="0.35">
      <c r="B263" s="33" t="str">
        <f>CONCATENATE(PROPER('Raw data'!B266)," ",PROPER('Raw data'!C266))</f>
        <v>Brien Boise</v>
      </c>
      <c r="C263" s="18" t="s">
        <v>1</v>
      </c>
      <c r="D263" s="18" t="s">
        <v>36</v>
      </c>
      <c r="E263" s="19">
        <v>434</v>
      </c>
      <c r="F263" s="20">
        <v>87</v>
      </c>
      <c r="G263" s="21">
        <v>9</v>
      </c>
      <c r="H263" s="22">
        <v>783</v>
      </c>
    </row>
    <row r="264" spans="2:8" ht="15.5" x14ac:dyDescent="0.35">
      <c r="B264" s="33" t="str">
        <f>CONCATENATE(PROPER('Raw data'!B267)," ",PROPER('Raw data'!C267))</f>
        <v>Ches Bonnell</v>
      </c>
      <c r="C264" s="18" t="s">
        <v>15</v>
      </c>
      <c r="D264" s="18" t="s">
        <v>2</v>
      </c>
      <c r="E264" s="19">
        <v>10129</v>
      </c>
      <c r="F264" s="20">
        <v>312</v>
      </c>
      <c r="G264" s="21">
        <v>14.49</v>
      </c>
      <c r="H264" s="22">
        <v>4520.88</v>
      </c>
    </row>
    <row r="265" spans="2:8" ht="15.5" x14ac:dyDescent="0.35">
      <c r="B265" s="33" t="str">
        <f>CONCATENATE(PROPER('Raw data'!B268)," ",PROPER('Raw data'!C268))</f>
        <v>Gunar Cockshoot</v>
      </c>
      <c r="C265" s="18" t="s">
        <v>12</v>
      </c>
      <c r="D265" s="18" t="s">
        <v>35</v>
      </c>
      <c r="E265" s="19">
        <v>1652</v>
      </c>
      <c r="F265" s="20">
        <v>102</v>
      </c>
      <c r="G265" s="21">
        <v>10.38</v>
      </c>
      <c r="H265" s="22">
        <v>1058.76</v>
      </c>
    </row>
    <row r="266" spans="2:8" ht="15.5" x14ac:dyDescent="0.35">
      <c r="B266" s="33" t="str">
        <f>CONCATENATE(PROPER('Raw data'!B269)," ",PROPER('Raw data'!C269))</f>
        <v>Brien Boise</v>
      </c>
      <c r="C266" s="18" t="s">
        <v>15</v>
      </c>
      <c r="D266" s="18" t="s">
        <v>36</v>
      </c>
      <c r="E266" s="19">
        <v>6433</v>
      </c>
      <c r="F266" s="20">
        <v>78</v>
      </c>
      <c r="G266" s="21">
        <v>9</v>
      </c>
      <c r="H266" s="22">
        <v>702</v>
      </c>
    </row>
    <row r="267" spans="2:8" ht="15.5" x14ac:dyDescent="0.35">
      <c r="B267" s="33" t="str">
        <f>CONCATENATE(PROPER('Raw data'!B270)," ",PROPER('Raw data'!C270))</f>
        <v>Gunar Cockshoot</v>
      </c>
      <c r="C267" s="18" t="s">
        <v>25</v>
      </c>
      <c r="D267" s="18" t="s">
        <v>29</v>
      </c>
      <c r="E267" s="19">
        <v>2212</v>
      </c>
      <c r="F267" s="20">
        <v>117</v>
      </c>
      <c r="G267" s="21">
        <v>6.49</v>
      </c>
      <c r="H267" s="22">
        <v>759.33</v>
      </c>
    </row>
    <row r="268" spans="2:8" ht="15.5" x14ac:dyDescent="0.35">
      <c r="B268" s="33" t="str">
        <f>CONCATENATE(PROPER('Raw data'!B271)," ",PROPER('Raw data'!C271))</f>
        <v>Carla Molina</v>
      </c>
      <c r="C268" s="18" t="s">
        <v>4</v>
      </c>
      <c r="D268" s="18" t="s">
        <v>31</v>
      </c>
      <c r="E268" s="19">
        <v>609</v>
      </c>
      <c r="F268" s="20">
        <v>99</v>
      </c>
      <c r="G268" s="21">
        <v>7.64</v>
      </c>
      <c r="H268" s="22">
        <v>756.36</v>
      </c>
    </row>
    <row r="269" spans="2:8" ht="15.5" x14ac:dyDescent="0.35">
      <c r="B269" s="33" t="str">
        <f>CONCATENATE(PROPER('Raw data'!B272)," ",PROPER('Raw data'!C272))</f>
        <v>Ram Mahesh</v>
      </c>
      <c r="C269" s="18" t="s">
        <v>4</v>
      </c>
      <c r="D269" s="18" t="s">
        <v>33</v>
      </c>
      <c r="E269" s="19">
        <v>1638</v>
      </c>
      <c r="F269" s="20">
        <v>48</v>
      </c>
      <c r="G269" s="21">
        <v>4.97</v>
      </c>
      <c r="H269" s="22">
        <v>238.56</v>
      </c>
    </row>
    <row r="270" spans="2:8" ht="15.5" x14ac:dyDescent="0.35">
      <c r="B270" s="33" t="str">
        <f>CONCATENATE(PROPER('Raw data'!B273)," ",PROPER('Raw data'!C273))</f>
        <v>Ches Bonnell</v>
      </c>
      <c r="C270" s="18" t="s">
        <v>25</v>
      </c>
      <c r="D270" s="18" t="s">
        <v>32</v>
      </c>
      <c r="E270" s="19">
        <v>3829</v>
      </c>
      <c r="F270" s="20">
        <v>24</v>
      </c>
      <c r="G270" s="21">
        <v>11.73</v>
      </c>
      <c r="H270" s="22">
        <v>281.52</v>
      </c>
    </row>
    <row r="271" spans="2:8" ht="15.5" x14ac:dyDescent="0.35">
      <c r="B271" s="33" t="str">
        <f>CONCATENATE(PROPER('Raw data'!B274)," ",PROPER('Raw data'!C274))</f>
        <v>Ram Mahesh</v>
      </c>
      <c r="C271" s="18" t="s">
        <v>12</v>
      </c>
      <c r="D271" s="18" t="s">
        <v>32</v>
      </c>
      <c r="E271" s="19">
        <v>5775</v>
      </c>
      <c r="F271" s="20">
        <v>42</v>
      </c>
      <c r="G271" s="21">
        <v>11.73</v>
      </c>
      <c r="H271" s="22">
        <v>492.66</v>
      </c>
    </row>
    <row r="272" spans="2:8" ht="15.5" x14ac:dyDescent="0.35">
      <c r="B272" s="33" t="str">
        <f>CONCATENATE(PROPER('Raw data'!B275)," ",PROPER('Raw data'!C275))</f>
        <v>Curtice Advani</v>
      </c>
      <c r="C272" s="18" t="s">
        <v>4</v>
      </c>
      <c r="D272" s="18" t="s">
        <v>28</v>
      </c>
      <c r="E272" s="19">
        <v>1071</v>
      </c>
      <c r="F272" s="20">
        <v>270</v>
      </c>
      <c r="G272" s="21">
        <v>10.62</v>
      </c>
      <c r="H272" s="22">
        <v>2867.3999999999996</v>
      </c>
    </row>
    <row r="273" spans="2:8" ht="15.5" x14ac:dyDescent="0.35">
      <c r="B273" s="33" t="str">
        <f>CONCATENATE(PROPER('Raw data'!B276)," ",PROPER('Raw data'!C276))</f>
        <v>Brien Boise</v>
      </c>
      <c r="C273" s="18" t="s">
        <v>9</v>
      </c>
      <c r="D273" s="18" t="s">
        <v>29</v>
      </c>
      <c r="E273" s="19">
        <v>5019</v>
      </c>
      <c r="F273" s="20">
        <v>150</v>
      </c>
      <c r="G273" s="21">
        <v>6.49</v>
      </c>
      <c r="H273" s="22">
        <v>973.5</v>
      </c>
    </row>
    <row r="274" spans="2:8" ht="15.5" x14ac:dyDescent="0.35">
      <c r="B274" s="33" t="str">
        <f>CONCATENATE(PROPER('Raw data'!B277)," ",PROPER('Raw data'!C277))</f>
        <v>Barr Faughny</v>
      </c>
      <c r="C274" s="18" t="s">
        <v>1</v>
      </c>
      <c r="D274" s="18" t="s">
        <v>32</v>
      </c>
      <c r="E274" s="19">
        <v>2863</v>
      </c>
      <c r="F274" s="20">
        <v>42</v>
      </c>
      <c r="G274" s="21">
        <v>11.73</v>
      </c>
      <c r="H274" s="22">
        <v>492.66</v>
      </c>
    </row>
    <row r="275" spans="2:8" ht="15.5" x14ac:dyDescent="0.35">
      <c r="B275" s="33" t="str">
        <f>CONCATENATE(PROPER('Raw data'!B278)," ",PROPER('Raw data'!C278))</f>
        <v>Ram Mahesh</v>
      </c>
      <c r="C275" s="18" t="s">
        <v>4</v>
      </c>
      <c r="D275" s="18" t="s">
        <v>27</v>
      </c>
      <c r="E275" s="19">
        <v>1617</v>
      </c>
      <c r="F275" s="20">
        <v>126</v>
      </c>
      <c r="G275" s="21">
        <v>7.16</v>
      </c>
      <c r="H275" s="22">
        <v>902.16</v>
      </c>
    </row>
    <row r="276" spans="2:8" ht="15.5" x14ac:dyDescent="0.35">
      <c r="B276" s="33" t="str">
        <f>CONCATENATE(PROPER('Raw data'!B279)," ",PROPER('Raw data'!C279))</f>
        <v>Curtice Advani</v>
      </c>
      <c r="C276" s="18" t="s">
        <v>1</v>
      </c>
      <c r="D276" s="18" t="s">
        <v>37</v>
      </c>
      <c r="E276" s="19">
        <v>6818</v>
      </c>
      <c r="F276" s="20">
        <v>6</v>
      </c>
      <c r="G276" s="21">
        <v>5.6</v>
      </c>
      <c r="H276" s="22">
        <v>33.599999999999994</v>
      </c>
    </row>
    <row r="277" spans="2:8" ht="15.5" x14ac:dyDescent="0.35">
      <c r="B277" s="33" t="str">
        <f>CONCATENATE(PROPER('Raw data'!B280)," ",PROPER('Raw data'!C280))</f>
        <v>Gunar Cockshoot</v>
      </c>
      <c r="C277" s="18" t="s">
        <v>4</v>
      </c>
      <c r="D277" s="18" t="s">
        <v>32</v>
      </c>
      <c r="E277" s="19">
        <v>6657</v>
      </c>
      <c r="F277" s="20">
        <v>276</v>
      </c>
      <c r="G277" s="21">
        <v>11.73</v>
      </c>
      <c r="H277" s="22">
        <v>3237.48</v>
      </c>
    </row>
    <row r="278" spans="2:8" ht="15.5" x14ac:dyDescent="0.35">
      <c r="B278" s="33" t="str">
        <f>CONCATENATE(PROPER('Raw data'!B281)," ",PROPER('Raw data'!C281))</f>
        <v>Gunar Cockshoot</v>
      </c>
      <c r="C278" s="18" t="s">
        <v>25</v>
      </c>
      <c r="D278" s="18" t="s">
        <v>23</v>
      </c>
      <c r="E278" s="19">
        <v>2919</v>
      </c>
      <c r="F278" s="20">
        <v>93</v>
      </c>
      <c r="G278" s="21">
        <v>3.11</v>
      </c>
      <c r="H278" s="22">
        <v>289.22999999999996</v>
      </c>
    </row>
    <row r="279" spans="2:8" ht="15.5" x14ac:dyDescent="0.35">
      <c r="B279" s="33" t="str">
        <f>CONCATENATE(PROPER('Raw data'!B282)," ",PROPER('Raw data'!C282))</f>
        <v>Barr Faughny</v>
      </c>
      <c r="C279" s="18" t="s">
        <v>9</v>
      </c>
      <c r="D279" s="18" t="s">
        <v>16</v>
      </c>
      <c r="E279" s="19">
        <v>3094</v>
      </c>
      <c r="F279" s="20">
        <v>246</v>
      </c>
      <c r="G279" s="21">
        <v>5.79</v>
      </c>
      <c r="H279" s="22">
        <v>1424.34</v>
      </c>
    </row>
    <row r="280" spans="2:8" ht="15.5" x14ac:dyDescent="0.35">
      <c r="B280" s="33" t="str">
        <f>CONCATENATE(PROPER('Raw data'!B283)," ",PROPER('Raw data'!C283))</f>
        <v>Curtice Advani</v>
      </c>
      <c r="C280" s="18" t="s">
        <v>12</v>
      </c>
      <c r="D280" s="18" t="s">
        <v>33</v>
      </c>
      <c r="E280" s="19">
        <v>2989</v>
      </c>
      <c r="F280" s="20">
        <v>3</v>
      </c>
      <c r="G280" s="21">
        <v>4.97</v>
      </c>
      <c r="H280" s="22">
        <v>14.91</v>
      </c>
    </row>
    <row r="281" spans="2:8" ht="15.5" x14ac:dyDescent="0.35">
      <c r="B281" s="33" t="str">
        <f>CONCATENATE(PROPER('Raw data'!B284)," ",PROPER('Raw data'!C284))</f>
        <v>Brien Boise</v>
      </c>
      <c r="C281" s="18" t="s">
        <v>15</v>
      </c>
      <c r="D281" s="18" t="s">
        <v>34</v>
      </c>
      <c r="E281" s="19">
        <v>2268</v>
      </c>
      <c r="F281" s="20">
        <v>63</v>
      </c>
      <c r="G281" s="21">
        <v>16.73</v>
      </c>
      <c r="H281" s="22">
        <v>1053.99</v>
      </c>
    </row>
    <row r="282" spans="2:8" ht="15.5" x14ac:dyDescent="0.35">
      <c r="B282" s="33" t="str">
        <f>CONCATENATE(PROPER('Raw data'!B285)," ",PROPER('Raw data'!C285))</f>
        <v>Gigi Bohling</v>
      </c>
      <c r="C282" s="18" t="s">
        <v>4</v>
      </c>
      <c r="D282" s="18" t="s">
        <v>16</v>
      </c>
      <c r="E282" s="19">
        <v>4753</v>
      </c>
      <c r="F282" s="20">
        <v>246</v>
      </c>
      <c r="G282" s="21">
        <v>5.79</v>
      </c>
      <c r="H282" s="22">
        <v>1424.34</v>
      </c>
    </row>
    <row r="283" spans="2:8" ht="15.5" x14ac:dyDescent="0.35">
      <c r="B283" s="33" t="str">
        <f>CONCATENATE(PROPER('Raw data'!B286)," ",PROPER('Raw data'!C286))</f>
        <v>Barr Faughny</v>
      </c>
      <c r="C283" s="18" t="s">
        <v>25</v>
      </c>
      <c r="D283" s="18" t="s">
        <v>31</v>
      </c>
      <c r="E283" s="19">
        <v>7511</v>
      </c>
      <c r="F283" s="20">
        <v>120</v>
      </c>
      <c r="G283" s="21">
        <v>7.64</v>
      </c>
      <c r="H283" s="22">
        <v>916.8</v>
      </c>
    </row>
    <row r="284" spans="2:8" ht="15.5" x14ac:dyDescent="0.35">
      <c r="B284" s="33" t="str">
        <f>CONCATENATE(PROPER('Raw data'!B287)," ",PROPER('Raw data'!C287))</f>
        <v>Barr Faughny</v>
      </c>
      <c r="C284" s="18" t="s">
        <v>15</v>
      </c>
      <c r="D284" s="18" t="s">
        <v>16</v>
      </c>
      <c r="E284" s="19">
        <v>4326</v>
      </c>
      <c r="F284" s="20">
        <v>348</v>
      </c>
      <c r="G284" s="21">
        <v>5.79</v>
      </c>
      <c r="H284" s="22">
        <v>2014.92</v>
      </c>
    </row>
    <row r="285" spans="2:8" ht="15.5" x14ac:dyDescent="0.35">
      <c r="B285" s="33" t="str">
        <f>CONCATENATE(PROPER('Raw data'!B288)," ",PROPER('Raw data'!C288))</f>
        <v>Carla Molina</v>
      </c>
      <c r="C285" s="18" t="s">
        <v>25</v>
      </c>
      <c r="D285" s="18" t="s">
        <v>29</v>
      </c>
      <c r="E285" s="19">
        <v>4935</v>
      </c>
      <c r="F285" s="20">
        <v>126</v>
      </c>
      <c r="G285" s="21">
        <v>6.49</v>
      </c>
      <c r="H285" s="22">
        <v>817.74</v>
      </c>
    </row>
    <row r="286" spans="2:8" ht="15.5" x14ac:dyDescent="0.35">
      <c r="B286" s="33" t="str">
        <f>CONCATENATE(PROPER('Raw data'!B289)," ",PROPER('Raw data'!C289))</f>
        <v>Curtice Advani</v>
      </c>
      <c r="C286" s="18" t="s">
        <v>4</v>
      </c>
      <c r="D286" s="18" t="s">
        <v>2</v>
      </c>
      <c r="E286" s="19">
        <v>4781</v>
      </c>
      <c r="F286" s="20">
        <v>123</v>
      </c>
      <c r="G286" s="21">
        <v>14.49</v>
      </c>
      <c r="H286" s="22">
        <v>1782.27</v>
      </c>
    </row>
    <row r="287" spans="2:8" ht="15.5" x14ac:dyDescent="0.35">
      <c r="B287" s="33" t="str">
        <f>CONCATENATE(PROPER('Raw data'!B290)," ",PROPER('Raw data'!C290))</f>
        <v>Gigi Bohling</v>
      </c>
      <c r="C287" s="18" t="s">
        <v>15</v>
      </c>
      <c r="D287" s="18" t="s">
        <v>13</v>
      </c>
      <c r="E287" s="19">
        <v>7483</v>
      </c>
      <c r="F287" s="20">
        <v>45</v>
      </c>
      <c r="G287" s="21">
        <v>13.15</v>
      </c>
      <c r="H287" s="22">
        <v>591.75</v>
      </c>
    </row>
    <row r="288" spans="2:8" ht="15.5" x14ac:dyDescent="0.35">
      <c r="B288" s="33" t="str">
        <f>CONCATENATE(PROPER('Raw data'!B291)," ",PROPER('Raw data'!C291))</f>
        <v>Oby Sorrel</v>
      </c>
      <c r="C288" s="18" t="s">
        <v>15</v>
      </c>
      <c r="D288" s="18" t="s">
        <v>7</v>
      </c>
      <c r="E288" s="19">
        <v>6860</v>
      </c>
      <c r="F288" s="20">
        <v>126</v>
      </c>
      <c r="G288" s="21">
        <v>11.88</v>
      </c>
      <c r="H288" s="22">
        <v>1496.88</v>
      </c>
    </row>
    <row r="289" spans="2:8" ht="15.5" x14ac:dyDescent="0.35">
      <c r="B289" s="33" t="str">
        <f>CONCATENATE(PROPER('Raw data'!B292)," ",PROPER('Raw data'!C292))</f>
        <v>Ram Mahesh</v>
      </c>
      <c r="C289" s="18" t="s">
        <v>1</v>
      </c>
      <c r="D289" s="18" t="s">
        <v>27</v>
      </c>
      <c r="E289" s="19">
        <v>9002</v>
      </c>
      <c r="F289" s="20">
        <v>72</v>
      </c>
      <c r="G289" s="21">
        <v>7.16</v>
      </c>
      <c r="H289" s="22">
        <v>515.52</v>
      </c>
    </row>
    <row r="290" spans="2:8" ht="15.5" x14ac:dyDescent="0.35">
      <c r="B290" s="33" t="str">
        <f>CONCATENATE(PROPER('Raw data'!B293)," ",PROPER('Raw data'!C293))</f>
        <v>Curtice Advani</v>
      </c>
      <c r="C290" s="18" t="s">
        <v>9</v>
      </c>
      <c r="D290" s="18" t="s">
        <v>27</v>
      </c>
      <c r="E290" s="19">
        <v>1400</v>
      </c>
      <c r="F290" s="20">
        <v>135</v>
      </c>
      <c r="G290" s="21">
        <v>7.16</v>
      </c>
      <c r="H290" s="22">
        <v>966.6</v>
      </c>
    </row>
    <row r="291" spans="2:8" ht="15.5" x14ac:dyDescent="0.35">
      <c r="B291" s="33" t="str">
        <f>CONCATENATE(PROPER('Raw data'!B294)," ",PROPER('Raw data'!C294))</f>
        <v>Oby Sorrel</v>
      </c>
      <c r="C291" s="18" t="s">
        <v>25</v>
      </c>
      <c r="D291" s="18" t="s">
        <v>17</v>
      </c>
      <c r="E291" s="19">
        <v>4053</v>
      </c>
      <c r="F291" s="20">
        <v>24</v>
      </c>
      <c r="G291" s="21">
        <v>9.77</v>
      </c>
      <c r="H291" s="22">
        <v>234.48</v>
      </c>
    </row>
    <row r="292" spans="2:8" ht="15.5" x14ac:dyDescent="0.35">
      <c r="B292" s="33" t="str">
        <f>CONCATENATE(PROPER('Raw data'!B295)," ",PROPER('Raw data'!C295))</f>
        <v>Ches Bonnell</v>
      </c>
      <c r="C292" s="18" t="s">
        <v>9</v>
      </c>
      <c r="D292" s="18" t="s">
        <v>16</v>
      </c>
      <c r="E292" s="19">
        <v>2149</v>
      </c>
      <c r="F292" s="20">
        <v>117</v>
      </c>
      <c r="G292" s="21">
        <v>5.79</v>
      </c>
      <c r="H292" s="22">
        <v>677.43</v>
      </c>
    </row>
    <row r="293" spans="2:8" ht="15.5" x14ac:dyDescent="0.35">
      <c r="B293" s="33" t="str">
        <f>CONCATENATE(PROPER('Raw data'!B296)," ",PROPER('Raw data'!C296))</f>
        <v>Gunar Cockshoot</v>
      </c>
      <c r="C293" s="18" t="s">
        <v>12</v>
      </c>
      <c r="D293" s="18" t="s">
        <v>27</v>
      </c>
      <c r="E293" s="19">
        <v>3640</v>
      </c>
      <c r="F293" s="20">
        <v>51</v>
      </c>
      <c r="G293" s="21">
        <v>7.16</v>
      </c>
      <c r="H293" s="22">
        <v>365.16</v>
      </c>
    </row>
    <row r="294" spans="2:8" ht="15.5" x14ac:dyDescent="0.35">
      <c r="B294" s="33" t="str">
        <f>CONCATENATE(PROPER('Raw data'!B297)," ",PROPER('Raw data'!C297))</f>
        <v>Barr Faughny</v>
      </c>
      <c r="C294" s="18" t="s">
        <v>12</v>
      </c>
      <c r="D294" s="18" t="s">
        <v>29</v>
      </c>
      <c r="E294" s="19">
        <v>630</v>
      </c>
      <c r="F294" s="20">
        <v>36</v>
      </c>
      <c r="G294" s="21">
        <v>6.49</v>
      </c>
      <c r="H294" s="22">
        <v>233.64000000000001</v>
      </c>
    </row>
    <row r="295" spans="2:8" ht="15.5" x14ac:dyDescent="0.35">
      <c r="B295" s="33" t="str">
        <f>CONCATENATE(PROPER('Raw data'!B298)," ",PROPER('Raw data'!C298))</f>
        <v>Husein Augar</v>
      </c>
      <c r="C295" s="18" t="s">
        <v>4</v>
      </c>
      <c r="D295" s="18" t="s">
        <v>34</v>
      </c>
      <c r="E295" s="19">
        <v>2429</v>
      </c>
      <c r="F295" s="20">
        <v>144</v>
      </c>
      <c r="G295" s="21">
        <v>16.73</v>
      </c>
      <c r="H295" s="22">
        <v>2409.12</v>
      </c>
    </row>
    <row r="296" spans="2:8" ht="15.5" x14ac:dyDescent="0.35">
      <c r="B296" s="33" t="str">
        <f>CONCATENATE(PROPER('Raw data'!B299)," ",PROPER('Raw data'!C299))</f>
        <v>Husein Augar</v>
      </c>
      <c r="C296" s="18" t="s">
        <v>9</v>
      </c>
      <c r="D296" s="18" t="s">
        <v>13</v>
      </c>
      <c r="E296" s="19">
        <v>2142</v>
      </c>
      <c r="F296" s="20">
        <v>114</v>
      </c>
      <c r="G296" s="21">
        <v>13.15</v>
      </c>
      <c r="H296" s="22">
        <v>1499.1000000000001</v>
      </c>
    </row>
    <row r="297" spans="2:8" ht="15.5" x14ac:dyDescent="0.35">
      <c r="B297" s="33" t="str">
        <f>CONCATENATE(PROPER('Raw data'!B300)," ",PROPER('Raw data'!C300))</f>
        <v>Ches Bonnell</v>
      </c>
      <c r="C297" s="18" t="s">
        <v>1</v>
      </c>
      <c r="D297" s="18" t="s">
        <v>2</v>
      </c>
      <c r="E297" s="19">
        <v>6454</v>
      </c>
      <c r="F297" s="20">
        <v>54</v>
      </c>
      <c r="G297" s="21">
        <v>14.49</v>
      </c>
      <c r="H297" s="22">
        <v>782.46</v>
      </c>
    </row>
    <row r="298" spans="2:8" ht="15.5" x14ac:dyDescent="0.35">
      <c r="B298" s="33" t="str">
        <f>CONCATENATE(PROPER('Raw data'!B301)," ",PROPER('Raw data'!C301))</f>
        <v>Ches Bonnell</v>
      </c>
      <c r="C298" s="18" t="s">
        <v>1</v>
      </c>
      <c r="D298" s="18" t="s">
        <v>24</v>
      </c>
      <c r="E298" s="19">
        <v>4487</v>
      </c>
      <c r="F298" s="20">
        <v>333</v>
      </c>
      <c r="G298" s="21">
        <v>8.7899999999999991</v>
      </c>
      <c r="H298" s="22">
        <v>2927.0699999999997</v>
      </c>
    </row>
    <row r="299" spans="2:8" ht="15.5" x14ac:dyDescent="0.35">
      <c r="B299" s="33" t="str">
        <f>CONCATENATE(PROPER('Raw data'!B302)," ",PROPER('Raw data'!C302))</f>
        <v>Gunar Cockshoot</v>
      </c>
      <c r="C299" s="18" t="s">
        <v>1</v>
      </c>
      <c r="D299" s="18" t="s">
        <v>7</v>
      </c>
      <c r="E299" s="19">
        <v>938</v>
      </c>
      <c r="F299" s="20">
        <v>366</v>
      </c>
      <c r="G299" s="21">
        <v>11.88</v>
      </c>
      <c r="H299" s="22">
        <v>4348.08</v>
      </c>
    </row>
    <row r="300" spans="2:8" ht="15.5" x14ac:dyDescent="0.35">
      <c r="B300" s="33" t="str">
        <f>CONCATENATE(PROPER('Raw data'!B303)," ",PROPER('Raw data'!C303))</f>
        <v>Gunar Cockshoot</v>
      </c>
      <c r="C300" s="18" t="s">
        <v>15</v>
      </c>
      <c r="D300" s="18" t="s">
        <v>37</v>
      </c>
      <c r="E300" s="19">
        <v>8841</v>
      </c>
      <c r="F300" s="20">
        <v>303</v>
      </c>
      <c r="G300" s="21">
        <v>5.6</v>
      </c>
      <c r="H300" s="22">
        <v>1696.8</v>
      </c>
    </row>
    <row r="301" spans="2:8" ht="15.5" x14ac:dyDescent="0.35">
      <c r="B301" s="33" t="str">
        <f>CONCATENATE(PROPER('Raw data'!B304)," ",PROPER('Raw data'!C304))</f>
        <v>Barr Faughny</v>
      </c>
      <c r="C301" s="18" t="s">
        <v>12</v>
      </c>
      <c r="D301" s="18" t="s">
        <v>14</v>
      </c>
      <c r="E301" s="19">
        <v>4018</v>
      </c>
      <c r="F301" s="20">
        <v>126</v>
      </c>
      <c r="G301" s="21">
        <v>12.37</v>
      </c>
      <c r="H301" s="22">
        <v>1558.62</v>
      </c>
    </row>
    <row r="302" spans="2:8" ht="15.5" x14ac:dyDescent="0.35">
      <c r="B302" s="33" t="str">
        <f>CONCATENATE(PROPER('Raw data'!B305)," ",PROPER('Raw data'!C305))</f>
        <v>Carla Molina</v>
      </c>
      <c r="C302" s="18" t="s">
        <v>1</v>
      </c>
      <c r="D302" s="18" t="s">
        <v>32</v>
      </c>
      <c r="E302" s="19">
        <v>714</v>
      </c>
      <c r="F302" s="20">
        <v>231</v>
      </c>
      <c r="G302" s="21">
        <v>11.73</v>
      </c>
      <c r="H302" s="22">
        <v>2709.63</v>
      </c>
    </row>
    <row r="303" spans="2:8" ht="15.5" x14ac:dyDescent="0.35">
      <c r="B303" s="33" t="str">
        <f>CONCATENATE(PROPER('Raw data'!B306)," ",PROPER('Raw data'!C306))</f>
        <v>Husein Augar</v>
      </c>
      <c r="C303" s="23" t="s">
        <v>15</v>
      </c>
      <c r="D303" s="23" t="s">
        <v>13</v>
      </c>
      <c r="E303" s="24">
        <v>3850</v>
      </c>
      <c r="F303" s="25">
        <v>102</v>
      </c>
      <c r="G303" s="26">
        <v>13.15</v>
      </c>
      <c r="H303" s="27">
        <v>1341.3</v>
      </c>
    </row>
    <row r="304" spans="2:8" x14ac:dyDescent="0.35">
      <c r="E304" s="1"/>
      <c r="F304" s="2"/>
      <c r="G304" s="3"/>
      <c r="H304" s="3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O46"/>
  <sheetViews>
    <sheetView showGridLines="0" topLeftCell="A4" workbookViewId="0">
      <selection activeCell="H20" sqref="H20"/>
    </sheetView>
  </sheetViews>
  <sheetFormatPr defaultRowHeight="14.5" x14ac:dyDescent="0.35"/>
  <cols>
    <col min="3" max="3" width="17.26953125" customWidth="1"/>
    <col min="4" max="4" width="17.1796875" customWidth="1"/>
    <col min="5" max="5" width="19.1796875" customWidth="1"/>
    <col min="7" max="7" width="9.1796875" customWidth="1"/>
    <col min="15" max="15" width="21.453125" customWidth="1"/>
  </cols>
  <sheetData>
    <row r="1" spans="2:15" ht="49.5" customHeight="1" thickBot="1" x14ac:dyDescent="0.4">
      <c r="B1" s="103" t="s">
        <v>75</v>
      </c>
      <c r="C1" s="104"/>
      <c r="D1" s="104"/>
      <c r="E1" s="104"/>
      <c r="F1" s="104"/>
      <c r="G1" s="105"/>
    </row>
    <row r="2" spans="2:15" x14ac:dyDescent="0.35">
      <c r="B2" s="28"/>
      <c r="C2" s="29"/>
      <c r="D2" s="29"/>
      <c r="E2" s="29"/>
      <c r="F2" s="29"/>
      <c r="G2" s="30"/>
    </row>
    <row r="3" spans="2:15" ht="15" thickBot="1" x14ac:dyDescent="0.4">
      <c r="B3" s="31"/>
      <c r="G3" s="32"/>
    </row>
    <row r="4" spans="2:15" ht="19" thickBot="1" x14ac:dyDescent="0.5">
      <c r="B4" s="31"/>
      <c r="C4" s="8"/>
      <c r="D4" s="52" t="s">
        <v>42</v>
      </c>
      <c r="E4" s="52" t="s">
        <v>43</v>
      </c>
      <c r="G4" s="32"/>
      <c r="O4" s="66" t="s">
        <v>89</v>
      </c>
    </row>
    <row r="5" spans="2:15" ht="18.5" x14ac:dyDescent="0.45">
      <c r="B5" s="31"/>
      <c r="C5" s="55" t="s">
        <v>78</v>
      </c>
      <c r="D5" s="51">
        <f>AVERAGE(Table4[Amount])</f>
        <v>4136.2299999999996</v>
      </c>
      <c r="E5" s="54">
        <f>AVERAGE(Table4[Units])</f>
        <v>152.19999999999999</v>
      </c>
      <c r="G5" s="32"/>
      <c r="O5" s="65" t="s">
        <v>0</v>
      </c>
    </row>
    <row r="6" spans="2:15" ht="18.5" x14ac:dyDescent="0.45">
      <c r="B6" s="31"/>
      <c r="C6" s="55" t="s">
        <v>79</v>
      </c>
      <c r="D6" s="51">
        <f>MEDIAN(Table4[Amount])</f>
        <v>3437</v>
      </c>
      <c r="E6" s="54">
        <f>MEDIAN(Table4[Units])</f>
        <v>124.5</v>
      </c>
      <c r="G6" s="32"/>
      <c r="O6" s="63" t="s">
        <v>3</v>
      </c>
    </row>
    <row r="7" spans="2:15" ht="18.5" x14ac:dyDescent="0.45">
      <c r="B7" s="31"/>
      <c r="C7" s="55" t="s">
        <v>80</v>
      </c>
      <c r="D7" s="51">
        <f>MIN(Table4[Amount])</f>
        <v>0</v>
      </c>
      <c r="E7" s="54">
        <f>MIN(Table4[Units])</f>
        <v>0</v>
      </c>
      <c r="G7" s="32"/>
      <c r="O7" s="63" t="s">
        <v>6</v>
      </c>
    </row>
    <row r="8" spans="2:15" ht="18.5" x14ac:dyDescent="0.45">
      <c r="B8" s="31"/>
      <c r="C8" s="55" t="s">
        <v>81</v>
      </c>
      <c r="D8" s="51">
        <f>MAX(Table4[Amount])</f>
        <v>16184</v>
      </c>
      <c r="E8" s="54">
        <f>MAX(Table4[Units])</f>
        <v>525</v>
      </c>
      <c r="G8" s="32"/>
      <c r="O8" s="63" t="s">
        <v>8</v>
      </c>
    </row>
    <row r="9" spans="2:15" ht="18.5" x14ac:dyDescent="0.45">
      <c r="B9" s="31"/>
      <c r="C9" s="55" t="s">
        <v>82</v>
      </c>
      <c r="D9" s="51">
        <f>D8-D7</f>
        <v>16184</v>
      </c>
      <c r="E9" s="54">
        <f>E8-E7</f>
        <v>525</v>
      </c>
      <c r="G9" s="32"/>
      <c r="O9" s="63" t="s">
        <v>11</v>
      </c>
    </row>
    <row r="10" spans="2:15" ht="18.5" x14ac:dyDescent="0.45">
      <c r="B10" s="31"/>
      <c r="C10" s="9"/>
      <c r="D10" s="9"/>
      <c r="E10" s="54"/>
      <c r="G10" s="32"/>
      <c r="O10" s="63" t="s">
        <v>18</v>
      </c>
    </row>
    <row r="11" spans="2:15" ht="18.5" x14ac:dyDescent="0.45">
      <c r="B11" s="31"/>
      <c r="C11" s="55" t="s">
        <v>83</v>
      </c>
      <c r="D11" s="51">
        <f>_xlfn.PERCENTILE.EXC(Table4[Amount],0.25)</f>
        <v>1652</v>
      </c>
      <c r="E11" s="54">
        <f>_xlfn.PERCENTILE.EXC(Table4[Units],0.25)</f>
        <v>54</v>
      </c>
      <c r="G11" s="32"/>
      <c r="O11" s="63" t="s">
        <v>20</v>
      </c>
    </row>
    <row r="12" spans="2:15" ht="18.5" x14ac:dyDescent="0.45">
      <c r="B12" s="31"/>
      <c r="C12" s="55" t="s">
        <v>84</v>
      </c>
      <c r="D12" s="51">
        <f>_xlfn.PERCENTILE.EXC(Table4[Amount],0.75)</f>
        <v>6245.75</v>
      </c>
      <c r="E12" s="54">
        <f>_xlfn.PERCENTILE.EXC(Table4[Units],0.75)</f>
        <v>223.5</v>
      </c>
      <c r="G12" s="32"/>
      <c r="O12" s="63" t="s">
        <v>21</v>
      </c>
    </row>
    <row r="13" spans="2:15" x14ac:dyDescent="0.35">
      <c r="B13" s="31"/>
      <c r="G13" s="32"/>
      <c r="O13" s="63" t="s">
        <v>22</v>
      </c>
    </row>
    <row r="14" spans="2:15" ht="18.75" customHeight="1" thickBot="1" x14ac:dyDescent="0.5">
      <c r="B14" s="106" t="s">
        <v>85</v>
      </c>
      <c r="C14" s="107"/>
      <c r="D14" s="107"/>
      <c r="E14" s="9">
        <f>COUNTA(O25:O46)</f>
        <v>22</v>
      </c>
      <c r="G14" s="32"/>
      <c r="O14" s="64" t="s">
        <v>30</v>
      </c>
    </row>
    <row r="15" spans="2:15" ht="18.75" customHeight="1" thickBot="1" x14ac:dyDescent="0.5">
      <c r="B15" s="106" t="s">
        <v>86</v>
      </c>
      <c r="C15" s="107"/>
      <c r="D15" s="107"/>
      <c r="E15" s="9">
        <f>COUNTA((O5:O14))</f>
        <v>10</v>
      </c>
      <c r="G15" s="32"/>
    </row>
    <row r="16" spans="2:15" ht="18.75" customHeight="1" thickBot="1" x14ac:dyDescent="0.5">
      <c r="B16" s="108" t="s">
        <v>88</v>
      </c>
      <c r="C16" s="109"/>
      <c r="D16" s="109"/>
      <c r="E16" s="70">
        <f>COUNTA((O17:O22))</f>
        <v>6</v>
      </c>
      <c r="F16" s="39"/>
      <c r="G16" s="40"/>
      <c r="O16" s="67" t="s">
        <v>90</v>
      </c>
    </row>
    <row r="17" spans="5:15" ht="18.5" x14ac:dyDescent="0.45">
      <c r="E17" s="8"/>
      <c r="O17" s="68" t="s">
        <v>1</v>
      </c>
    </row>
    <row r="18" spans="5:15" x14ac:dyDescent="0.35">
      <c r="O18" s="63" t="s">
        <v>4</v>
      </c>
    </row>
    <row r="19" spans="5:15" x14ac:dyDescent="0.35">
      <c r="O19" s="63" t="s">
        <v>9</v>
      </c>
    </row>
    <row r="20" spans="5:15" x14ac:dyDescent="0.35">
      <c r="O20" s="63" t="s">
        <v>12</v>
      </c>
    </row>
    <row r="21" spans="5:15" x14ac:dyDescent="0.35">
      <c r="O21" s="63" t="s">
        <v>15</v>
      </c>
    </row>
    <row r="22" spans="5:15" ht="15" thickBot="1" x14ac:dyDescent="0.4">
      <c r="O22" s="64" t="s">
        <v>25</v>
      </c>
    </row>
    <row r="23" spans="5:15" ht="15" thickBot="1" x14ac:dyDescent="0.4"/>
    <row r="24" spans="5:15" ht="16" thickBot="1" x14ac:dyDescent="0.4">
      <c r="O24" s="67" t="s">
        <v>91</v>
      </c>
    </row>
    <row r="25" spans="5:15" x14ac:dyDescent="0.35">
      <c r="O25" s="68" t="s">
        <v>2</v>
      </c>
    </row>
    <row r="26" spans="5:15" x14ac:dyDescent="0.35">
      <c r="O26" s="63" t="s">
        <v>5</v>
      </c>
    </row>
    <row r="27" spans="5:15" x14ac:dyDescent="0.35">
      <c r="O27" s="63" t="s">
        <v>7</v>
      </c>
    </row>
    <row r="28" spans="5:15" x14ac:dyDescent="0.35">
      <c r="O28" s="63" t="s">
        <v>10</v>
      </c>
    </row>
    <row r="29" spans="5:15" x14ac:dyDescent="0.35">
      <c r="O29" s="63" t="s">
        <v>13</v>
      </c>
    </row>
    <row r="30" spans="5:15" x14ac:dyDescent="0.35">
      <c r="O30" s="63" t="s">
        <v>14</v>
      </c>
    </row>
    <row r="31" spans="5:15" x14ac:dyDescent="0.35">
      <c r="O31" s="63" t="s">
        <v>16</v>
      </c>
    </row>
    <row r="32" spans="5:15" x14ac:dyDescent="0.35">
      <c r="O32" s="63" t="s">
        <v>17</v>
      </c>
    </row>
    <row r="33" spans="15:15" x14ac:dyDescent="0.35">
      <c r="O33" s="63" t="s">
        <v>19</v>
      </c>
    </row>
    <row r="34" spans="15:15" x14ac:dyDescent="0.35">
      <c r="O34" s="63" t="s">
        <v>23</v>
      </c>
    </row>
    <row r="35" spans="15:15" x14ac:dyDescent="0.35">
      <c r="O35" s="63" t="s">
        <v>24</v>
      </c>
    </row>
    <row r="36" spans="15:15" x14ac:dyDescent="0.35">
      <c r="O36" s="63" t="s">
        <v>26</v>
      </c>
    </row>
    <row r="37" spans="15:15" x14ac:dyDescent="0.35">
      <c r="O37" s="63" t="s">
        <v>27</v>
      </c>
    </row>
    <row r="38" spans="15:15" x14ac:dyDescent="0.35">
      <c r="O38" s="63" t="s">
        <v>28</v>
      </c>
    </row>
    <row r="39" spans="15:15" x14ac:dyDescent="0.35">
      <c r="O39" s="63" t="s">
        <v>29</v>
      </c>
    </row>
    <row r="40" spans="15:15" x14ac:dyDescent="0.35">
      <c r="O40" s="63" t="s">
        <v>31</v>
      </c>
    </row>
    <row r="41" spans="15:15" x14ac:dyDescent="0.35">
      <c r="O41" s="63" t="s">
        <v>32</v>
      </c>
    </row>
    <row r="42" spans="15:15" x14ac:dyDescent="0.35">
      <c r="O42" s="63" t="s">
        <v>33</v>
      </c>
    </row>
    <row r="43" spans="15:15" x14ac:dyDescent="0.35">
      <c r="O43" s="63" t="s">
        <v>34</v>
      </c>
    </row>
    <row r="44" spans="15:15" x14ac:dyDescent="0.35">
      <c r="O44" s="63" t="s">
        <v>35</v>
      </c>
    </row>
    <row r="45" spans="15:15" x14ac:dyDescent="0.35">
      <c r="O45" s="63" t="s">
        <v>36</v>
      </c>
    </row>
    <row r="46" spans="15:15" ht="15" thickBot="1" x14ac:dyDescent="0.4">
      <c r="O46" s="64" t="s">
        <v>37</v>
      </c>
    </row>
  </sheetData>
  <mergeCells count="4">
    <mergeCell ref="B1:G1"/>
    <mergeCell ref="B14:D14"/>
    <mergeCell ref="B15:D15"/>
    <mergeCell ref="B16:D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P304"/>
  <sheetViews>
    <sheetView showGridLines="0" workbookViewId="0">
      <selection activeCell="J16" sqref="J16"/>
    </sheetView>
  </sheetViews>
  <sheetFormatPr defaultRowHeight="14.5" x14ac:dyDescent="0.35"/>
  <cols>
    <col min="2" max="2" width="19.453125" customWidth="1"/>
    <col min="3" max="3" width="18.54296875" customWidth="1"/>
    <col min="4" max="4" width="21.81640625" bestFit="1" customWidth="1"/>
    <col min="5" max="5" width="15" bestFit="1" customWidth="1"/>
    <col min="6" max="6" width="11.81640625" bestFit="1" customWidth="1"/>
    <col min="7" max="7" width="18.54296875" customWidth="1"/>
    <col min="8" max="8" width="12.26953125" customWidth="1"/>
  </cols>
  <sheetData>
    <row r="1" spans="2:16" ht="45.75" customHeight="1" x14ac:dyDescent="0.35">
      <c r="B1" s="110" t="s">
        <v>87</v>
      </c>
      <c r="C1" s="110"/>
      <c r="D1" s="110"/>
      <c r="E1" s="110"/>
      <c r="F1" s="110"/>
      <c r="G1" s="71"/>
      <c r="H1" s="71"/>
      <c r="I1" s="71"/>
      <c r="J1" s="71"/>
      <c r="K1" s="71"/>
      <c r="L1" s="71"/>
      <c r="M1" s="71"/>
      <c r="N1" s="71"/>
      <c r="O1" s="71"/>
      <c r="P1" s="71"/>
    </row>
    <row r="3" spans="2:16" ht="15" thickBot="1" x14ac:dyDescent="0.4"/>
    <row r="4" spans="2:16" ht="18.5" x14ac:dyDescent="0.35">
      <c r="B4" s="57" t="s">
        <v>40</v>
      </c>
      <c r="C4" s="58" t="s">
        <v>41</v>
      </c>
      <c r="D4" s="58" t="s">
        <v>38</v>
      </c>
      <c r="E4" s="58" t="s">
        <v>42</v>
      </c>
      <c r="F4" s="59" t="s">
        <v>43</v>
      </c>
      <c r="G4" s="56"/>
      <c r="H4" s="56"/>
    </row>
    <row r="5" spans="2:16" x14ac:dyDescent="0.35">
      <c r="B5" s="45" t="s">
        <v>21</v>
      </c>
      <c r="C5" s="4" t="s">
        <v>15</v>
      </c>
      <c r="D5" s="4" t="s">
        <v>29</v>
      </c>
      <c r="E5" s="61">
        <v>4417</v>
      </c>
      <c r="F5" s="46">
        <v>153</v>
      </c>
    </row>
    <row r="6" spans="2:16" x14ac:dyDescent="0.35">
      <c r="B6" s="45" t="s">
        <v>21</v>
      </c>
      <c r="C6" s="4" t="s">
        <v>15</v>
      </c>
      <c r="D6" s="4" t="s">
        <v>35</v>
      </c>
      <c r="E6" s="61">
        <v>6580</v>
      </c>
      <c r="F6" s="46">
        <v>183</v>
      </c>
    </row>
    <row r="7" spans="2:16" x14ac:dyDescent="0.35">
      <c r="B7" s="45" t="s">
        <v>21</v>
      </c>
      <c r="C7" s="4" t="s">
        <v>15</v>
      </c>
      <c r="D7" s="4" t="s">
        <v>26</v>
      </c>
      <c r="E7" s="61">
        <v>56</v>
      </c>
      <c r="F7" s="46">
        <v>51</v>
      </c>
    </row>
    <row r="8" spans="2:16" x14ac:dyDescent="0.35">
      <c r="B8" s="45" t="s">
        <v>21</v>
      </c>
      <c r="C8" s="4" t="s">
        <v>15</v>
      </c>
      <c r="D8" s="4" t="s">
        <v>7</v>
      </c>
      <c r="E8" s="61">
        <v>3549</v>
      </c>
      <c r="F8" s="46">
        <v>3</v>
      </c>
    </row>
    <row r="9" spans="2:16" x14ac:dyDescent="0.35">
      <c r="B9" s="45" t="s">
        <v>21</v>
      </c>
      <c r="C9" s="4" t="s">
        <v>15</v>
      </c>
      <c r="D9" s="4" t="s">
        <v>16</v>
      </c>
      <c r="E9" s="61">
        <v>4326</v>
      </c>
      <c r="F9" s="46">
        <v>348</v>
      </c>
    </row>
    <row r="10" spans="2:16" x14ac:dyDescent="0.35">
      <c r="B10" s="45" t="s">
        <v>21</v>
      </c>
      <c r="C10" s="4" t="s">
        <v>9</v>
      </c>
      <c r="D10" s="4" t="s">
        <v>27</v>
      </c>
      <c r="E10" s="61">
        <v>8211</v>
      </c>
      <c r="F10" s="46">
        <v>75</v>
      </c>
    </row>
    <row r="11" spans="2:16" x14ac:dyDescent="0.35">
      <c r="B11" s="45" t="s">
        <v>21</v>
      </c>
      <c r="C11" s="4" t="s">
        <v>9</v>
      </c>
      <c r="D11" s="4" t="s">
        <v>34</v>
      </c>
      <c r="E11" s="61">
        <v>798</v>
      </c>
      <c r="F11" s="46">
        <v>519</v>
      </c>
    </row>
    <row r="12" spans="2:16" x14ac:dyDescent="0.35">
      <c r="B12" s="45" t="s">
        <v>21</v>
      </c>
      <c r="C12" s="4" t="s">
        <v>9</v>
      </c>
      <c r="D12" s="4" t="s">
        <v>24</v>
      </c>
      <c r="E12" s="61">
        <v>11417</v>
      </c>
      <c r="F12" s="46">
        <v>21</v>
      </c>
    </row>
    <row r="13" spans="2:16" x14ac:dyDescent="0.35">
      <c r="B13" s="45" t="s">
        <v>21</v>
      </c>
      <c r="C13" s="4" t="s">
        <v>9</v>
      </c>
      <c r="D13" s="4" t="s">
        <v>23</v>
      </c>
      <c r="E13" s="61">
        <v>189</v>
      </c>
      <c r="F13" s="46">
        <v>48</v>
      </c>
    </row>
    <row r="14" spans="2:16" x14ac:dyDescent="0.35">
      <c r="B14" s="45" t="s">
        <v>21</v>
      </c>
      <c r="C14" s="4" t="s">
        <v>9</v>
      </c>
      <c r="D14" s="4" t="s">
        <v>16</v>
      </c>
      <c r="E14" s="61">
        <v>3094</v>
      </c>
      <c r="F14" s="46">
        <v>246</v>
      </c>
    </row>
    <row r="15" spans="2:16" x14ac:dyDescent="0.35">
      <c r="B15" s="45" t="s">
        <v>21</v>
      </c>
      <c r="C15" s="4" t="s">
        <v>25</v>
      </c>
      <c r="D15" s="4" t="s">
        <v>26</v>
      </c>
      <c r="E15" s="61">
        <v>252</v>
      </c>
      <c r="F15" s="46">
        <v>54</v>
      </c>
    </row>
    <row r="16" spans="2:16" x14ac:dyDescent="0.35">
      <c r="B16" s="45" t="s">
        <v>21</v>
      </c>
      <c r="C16" s="4" t="s">
        <v>25</v>
      </c>
      <c r="D16" s="4" t="s">
        <v>31</v>
      </c>
      <c r="E16" s="61">
        <v>7511</v>
      </c>
      <c r="F16" s="46">
        <v>120</v>
      </c>
    </row>
    <row r="17" spans="2:6" x14ac:dyDescent="0.35">
      <c r="B17" s="45" t="s">
        <v>21</v>
      </c>
      <c r="C17" s="4" t="s">
        <v>1</v>
      </c>
      <c r="D17" s="4" t="s">
        <v>31</v>
      </c>
      <c r="E17" s="61">
        <v>238</v>
      </c>
      <c r="F17" s="46">
        <v>18</v>
      </c>
    </row>
    <row r="18" spans="2:6" x14ac:dyDescent="0.35">
      <c r="B18" s="45" t="s">
        <v>21</v>
      </c>
      <c r="C18" s="4" t="s">
        <v>1</v>
      </c>
      <c r="D18" s="4" t="s">
        <v>10</v>
      </c>
      <c r="E18" s="61">
        <v>11571</v>
      </c>
      <c r="F18" s="46">
        <v>138</v>
      </c>
    </row>
    <row r="19" spans="2:6" x14ac:dyDescent="0.35">
      <c r="B19" s="45" t="s">
        <v>21</v>
      </c>
      <c r="C19" s="4" t="s">
        <v>1</v>
      </c>
      <c r="D19" s="4" t="s">
        <v>23</v>
      </c>
      <c r="E19" s="61">
        <v>9926</v>
      </c>
      <c r="F19" s="46">
        <v>201</v>
      </c>
    </row>
    <row r="20" spans="2:6" x14ac:dyDescent="0.35">
      <c r="B20" s="45" t="s">
        <v>21</v>
      </c>
      <c r="C20" s="4" t="s">
        <v>1</v>
      </c>
      <c r="D20" s="4" t="s">
        <v>19</v>
      </c>
      <c r="E20" s="61">
        <v>1057</v>
      </c>
      <c r="F20" s="46">
        <v>54</v>
      </c>
    </row>
    <row r="21" spans="2:6" x14ac:dyDescent="0.35">
      <c r="B21" s="45" t="s">
        <v>21</v>
      </c>
      <c r="C21" s="4" t="s">
        <v>1</v>
      </c>
      <c r="D21" s="4" t="s">
        <v>32</v>
      </c>
      <c r="E21" s="61">
        <v>2863</v>
      </c>
      <c r="F21" s="46">
        <v>42</v>
      </c>
    </row>
    <row r="22" spans="2:6" x14ac:dyDescent="0.35">
      <c r="B22" s="45" t="s">
        <v>21</v>
      </c>
      <c r="C22" s="4" t="s">
        <v>12</v>
      </c>
      <c r="D22" s="4" t="s">
        <v>13</v>
      </c>
      <c r="E22" s="61">
        <v>1785</v>
      </c>
      <c r="F22" s="46">
        <v>462</v>
      </c>
    </row>
    <row r="23" spans="2:6" x14ac:dyDescent="0.35">
      <c r="B23" s="45" t="s">
        <v>21</v>
      </c>
      <c r="C23" s="4" t="s">
        <v>12</v>
      </c>
      <c r="D23" s="4" t="s">
        <v>28</v>
      </c>
      <c r="E23" s="61">
        <v>9443</v>
      </c>
      <c r="F23" s="46">
        <v>162</v>
      </c>
    </row>
    <row r="24" spans="2:6" x14ac:dyDescent="0.35">
      <c r="B24" s="45" t="s">
        <v>21</v>
      </c>
      <c r="C24" s="4" t="s">
        <v>12</v>
      </c>
      <c r="D24" s="4" t="s">
        <v>35</v>
      </c>
      <c r="E24" s="61">
        <v>6027</v>
      </c>
      <c r="F24" s="46">
        <v>144</v>
      </c>
    </row>
    <row r="25" spans="2:6" x14ac:dyDescent="0.35">
      <c r="B25" s="45" t="s">
        <v>21</v>
      </c>
      <c r="C25" s="4" t="s">
        <v>12</v>
      </c>
      <c r="D25" s="4" t="s">
        <v>34</v>
      </c>
      <c r="E25" s="61">
        <v>7812</v>
      </c>
      <c r="F25" s="46">
        <v>81</v>
      </c>
    </row>
    <row r="26" spans="2:6" x14ac:dyDescent="0.35">
      <c r="B26" s="45" t="s">
        <v>21</v>
      </c>
      <c r="C26" s="4" t="s">
        <v>12</v>
      </c>
      <c r="D26" s="4" t="s">
        <v>24</v>
      </c>
      <c r="E26" s="61">
        <v>2016</v>
      </c>
      <c r="F26" s="46">
        <v>117</v>
      </c>
    </row>
    <row r="27" spans="2:6" x14ac:dyDescent="0.35">
      <c r="B27" s="45" t="s">
        <v>21</v>
      </c>
      <c r="C27" s="4" t="s">
        <v>12</v>
      </c>
      <c r="D27" s="4" t="s">
        <v>36</v>
      </c>
      <c r="E27" s="61">
        <v>7651</v>
      </c>
      <c r="F27" s="46">
        <v>213</v>
      </c>
    </row>
    <row r="28" spans="2:6" x14ac:dyDescent="0.35">
      <c r="B28" s="45" t="s">
        <v>21</v>
      </c>
      <c r="C28" s="4" t="s">
        <v>12</v>
      </c>
      <c r="D28" s="4" t="s">
        <v>17</v>
      </c>
      <c r="E28" s="61">
        <v>1568</v>
      </c>
      <c r="F28" s="46">
        <v>141</v>
      </c>
    </row>
    <row r="29" spans="2:6" x14ac:dyDescent="0.35">
      <c r="B29" s="45" t="s">
        <v>21</v>
      </c>
      <c r="C29" s="4" t="s">
        <v>12</v>
      </c>
      <c r="D29" s="4" t="s">
        <v>32</v>
      </c>
      <c r="E29" s="61">
        <v>4802</v>
      </c>
      <c r="F29" s="46">
        <v>36</v>
      </c>
    </row>
    <row r="30" spans="2:6" x14ac:dyDescent="0.35">
      <c r="B30" s="45" t="s">
        <v>21</v>
      </c>
      <c r="C30" s="4" t="s">
        <v>12</v>
      </c>
      <c r="D30" s="4" t="s">
        <v>29</v>
      </c>
      <c r="E30" s="61">
        <v>630</v>
      </c>
      <c r="F30" s="46">
        <v>36</v>
      </c>
    </row>
    <row r="31" spans="2:6" x14ac:dyDescent="0.35">
      <c r="B31" s="45" t="s">
        <v>21</v>
      </c>
      <c r="C31" s="4" t="s">
        <v>12</v>
      </c>
      <c r="D31" s="4" t="s">
        <v>14</v>
      </c>
      <c r="E31" s="61">
        <v>4018</v>
      </c>
      <c r="F31" s="46">
        <v>126</v>
      </c>
    </row>
    <row r="32" spans="2:6" x14ac:dyDescent="0.35">
      <c r="B32" s="45" t="s">
        <v>21</v>
      </c>
      <c r="C32" s="4" t="s">
        <v>4</v>
      </c>
      <c r="D32" s="4" t="s">
        <v>31</v>
      </c>
      <c r="E32" s="61">
        <v>553</v>
      </c>
      <c r="F32" s="46">
        <v>15</v>
      </c>
    </row>
    <row r="33" spans="2:6" x14ac:dyDescent="0.35">
      <c r="B33" s="45" t="s">
        <v>21</v>
      </c>
      <c r="C33" s="4" t="s">
        <v>4</v>
      </c>
      <c r="D33" s="4" t="s">
        <v>23</v>
      </c>
      <c r="E33" s="61">
        <v>1589</v>
      </c>
      <c r="F33" s="46">
        <v>303</v>
      </c>
    </row>
    <row r="34" spans="2:6" x14ac:dyDescent="0.35">
      <c r="B34" s="45" t="s">
        <v>3</v>
      </c>
      <c r="C34" s="4" t="s">
        <v>15</v>
      </c>
      <c r="D34" s="4" t="s">
        <v>29</v>
      </c>
      <c r="E34" s="61">
        <v>1701</v>
      </c>
      <c r="F34" s="46">
        <v>234</v>
      </c>
    </row>
    <row r="35" spans="2:6" x14ac:dyDescent="0.35">
      <c r="B35" s="45" t="s">
        <v>3</v>
      </c>
      <c r="C35" s="4" t="s">
        <v>15</v>
      </c>
      <c r="D35" s="4" t="s">
        <v>17</v>
      </c>
      <c r="E35" s="61">
        <v>168</v>
      </c>
      <c r="F35" s="46">
        <v>84</v>
      </c>
    </row>
    <row r="36" spans="2:6" x14ac:dyDescent="0.35">
      <c r="B36" s="45" t="s">
        <v>3</v>
      </c>
      <c r="C36" s="4" t="s">
        <v>15</v>
      </c>
      <c r="D36" s="4" t="s">
        <v>5</v>
      </c>
      <c r="E36" s="61">
        <v>3752</v>
      </c>
      <c r="F36" s="46">
        <v>213</v>
      </c>
    </row>
    <row r="37" spans="2:6" x14ac:dyDescent="0.35">
      <c r="B37" s="45" t="s">
        <v>3</v>
      </c>
      <c r="C37" s="4" t="s">
        <v>15</v>
      </c>
      <c r="D37" s="4" t="s">
        <v>26</v>
      </c>
      <c r="E37" s="61">
        <v>819</v>
      </c>
      <c r="F37" s="46">
        <v>510</v>
      </c>
    </row>
    <row r="38" spans="2:6" x14ac:dyDescent="0.35">
      <c r="B38" s="45" t="s">
        <v>3</v>
      </c>
      <c r="C38" s="4" t="s">
        <v>15</v>
      </c>
      <c r="D38" s="4" t="s">
        <v>36</v>
      </c>
      <c r="E38" s="61">
        <v>6433</v>
      </c>
      <c r="F38" s="46">
        <v>78</v>
      </c>
    </row>
    <row r="39" spans="2:6" x14ac:dyDescent="0.35">
      <c r="B39" s="45" t="s">
        <v>3</v>
      </c>
      <c r="C39" s="4" t="s">
        <v>15</v>
      </c>
      <c r="D39" s="4" t="s">
        <v>34</v>
      </c>
      <c r="E39" s="61">
        <v>2268</v>
      </c>
      <c r="F39" s="46">
        <v>63</v>
      </c>
    </row>
    <row r="40" spans="2:6" x14ac:dyDescent="0.35">
      <c r="B40" s="45" t="s">
        <v>3</v>
      </c>
      <c r="C40" s="4" t="s">
        <v>9</v>
      </c>
      <c r="D40" s="4" t="s">
        <v>29</v>
      </c>
      <c r="E40" s="61">
        <v>5019</v>
      </c>
      <c r="F40" s="46">
        <v>150</v>
      </c>
    </row>
    <row r="41" spans="2:6" x14ac:dyDescent="0.35">
      <c r="B41" s="45" t="s">
        <v>3</v>
      </c>
      <c r="C41" s="4" t="s">
        <v>25</v>
      </c>
      <c r="D41" s="4" t="s">
        <v>24</v>
      </c>
      <c r="E41" s="61">
        <v>2009</v>
      </c>
      <c r="F41" s="46">
        <v>219</v>
      </c>
    </row>
    <row r="42" spans="2:6" x14ac:dyDescent="0.35">
      <c r="B42" s="45" t="s">
        <v>3</v>
      </c>
      <c r="C42" s="4" t="s">
        <v>25</v>
      </c>
      <c r="D42" s="4" t="s">
        <v>16</v>
      </c>
      <c r="E42" s="61">
        <v>3507</v>
      </c>
      <c r="F42" s="46">
        <v>288</v>
      </c>
    </row>
    <row r="43" spans="2:6" x14ac:dyDescent="0.35">
      <c r="B43" s="45" t="s">
        <v>3</v>
      </c>
      <c r="C43" s="4" t="s">
        <v>1</v>
      </c>
      <c r="D43" s="4" t="s">
        <v>31</v>
      </c>
      <c r="E43" s="61">
        <v>1771</v>
      </c>
      <c r="F43" s="46">
        <v>204</v>
      </c>
    </row>
    <row r="44" spans="2:6" x14ac:dyDescent="0.35">
      <c r="B44" s="45" t="s">
        <v>3</v>
      </c>
      <c r="C44" s="4" t="s">
        <v>1</v>
      </c>
      <c r="D44" s="4" t="s">
        <v>32</v>
      </c>
      <c r="E44" s="61">
        <v>9709</v>
      </c>
      <c r="F44" s="46">
        <v>30</v>
      </c>
    </row>
    <row r="45" spans="2:6" x14ac:dyDescent="0.35">
      <c r="B45" s="45" t="s">
        <v>3</v>
      </c>
      <c r="C45" s="4" t="s">
        <v>1</v>
      </c>
      <c r="D45" s="4" t="s">
        <v>2</v>
      </c>
      <c r="E45" s="61">
        <v>42</v>
      </c>
      <c r="F45" s="46">
        <v>150</v>
      </c>
    </row>
    <row r="46" spans="2:6" x14ac:dyDescent="0.35">
      <c r="B46" s="45" t="s">
        <v>3</v>
      </c>
      <c r="C46" s="4" t="s">
        <v>1</v>
      </c>
      <c r="D46" s="4" t="s">
        <v>37</v>
      </c>
      <c r="E46" s="61">
        <v>6279</v>
      </c>
      <c r="F46" s="46">
        <v>45</v>
      </c>
    </row>
    <row r="47" spans="2:6" x14ac:dyDescent="0.35">
      <c r="B47" s="45" t="s">
        <v>3</v>
      </c>
      <c r="C47" s="4" t="s">
        <v>1</v>
      </c>
      <c r="D47" s="4" t="s">
        <v>17</v>
      </c>
      <c r="E47" s="61">
        <v>1890</v>
      </c>
      <c r="F47" s="46">
        <v>195</v>
      </c>
    </row>
    <row r="48" spans="2:6" x14ac:dyDescent="0.35">
      <c r="B48" s="45" t="s">
        <v>3</v>
      </c>
      <c r="C48" s="4" t="s">
        <v>1</v>
      </c>
      <c r="D48" s="4" t="s">
        <v>36</v>
      </c>
      <c r="E48" s="61">
        <v>434</v>
      </c>
      <c r="F48" s="46">
        <v>87</v>
      </c>
    </row>
    <row r="49" spans="2:6" x14ac:dyDescent="0.35">
      <c r="B49" s="45" t="s">
        <v>3</v>
      </c>
      <c r="C49" s="4" t="s">
        <v>12</v>
      </c>
      <c r="D49" s="4" t="s">
        <v>2</v>
      </c>
      <c r="E49" s="61">
        <v>7021</v>
      </c>
      <c r="F49" s="46">
        <v>183</v>
      </c>
    </row>
    <row r="50" spans="2:6" x14ac:dyDescent="0.35">
      <c r="B50" s="45" t="s">
        <v>3</v>
      </c>
      <c r="C50" s="4" t="s">
        <v>12</v>
      </c>
      <c r="D50" s="4" t="s">
        <v>16</v>
      </c>
      <c r="E50" s="61">
        <v>8890</v>
      </c>
      <c r="F50" s="46">
        <v>210</v>
      </c>
    </row>
    <row r="51" spans="2:6" x14ac:dyDescent="0.35">
      <c r="B51" s="45" t="s">
        <v>3</v>
      </c>
      <c r="C51" s="4" t="s">
        <v>12</v>
      </c>
      <c r="D51" s="4" t="s">
        <v>37</v>
      </c>
      <c r="E51" s="61">
        <v>1561</v>
      </c>
      <c r="F51" s="46">
        <v>27</v>
      </c>
    </row>
    <row r="52" spans="2:6" x14ac:dyDescent="0.35">
      <c r="B52" s="45" t="s">
        <v>3</v>
      </c>
      <c r="C52" s="4" t="s">
        <v>12</v>
      </c>
      <c r="D52" s="4" t="s">
        <v>10</v>
      </c>
      <c r="E52" s="61">
        <v>9660</v>
      </c>
      <c r="F52" s="46">
        <v>27</v>
      </c>
    </row>
    <row r="53" spans="2:6" x14ac:dyDescent="0.35">
      <c r="B53" s="45" t="s">
        <v>3</v>
      </c>
      <c r="C53" s="4" t="s">
        <v>4</v>
      </c>
      <c r="D53" s="4" t="s">
        <v>5</v>
      </c>
      <c r="E53" s="61">
        <v>6706</v>
      </c>
      <c r="F53" s="46">
        <v>459</v>
      </c>
    </row>
    <row r="54" spans="2:6" x14ac:dyDescent="0.35">
      <c r="B54" s="45" t="s">
        <v>3</v>
      </c>
      <c r="C54" s="4" t="s">
        <v>4</v>
      </c>
      <c r="D54" s="4" t="s">
        <v>17</v>
      </c>
      <c r="E54" s="61">
        <v>5012</v>
      </c>
      <c r="F54" s="46">
        <v>210</v>
      </c>
    </row>
    <row r="55" spans="2:6" x14ac:dyDescent="0.35">
      <c r="B55" s="45" t="s">
        <v>3</v>
      </c>
      <c r="C55" s="4" t="s">
        <v>4</v>
      </c>
      <c r="D55" s="4" t="s">
        <v>27</v>
      </c>
      <c r="E55" s="61">
        <v>2023</v>
      </c>
      <c r="F55" s="46">
        <v>168</v>
      </c>
    </row>
    <row r="56" spans="2:6" x14ac:dyDescent="0.35">
      <c r="B56" s="45" t="s">
        <v>3</v>
      </c>
      <c r="C56" s="4" t="s">
        <v>4</v>
      </c>
      <c r="D56" s="4" t="s">
        <v>34</v>
      </c>
      <c r="E56" s="61">
        <v>4753</v>
      </c>
      <c r="F56" s="46">
        <v>300</v>
      </c>
    </row>
    <row r="57" spans="2:6" x14ac:dyDescent="0.35">
      <c r="B57" s="45" t="s">
        <v>3</v>
      </c>
      <c r="C57" s="4" t="s">
        <v>4</v>
      </c>
      <c r="D57" s="4" t="s">
        <v>14</v>
      </c>
      <c r="E57" s="61">
        <v>357</v>
      </c>
      <c r="F57" s="46">
        <v>126</v>
      </c>
    </row>
    <row r="58" spans="2:6" x14ac:dyDescent="0.35">
      <c r="B58" s="45" t="s">
        <v>3</v>
      </c>
      <c r="C58" s="4" t="s">
        <v>4</v>
      </c>
      <c r="D58" s="4" t="s">
        <v>2</v>
      </c>
      <c r="E58" s="61">
        <v>3598</v>
      </c>
      <c r="F58" s="46">
        <v>81</v>
      </c>
    </row>
    <row r="59" spans="2:6" x14ac:dyDescent="0.35">
      <c r="B59" s="45" t="s">
        <v>3</v>
      </c>
      <c r="C59" s="4" t="s">
        <v>4</v>
      </c>
      <c r="D59" s="4" t="s">
        <v>28</v>
      </c>
      <c r="E59" s="61">
        <v>2702</v>
      </c>
      <c r="F59" s="46">
        <v>363</v>
      </c>
    </row>
    <row r="60" spans="2:6" x14ac:dyDescent="0.35">
      <c r="B60" s="45" t="s">
        <v>8</v>
      </c>
      <c r="C60" s="4" t="s">
        <v>15</v>
      </c>
      <c r="D60" s="4" t="s">
        <v>13</v>
      </c>
      <c r="E60" s="61">
        <v>154</v>
      </c>
      <c r="F60" s="46">
        <v>21</v>
      </c>
    </row>
    <row r="61" spans="2:6" x14ac:dyDescent="0.35">
      <c r="B61" s="45" t="s">
        <v>8</v>
      </c>
      <c r="C61" s="4" t="s">
        <v>15</v>
      </c>
      <c r="D61" s="4" t="s">
        <v>17</v>
      </c>
      <c r="E61" s="61">
        <v>5915</v>
      </c>
      <c r="F61" s="46">
        <v>3</v>
      </c>
    </row>
    <row r="62" spans="2:6" x14ac:dyDescent="0.35">
      <c r="B62" s="45" t="s">
        <v>8</v>
      </c>
      <c r="C62" s="4" t="s">
        <v>9</v>
      </c>
      <c r="D62" s="4" t="s">
        <v>10</v>
      </c>
      <c r="E62" s="61">
        <v>9632</v>
      </c>
      <c r="F62" s="46">
        <v>288</v>
      </c>
    </row>
    <row r="63" spans="2:6" x14ac:dyDescent="0.35">
      <c r="B63" s="45" t="s">
        <v>8</v>
      </c>
      <c r="C63" s="4" t="s">
        <v>9</v>
      </c>
      <c r="D63" s="4" t="s">
        <v>26</v>
      </c>
      <c r="E63" s="61">
        <v>10311</v>
      </c>
      <c r="F63" s="46">
        <v>231</v>
      </c>
    </row>
    <row r="64" spans="2:6" x14ac:dyDescent="0.35">
      <c r="B64" s="45" t="s">
        <v>8</v>
      </c>
      <c r="C64" s="4" t="s">
        <v>9</v>
      </c>
      <c r="D64" s="4" t="s">
        <v>35</v>
      </c>
      <c r="E64" s="61">
        <v>854</v>
      </c>
      <c r="F64" s="46">
        <v>309</v>
      </c>
    </row>
    <row r="65" spans="2:6" x14ac:dyDescent="0.35">
      <c r="B65" s="45" t="s">
        <v>8</v>
      </c>
      <c r="C65" s="4" t="s">
        <v>9</v>
      </c>
      <c r="D65" s="4" t="s">
        <v>31</v>
      </c>
      <c r="E65" s="61">
        <v>1925</v>
      </c>
      <c r="F65" s="46">
        <v>192</v>
      </c>
    </row>
    <row r="66" spans="2:6" x14ac:dyDescent="0.35">
      <c r="B66" s="45" t="s">
        <v>8</v>
      </c>
      <c r="C66" s="4" t="s">
        <v>9</v>
      </c>
      <c r="D66" s="4" t="s">
        <v>37</v>
      </c>
      <c r="E66" s="61">
        <v>98</v>
      </c>
      <c r="F66" s="46">
        <v>204</v>
      </c>
    </row>
    <row r="67" spans="2:6" x14ac:dyDescent="0.35">
      <c r="B67" s="45" t="s">
        <v>8</v>
      </c>
      <c r="C67" s="4" t="s">
        <v>9</v>
      </c>
      <c r="D67" s="4" t="s">
        <v>5</v>
      </c>
      <c r="E67" s="61">
        <v>10304</v>
      </c>
      <c r="F67" s="46">
        <v>84</v>
      </c>
    </row>
    <row r="68" spans="2:6" x14ac:dyDescent="0.35">
      <c r="B68" s="45" t="s">
        <v>8</v>
      </c>
      <c r="C68" s="4" t="s">
        <v>9</v>
      </c>
      <c r="D68" s="4" t="s">
        <v>2</v>
      </c>
      <c r="E68" s="61">
        <v>6118</v>
      </c>
      <c r="F68" s="46">
        <v>174</v>
      </c>
    </row>
    <row r="69" spans="2:6" x14ac:dyDescent="0.35">
      <c r="B69" s="45" t="s">
        <v>8</v>
      </c>
      <c r="C69" s="4" t="s">
        <v>25</v>
      </c>
      <c r="D69" s="4" t="s">
        <v>17</v>
      </c>
      <c r="E69" s="61">
        <v>336</v>
      </c>
      <c r="F69" s="46">
        <v>144</v>
      </c>
    </row>
    <row r="70" spans="2:6" x14ac:dyDescent="0.35">
      <c r="B70" s="45" t="s">
        <v>8</v>
      </c>
      <c r="C70" s="4" t="s">
        <v>25</v>
      </c>
      <c r="D70" s="4" t="s">
        <v>23</v>
      </c>
      <c r="E70" s="61">
        <v>1463</v>
      </c>
      <c r="F70" s="46">
        <v>39</v>
      </c>
    </row>
    <row r="71" spans="2:6" x14ac:dyDescent="0.35">
      <c r="B71" s="45" t="s">
        <v>8</v>
      </c>
      <c r="C71" s="4" t="s">
        <v>25</v>
      </c>
      <c r="D71" s="4" t="s">
        <v>14</v>
      </c>
      <c r="E71" s="61">
        <v>7847</v>
      </c>
      <c r="F71" s="46">
        <v>174</v>
      </c>
    </row>
    <row r="72" spans="2:6" x14ac:dyDescent="0.35">
      <c r="B72" s="45" t="s">
        <v>8</v>
      </c>
      <c r="C72" s="4" t="s">
        <v>25</v>
      </c>
      <c r="D72" s="4" t="s">
        <v>24</v>
      </c>
      <c r="E72" s="61">
        <v>1274</v>
      </c>
      <c r="F72" s="46">
        <v>225</v>
      </c>
    </row>
    <row r="73" spans="2:6" x14ac:dyDescent="0.35">
      <c r="B73" s="45" t="s">
        <v>8</v>
      </c>
      <c r="C73" s="4" t="s">
        <v>25</v>
      </c>
      <c r="D73" s="4" t="s">
        <v>29</v>
      </c>
      <c r="E73" s="61">
        <v>4935</v>
      </c>
      <c r="F73" s="46">
        <v>126</v>
      </c>
    </row>
    <row r="74" spans="2:6" x14ac:dyDescent="0.35">
      <c r="B74" s="45" t="s">
        <v>8</v>
      </c>
      <c r="C74" s="4" t="s">
        <v>1</v>
      </c>
      <c r="D74" s="4" t="s">
        <v>33</v>
      </c>
      <c r="E74" s="61">
        <v>6398</v>
      </c>
      <c r="F74" s="46">
        <v>102</v>
      </c>
    </row>
    <row r="75" spans="2:6" x14ac:dyDescent="0.35">
      <c r="B75" s="45" t="s">
        <v>8</v>
      </c>
      <c r="C75" s="4" t="s">
        <v>1</v>
      </c>
      <c r="D75" s="4" t="s">
        <v>36</v>
      </c>
      <c r="E75" s="61">
        <v>2933</v>
      </c>
      <c r="F75" s="46">
        <v>9</v>
      </c>
    </row>
    <row r="76" spans="2:6" x14ac:dyDescent="0.35">
      <c r="B76" s="45" t="s">
        <v>8</v>
      </c>
      <c r="C76" s="4" t="s">
        <v>1</v>
      </c>
      <c r="D76" s="4" t="s">
        <v>2</v>
      </c>
      <c r="E76" s="61">
        <v>1526</v>
      </c>
      <c r="F76" s="46">
        <v>240</v>
      </c>
    </row>
    <row r="77" spans="2:6" x14ac:dyDescent="0.35">
      <c r="B77" s="45" t="s">
        <v>8</v>
      </c>
      <c r="C77" s="4" t="s">
        <v>1</v>
      </c>
      <c r="D77" s="4" t="s">
        <v>28</v>
      </c>
      <c r="E77" s="61">
        <v>3388</v>
      </c>
      <c r="F77" s="46">
        <v>123</v>
      </c>
    </row>
    <row r="78" spans="2:6" x14ac:dyDescent="0.35">
      <c r="B78" s="45" t="s">
        <v>8</v>
      </c>
      <c r="C78" s="4" t="s">
        <v>1</v>
      </c>
      <c r="D78" s="4" t="s">
        <v>37</v>
      </c>
      <c r="E78" s="61">
        <v>2324</v>
      </c>
      <c r="F78" s="46">
        <v>177</v>
      </c>
    </row>
    <row r="79" spans="2:6" x14ac:dyDescent="0.35">
      <c r="B79" s="45" t="s">
        <v>8</v>
      </c>
      <c r="C79" s="4" t="s">
        <v>1</v>
      </c>
      <c r="D79" s="4" t="s">
        <v>32</v>
      </c>
      <c r="E79" s="61">
        <v>714</v>
      </c>
      <c r="F79" s="46">
        <v>231</v>
      </c>
    </row>
    <row r="80" spans="2:6" x14ac:dyDescent="0.35">
      <c r="B80" s="45" t="s">
        <v>8</v>
      </c>
      <c r="C80" s="4" t="s">
        <v>12</v>
      </c>
      <c r="D80" s="4" t="s">
        <v>19</v>
      </c>
      <c r="E80" s="61">
        <v>3976</v>
      </c>
      <c r="F80" s="46">
        <v>72</v>
      </c>
    </row>
    <row r="81" spans="2:6" x14ac:dyDescent="0.35">
      <c r="B81" s="45" t="s">
        <v>8</v>
      </c>
      <c r="C81" s="4" t="s">
        <v>4</v>
      </c>
      <c r="D81" s="4" t="s">
        <v>32</v>
      </c>
      <c r="E81" s="61">
        <v>2114</v>
      </c>
      <c r="F81" s="46">
        <v>186</v>
      </c>
    </row>
    <row r="82" spans="2:6" x14ac:dyDescent="0.35">
      <c r="B82" s="45" t="s">
        <v>8</v>
      </c>
      <c r="C82" s="4" t="s">
        <v>4</v>
      </c>
      <c r="D82" s="4" t="s">
        <v>26</v>
      </c>
      <c r="E82" s="61">
        <v>4760</v>
      </c>
      <c r="F82" s="46">
        <v>69</v>
      </c>
    </row>
    <row r="83" spans="2:6" x14ac:dyDescent="0.35">
      <c r="B83" s="45" t="s">
        <v>8</v>
      </c>
      <c r="C83" s="4" t="s">
        <v>4</v>
      </c>
      <c r="D83" s="4" t="s">
        <v>35</v>
      </c>
      <c r="E83" s="61">
        <v>7455</v>
      </c>
      <c r="F83" s="46">
        <v>216</v>
      </c>
    </row>
    <row r="84" spans="2:6" x14ac:dyDescent="0.35">
      <c r="B84" s="45" t="s">
        <v>8</v>
      </c>
      <c r="C84" s="4" t="s">
        <v>4</v>
      </c>
      <c r="D84" s="4" t="s">
        <v>34</v>
      </c>
      <c r="E84" s="61">
        <v>847</v>
      </c>
      <c r="F84" s="46">
        <v>129</v>
      </c>
    </row>
    <row r="85" spans="2:6" x14ac:dyDescent="0.35">
      <c r="B85" s="45" t="s">
        <v>8</v>
      </c>
      <c r="C85" s="4" t="s">
        <v>4</v>
      </c>
      <c r="D85" s="4" t="s">
        <v>31</v>
      </c>
      <c r="E85" s="61">
        <v>609</v>
      </c>
      <c r="F85" s="46">
        <v>99</v>
      </c>
    </row>
    <row r="86" spans="2:6" x14ac:dyDescent="0.35">
      <c r="B86" s="45" t="s">
        <v>18</v>
      </c>
      <c r="C86" s="4" t="s">
        <v>15</v>
      </c>
      <c r="D86" s="4" t="s">
        <v>19</v>
      </c>
      <c r="E86" s="61">
        <v>1281</v>
      </c>
      <c r="F86" s="46">
        <v>75</v>
      </c>
    </row>
    <row r="87" spans="2:6" x14ac:dyDescent="0.35">
      <c r="B87" s="45" t="s">
        <v>18</v>
      </c>
      <c r="C87" s="4" t="s">
        <v>15</v>
      </c>
      <c r="D87" s="4" t="s">
        <v>35</v>
      </c>
      <c r="E87" s="61">
        <v>5677</v>
      </c>
      <c r="F87" s="46">
        <v>258</v>
      </c>
    </row>
    <row r="88" spans="2:6" x14ac:dyDescent="0.35">
      <c r="B88" s="45" t="s">
        <v>18</v>
      </c>
      <c r="C88" s="4" t="s">
        <v>15</v>
      </c>
      <c r="D88" s="4" t="s">
        <v>10</v>
      </c>
      <c r="E88" s="61">
        <v>1778</v>
      </c>
      <c r="F88" s="46">
        <v>270</v>
      </c>
    </row>
    <row r="89" spans="2:6" x14ac:dyDescent="0.35">
      <c r="B89" s="45" t="s">
        <v>18</v>
      </c>
      <c r="C89" s="4" t="s">
        <v>15</v>
      </c>
      <c r="D89" s="4" t="s">
        <v>2</v>
      </c>
      <c r="E89" s="61">
        <v>10129</v>
      </c>
      <c r="F89" s="46">
        <v>312</v>
      </c>
    </row>
    <row r="90" spans="2:6" x14ac:dyDescent="0.35">
      <c r="B90" s="45" t="s">
        <v>18</v>
      </c>
      <c r="C90" s="4" t="s">
        <v>9</v>
      </c>
      <c r="D90" s="4" t="s">
        <v>31</v>
      </c>
      <c r="E90" s="61">
        <v>2870</v>
      </c>
      <c r="F90" s="46">
        <v>300</v>
      </c>
    </row>
    <row r="91" spans="2:6" x14ac:dyDescent="0.35">
      <c r="B91" s="45" t="s">
        <v>18</v>
      </c>
      <c r="C91" s="4" t="s">
        <v>9</v>
      </c>
      <c r="D91" s="4" t="s">
        <v>27</v>
      </c>
      <c r="E91" s="61">
        <v>5551</v>
      </c>
      <c r="F91" s="46">
        <v>252</v>
      </c>
    </row>
    <row r="92" spans="2:6" x14ac:dyDescent="0.35">
      <c r="B92" s="45" t="s">
        <v>18</v>
      </c>
      <c r="C92" s="4" t="s">
        <v>9</v>
      </c>
      <c r="D92" s="4" t="s">
        <v>17</v>
      </c>
      <c r="E92" s="61">
        <v>8435</v>
      </c>
      <c r="F92" s="46">
        <v>42</v>
      </c>
    </row>
    <row r="93" spans="2:6" x14ac:dyDescent="0.35">
      <c r="B93" s="45" t="s">
        <v>18</v>
      </c>
      <c r="C93" s="4" t="s">
        <v>9</v>
      </c>
      <c r="D93" s="4" t="s">
        <v>10</v>
      </c>
      <c r="E93" s="61">
        <v>2646</v>
      </c>
      <c r="F93" s="46">
        <v>177</v>
      </c>
    </row>
    <row r="94" spans="2:6" x14ac:dyDescent="0.35">
      <c r="B94" s="45" t="s">
        <v>18</v>
      </c>
      <c r="C94" s="4" t="s">
        <v>9</v>
      </c>
      <c r="D94" s="4" t="s">
        <v>5</v>
      </c>
      <c r="E94" s="61">
        <v>280</v>
      </c>
      <c r="F94" s="46">
        <v>87</v>
      </c>
    </row>
    <row r="95" spans="2:6" x14ac:dyDescent="0.35">
      <c r="B95" s="45" t="s">
        <v>18</v>
      </c>
      <c r="C95" s="4" t="s">
        <v>9</v>
      </c>
      <c r="D95" s="4" t="s">
        <v>16</v>
      </c>
      <c r="E95" s="61">
        <v>2149</v>
      </c>
      <c r="F95" s="46">
        <v>117</v>
      </c>
    </row>
    <row r="96" spans="2:6" x14ac:dyDescent="0.35">
      <c r="B96" s="45" t="s">
        <v>18</v>
      </c>
      <c r="C96" s="4" t="s">
        <v>25</v>
      </c>
      <c r="D96" s="4" t="s">
        <v>5</v>
      </c>
      <c r="E96" s="61">
        <v>3262</v>
      </c>
      <c r="F96" s="46">
        <v>75</v>
      </c>
    </row>
    <row r="97" spans="2:6" x14ac:dyDescent="0.35">
      <c r="B97" s="45" t="s">
        <v>18</v>
      </c>
      <c r="C97" s="4" t="s">
        <v>25</v>
      </c>
      <c r="D97" s="4" t="s">
        <v>28</v>
      </c>
      <c r="E97" s="61">
        <v>2205</v>
      </c>
      <c r="F97" s="46">
        <v>138</v>
      </c>
    </row>
    <row r="98" spans="2:6" x14ac:dyDescent="0.35">
      <c r="B98" s="45" t="s">
        <v>18</v>
      </c>
      <c r="C98" s="4" t="s">
        <v>25</v>
      </c>
      <c r="D98" s="4" t="s">
        <v>14</v>
      </c>
      <c r="E98" s="61">
        <v>2226</v>
      </c>
      <c r="F98" s="46">
        <v>48</v>
      </c>
    </row>
    <row r="99" spans="2:6" x14ac:dyDescent="0.35">
      <c r="B99" s="45" t="s">
        <v>18</v>
      </c>
      <c r="C99" s="4" t="s">
        <v>25</v>
      </c>
      <c r="D99" s="4" t="s">
        <v>13</v>
      </c>
      <c r="E99" s="61">
        <v>1568</v>
      </c>
      <c r="F99" s="46">
        <v>96</v>
      </c>
    </row>
    <row r="100" spans="2:6" x14ac:dyDescent="0.35">
      <c r="B100" s="45" t="s">
        <v>18</v>
      </c>
      <c r="C100" s="4" t="s">
        <v>25</v>
      </c>
      <c r="D100" s="4" t="s">
        <v>23</v>
      </c>
      <c r="E100" s="61">
        <v>7777</v>
      </c>
      <c r="F100" s="46">
        <v>39</v>
      </c>
    </row>
    <row r="101" spans="2:6" x14ac:dyDescent="0.35">
      <c r="B101" s="45" t="s">
        <v>18</v>
      </c>
      <c r="C101" s="4" t="s">
        <v>25</v>
      </c>
      <c r="D101" s="4" t="s">
        <v>33</v>
      </c>
      <c r="E101" s="61">
        <v>8862</v>
      </c>
      <c r="F101" s="46">
        <v>189</v>
      </c>
    </row>
    <row r="102" spans="2:6" x14ac:dyDescent="0.35">
      <c r="B102" s="45" t="s">
        <v>18</v>
      </c>
      <c r="C102" s="4" t="s">
        <v>25</v>
      </c>
      <c r="D102" s="4" t="s">
        <v>19</v>
      </c>
      <c r="E102" s="61">
        <v>1932</v>
      </c>
      <c r="F102" s="46">
        <v>369</v>
      </c>
    </row>
    <row r="103" spans="2:6" x14ac:dyDescent="0.35">
      <c r="B103" s="45" t="s">
        <v>18</v>
      </c>
      <c r="C103" s="4" t="s">
        <v>25</v>
      </c>
      <c r="D103" s="4" t="s">
        <v>32</v>
      </c>
      <c r="E103" s="61">
        <v>3829</v>
      </c>
      <c r="F103" s="46">
        <v>24</v>
      </c>
    </row>
    <row r="104" spans="2:6" x14ac:dyDescent="0.35">
      <c r="B104" s="45" t="s">
        <v>18</v>
      </c>
      <c r="C104" s="4" t="s">
        <v>1</v>
      </c>
      <c r="D104" s="4" t="s">
        <v>23</v>
      </c>
      <c r="E104" s="61">
        <v>4487</v>
      </c>
      <c r="F104" s="46">
        <v>111</v>
      </c>
    </row>
    <row r="105" spans="2:6" x14ac:dyDescent="0.35">
      <c r="B105" s="45" t="s">
        <v>18</v>
      </c>
      <c r="C105" s="4" t="s">
        <v>1</v>
      </c>
      <c r="D105" s="4" t="s">
        <v>19</v>
      </c>
      <c r="E105" s="61">
        <v>6608</v>
      </c>
      <c r="F105" s="46">
        <v>225</v>
      </c>
    </row>
    <row r="106" spans="2:6" x14ac:dyDescent="0.35">
      <c r="B106" s="45" t="s">
        <v>18</v>
      </c>
      <c r="C106" s="4" t="s">
        <v>1</v>
      </c>
      <c r="D106" s="4" t="s">
        <v>14</v>
      </c>
      <c r="E106" s="61">
        <v>6391</v>
      </c>
      <c r="F106" s="46">
        <v>48</v>
      </c>
    </row>
    <row r="107" spans="2:6" x14ac:dyDescent="0.35">
      <c r="B107" s="45" t="s">
        <v>18</v>
      </c>
      <c r="C107" s="4" t="s">
        <v>1</v>
      </c>
      <c r="D107" s="4" t="s">
        <v>37</v>
      </c>
      <c r="E107" s="61">
        <v>5306</v>
      </c>
      <c r="F107" s="46">
        <v>0</v>
      </c>
    </row>
    <row r="108" spans="2:6" x14ac:dyDescent="0.35">
      <c r="B108" s="45" t="s">
        <v>18</v>
      </c>
      <c r="C108" s="4" t="s">
        <v>1</v>
      </c>
      <c r="D108" s="4" t="s">
        <v>17</v>
      </c>
      <c r="E108" s="61">
        <v>9835</v>
      </c>
      <c r="F108" s="46">
        <v>207</v>
      </c>
    </row>
    <row r="109" spans="2:6" x14ac:dyDescent="0.35">
      <c r="B109" s="45" t="s">
        <v>18</v>
      </c>
      <c r="C109" s="4" t="s">
        <v>1</v>
      </c>
      <c r="D109" s="4" t="s">
        <v>2</v>
      </c>
      <c r="E109" s="61">
        <v>6454</v>
      </c>
      <c r="F109" s="46">
        <v>54</v>
      </c>
    </row>
    <row r="110" spans="2:6" x14ac:dyDescent="0.35">
      <c r="B110" s="45" t="s">
        <v>18</v>
      </c>
      <c r="C110" s="4" t="s">
        <v>1</v>
      </c>
      <c r="D110" s="4" t="s">
        <v>24</v>
      </c>
      <c r="E110" s="61">
        <v>4487</v>
      </c>
      <c r="F110" s="46">
        <v>333</v>
      </c>
    </row>
    <row r="111" spans="2:6" x14ac:dyDescent="0.35">
      <c r="B111" s="45" t="s">
        <v>18</v>
      </c>
      <c r="C111" s="4" t="s">
        <v>12</v>
      </c>
      <c r="D111" s="4" t="s">
        <v>23</v>
      </c>
      <c r="E111" s="61">
        <v>4438</v>
      </c>
      <c r="F111" s="46">
        <v>246</v>
      </c>
    </row>
    <row r="112" spans="2:6" x14ac:dyDescent="0.35">
      <c r="B112" s="45" t="s">
        <v>18</v>
      </c>
      <c r="C112" s="4" t="s">
        <v>12</v>
      </c>
      <c r="D112" s="4" t="s">
        <v>34</v>
      </c>
      <c r="E112" s="61">
        <v>966</v>
      </c>
      <c r="F112" s="46">
        <v>198</v>
      </c>
    </row>
    <row r="113" spans="2:6" x14ac:dyDescent="0.35">
      <c r="B113" s="45" t="s">
        <v>18</v>
      </c>
      <c r="C113" s="4" t="s">
        <v>4</v>
      </c>
      <c r="D113" s="4" t="s">
        <v>2</v>
      </c>
      <c r="E113" s="61">
        <v>6755</v>
      </c>
      <c r="F113" s="46">
        <v>252</v>
      </c>
    </row>
    <row r="114" spans="2:6" x14ac:dyDescent="0.35">
      <c r="B114" s="45" t="s">
        <v>18</v>
      </c>
      <c r="C114" s="4" t="s">
        <v>4</v>
      </c>
      <c r="D114" s="4" t="s">
        <v>33</v>
      </c>
      <c r="E114" s="61">
        <v>2793</v>
      </c>
      <c r="F114" s="46">
        <v>114</v>
      </c>
    </row>
    <row r="115" spans="2:6" x14ac:dyDescent="0.35">
      <c r="B115" s="45" t="s">
        <v>18</v>
      </c>
      <c r="C115" s="4" t="s">
        <v>4</v>
      </c>
      <c r="D115" s="4" t="s">
        <v>19</v>
      </c>
      <c r="E115" s="61">
        <v>4606</v>
      </c>
      <c r="F115" s="46">
        <v>63</v>
      </c>
    </row>
    <row r="116" spans="2:6" x14ac:dyDescent="0.35">
      <c r="B116" s="45" t="s">
        <v>18</v>
      </c>
      <c r="C116" s="4" t="s">
        <v>4</v>
      </c>
      <c r="D116" s="4" t="s">
        <v>34</v>
      </c>
      <c r="E116" s="61">
        <v>2478</v>
      </c>
      <c r="F116" s="46">
        <v>21</v>
      </c>
    </row>
    <row r="117" spans="2:6" x14ac:dyDescent="0.35">
      <c r="B117" s="45" t="s">
        <v>18</v>
      </c>
      <c r="C117" s="4" t="s">
        <v>4</v>
      </c>
      <c r="D117" s="4" t="s">
        <v>24</v>
      </c>
      <c r="E117" s="61">
        <v>2135</v>
      </c>
      <c r="F117" s="46">
        <v>27</v>
      </c>
    </row>
    <row r="118" spans="2:6" x14ac:dyDescent="0.35">
      <c r="B118" s="45" t="s">
        <v>18</v>
      </c>
      <c r="C118" s="4" t="s">
        <v>4</v>
      </c>
      <c r="D118" s="4" t="s">
        <v>31</v>
      </c>
      <c r="E118" s="61">
        <v>4585</v>
      </c>
      <c r="F118" s="46">
        <v>240</v>
      </c>
    </row>
    <row r="119" spans="2:6" x14ac:dyDescent="0.35">
      <c r="B119" s="45" t="s">
        <v>18</v>
      </c>
      <c r="C119" s="4" t="s">
        <v>4</v>
      </c>
      <c r="D119" s="4" t="s">
        <v>35</v>
      </c>
      <c r="E119" s="61">
        <v>5194</v>
      </c>
      <c r="F119" s="46">
        <v>288</v>
      </c>
    </row>
    <row r="120" spans="2:6" x14ac:dyDescent="0.35">
      <c r="B120" s="45" t="s">
        <v>11</v>
      </c>
      <c r="C120" s="4" t="s">
        <v>15</v>
      </c>
      <c r="D120" s="4" t="s">
        <v>16</v>
      </c>
      <c r="E120" s="61">
        <v>2681</v>
      </c>
      <c r="F120" s="46">
        <v>54</v>
      </c>
    </row>
    <row r="121" spans="2:6" x14ac:dyDescent="0.35">
      <c r="B121" s="45" t="s">
        <v>11</v>
      </c>
      <c r="C121" s="4" t="s">
        <v>15</v>
      </c>
      <c r="D121" s="4" t="s">
        <v>34</v>
      </c>
      <c r="E121" s="61">
        <v>1134</v>
      </c>
      <c r="F121" s="46">
        <v>282</v>
      </c>
    </row>
    <row r="122" spans="2:6" x14ac:dyDescent="0.35">
      <c r="B122" s="45" t="s">
        <v>11</v>
      </c>
      <c r="C122" s="4" t="s">
        <v>15</v>
      </c>
      <c r="D122" s="4" t="s">
        <v>24</v>
      </c>
      <c r="E122" s="61">
        <v>938</v>
      </c>
      <c r="F122" s="46">
        <v>6</v>
      </c>
    </row>
    <row r="123" spans="2:6" x14ac:dyDescent="0.35">
      <c r="B123" s="45" t="s">
        <v>11</v>
      </c>
      <c r="C123" s="4" t="s">
        <v>15</v>
      </c>
      <c r="D123" s="4" t="s">
        <v>13</v>
      </c>
      <c r="E123" s="61">
        <v>469</v>
      </c>
      <c r="F123" s="46">
        <v>75</v>
      </c>
    </row>
    <row r="124" spans="2:6" x14ac:dyDescent="0.35">
      <c r="B124" s="45" t="s">
        <v>11</v>
      </c>
      <c r="C124" s="4" t="s">
        <v>15</v>
      </c>
      <c r="D124" s="4" t="s">
        <v>14</v>
      </c>
      <c r="E124" s="61">
        <v>959</v>
      </c>
      <c r="F124" s="46">
        <v>135</v>
      </c>
    </row>
    <row r="125" spans="2:6" x14ac:dyDescent="0.35">
      <c r="B125" s="45" t="s">
        <v>11</v>
      </c>
      <c r="C125" s="4" t="s">
        <v>15</v>
      </c>
      <c r="D125" s="4" t="s">
        <v>36</v>
      </c>
      <c r="E125" s="61">
        <v>7322</v>
      </c>
      <c r="F125" s="46">
        <v>36</v>
      </c>
    </row>
    <row r="126" spans="2:6" x14ac:dyDescent="0.35">
      <c r="B126" s="45" t="s">
        <v>11</v>
      </c>
      <c r="C126" s="4" t="s">
        <v>15</v>
      </c>
      <c r="D126" s="4" t="s">
        <v>26</v>
      </c>
      <c r="E126" s="61">
        <v>2317</v>
      </c>
      <c r="F126" s="46">
        <v>123</v>
      </c>
    </row>
    <row r="127" spans="2:6" x14ac:dyDescent="0.35">
      <c r="B127" s="45" t="s">
        <v>11</v>
      </c>
      <c r="C127" s="4" t="s">
        <v>9</v>
      </c>
      <c r="D127" s="4" t="s">
        <v>36</v>
      </c>
      <c r="E127" s="61">
        <v>497</v>
      </c>
      <c r="F127" s="46">
        <v>63</v>
      </c>
    </row>
    <row r="128" spans="2:6" x14ac:dyDescent="0.35">
      <c r="B128" s="45" t="s">
        <v>11</v>
      </c>
      <c r="C128" s="4" t="s">
        <v>9</v>
      </c>
      <c r="D128" s="4" t="s">
        <v>5</v>
      </c>
      <c r="E128" s="61">
        <v>6118</v>
      </c>
      <c r="F128" s="46">
        <v>9</v>
      </c>
    </row>
    <row r="129" spans="2:6" x14ac:dyDescent="0.35">
      <c r="B129" s="45" t="s">
        <v>11</v>
      </c>
      <c r="C129" s="4" t="s">
        <v>9</v>
      </c>
      <c r="D129" s="4" t="s">
        <v>23</v>
      </c>
      <c r="E129" s="61">
        <v>4970</v>
      </c>
      <c r="F129" s="46">
        <v>156</v>
      </c>
    </row>
    <row r="130" spans="2:6" x14ac:dyDescent="0.35">
      <c r="B130" s="45" t="s">
        <v>11</v>
      </c>
      <c r="C130" s="4" t="s">
        <v>9</v>
      </c>
      <c r="D130" s="4" t="s">
        <v>7</v>
      </c>
      <c r="E130" s="61">
        <v>10073</v>
      </c>
      <c r="F130" s="46">
        <v>120</v>
      </c>
    </row>
    <row r="131" spans="2:6" x14ac:dyDescent="0.35">
      <c r="B131" s="45" t="s">
        <v>11</v>
      </c>
      <c r="C131" s="4" t="s">
        <v>9</v>
      </c>
      <c r="D131" s="4" t="s">
        <v>26</v>
      </c>
      <c r="E131" s="61">
        <v>4319</v>
      </c>
      <c r="F131" s="46">
        <v>30</v>
      </c>
    </row>
    <row r="132" spans="2:6" x14ac:dyDescent="0.35">
      <c r="B132" s="45" t="s">
        <v>11</v>
      </c>
      <c r="C132" s="4" t="s">
        <v>9</v>
      </c>
      <c r="D132" s="4" t="s">
        <v>27</v>
      </c>
      <c r="E132" s="61">
        <v>1400</v>
      </c>
      <c r="F132" s="46">
        <v>135</v>
      </c>
    </row>
    <row r="133" spans="2:6" x14ac:dyDescent="0.35">
      <c r="B133" s="45" t="s">
        <v>11</v>
      </c>
      <c r="C133" s="4" t="s">
        <v>25</v>
      </c>
      <c r="D133" s="4" t="s">
        <v>32</v>
      </c>
      <c r="E133" s="61">
        <v>1442</v>
      </c>
      <c r="F133" s="46">
        <v>15</v>
      </c>
    </row>
    <row r="134" spans="2:6" x14ac:dyDescent="0.35">
      <c r="B134" s="45" t="s">
        <v>11</v>
      </c>
      <c r="C134" s="4" t="s">
        <v>25</v>
      </c>
      <c r="D134" s="4" t="s">
        <v>27</v>
      </c>
      <c r="E134" s="61">
        <v>3339</v>
      </c>
      <c r="F134" s="46">
        <v>75</v>
      </c>
    </row>
    <row r="135" spans="2:6" x14ac:dyDescent="0.35">
      <c r="B135" s="45" t="s">
        <v>11</v>
      </c>
      <c r="C135" s="4" t="s">
        <v>25</v>
      </c>
      <c r="D135" s="4" t="s">
        <v>34</v>
      </c>
      <c r="E135" s="61">
        <v>4242</v>
      </c>
      <c r="F135" s="46">
        <v>207</v>
      </c>
    </row>
    <row r="136" spans="2:6" x14ac:dyDescent="0.35">
      <c r="B136" s="45" t="s">
        <v>11</v>
      </c>
      <c r="C136" s="4" t="s">
        <v>25</v>
      </c>
      <c r="D136" s="4" t="s">
        <v>37</v>
      </c>
      <c r="E136" s="61">
        <v>8008</v>
      </c>
      <c r="F136" s="46">
        <v>456</v>
      </c>
    </row>
    <row r="137" spans="2:6" x14ac:dyDescent="0.35">
      <c r="B137" s="45" t="s">
        <v>11</v>
      </c>
      <c r="C137" s="4" t="s">
        <v>25</v>
      </c>
      <c r="D137" s="4" t="s">
        <v>7</v>
      </c>
      <c r="E137" s="61">
        <v>525</v>
      </c>
      <c r="F137" s="46">
        <v>48</v>
      </c>
    </row>
    <row r="138" spans="2:6" x14ac:dyDescent="0.35">
      <c r="B138" s="45" t="s">
        <v>11</v>
      </c>
      <c r="C138" s="4" t="s">
        <v>25</v>
      </c>
      <c r="D138" s="4" t="s">
        <v>2</v>
      </c>
      <c r="E138" s="61">
        <v>3402</v>
      </c>
      <c r="F138" s="46">
        <v>366</v>
      </c>
    </row>
    <row r="139" spans="2:6" x14ac:dyDescent="0.35">
      <c r="B139" s="45" t="s">
        <v>11</v>
      </c>
      <c r="C139" s="4" t="s">
        <v>25</v>
      </c>
      <c r="D139" s="4" t="s">
        <v>24</v>
      </c>
      <c r="E139" s="61">
        <v>2219</v>
      </c>
      <c r="F139" s="46">
        <v>75</v>
      </c>
    </row>
    <row r="140" spans="2:6" x14ac:dyDescent="0.35">
      <c r="B140" s="45" t="s">
        <v>11</v>
      </c>
      <c r="C140" s="4" t="s">
        <v>25</v>
      </c>
      <c r="D140" s="4" t="s">
        <v>23</v>
      </c>
      <c r="E140" s="61">
        <v>3759</v>
      </c>
      <c r="F140" s="46">
        <v>150</v>
      </c>
    </row>
    <row r="141" spans="2:6" x14ac:dyDescent="0.35">
      <c r="B141" s="45" t="s">
        <v>11</v>
      </c>
      <c r="C141" s="4" t="s">
        <v>25</v>
      </c>
      <c r="D141" s="4" t="s">
        <v>5</v>
      </c>
      <c r="E141" s="61">
        <v>6734</v>
      </c>
      <c r="F141" s="46">
        <v>123</v>
      </c>
    </row>
    <row r="142" spans="2:6" x14ac:dyDescent="0.35">
      <c r="B142" s="45" t="s">
        <v>11</v>
      </c>
      <c r="C142" s="4" t="s">
        <v>1</v>
      </c>
      <c r="D142" s="4" t="s">
        <v>16</v>
      </c>
      <c r="E142" s="61">
        <v>7693</v>
      </c>
      <c r="F142" s="46">
        <v>87</v>
      </c>
    </row>
    <row r="143" spans="2:6" x14ac:dyDescent="0.35">
      <c r="B143" s="45" t="s">
        <v>11</v>
      </c>
      <c r="C143" s="4" t="s">
        <v>1</v>
      </c>
      <c r="D143" s="4" t="s">
        <v>24</v>
      </c>
      <c r="E143" s="61">
        <v>1904</v>
      </c>
      <c r="F143" s="46">
        <v>405</v>
      </c>
    </row>
    <row r="144" spans="2:6" x14ac:dyDescent="0.35">
      <c r="B144" s="45" t="s">
        <v>11</v>
      </c>
      <c r="C144" s="4" t="s">
        <v>1</v>
      </c>
      <c r="D144" s="4" t="s">
        <v>29</v>
      </c>
      <c r="E144" s="61">
        <v>4949</v>
      </c>
      <c r="F144" s="46">
        <v>189</v>
      </c>
    </row>
    <row r="145" spans="2:6" x14ac:dyDescent="0.35">
      <c r="B145" s="45" t="s">
        <v>11</v>
      </c>
      <c r="C145" s="4" t="s">
        <v>1</v>
      </c>
      <c r="D145" s="4" t="s">
        <v>10</v>
      </c>
      <c r="E145" s="61">
        <v>1505</v>
      </c>
      <c r="F145" s="46">
        <v>102</v>
      </c>
    </row>
    <row r="146" spans="2:6" x14ac:dyDescent="0.35">
      <c r="B146" s="45" t="s">
        <v>11</v>
      </c>
      <c r="C146" s="4" t="s">
        <v>1</v>
      </c>
      <c r="D146" s="4" t="s">
        <v>35</v>
      </c>
      <c r="E146" s="61">
        <v>3556</v>
      </c>
      <c r="F146" s="46">
        <v>459</v>
      </c>
    </row>
    <row r="147" spans="2:6" x14ac:dyDescent="0.35">
      <c r="B147" s="45" t="s">
        <v>11</v>
      </c>
      <c r="C147" s="4" t="s">
        <v>1</v>
      </c>
      <c r="D147" s="4" t="s">
        <v>2</v>
      </c>
      <c r="E147" s="61">
        <v>560</v>
      </c>
      <c r="F147" s="46">
        <v>81</v>
      </c>
    </row>
    <row r="148" spans="2:6" x14ac:dyDescent="0.35">
      <c r="B148" s="45" t="s">
        <v>11</v>
      </c>
      <c r="C148" s="4" t="s">
        <v>1</v>
      </c>
      <c r="D148" s="4" t="s">
        <v>37</v>
      </c>
      <c r="E148" s="61">
        <v>6818</v>
      </c>
      <c r="F148" s="46">
        <v>6</v>
      </c>
    </row>
    <row r="149" spans="2:6" x14ac:dyDescent="0.35">
      <c r="B149" s="45" t="s">
        <v>11</v>
      </c>
      <c r="C149" s="4" t="s">
        <v>12</v>
      </c>
      <c r="D149" s="4" t="s">
        <v>13</v>
      </c>
      <c r="E149" s="61">
        <v>2100</v>
      </c>
      <c r="F149" s="46">
        <v>414</v>
      </c>
    </row>
    <row r="150" spans="2:6" x14ac:dyDescent="0.35">
      <c r="B150" s="45" t="s">
        <v>11</v>
      </c>
      <c r="C150" s="4" t="s">
        <v>12</v>
      </c>
      <c r="D150" s="4" t="s">
        <v>23</v>
      </c>
      <c r="E150" s="61">
        <v>6048</v>
      </c>
      <c r="F150" s="46">
        <v>27</v>
      </c>
    </row>
    <row r="151" spans="2:6" x14ac:dyDescent="0.35">
      <c r="B151" s="45" t="s">
        <v>11</v>
      </c>
      <c r="C151" s="4" t="s">
        <v>12</v>
      </c>
      <c r="D151" s="4" t="s">
        <v>27</v>
      </c>
      <c r="E151" s="61">
        <v>3052</v>
      </c>
      <c r="F151" s="46">
        <v>378</v>
      </c>
    </row>
    <row r="152" spans="2:6" x14ac:dyDescent="0.35">
      <c r="B152" s="45" t="s">
        <v>11</v>
      </c>
      <c r="C152" s="4" t="s">
        <v>12</v>
      </c>
      <c r="D152" s="4" t="s">
        <v>2</v>
      </c>
      <c r="E152" s="61">
        <v>1638</v>
      </c>
      <c r="F152" s="46">
        <v>63</v>
      </c>
    </row>
    <row r="153" spans="2:6" x14ac:dyDescent="0.35">
      <c r="B153" s="45" t="s">
        <v>11</v>
      </c>
      <c r="C153" s="4" t="s">
        <v>12</v>
      </c>
      <c r="D153" s="4" t="s">
        <v>33</v>
      </c>
      <c r="E153" s="61">
        <v>2989</v>
      </c>
      <c r="F153" s="46">
        <v>3</v>
      </c>
    </row>
    <row r="154" spans="2:6" x14ac:dyDescent="0.35">
      <c r="B154" s="45" t="s">
        <v>11</v>
      </c>
      <c r="C154" s="4" t="s">
        <v>4</v>
      </c>
      <c r="D154" s="4" t="s">
        <v>34</v>
      </c>
      <c r="E154" s="61">
        <v>3864</v>
      </c>
      <c r="F154" s="46">
        <v>177</v>
      </c>
    </row>
    <row r="155" spans="2:6" x14ac:dyDescent="0.35">
      <c r="B155" s="45" t="s">
        <v>11</v>
      </c>
      <c r="C155" s="4" t="s">
        <v>4</v>
      </c>
      <c r="D155" s="4" t="s">
        <v>7</v>
      </c>
      <c r="E155" s="61">
        <v>1302</v>
      </c>
      <c r="F155" s="46">
        <v>402</v>
      </c>
    </row>
    <row r="156" spans="2:6" x14ac:dyDescent="0.35">
      <c r="B156" s="45" t="s">
        <v>11</v>
      </c>
      <c r="C156" s="4" t="s">
        <v>4</v>
      </c>
      <c r="D156" s="4" t="s">
        <v>28</v>
      </c>
      <c r="E156" s="61">
        <v>1071</v>
      </c>
      <c r="F156" s="46">
        <v>270</v>
      </c>
    </row>
    <row r="157" spans="2:6" x14ac:dyDescent="0.35">
      <c r="B157" s="45" t="s">
        <v>11</v>
      </c>
      <c r="C157" s="4" t="s">
        <v>4</v>
      </c>
      <c r="D157" s="4" t="s">
        <v>2</v>
      </c>
      <c r="E157" s="61">
        <v>4781</v>
      </c>
      <c r="F157" s="46">
        <v>123</v>
      </c>
    </row>
    <row r="158" spans="2:6" x14ac:dyDescent="0.35">
      <c r="B158" s="45" t="s">
        <v>20</v>
      </c>
      <c r="C158" s="4" t="s">
        <v>15</v>
      </c>
      <c r="D158" s="4" t="s">
        <v>5</v>
      </c>
      <c r="E158" s="61">
        <v>5075</v>
      </c>
      <c r="F158" s="46">
        <v>21</v>
      </c>
    </row>
    <row r="159" spans="2:6" x14ac:dyDescent="0.35">
      <c r="B159" s="45" t="s">
        <v>20</v>
      </c>
      <c r="C159" s="4" t="s">
        <v>15</v>
      </c>
      <c r="D159" s="4" t="s">
        <v>26</v>
      </c>
      <c r="E159" s="61">
        <v>7189</v>
      </c>
      <c r="F159" s="46">
        <v>54</v>
      </c>
    </row>
    <row r="160" spans="2:6" x14ac:dyDescent="0.35">
      <c r="B160" s="45" t="s">
        <v>20</v>
      </c>
      <c r="C160" s="4" t="s">
        <v>15</v>
      </c>
      <c r="D160" s="4" t="s">
        <v>31</v>
      </c>
      <c r="E160" s="61">
        <v>5474</v>
      </c>
      <c r="F160" s="46">
        <v>168</v>
      </c>
    </row>
    <row r="161" spans="2:6" x14ac:dyDescent="0.35">
      <c r="B161" s="45" t="s">
        <v>20</v>
      </c>
      <c r="C161" s="4" t="s">
        <v>15</v>
      </c>
      <c r="D161" s="4" t="s">
        <v>13</v>
      </c>
      <c r="E161" s="61">
        <v>7483</v>
      </c>
      <c r="F161" s="46">
        <v>45</v>
      </c>
    </row>
    <row r="162" spans="2:6" x14ac:dyDescent="0.35">
      <c r="B162" s="45" t="s">
        <v>20</v>
      </c>
      <c r="C162" s="4" t="s">
        <v>9</v>
      </c>
      <c r="D162" s="4" t="s">
        <v>29</v>
      </c>
      <c r="E162" s="61">
        <v>6314</v>
      </c>
      <c r="F162" s="46">
        <v>15</v>
      </c>
    </row>
    <row r="163" spans="2:6" x14ac:dyDescent="0.35">
      <c r="B163" s="45" t="s">
        <v>20</v>
      </c>
      <c r="C163" s="4" t="s">
        <v>9</v>
      </c>
      <c r="D163" s="4" t="s">
        <v>24</v>
      </c>
      <c r="E163" s="61">
        <v>16184</v>
      </c>
      <c r="F163" s="46">
        <v>39</v>
      </c>
    </row>
    <row r="164" spans="2:6" x14ac:dyDescent="0.35">
      <c r="B164" s="45" t="s">
        <v>20</v>
      </c>
      <c r="C164" s="4" t="s">
        <v>9</v>
      </c>
      <c r="D164" s="4" t="s">
        <v>23</v>
      </c>
      <c r="E164" s="61">
        <v>3339</v>
      </c>
      <c r="F164" s="46">
        <v>348</v>
      </c>
    </row>
    <row r="165" spans="2:6" x14ac:dyDescent="0.35">
      <c r="B165" s="45" t="s">
        <v>20</v>
      </c>
      <c r="C165" s="4" t="s">
        <v>9</v>
      </c>
      <c r="D165" s="4" t="s">
        <v>26</v>
      </c>
      <c r="E165" s="61">
        <v>6146</v>
      </c>
      <c r="F165" s="46">
        <v>63</v>
      </c>
    </row>
    <row r="166" spans="2:6" x14ac:dyDescent="0.35">
      <c r="B166" s="45" t="s">
        <v>20</v>
      </c>
      <c r="C166" s="4" t="s">
        <v>9</v>
      </c>
      <c r="D166" s="4" t="s">
        <v>2</v>
      </c>
      <c r="E166" s="61">
        <v>1526</v>
      </c>
      <c r="F166" s="46">
        <v>105</v>
      </c>
    </row>
    <row r="167" spans="2:6" x14ac:dyDescent="0.35">
      <c r="B167" s="45" t="s">
        <v>20</v>
      </c>
      <c r="C167" s="4" t="s">
        <v>9</v>
      </c>
      <c r="D167" s="4" t="s">
        <v>10</v>
      </c>
      <c r="E167" s="61">
        <v>6111</v>
      </c>
      <c r="F167" s="46">
        <v>3</v>
      </c>
    </row>
    <row r="168" spans="2:6" x14ac:dyDescent="0.35">
      <c r="B168" s="45" t="s">
        <v>20</v>
      </c>
      <c r="C168" s="4" t="s">
        <v>25</v>
      </c>
      <c r="D168" s="4" t="s">
        <v>28</v>
      </c>
      <c r="E168" s="61">
        <v>15610</v>
      </c>
      <c r="F168" s="46">
        <v>339</v>
      </c>
    </row>
    <row r="169" spans="2:6" x14ac:dyDescent="0.35">
      <c r="B169" s="45" t="s">
        <v>20</v>
      </c>
      <c r="C169" s="4" t="s">
        <v>25</v>
      </c>
      <c r="D169" s="4" t="s">
        <v>34</v>
      </c>
      <c r="E169" s="61">
        <v>6986</v>
      </c>
      <c r="F169" s="46">
        <v>21</v>
      </c>
    </row>
    <row r="170" spans="2:6" x14ac:dyDescent="0.35">
      <c r="B170" s="45" t="s">
        <v>20</v>
      </c>
      <c r="C170" s="4" t="s">
        <v>25</v>
      </c>
      <c r="D170" s="4" t="s">
        <v>31</v>
      </c>
      <c r="E170" s="61">
        <v>861</v>
      </c>
      <c r="F170" s="46">
        <v>195</v>
      </c>
    </row>
    <row r="171" spans="2:6" x14ac:dyDescent="0.35">
      <c r="B171" s="45" t="s">
        <v>20</v>
      </c>
      <c r="C171" s="4" t="s">
        <v>25</v>
      </c>
      <c r="D171" s="4" t="s">
        <v>27</v>
      </c>
      <c r="E171" s="61">
        <v>2891</v>
      </c>
      <c r="F171" s="46">
        <v>102</v>
      </c>
    </row>
    <row r="172" spans="2:6" x14ac:dyDescent="0.35">
      <c r="B172" s="45" t="s">
        <v>20</v>
      </c>
      <c r="C172" s="4" t="s">
        <v>25</v>
      </c>
      <c r="D172" s="4" t="s">
        <v>32</v>
      </c>
      <c r="E172" s="61">
        <v>7280</v>
      </c>
      <c r="F172" s="46">
        <v>201</v>
      </c>
    </row>
    <row r="173" spans="2:6" x14ac:dyDescent="0.35">
      <c r="B173" s="45" t="s">
        <v>20</v>
      </c>
      <c r="C173" s="4" t="s">
        <v>25</v>
      </c>
      <c r="D173" s="4" t="s">
        <v>14</v>
      </c>
      <c r="E173" s="61">
        <v>1652</v>
      </c>
      <c r="F173" s="46">
        <v>93</v>
      </c>
    </row>
    <row r="174" spans="2:6" x14ac:dyDescent="0.35">
      <c r="B174" s="45" t="s">
        <v>20</v>
      </c>
      <c r="C174" s="4" t="s">
        <v>25</v>
      </c>
      <c r="D174" s="4" t="s">
        <v>17</v>
      </c>
      <c r="E174" s="61">
        <v>6279</v>
      </c>
      <c r="F174" s="46">
        <v>237</v>
      </c>
    </row>
    <row r="175" spans="2:6" x14ac:dyDescent="0.35">
      <c r="B175" s="45" t="s">
        <v>20</v>
      </c>
      <c r="C175" s="4" t="s">
        <v>1</v>
      </c>
      <c r="D175" s="4" t="s">
        <v>19</v>
      </c>
      <c r="E175" s="61">
        <v>4991</v>
      </c>
      <c r="F175" s="46">
        <v>12</v>
      </c>
    </row>
    <row r="176" spans="2:6" x14ac:dyDescent="0.35">
      <c r="B176" s="45" t="s">
        <v>20</v>
      </c>
      <c r="C176" s="4" t="s">
        <v>1</v>
      </c>
      <c r="D176" s="4" t="s">
        <v>16</v>
      </c>
      <c r="E176" s="61">
        <v>182</v>
      </c>
      <c r="F176" s="46">
        <v>48</v>
      </c>
    </row>
    <row r="177" spans="2:6" x14ac:dyDescent="0.35">
      <c r="B177" s="45" t="s">
        <v>20</v>
      </c>
      <c r="C177" s="4" t="s">
        <v>1</v>
      </c>
      <c r="D177" s="4" t="s">
        <v>17</v>
      </c>
      <c r="E177" s="61">
        <v>518</v>
      </c>
      <c r="F177" s="46">
        <v>75</v>
      </c>
    </row>
    <row r="178" spans="2:6" x14ac:dyDescent="0.35">
      <c r="B178" s="45" t="s">
        <v>20</v>
      </c>
      <c r="C178" s="4" t="s">
        <v>1</v>
      </c>
      <c r="D178" s="4" t="s">
        <v>13</v>
      </c>
      <c r="E178" s="61">
        <v>8813</v>
      </c>
      <c r="F178" s="46">
        <v>21</v>
      </c>
    </row>
    <row r="179" spans="2:6" x14ac:dyDescent="0.35">
      <c r="B179" s="45" t="s">
        <v>20</v>
      </c>
      <c r="C179" s="4" t="s">
        <v>12</v>
      </c>
      <c r="D179" s="4" t="s">
        <v>37</v>
      </c>
      <c r="E179" s="61">
        <v>5236</v>
      </c>
      <c r="F179" s="46">
        <v>51</v>
      </c>
    </row>
    <row r="180" spans="2:6" x14ac:dyDescent="0.35">
      <c r="B180" s="45" t="s">
        <v>20</v>
      </c>
      <c r="C180" s="4" t="s">
        <v>12</v>
      </c>
      <c r="D180" s="4" t="s">
        <v>33</v>
      </c>
      <c r="E180" s="61">
        <v>4018</v>
      </c>
      <c r="F180" s="46">
        <v>171</v>
      </c>
    </row>
    <row r="181" spans="2:6" x14ac:dyDescent="0.35">
      <c r="B181" s="45" t="s">
        <v>20</v>
      </c>
      <c r="C181" s="4" t="s">
        <v>12</v>
      </c>
      <c r="D181" s="4" t="s">
        <v>17</v>
      </c>
      <c r="E181" s="61">
        <v>6909</v>
      </c>
      <c r="F181" s="46">
        <v>81</v>
      </c>
    </row>
    <row r="182" spans="2:6" x14ac:dyDescent="0.35">
      <c r="B182" s="45" t="s">
        <v>20</v>
      </c>
      <c r="C182" s="4" t="s">
        <v>12</v>
      </c>
      <c r="D182" s="4" t="s">
        <v>10</v>
      </c>
      <c r="E182" s="61">
        <v>385</v>
      </c>
      <c r="F182" s="46">
        <v>249</v>
      </c>
    </row>
    <row r="183" spans="2:6" x14ac:dyDescent="0.35">
      <c r="B183" s="45" t="s">
        <v>20</v>
      </c>
      <c r="C183" s="4" t="s">
        <v>4</v>
      </c>
      <c r="D183" s="4" t="s">
        <v>10</v>
      </c>
      <c r="E183" s="61">
        <v>2415</v>
      </c>
      <c r="F183" s="46">
        <v>15</v>
      </c>
    </row>
    <row r="184" spans="2:6" x14ac:dyDescent="0.35">
      <c r="B184" s="45" t="s">
        <v>20</v>
      </c>
      <c r="C184" s="4" t="s">
        <v>4</v>
      </c>
      <c r="D184" s="4" t="s">
        <v>32</v>
      </c>
      <c r="E184" s="61">
        <v>13391</v>
      </c>
      <c r="F184" s="46">
        <v>201</v>
      </c>
    </row>
    <row r="185" spans="2:6" x14ac:dyDescent="0.35">
      <c r="B185" s="45" t="s">
        <v>20</v>
      </c>
      <c r="C185" s="4" t="s">
        <v>4</v>
      </c>
      <c r="D185" s="4" t="s">
        <v>7</v>
      </c>
      <c r="E185" s="61">
        <v>2744</v>
      </c>
      <c r="F185" s="46">
        <v>9</v>
      </c>
    </row>
    <row r="186" spans="2:6" x14ac:dyDescent="0.35">
      <c r="B186" s="45" t="s">
        <v>20</v>
      </c>
      <c r="C186" s="4" t="s">
        <v>4</v>
      </c>
      <c r="D186" s="4" t="s">
        <v>27</v>
      </c>
      <c r="E186" s="61">
        <v>4480</v>
      </c>
      <c r="F186" s="46">
        <v>357</v>
      </c>
    </row>
    <row r="187" spans="2:6" x14ac:dyDescent="0.35">
      <c r="B187" s="45" t="s">
        <v>20</v>
      </c>
      <c r="C187" s="4" t="s">
        <v>4</v>
      </c>
      <c r="D187" s="4" t="s">
        <v>17</v>
      </c>
      <c r="E187" s="61">
        <v>490</v>
      </c>
      <c r="F187" s="46">
        <v>84</v>
      </c>
    </row>
    <row r="188" spans="2:6" x14ac:dyDescent="0.35">
      <c r="B188" s="45" t="s">
        <v>20</v>
      </c>
      <c r="C188" s="4" t="s">
        <v>4</v>
      </c>
      <c r="D188" s="4" t="s">
        <v>16</v>
      </c>
      <c r="E188" s="61">
        <v>4753</v>
      </c>
      <c r="F188" s="46">
        <v>246</v>
      </c>
    </row>
    <row r="189" spans="2:6" x14ac:dyDescent="0.35">
      <c r="B189" s="45" t="s">
        <v>22</v>
      </c>
      <c r="C189" s="4" t="s">
        <v>15</v>
      </c>
      <c r="D189" s="4" t="s">
        <v>37</v>
      </c>
      <c r="E189" s="61">
        <v>8841</v>
      </c>
      <c r="F189" s="46">
        <v>303</v>
      </c>
    </row>
    <row r="190" spans="2:6" x14ac:dyDescent="0.35">
      <c r="B190" s="45" t="s">
        <v>22</v>
      </c>
      <c r="C190" s="4" t="s">
        <v>9</v>
      </c>
      <c r="D190" s="4" t="s">
        <v>24</v>
      </c>
      <c r="E190" s="61">
        <v>9198</v>
      </c>
      <c r="F190" s="46">
        <v>36</v>
      </c>
    </row>
    <row r="191" spans="2:6" x14ac:dyDescent="0.35">
      <c r="B191" s="45" t="s">
        <v>22</v>
      </c>
      <c r="C191" s="4" t="s">
        <v>9</v>
      </c>
      <c r="D191" s="4" t="s">
        <v>29</v>
      </c>
      <c r="E191" s="61">
        <v>3773</v>
      </c>
      <c r="F191" s="46">
        <v>165</v>
      </c>
    </row>
    <row r="192" spans="2:6" x14ac:dyDescent="0.35">
      <c r="B192" s="45" t="s">
        <v>22</v>
      </c>
      <c r="C192" s="4" t="s">
        <v>9</v>
      </c>
      <c r="D192" s="4" t="s">
        <v>13</v>
      </c>
      <c r="E192" s="61">
        <v>3339</v>
      </c>
      <c r="F192" s="46">
        <v>39</v>
      </c>
    </row>
    <row r="193" spans="2:6" x14ac:dyDescent="0.35">
      <c r="B193" s="45" t="s">
        <v>22</v>
      </c>
      <c r="C193" s="4" t="s">
        <v>9</v>
      </c>
      <c r="D193" s="4" t="s">
        <v>35</v>
      </c>
      <c r="E193" s="61">
        <v>973</v>
      </c>
      <c r="F193" s="46">
        <v>162</v>
      </c>
    </row>
    <row r="194" spans="2:6" x14ac:dyDescent="0.35">
      <c r="B194" s="45" t="s">
        <v>22</v>
      </c>
      <c r="C194" s="4" t="s">
        <v>9</v>
      </c>
      <c r="D194" s="4" t="s">
        <v>31</v>
      </c>
      <c r="E194" s="61">
        <v>1281</v>
      </c>
      <c r="F194" s="46">
        <v>18</v>
      </c>
    </row>
    <row r="195" spans="2:6" x14ac:dyDescent="0.35">
      <c r="B195" s="45" t="s">
        <v>22</v>
      </c>
      <c r="C195" s="4" t="s">
        <v>25</v>
      </c>
      <c r="D195" s="4" t="s">
        <v>5</v>
      </c>
      <c r="E195" s="61">
        <v>7777</v>
      </c>
      <c r="F195" s="46">
        <v>504</v>
      </c>
    </row>
    <row r="196" spans="2:6" x14ac:dyDescent="0.35">
      <c r="B196" s="45" t="s">
        <v>22</v>
      </c>
      <c r="C196" s="4" t="s">
        <v>25</v>
      </c>
      <c r="D196" s="4" t="s">
        <v>37</v>
      </c>
      <c r="E196" s="61">
        <v>3108</v>
      </c>
      <c r="F196" s="46">
        <v>54</v>
      </c>
    </row>
    <row r="197" spans="2:6" x14ac:dyDescent="0.35">
      <c r="B197" s="45" t="s">
        <v>22</v>
      </c>
      <c r="C197" s="4" t="s">
        <v>25</v>
      </c>
      <c r="D197" s="4" t="s">
        <v>35</v>
      </c>
      <c r="E197" s="61">
        <v>3689</v>
      </c>
      <c r="F197" s="46">
        <v>312</v>
      </c>
    </row>
    <row r="198" spans="2:6" x14ac:dyDescent="0.35">
      <c r="B198" s="45" t="s">
        <v>22</v>
      </c>
      <c r="C198" s="4" t="s">
        <v>25</v>
      </c>
      <c r="D198" s="4" t="s">
        <v>28</v>
      </c>
      <c r="E198" s="61">
        <v>2583</v>
      </c>
      <c r="F198" s="46">
        <v>18</v>
      </c>
    </row>
    <row r="199" spans="2:6" x14ac:dyDescent="0.35">
      <c r="B199" s="45" t="s">
        <v>22</v>
      </c>
      <c r="C199" s="4" t="s">
        <v>25</v>
      </c>
      <c r="D199" s="4" t="s">
        <v>19</v>
      </c>
      <c r="E199" s="61">
        <v>7259</v>
      </c>
      <c r="F199" s="46">
        <v>276</v>
      </c>
    </row>
    <row r="200" spans="2:6" x14ac:dyDescent="0.35">
      <c r="B200" s="45" t="s">
        <v>22</v>
      </c>
      <c r="C200" s="4" t="s">
        <v>25</v>
      </c>
      <c r="D200" s="4" t="s">
        <v>13</v>
      </c>
      <c r="E200" s="61">
        <v>6300</v>
      </c>
      <c r="F200" s="46">
        <v>42</v>
      </c>
    </row>
    <row r="201" spans="2:6" x14ac:dyDescent="0.35">
      <c r="B201" s="45" t="s">
        <v>22</v>
      </c>
      <c r="C201" s="4" t="s">
        <v>25</v>
      </c>
      <c r="D201" s="4" t="s">
        <v>29</v>
      </c>
      <c r="E201" s="61">
        <v>2212</v>
      </c>
      <c r="F201" s="46">
        <v>117</v>
      </c>
    </row>
    <row r="202" spans="2:6" x14ac:dyDescent="0.35">
      <c r="B202" s="45" t="s">
        <v>22</v>
      </c>
      <c r="C202" s="4" t="s">
        <v>25</v>
      </c>
      <c r="D202" s="4" t="s">
        <v>23</v>
      </c>
      <c r="E202" s="61">
        <v>2919</v>
      </c>
      <c r="F202" s="46">
        <v>93</v>
      </c>
    </row>
    <row r="203" spans="2:6" x14ac:dyDescent="0.35">
      <c r="B203" s="45" t="s">
        <v>22</v>
      </c>
      <c r="C203" s="4" t="s">
        <v>1</v>
      </c>
      <c r="D203" s="4" t="s">
        <v>23</v>
      </c>
      <c r="E203" s="61">
        <v>3983</v>
      </c>
      <c r="F203" s="46">
        <v>144</v>
      </c>
    </row>
    <row r="204" spans="2:6" x14ac:dyDescent="0.35">
      <c r="B204" s="45" t="s">
        <v>22</v>
      </c>
      <c r="C204" s="4" t="s">
        <v>1</v>
      </c>
      <c r="D204" s="4" t="s">
        <v>27</v>
      </c>
      <c r="E204" s="61">
        <v>4592</v>
      </c>
      <c r="F204" s="46">
        <v>324</v>
      </c>
    </row>
    <row r="205" spans="2:6" x14ac:dyDescent="0.35">
      <c r="B205" s="45" t="s">
        <v>22</v>
      </c>
      <c r="C205" s="4" t="s">
        <v>1</v>
      </c>
      <c r="D205" s="4" t="s">
        <v>35</v>
      </c>
      <c r="E205" s="61">
        <v>7308</v>
      </c>
      <c r="F205" s="46">
        <v>327</v>
      </c>
    </row>
    <row r="206" spans="2:6" x14ac:dyDescent="0.35">
      <c r="B206" s="45" t="s">
        <v>22</v>
      </c>
      <c r="C206" s="4" t="s">
        <v>1</v>
      </c>
      <c r="D206" s="4" t="s">
        <v>7</v>
      </c>
      <c r="E206" s="61">
        <v>938</v>
      </c>
      <c r="F206" s="46">
        <v>366</v>
      </c>
    </row>
    <row r="207" spans="2:6" x14ac:dyDescent="0.35">
      <c r="B207" s="45" t="s">
        <v>22</v>
      </c>
      <c r="C207" s="4" t="s">
        <v>12</v>
      </c>
      <c r="D207" s="4" t="s">
        <v>24</v>
      </c>
      <c r="E207" s="61">
        <v>21</v>
      </c>
      <c r="F207" s="46">
        <v>168</v>
      </c>
    </row>
    <row r="208" spans="2:6" x14ac:dyDescent="0.35">
      <c r="B208" s="45" t="s">
        <v>22</v>
      </c>
      <c r="C208" s="4" t="s">
        <v>12</v>
      </c>
      <c r="D208" s="4" t="s">
        <v>37</v>
      </c>
      <c r="E208" s="61">
        <v>4956</v>
      </c>
      <c r="F208" s="46">
        <v>171</v>
      </c>
    </row>
    <row r="209" spans="2:6" x14ac:dyDescent="0.35">
      <c r="B209" s="45" t="s">
        <v>22</v>
      </c>
      <c r="C209" s="4" t="s">
        <v>12</v>
      </c>
      <c r="D209" s="4" t="s">
        <v>35</v>
      </c>
      <c r="E209" s="61">
        <v>1652</v>
      </c>
      <c r="F209" s="46">
        <v>102</v>
      </c>
    </row>
    <row r="210" spans="2:6" x14ac:dyDescent="0.35">
      <c r="B210" s="45" t="s">
        <v>22</v>
      </c>
      <c r="C210" s="4" t="s">
        <v>12</v>
      </c>
      <c r="D210" s="4" t="s">
        <v>27</v>
      </c>
      <c r="E210" s="61">
        <v>3640</v>
      </c>
      <c r="F210" s="46">
        <v>51</v>
      </c>
    </row>
    <row r="211" spans="2:6" x14ac:dyDescent="0.35">
      <c r="B211" s="45" t="s">
        <v>22</v>
      </c>
      <c r="C211" s="4" t="s">
        <v>4</v>
      </c>
      <c r="D211" s="4" t="s">
        <v>13</v>
      </c>
      <c r="E211" s="61">
        <v>2464</v>
      </c>
      <c r="F211" s="46">
        <v>234</v>
      </c>
    </row>
    <row r="212" spans="2:6" x14ac:dyDescent="0.35">
      <c r="B212" s="45" t="s">
        <v>22</v>
      </c>
      <c r="C212" s="4" t="s">
        <v>4</v>
      </c>
      <c r="D212" s="4" t="s">
        <v>27</v>
      </c>
      <c r="E212" s="61">
        <v>2114</v>
      </c>
      <c r="F212" s="46">
        <v>66</v>
      </c>
    </row>
    <row r="213" spans="2:6" x14ac:dyDescent="0.35">
      <c r="B213" s="45" t="s">
        <v>22</v>
      </c>
      <c r="C213" s="4" t="s">
        <v>4</v>
      </c>
      <c r="D213" s="4" t="s">
        <v>19</v>
      </c>
      <c r="E213" s="61">
        <v>2415</v>
      </c>
      <c r="F213" s="46">
        <v>255</v>
      </c>
    </row>
    <row r="214" spans="2:6" x14ac:dyDescent="0.35">
      <c r="B214" s="45" t="s">
        <v>22</v>
      </c>
      <c r="C214" s="4" t="s">
        <v>4</v>
      </c>
      <c r="D214" s="4" t="s">
        <v>14</v>
      </c>
      <c r="E214" s="61">
        <v>819</v>
      </c>
      <c r="F214" s="46">
        <v>306</v>
      </c>
    </row>
    <row r="215" spans="2:6" x14ac:dyDescent="0.35">
      <c r="B215" s="45" t="s">
        <v>22</v>
      </c>
      <c r="C215" s="4" t="s">
        <v>4</v>
      </c>
      <c r="D215" s="4" t="s">
        <v>29</v>
      </c>
      <c r="E215" s="61">
        <v>2023</v>
      </c>
      <c r="F215" s="46">
        <v>78</v>
      </c>
    </row>
    <row r="216" spans="2:6" x14ac:dyDescent="0.35">
      <c r="B216" s="45" t="s">
        <v>22</v>
      </c>
      <c r="C216" s="4" t="s">
        <v>4</v>
      </c>
      <c r="D216" s="4" t="s">
        <v>32</v>
      </c>
      <c r="E216" s="61">
        <v>6657</v>
      </c>
      <c r="F216" s="46">
        <v>276</v>
      </c>
    </row>
    <row r="217" spans="2:6" x14ac:dyDescent="0.35">
      <c r="B217" s="45" t="s">
        <v>6</v>
      </c>
      <c r="C217" s="4" t="s">
        <v>15</v>
      </c>
      <c r="D217" s="4" t="s">
        <v>24</v>
      </c>
      <c r="E217" s="61">
        <v>2646</v>
      </c>
      <c r="F217" s="46">
        <v>120</v>
      </c>
    </row>
    <row r="218" spans="2:6" x14ac:dyDescent="0.35">
      <c r="B218" s="45" t="s">
        <v>6</v>
      </c>
      <c r="C218" s="4" t="s">
        <v>15</v>
      </c>
      <c r="D218" s="4" t="s">
        <v>23</v>
      </c>
      <c r="E218" s="61">
        <v>2408</v>
      </c>
      <c r="F218" s="46">
        <v>9</v>
      </c>
    </row>
    <row r="219" spans="2:6" x14ac:dyDescent="0.35">
      <c r="B219" s="45" t="s">
        <v>6</v>
      </c>
      <c r="C219" s="4" t="s">
        <v>15</v>
      </c>
      <c r="D219" s="4" t="s">
        <v>33</v>
      </c>
      <c r="E219" s="61">
        <v>4137</v>
      </c>
      <c r="F219" s="46">
        <v>60</v>
      </c>
    </row>
    <row r="220" spans="2:6" x14ac:dyDescent="0.35">
      <c r="B220" s="45" t="s">
        <v>6</v>
      </c>
      <c r="C220" s="4" t="s">
        <v>15</v>
      </c>
      <c r="D220" s="4" t="s">
        <v>37</v>
      </c>
      <c r="E220" s="61">
        <v>2436</v>
      </c>
      <c r="F220" s="46">
        <v>99</v>
      </c>
    </row>
    <row r="221" spans="2:6" x14ac:dyDescent="0.35">
      <c r="B221" s="45" t="s">
        <v>6</v>
      </c>
      <c r="C221" s="4" t="s">
        <v>15</v>
      </c>
      <c r="D221" s="4" t="s">
        <v>14</v>
      </c>
      <c r="E221" s="61">
        <v>9506</v>
      </c>
      <c r="F221" s="46">
        <v>87</v>
      </c>
    </row>
    <row r="222" spans="2:6" x14ac:dyDescent="0.35">
      <c r="B222" s="45" t="s">
        <v>6</v>
      </c>
      <c r="C222" s="4" t="s">
        <v>15</v>
      </c>
      <c r="D222" s="4" t="s">
        <v>13</v>
      </c>
      <c r="E222" s="61">
        <v>3850</v>
      </c>
      <c r="F222" s="46">
        <v>102</v>
      </c>
    </row>
    <row r="223" spans="2:6" x14ac:dyDescent="0.35">
      <c r="B223" s="45" t="s">
        <v>6</v>
      </c>
      <c r="C223" s="4" t="s">
        <v>9</v>
      </c>
      <c r="D223" s="4" t="s">
        <v>34</v>
      </c>
      <c r="E223" s="61">
        <v>11522</v>
      </c>
      <c r="F223" s="46">
        <v>204</v>
      </c>
    </row>
    <row r="224" spans="2:6" x14ac:dyDescent="0.35">
      <c r="B224" s="45" t="s">
        <v>6</v>
      </c>
      <c r="C224" s="4" t="s">
        <v>9</v>
      </c>
      <c r="D224" s="4" t="s">
        <v>5</v>
      </c>
      <c r="E224" s="61">
        <v>2954</v>
      </c>
      <c r="F224" s="46">
        <v>189</v>
      </c>
    </row>
    <row r="225" spans="2:6" x14ac:dyDescent="0.35">
      <c r="B225" s="45" t="s">
        <v>6</v>
      </c>
      <c r="C225" s="4" t="s">
        <v>9</v>
      </c>
      <c r="D225" s="4" t="s">
        <v>2</v>
      </c>
      <c r="E225" s="61">
        <v>9051</v>
      </c>
      <c r="F225" s="46">
        <v>57</v>
      </c>
    </row>
    <row r="226" spans="2:6" x14ac:dyDescent="0.35">
      <c r="B226" s="45" t="s">
        <v>6</v>
      </c>
      <c r="C226" s="4" t="s">
        <v>9</v>
      </c>
      <c r="D226" s="4" t="s">
        <v>13</v>
      </c>
      <c r="E226" s="61">
        <v>2142</v>
      </c>
      <c r="F226" s="46">
        <v>114</v>
      </c>
    </row>
    <row r="227" spans="2:6" x14ac:dyDescent="0.35">
      <c r="B227" s="45" t="s">
        <v>6</v>
      </c>
      <c r="C227" s="4" t="s">
        <v>25</v>
      </c>
      <c r="D227" s="4" t="s">
        <v>29</v>
      </c>
      <c r="E227" s="61">
        <v>8155</v>
      </c>
      <c r="F227" s="46">
        <v>90</v>
      </c>
    </row>
    <row r="228" spans="2:6" x14ac:dyDescent="0.35">
      <c r="B228" s="45" t="s">
        <v>6</v>
      </c>
      <c r="C228" s="4" t="s">
        <v>25</v>
      </c>
      <c r="D228" s="4" t="s">
        <v>35</v>
      </c>
      <c r="E228" s="61">
        <v>14329</v>
      </c>
      <c r="F228" s="46">
        <v>150</v>
      </c>
    </row>
    <row r="229" spans="2:6" x14ac:dyDescent="0.35">
      <c r="B229" s="45" t="s">
        <v>6</v>
      </c>
      <c r="C229" s="4" t="s">
        <v>25</v>
      </c>
      <c r="D229" s="4" t="s">
        <v>28</v>
      </c>
      <c r="E229" s="61">
        <v>8463</v>
      </c>
      <c r="F229" s="46">
        <v>492</v>
      </c>
    </row>
    <row r="230" spans="2:6" x14ac:dyDescent="0.35">
      <c r="B230" s="45" t="s">
        <v>6</v>
      </c>
      <c r="C230" s="4" t="s">
        <v>25</v>
      </c>
      <c r="D230" s="4" t="s">
        <v>36</v>
      </c>
      <c r="E230" s="61">
        <v>6832</v>
      </c>
      <c r="F230" s="46">
        <v>27</v>
      </c>
    </row>
    <row r="231" spans="2:6" x14ac:dyDescent="0.35">
      <c r="B231" s="45" t="s">
        <v>6</v>
      </c>
      <c r="C231" s="4" t="s">
        <v>25</v>
      </c>
      <c r="D231" s="4" t="s">
        <v>23</v>
      </c>
      <c r="E231" s="61">
        <v>707</v>
      </c>
      <c r="F231" s="46">
        <v>174</v>
      </c>
    </row>
    <row r="232" spans="2:6" x14ac:dyDescent="0.35">
      <c r="B232" s="45" t="s">
        <v>6</v>
      </c>
      <c r="C232" s="4" t="s">
        <v>25</v>
      </c>
      <c r="D232" s="4" t="s">
        <v>24</v>
      </c>
      <c r="E232" s="61">
        <v>938</v>
      </c>
      <c r="F232" s="46">
        <v>189</v>
      </c>
    </row>
    <row r="233" spans="2:6" x14ac:dyDescent="0.35">
      <c r="B233" s="45" t="s">
        <v>6</v>
      </c>
      <c r="C233" s="4" t="s">
        <v>1</v>
      </c>
      <c r="D233" s="4" t="s">
        <v>27</v>
      </c>
      <c r="E233" s="61">
        <v>1085</v>
      </c>
      <c r="F233" s="46">
        <v>273</v>
      </c>
    </row>
    <row r="234" spans="2:6" x14ac:dyDescent="0.35">
      <c r="B234" s="45" t="s">
        <v>6</v>
      </c>
      <c r="C234" s="4" t="s">
        <v>1</v>
      </c>
      <c r="D234" s="4" t="s">
        <v>29</v>
      </c>
      <c r="E234" s="61">
        <v>2737</v>
      </c>
      <c r="F234" s="46">
        <v>93</v>
      </c>
    </row>
    <row r="235" spans="2:6" x14ac:dyDescent="0.35">
      <c r="B235" s="45" t="s">
        <v>6</v>
      </c>
      <c r="C235" s="4" t="s">
        <v>1</v>
      </c>
      <c r="D235" s="4" t="s">
        <v>13</v>
      </c>
      <c r="E235" s="61">
        <v>4305</v>
      </c>
      <c r="F235" s="46">
        <v>156</v>
      </c>
    </row>
    <row r="236" spans="2:6" x14ac:dyDescent="0.35">
      <c r="B236" s="45" t="s">
        <v>6</v>
      </c>
      <c r="C236" s="4" t="s">
        <v>1</v>
      </c>
      <c r="D236" s="4" t="s">
        <v>7</v>
      </c>
      <c r="E236" s="61">
        <v>259</v>
      </c>
      <c r="F236" s="46">
        <v>207</v>
      </c>
    </row>
    <row r="237" spans="2:6" x14ac:dyDescent="0.35">
      <c r="B237" s="45" t="s">
        <v>6</v>
      </c>
      <c r="C237" s="4" t="s">
        <v>1</v>
      </c>
      <c r="D237" s="4" t="s">
        <v>37</v>
      </c>
      <c r="E237" s="61">
        <v>2856</v>
      </c>
      <c r="F237" s="46">
        <v>246</v>
      </c>
    </row>
    <row r="238" spans="2:6" x14ac:dyDescent="0.35">
      <c r="B238" s="45" t="s">
        <v>6</v>
      </c>
      <c r="C238" s="4" t="s">
        <v>1</v>
      </c>
      <c r="D238" s="4" t="s">
        <v>28</v>
      </c>
      <c r="E238" s="61">
        <v>7273</v>
      </c>
      <c r="F238" s="46">
        <v>96</v>
      </c>
    </row>
    <row r="239" spans="2:6" x14ac:dyDescent="0.35">
      <c r="B239" s="45" t="s">
        <v>6</v>
      </c>
      <c r="C239" s="4" t="s">
        <v>1</v>
      </c>
      <c r="D239" s="4" t="s">
        <v>35</v>
      </c>
      <c r="E239" s="61">
        <v>2919</v>
      </c>
      <c r="F239" s="46">
        <v>45</v>
      </c>
    </row>
    <row r="240" spans="2:6" x14ac:dyDescent="0.35">
      <c r="B240" s="45" t="s">
        <v>6</v>
      </c>
      <c r="C240" s="4" t="s">
        <v>12</v>
      </c>
      <c r="D240" s="4" t="s">
        <v>13</v>
      </c>
      <c r="E240" s="61">
        <v>3192</v>
      </c>
      <c r="F240" s="46">
        <v>72</v>
      </c>
    </row>
    <row r="241" spans="2:6" x14ac:dyDescent="0.35">
      <c r="B241" s="45" t="s">
        <v>6</v>
      </c>
      <c r="C241" s="4" t="s">
        <v>12</v>
      </c>
      <c r="D241" s="4" t="s">
        <v>10</v>
      </c>
      <c r="E241" s="61">
        <v>2639</v>
      </c>
      <c r="F241" s="46">
        <v>204</v>
      </c>
    </row>
    <row r="242" spans="2:6" x14ac:dyDescent="0.35">
      <c r="B242" s="45" t="s">
        <v>6</v>
      </c>
      <c r="C242" s="4" t="s">
        <v>12</v>
      </c>
      <c r="D242" s="4" t="s">
        <v>33</v>
      </c>
      <c r="E242" s="61">
        <v>3920</v>
      </c>
      <c r="F242" s="46">
        <v>306</v>
      </c>
    </row>
    <row r="243" spans="2:6" x14ac:dyDescent="0.35">
      <c r="B243" s="45" t="s">
        <v>6</v>
      </c>
      <c r="C243" s="4" t="s">
        <v>4</v>
      </c>
      <c r="D243" s="4" t="s">
        <v>7</v>
      </c>
      <c r="E243" s="61">
        <v>959</v>
      </c>
      <c r="F243" s="46">
        <v>147</v>
      </c>
    </row>
    <row r="244" spans="2:6" x14ac:dyDescent="0.35">
      <c r="B244" s="45" t="s">
        <v>6</v>
      </c>
      <c r="C244" s="4" t="s">
        <v>4</v>
      </c>
      <c r="D244" s="4" t="s">
        <v>37</v>
      </c>
      <c r="E244" s="61">
        <v>98</v>
      </c>
      <c r="F244" s="46">
        <v>159</v>
      </c>
    </row>
    <row r="245" spans="2:6" x14ac:dyDescent="0.35">
      <c r="B245" s="45" t="s">
        <v>6</v>
      </c>
      <c r="C245" s="4" t="s">
        <v>4</v>
      </c>
      <c r="D245" s="4" t="s">
        <v>32</v>
      </c>
      <c r="E245" s="61">
        <v>7833</v>
      </c>
      <c r="F245" s="46">
        <v>243</v>
      </c>
    </row>
    <row r="246" spans="2:6" x14ac:dyDescent="0.35">
      <c r="B246" s="45" t="s">
        <v>6</v>
      </c>
      <c r="C246" s="4" t="s">
        <v>4</v>
      </c>
      <c r="D246" s="4" t="s">
        <v>34</v>
      </c>
      <c r="E246" s="61">
        <v>2429</v>
      </c>
      <c r="F246" s="46">
        <v>144</v>
      </c>
    </row>
    <row r="247" spans="2:6" x14ac:dyDescent="0.35">
      <c r="B247" s="45" t="s">
        <v>30</v>
      </c>
      <c r="C247" s="4" t="s">
        <v>15</v>
      </c>
      <c r="D247" s="4" t="s">
        <v>17</v>
      </c>
      <c r="E247" s="61">
        <v>2205</v>
      </c>
      <c r="F247" s="46">
        <v>141</v>
      </c>
    </row>
    <row r="248" spans="2:6" x14ac:dyDescent="0.35">
      <c r="B248" s="45" t="s">
        <v>30</v>
      </c>
      <c r="C248" s="4" t="s">
        <v>15</v>
      </c>
      <c r="D248" s="4" t="s">
        <v>19</v>
      </c>
      <c r="E248" s="61">
        <v>5586</v>
      </c>
      <c r="F248" s="46">
        <v>525</v>
      </c>
    </row>
    <row r="249" spans="2:6" x14ac:dyDescent="0.35">
      <c r="B249" s="45" t="s">
        <v>30</v>
      </c>
      <c r="C249" s="4" t="s">
        <v>15</v>
      </c>
      <c r="D249" s="4" t="s">
        <v>26</v>
      </c>
      <c r="E249" s="61">
        <v>63</v>
      </c>
      <c r="F249" s="46">
        <v>123</v>
      </c>
    </row>
    <row r="250" spans="2:6" x14ac:dyDescent="0.35">
      <c r="B250" s="45" t="s">
        <v>30</v>
      </c>
      <c r="C250" s="4" t="s">
        <v>15</v>
      </c>
      <c r="D250" s="4" t="s">
        <v>7</v>
      </c>
      <c r="E250" s="61">
        <v>6860</v>
      </c>
      <c r="F250" s="46">
        <v>126</v>
      </c>
    </row>
    <row r="251" spans="2:6" x14ac:dyDescent="0.35">
      <c r="B251" s="45" t="s">
        <v>30</v>
      </c>
      <c r="C251" s="4" t="s">
        <v>9</v>
      </c>
      <c r="D251" s="4" t="s">
        <v>29</v>
      </c>
      <c r="E251" s="61">
        <v>2317</v>
      </c>
      <c r="F251" s="46">
        <v>261</v>
      </c>
    </row>
    <row r="252" spans="2:6" x14ac:dyDescent="0.35">
      <c r="B252" s="45" t="s">
        <v>30</v>
      </c>
      <c r="C252" s="4" t="s">
        <v>9</v>
      </c>
      <c r="D252" s="4" t="s">
        <v>27</v>
      </c>
      <c r="E252" s="61">
        <v>2471</v>
      </c>
      <c r="F252" s="46">
        <v>342</v>
      </c>
    </row>
    <row r="253" spans="2:6" x14ac:dyDescent="0.35">
      <c r="B253" s="45" t="s">
        <v>30</v>
      </c>
      <c r="C253" s="4" t="s">
        <v>9</v>
      </c>
      <c r="D253" s="4" t="s">
        <v>34</v>
      </c>
      <c r="E253" s="61">
        <v>1407</v>
      </c>
      <c r="F253" s="46">
        <v>72</v>
      </c>
    </row>
    <row r="254" spans="2:6" x14ac:dyDescent="0.35">
      <c r="B254" s="45" t="s">
        <v>30</v>
      </c>
      <c r="C254" s="4" t="s">
        <v>9</v>
      </c>
      <c r="D254" s="4" t="s">
        <v>5</v>
      </c>
      <c r="E254" s="61">
        <v>6657</v>
      </c>
      <c r="F254" s="46">
        <v>303</v>
      </c>
    </row>
    <row r="255" spans="2:6" x14ac:dyDescent="0.35">
      <c r="B255" s="45" t="s">
        <v>30</v>
      </c>
      <c r="C255" s="4" t="s">
        <v>9</v>
      </c>
      <c r="D255" s="4" t="s">
        <v>26</v>
      </c>
      <c r="E255" s="61">
        <v>945</v>
      </c>
      <c r="F255" s="46">
        <v>75</v>
      </c>
    </row>
    <row r="256" spans="2:6" x14ac:dyDescent="0.35">
      <c r="B256" s="45" t="s">
        <v>30</v>
      </c>
      <c r="C256" s="4" t="s">
        <v>25</v>
      </c>
      <c r="D256" s="4" t="s">
        <v>13</v>
      </c>
      <c r="E256" s="61">
        <v>1428</v>
      </c>
      <c r="F256" s="46">
        <v>93</v>
      </c>
    </row>
    <row r="257" spans="2:6" x14ac:dyDescent="0.35">
      <c r="B257" s="45" t="s">
        <v>30</v>
      </c>
      <c r="C257" s="4" t="s">
        <v>25</v>
      </c>
      <c r="D257" s="4" t="s">
        <v>37</v>
      </c>
      <c r="E257" s="61">
        <v>4991</v>
      </c>
      <c r="F257" s="46">
        <v>9</v>
      </c>
    </row>
    <row r="258" spans="2:6" x14ac:dyDescent="0.35">
      <c r="B258" s="45" t="s">
        <v>30</v>
      </c>
      <c r="C258" s="4" t="s">
        <v>25</v>
      </c>
      <c r="D258" s="4" t="s">
        <v>31</v>
      </c>
      <c r="E258" s="61">
        <v>5355</v>
      </c>
      <c r="F258" s="46">
        <v>204</v>
      </c>
    </row>
    <row r="259" spans="2:6" x14ac:dyDescent="0.35">
      <c r="B259" s="45" t="s">
        <v>30</v>
      </c>
      <c r="C259" s="4" t="s">
        <v>25</v>
      </c>
      <c r="D259" s="4" t="s">
        <v>23</v>
      </c>
      <c r="E259" s="61">
        <v>700</v>
      </c>
      <c r="F259" s="46">
        <v>87</v>
      </c>
    </row>
    <row r="260" spans="2:6" x14ac:dyDescent="0.35">
      <c r="B260" s="45" t="s">
        <v>30</v>
      </c>
      <c r="C260" s="4" t="s">
        <v>25</v>
      </c>
      <c r="D260" s="4" t="s">
        <v>17</v>
      </c>
      <c r="E260" s="61">
        <v>4053</v>
      </c>
      <c r="F260" s="46">
        <v>24</v>
      </c>
    </row>
    <row r="261" spans="2:6" x14ac:dyDescent="0.35">
      <c r="B261" s="45" t="s">
        <v>30</v>
      </c>
      <c r="C261" s="4" t="s">
        <v>1</v>
      </c>
      <c r="D261" s="4" t="s">
        <v>29</v>
      </c>
      <c r="E261" s="61">
        <v>4683</v>
      </c>
      <c r="F261" s="46">
        <v>30</v>
      </c>
    </row>
    <row r="262" spans="2:6" x14ac:dyDescent="0.35">
      <c r="B262" s="45" t="s">
        <v>30</v>
      </c>
      <c r="C262" s="4" t="s">
        <v>1</v>
      </c>
      <c r="D262" s="4" t="s">
        <v>35</v>
      </c>
      <c r="E262" s="61">
        <v>3059</v>
      </c>
      <c r="F262" s="46">
        <v>27</v>
      </c>
    </row>
    <row r="263" spans="2:6" x14ac:dyDescent="0.35">
      <c r="B263" s="45" t="s">
        <v>30</v>
      </c>
      <c r="C263" s="4" t="s">
        <v>1</v>
      </c>
      <c r="D263" s="4" t="s">
        <v>36</v>
      </c>
      <c r="E263" s="61">
        <v>245</v>
      </c>
      <c r="F263" s="46">
        <v>288</v>
      </c>
    </row>
    <row r="264" spans="2:6" x14ac:dyDescent="0.35">
      <c r="B264" s="45" t="s">
        <v>30</v>
      </c>
      <c r="C264" s="4" t="s">
        <v>12</v>
      </c>
      <c r="D264" s="4" t="s">
        <v>14</v>
      </c>
      <c r="E264" s="61">
        <v>12950</v>
      </c>
      <c r="F264" s="46">
        <v>30</v>
      </c>
    </row>
    <row r="265" spans="2:6" x14ac:dyDescent="0.35">
      <c r="B265" s="45" t="s">
        <v>30</v>
      </c>
      <c r="C265" s="4" t="s">
        <v>12</v>
      </c>
      <c r="D265" s="4" t="s">
        <v>36</v>
      </c>
      <c r="E265" s="61">
        <v>4858</v>
      </c>
      <c r="F265" s="46">
        <v>279</v>
      </c>
    </row>
    <row r="266" spans="2:6" x14ac:dyDescent="0.35">
      <c r="B266" s="45" t="s">
        <v>30</v>
      </c>
      <c r="C266" s="4" t="s">
        <v>4</v>
      </c>
      <c r="D266" s="4" t="s">
        <v>28</v>
      </c>
      <c r="E266" s="61">
        <v>1974</v>
      </c>
      <c r="F266" s="46">
        <v>195</v>
      </c>
    </row>
    <row r="267" spans="2:6" x14ac:dyDescent="0.35">
      <c r="B267" s="45" t="s">
        <v>30</v>
      </c>
      <c r="C267" s="4" t="s">
        <v>4</v>
      </c>
      <c r="D267" s="4" t="s">
        <v>10</v>
      </c>
      <c r="E267" s="61">
        <v>3808</v>
      </c>
      <c r="F267" s="46">
        <v>279</v>
      </c>
    </row>
    <row r="268" spans="2:6" x14ac:dyDescent="0.35">
      <c r="B268" s="45" t="s">
        <v>30</v>
      </c>
      <c r="C268" s="4" t="s">
        <v>4</v>
      </c>
      <c r="D268" s="4" t="s">
        <v>36</v>
      </c>
      <c r="E268" s="61">
        <v>567</v>
      </c>
      <c r="F268" s="46">
        <v>228</v>
      </c>
    </row>
    <row r="269" spans="2:6" x14ac:dyDescent="0.35">
      <c r="B269" s="45" t="s">
        <v>30</v>
      </c>
      <c r="C269" s="4" t="s">
        <v>4</v>
      </c>
      <c r="D269" s="4" t="s">
        <v>32</v>
      </c>
      <c r="E269" s="61">
        <v>2562</v>
      </c>
      <c r="F269" s="46">
        <v>6</v>
      </c>
    </row>
    <row r="270" spans="2:6" x14ac:dyDescent="0.35">
      <c r="B270" s="45" t="s">
        <v>30</v>
      </c>
      <c r="C270" s="4" t="s">
        <v>4</v>
      </c>
      <c r="D270" s="4" t="s">
        <v>19</v>
      </c>
      <c r="E270" s="61">
        <v>3472</v>
      </c>
      <c r="F270" s="46">
        <v>96</v>
      </c>
    </row>
    <row r="271" spans="2:6" x14ac:dyDescent="0.35">
      <c r="B271" s="45" t="s">
        <v>0</v>
      </c>
      <c r="C271" s="4" t="s">
        <v>15</v>
      </c>
      <c r="D271" s="4" t="s">
        <v>13</v>
      </c>
      <c r="E271" s="61">
        <v>2541</v>
      </c>
      <c r="F271" s="46">
        <v>90</v>
      </c>
    </row>
    <row r="272" spans="2:6" x14ac:dyDescent="0.35">
      <c r="B272" s="45" t="s">
        <v>0</v>
      </c>
      <c r="C272" s="4" t="s">
        <v>15</v>
      </c>
      <c r="D272" s="4" t="s">
        <v>7</v>
      </c>
      <c r="E272" s="61">
        <v>6125</v>
      </c>
      <c r="F272" s="46">
        <v>102</v>
      </c>
    </row>
    <row r="273" spans="2:6" x14ac:dyDescent="0.35">
      <c r="B273" s="45" t="s">
        <v>0</v>
      </c>
      <c r="C273" s="4" t="s">
        <v>15</v>
      </c>
      <c r="D273" s="4" t="s">
        <v>26</v>
      </c>
      <c r="E273" s="61">
        <v>5670</v>
      </c>
      <c r="F273" s="46">
        <v>297</v>
      </c>
    </row>
    <row r="274" spans="2:6" x14ac:dyDescent="0.35">
      <c r="B274" s="45" t="s">
        <v>0</v>
      </c>
      <c r="C274" s="4" t="s">
        <v>15</v>
      </c>
      <c r="D274" s="4" t="s">
        <v>33</v>
      </c>
      <c r="E274" s="61">
        <v>623</v>
      </c>
      <c r="F274" s="46">
        <v>51</v>
      </c>
    </row>
    <row r="275" spans="2:6" x14ac:dyDescent="0.35">
      <c r="B275" s="45" t="s">
        <v>0</v>
      </c>
      <c r="C275" s="4" t="s">
        <v>15</v>
      </c>
      <c r="D275" s="4" t="s">
        <v>27</v>
      </c>
      <c r="E275" s="61">
        <v>2541</v>
      </c>
      <c r="F275" s="46">
        <v>45</v>
      </c>
    </row>
    <row r="276" spans="2:6" x14ac:dyDescent="0.35">
      <c r="B276" s="45" t="s">
        <v>0</v>
      </c>
      <c r="C276" s="4" t="s">
        <v>15</v>
      </c>
      <c r="D276" s="4" t="s">
        <v>37</v>
      </c>
      <c r="E276" s="61">
        <v>609</v>
      </c>
      <c r="F276" s="46">
        <v>87</v>
      </c>
    </row>
    <row r="277" spans="2:6" x14ac:dyDescent="0.35">
      <c r="B277" s="45" t="s">
        <v>0</v>
      </c>
      <c r="C277" s="4" t="s">
        <v>15</v>
      </c>
      <c r="D277" s="4" t="s">
        <v>16</v>
      </c>
      <c r="E277" s="61">
        <v>1988</v>
      </c>
      <c r="F277" s="46">
        <v>39</v>
      </c>
    </row>
    <row r="278" spans="2:6" x14ac:dyDescent="0.35">
      <c r="B278" s="45" t="s">
        <v>0</v>
      </c>
      <c r="C278" s="4" t="s">
        <v>9</v>
      </c>
      <c r="D278" s="4" t="s">
        <v>13</v>
      </c>
      <c r="E278" s="61">
        <v>5439</v>
      </c>
      <c r="F278" s="46">
        <v>30</v>
      </c>
    </row>
    <row r="279" spans="2:6" x14ac:dyDescent="0.35">
      <c r="B279" s="45" t="s">
        <v>0</v>
      </c>
      <c r="C279" s="4" t="s">
        <v>9</v>
      </c>
      <c r="D279" s="4" t="s">
        <v>14</v>
      </c>
      <c r="E279" s="61">
        <v>9772</v>
      </c>
      <c r="F279" s="46">
        <v>90</v>
      </c>
    </row>
    <row r="280" spans="2:6" x14ac:dyDescent="0.35">
      <c r="B280" s="45" t="s">
        <v>0</v>
      </c>
      <c r="C280" s="4" t="s">
        <v>9</v>
      </c>
      <c r="D280" s="4" t="s">
        <v>34</v>
      </c>
      <c r="E280" s="61">
        <v>3164</v>
      </c>
      <c r="F280" s="46">
        <v>306</v>
      </c>
    </row>
    <row r="281" spans="2:6" x14ac:dyDescent="0.35">
      <c r="B281" s="45" t="s">
        <v>0</v>
      </c>
      <c r="C281" s="4" t="s">
        <v>9</v>
      </c>
      <c r="D281" s="4" t="s">
        <v>7</v>
      </c>
      <c r="E281" s="61">
        <v>217</v>
      </c>
      <c r="F281" s="46">
        <v>36</v>
      </c>
    </row>
    <row r="282" spans="2:6" x14ac:dyDescent="0.35">
      <c r="B282" s="45" t="s">
        <v>0</v>
      </c>
      <c r="C282" s="4" t="s">
        <v>9</v>
      </c>
      <c r="D282" s="4" t="s">
        <v>26</v>
      </c>
      <c r="E282" s="61">
        <v>4424</v>
      </c>
      <c r="F282" s="46">
        <v>201</v>
      </c>
    </row>
    <row r="283" spans="2:6" x14ac:dyDescent="0.35">
      <c r="B283" s="45" t="s">
        <v>0</v>
      </c>
      <c r="C283" s="4" t="s">
        <v>25</v>
      </c>
      <c r="D283" s="4" t="s">
        <v>34</v>
      </c>
      <c r="E283" s="61">
        <v>2289</v>
      </c>
      <c r="F283" s="46">
        <v>135</v>
      </c>
    </row>
    <row r="284" spans="2:6" x14ac:dyDescent="0.35">
      <c r="B284" s="45" t="s">
        <v>0</v>
      </c>
      <c r="C284" s="4" t="s">
        <v>25</v>
      </c>
      <c r="D284" s="4" t="s">
        <v>23</v>
      </c>
      <c r="E284" s="61">
        <v>5019</v>
      </c>
      <c r="F284" s="46">
        <v>156</v>
      </c>
    </row>
    <row r="285" spans="2:6" x14ac:dyDescent="0.35">
      <c r="B285" s="45" t="s">
        <v>0</v>
      </c>
      <c r="C285" s="4" t="s">
        <v>25</v>
      </c>
      <c r="D285" s="4" t="s">
        <v>31</v>
      </c>
      <c r="E285" s="61">
        <v>4018</v>
      </c>
      <c r="F285" s="46">
        <v>162</v>
      </c>
    </row>
    <row r="286" spans="2:6" x14ac:dyDescent="0.35">
      <c r="B286" s="45" t="s">
        <v>0</v>
      </c>
      <c r="C286" s="4" t="s">
        <v>25</v>
      </c>
      <c r="D286" s="4" t="s">
        <v>37</v>
      </c>
      <c r="E286" s="61">
        <v>6748</v>
      </c>
      <c r="F286" s="46">
        <v>48</v>
      </c>
    </row>
    <row r="287" spans="2:6" x14ac:dyDescent="0.35">
      <c r="B287" s="45" t="s">
        <v>0</v>
      </c>
      <c r="C287" s="4" t="s">
        <v>25</v>
      </c>
      <c r="D287" s="4" t="s">
        <v>29</v>
      </c>
      <c r="E287" s="61">
        <v>2779</v>
      </c>
      <c r="F287" s="46">
        <v>75</v>
      </c>
    </row>
    <row r="288" spans="2:6" x14ac:dyDescent="0.35">
      <c r="B288" s="45" t="s">
        <v>0</v>
      </c>
      <c r="C288" s="4" t="s">
        <v>25</v>
      </c>
      <c r="D288" s="4" t="s">
        <v>14</v>
      </c>
      <c r="E288" s="61">
        <v>3794</v>
      </c>
      <c r="F288" s="46">
        <v>159</v>
      </c>
    </row>
    <row r="289" spans="2:6" x14ac:dyDescent="0.35">
      <c r="B289" s="45" t="s">
        <v>0</v>
      </c>
      <c r="C289" s="4" t="s">
        <v>1</v>
      </c>
      <c r="D289" s="4" t="s">
        <v>2</v>
      </c>
      <c r="E289" s="61">
        <v>1624</v>
      </c>
      <c r="F289" s="46">
        <v>114</v>
      </c>
    </row>
    <row r="290" spans="2:6" x14ac:dyDescent="0.35">
      <c r="B290" s="45" t="s">
        <v>0</v>
      </c>
      <c r="C290" s="4" t="s">
        <v>1</v>
      </c>
      <c r="D290" s="4" t="s">
        <v>31</v>
      </c>
      <c r="E290" s="61">
        <v>7693</v>
      </c>
      <c r="F290" s="46">
        <v>21</v>
      </c>
    </row>
    <row r="291" spans="2:6" x14ac:dyDescent="0.35">
      <c r="B291" s="45" t="s">
        <v>0</v>
      </c>
      <c r="C291" s="4" t="s">
        <v>1</v>
      </c>
      <c r="D291" s="4" t="s">
        <v>34</v>
      </c>
      <c r="E291" s="61">
        <v>6132</v>
      </c>
      <c r="F291" s="46">
        <v>93</v>
      </c>
    </row>
    <row r="292" spans="2:6" x14ac:dyDescent="0.35">
      <c r="B292" s="45" t="s">
        <v>0</v>
      </c>
      <c r="C292" s="4" t="s">
        <v>1</v>
      </c>
      <c r="D292" s="4" t="s">
        <v>27</v>
      </c>
      <c r="E292" s="61">
        <v>9002</v>
      </c>
      <c r="F292" s="46">
        <v>72</v>
      </c>
    </row>
    <row r="293" spans="2:6" x14ac:dyDescent="0.35">
      <c r="B293" s="45" t="s">
        <v>0</v>
      </c>
      <c r="C293" s="4" t="s">
        <v>12</v>
      </c>
      <c r="D293" s="4" t="s">
        <v>17</v>
      </c>
      <c r="E293" s="61">
        <v>5817</v>
      </c>
      <c r="F293" s="46">
        <v>12</v>
      </c>
    </row>
    <row r="294" spans="2:6" x14ac:dyDescent="0.35">
      <c r="B294" s="45" t="s">
        <v>0</v>
      </c>
      <c r="C294" s="4" t="s">
        <v>12</v>
      </c>
      <c r="D294" s="4" t="s">
        <v>27</v>
      </c>
      <c r="E294" s="61">
        <v>0</v>
      </c>
      <c r="F294" s="46">
        <v>135</v>
      </c>
    </row>
    <row r="295" spans="2:6" x14ac:dyDescent="0.35">
      <c r="B295" s="45" t="s">
        <v>0</v>
      </c>
      <c r="C295" s="4" t="s">
        <v>12</v>
      </c>
      <c r="D295" s="4" t="s">
        <v>35</v>
      </c>
      <c r="E295" s="61">
        <v>3101</v>
      </c>
      <c r="F295" s="46">
        <v>225</v>
      </c>
    </row>
    <row r="296" spans="2:6" x14ac:dyDescent="0.35">
      <c r="B296" s="45" t="s">
        <v>0</v>
      </c>
      <c r="C296" s="4" t="s">
        <v>12</v>
      </c>
      <c r="D296" s="4" t="s">
        <v>34</v>
      </c>
      <c r="E296" s="61">
        <v>6370</v>
      </c>
      <c r="F296" s="46">
        <v>30</v>
      </c>
    </row>
    <row r="297" spans="2:6" x14ac:dyDescent="0.35">
      <c r="B297" s="45" t="s">
        <v>0</v>
      </c>
      <c r="C297" s="4" t="s">
        <v>12</v>
      </c>
      <c r="D297" s="4" t="s">
        <v>32</v>
      </c>
      <c r="E297" s="61">
        <v>5775</v>
      </c>
      <c r="F297" s="46">
        <v>42</v>
      </c>
    </row>
    <row r="298" spans="2:6" x14ac:dyDescent="0.35">
      <c r="B298" s="45" t="s">
        <v>0</v>
      </c>
      <c r="C298" s="4" t="s">
        <v>4</v>
      </c>
      <c r="D298" s="4" t="s">
        <v>14</v>
      </c>
      <c r="E298" s="61">
        <v>8869</v>
      </c>
      <c r="F298" s="46">
        <v>432</v>
      </c>
    </row>
    <row r="299" spans="2:6" x14ac:dyDescent="0.35">
      <c r="B299" s="45" t="s">
        <v>0</v>
      </c>
      <c r="C299" s="4" t="s">
        <v>4</v>
      </c>
      <c r="D299" s="4" t="s">
        <v>5</v>
      </c>
      <c r="E299" s="61">
        <v>12348</v>
      </c>
      <c r="F299" s="46">
        <v>234</v>
      </c>
    </row>
    <row r="300" spans="2:6" x14ac:dyDescent="0.35">
      <c r="B300" s="45" t="s">
        <v>0</v>
      </c>
      <c r="C300" s="4" t="s">
        <v>4</v>
      </c>
      <c r="D300" s="4" t="s">
        <v>2</v>
      </c>
      <c r="E300" s="61">
        <v>2275</v>
      </c>
      <c r="F300" s="46">
        <v>447</v>
      </c>
    </row>
    <row r="301" spans="2:6" x14ac:dyDescent="0.35">
      <c r="B301" s="45" t="s">
        <v>0</v>
      </c>
      <c r="C301" s="4" t="s">
        <v>4</v>
      </c>
      <c r="D301" s="4" t="s">
        <v>17</v>
      </c>
      <c r="E301" s="61">
        <v>6853</v>
      </c>
      <c r="F301" s="46">
        <v>372</v>
      </c>
    </row>
    <row r="302" spans="2:6" x14ac:dyDescent="0.35">
      <c r="B302" s="45" t="s">
        <v>0</v>
      </c>
      <c r="C302" s="4" t="s">
        <v>4</v>
      </c>
      <c r="D302" s="4" t="s">
        <v>24</v>
      </c>
      <c r="E302" s="61">
        <v>4725</v>
      </c>
      <c r="F302" s="46">
        <v>174</v>
      </c>
    </row>
    <row r="303" spans="2:6" x14ac:dyDescent="0.35">
      <c r="B303" s="45" t="s">
        <v>0</v>
      </c>
      <c r="C303" s="4" t="s">
        <v>4</v>
      </c>
      <c r="D303" s="4" t="s">
        <v>33</v>
      </c>
      <c r="E303" s="61">
        <v>1638</v>
      </c>
      <c r="F303" s="46">
        <v>48</v>
      </c>
    </row>
    <row r="304" spans="2:6" ht="15" thickBot="1" x14ac:dyDescent="0.4">
      <c r="B304" s="47" t="s">
        <v>0</v>
      </c>
      <c r="C304" s="60" t="s">
        <v>4</v>
      </c>
      <c r="D304" s="60" t="s">
        <v>27</v>
      </c>
      <c r="E304" s="62">
        <v>1617</v>
      </c>
      <c r="F304" s="48">
        <v>126</v>
      </c>
    </row>
  </sheetData>
  <autoFilter ref="B4:F304" xr:uid="{00000000-0009-0000-0000-000004000000}">
    <sortState xmlns:xlrd2="http://schemas.microsoft.com/office/spreadsheetml/2017/richdata2" ref="B5:F304">
      <sortCondition ref="B4:B304"/>
    </sortState>
  </autoFilter>
  <mergeCells count="1">
    <mergeCell ref="B1:F1"/>
  </mergeCells>
  <conditionalFormatting sqref="E5:E304">
    <cfRule type="colorScale" priority="2">
      <colorScale>
        <cfvo type="min"/>
        <cfvo type="max"/>
        <color rgb="FF63BE7B"/>
        <color rgb="FFFCFCFF"/>
      </colorScale>
    </cfRule>
  </conditionalFormatting>
  <conditionalFormatting sqref="F5:F30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{3F086B91-E55D-4B6D-B132-B8D3805A222E}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086B91-E55D-4B6D-B132-B8D3805A22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F5:F304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M304"/>
  <sheetViews>
    <sheetView showGridLines="0" workbookViewId="0">
      <selection activeCell="I10" sqref="I10"/>
    </sheetView>
  </sheetViews>
  <sheetFormatPr defaultRowHeight="14.5" x14ac:dyDescent="0.35"/>
  <cols>
    <col min="2" max="2" width="22.7265625" customWidth="1"/>
    <col min="3" max="3" width="19.81640625" customWidth="1"/>
    <col min="4" max="4" width="10" customWidth="1"/>
    <col min="5" max="5" width="11" customWidth="1"/>
    <col min="6" max="6" width="14.453125" customWidth="1"/>
    <col min="7" max="7" width="17.54296875" customWidth="1"/>
    <col min="8" max="8" width="14.26953125" customWidth="1"/>
    <col min="11" max="11" width="17.26953125" customWidth="1"/>
    <col min="12" max="12" width="13.81640625" customWidth="1"/>
    <col min="13" max="13" width="11" customWidth="1"/>
  </cols>
  <sheetData>
    <row r="1" spans="2:13" ht="15" thickBot="1" x14ac:dyDescent="0.4"/>
    <row r="2" spans="2:13" ht="30" customHeight="1" x14ac:dyDescent="0.35">
      <c r="B2" s="111" t="s">
        <v>98</v>
      </c>
      <c r="C2" s="112"/>
      <c r="D2" s="112"/>
      <c r="E2" s="112"/>
      <c r="F2" s="112"/>
      <c r="G2" s="112"/>
      <c r="H2" s="113"/>
    </row>
    <row r="3" spans="2:13" x14ac:dyDescent="0.35">
      <c r="B3" s="31"/>
      <c r="H3" s="32"/>
    </row>
    <row r="4" spans="2:13" ht="18.5" x14ac:dyDescent="0.35">
      <c r="B4" s="89"/>
      <c r="C4" s="53"/>
      <c r="D4" s="53"/>
      <c r="E4" s="53"/>
      <c r="F4" s="53"/>
      <c r="G4" s="53"/>
      <c r="H4" s="90"/>
      <c r="K4" s="73" t="s">
        <v>93</v>
      </c>
      <c r="L4" s="73" t="s">
        <v>42</v>
      </c>
      <c r="M4" s="73" t="s">
        <v>43</v>
      </c>
    </row>
    <row r="5" spans="2:13" ht="18.5" x14ac:dyDescent="0.35">
      <c r="B5" s="91"/>
      <c r="C5" s="77" t="s">
        <v>93</v>
      </c>
      <c r="D5" s="114" t="s">
        <v>42</v>
      </c>
      <c r="E5" s="114"/>
      <c r="F5" s="78" t="s">
        <v>43</v>
      </c>
      <c r="G5" s="76"/>
      <c r="H5" s="92"/>
      <c r="I5" s="17"/>
      <c r="K5" s="69" t="s">
        <v>25</v>
      </c>
      <c r="L5" s="74">
        <f>SUMIFS(Table4[Amount],Table4[Geography],K5)</f>
        <v>252469</v>
      </c>
      <c r="M5" s="75">
        <f>SUMIFS(Table4[Units],Table4[Geography],K5)</f>
        <v>8760</v>
      </c>
    </row>
    <row r="6" spans="2:13" ht="15.5" x14ac:dyDescent="0.35">
      <c r="B6" s="91"/>
      <c r="C6" s="79" t="s">
        <v>25</v>
      </c>
      <c r="D6" s="80">
        <v>252469</v>
      </c>
      <c r="E6" s="81">
        <v>252469</v>
      </c>
      <c r="F6" s="82">
        <v>8760</v>
      </c>
      <c r="G6" s="76"/>
      <c r="H6" s="92"/>
      <c r="I6" s="17"/>
      <c r="K6" s="69" t="s">
        <v>9</v>
      </c>
      <c r="L6" s="74">
        <f>SUMIFS(Table4[Amount],Table4[Geography],K6)</f>
        <v>237944</v>
      </c>
      <c r="M6" s="75">
        <f>SUMIFS(Table4[Units],Table4[Geography],K6)</f>
        <v>7302</v>
      </c>
    </row>
    <row r="7" spans="2:13" ht="15.5" x14ac:dyDescent="0.35">
      <c r="B7" s="91"/>
      <c r="C7" s="93" t="s">
        <v>9</v>
      </c>
      <c r="D7" s="94">
        <v>237944</v>
      </c>
      <c r="E7" s="95">
        <v>237944</v>
      </c>
      <c r="F7" s="96">
        <v>7302</v>
      </c>
      <c r="G7" s="76"/>
      <c r="H7" s="92"/>
      <c r="I7" s="17"/>
      <c r="K7" s="69" t="s">
        <v>1</v>
      </c>
      <c r="L7" s="74">
        <f>SUMIFS(Table4[Amount],Table4[Geography],K7)</f>
        <v>218813</v>
      </c>
      <c r="M7" s="75">
        <f>SUMIFS(Table4[Units],Table4[Geography],K7)</f>
        <v>7431</v>
      </c>
    </row>
    <row r="8" spans="2:13" ht="15.5" x14ac:dyDescent="0.35">
      <c r="B8" s="91"/>
      <c r="C8" s="93" t="s">
        <v>1</v>
      </c>
      <c r="D8" s="94">
        <v>218813</v>
      </c>
      <c r="E8" s="95">
        <v>218813</v>
      </c>
      <c r="F8" s="96">
        <v>7431</v>
      </c>
      <c r="G8" s="76"/>
      <c r="H8" s="92"/>
      <c r="I8" s="17"/>
      <c r="K8" s="69" t="s">
        <v>4</v>
      </c>
      <c r="L8" s="74">
        <f>SUMIFS(Table4[Amount],Table4[Geography],K8)</f>
        <v>189434</v>
      </c>
      <c r="M8" s="75">
        <f>SUMIFS(Table4[Units],Table4[Geography],K8)</f>
        <v>10158</v>
      </c>
    </row>
    <row r="9" spans="2:13" ht="15.5" x14ac:dyDescent="0.35">
      <c r="B9" s="91"/>
      <c r="C9" s="88" t="s">
        <v>4</v>
      </c>
      <c r="D9" s="97">
        <v>189434</v>
      </c>
      <c r="E9" s="87">
        <v>189434</v>
      </c>
      <c r="F9" s="98">
        <v>10158</v>
      </c>
      <c r="G9" s="76"/>
      <c r="H9" s="92"/>
      <c r="I9" s="17"/>
      <c r="K9" s="69" t="s">
        <v>12</v>
      </c>
      <c r="L9" s="74">
        <f>SUMIFS(Table4[Amount],Table4[Geography],K9)</f>
        <v>173530</v>
      </c>
      <c r="M9" s="75">
        <f>SUMIFS(Table4[Units],Table4[Geography],K9)</f>
        <v>5745</v>
      </c>
    </row>
    <row r="10" spans="2:13" ht="15.5" x14ac:dyDescent="0.35">
      <c r="B10" s="91"/>
      <c r="C10" s="93" t="s">
        <v>12</v>
      </c>
      <c r="D10" s="94">
        <v>173530</v>
      </c>
      <c r="E10" s="95">
        <v>173530</v>
      </c>
      <c r="F10" s="96">
        <v>5745</v>
      </c>
      <c r="G10" s="76"/>
      <c r="H10" s="92"/>
      <c r="I10" s="17"/>
      <c r="K10" s="69" t="s">
        <v>15</v>
      </c>
      <c r="L10" s="74">
        <f>SUMIFS(Table4[Amount],Table4[Geography],K10)</f>
        <v>168679</v>
      </c>
      <c r="M10" s="75">
        <f>SUMIFS(Table4[Units],Table4[Geography],K10)</f>
        <v>6264</v>
      </c>
    </row>
    <row r="11" spans="2:13" ht="15.5" x14ac:dyDescent="0.35">
      <c r="B11" s="91"/>
      <c r="C11" s="93" t="s">
        <v>15</v>
      </c>
      <c r="D11" s="94">
        <v>168679</v>
      </c>
      <c r="E11" s="95">
        <v>168679</v>
      </c>
      <c r="F11" s="96">
        <v>6264</v>
      </c>
      <c r="H11" s="32"/>
      <c r="I11" s="17"/>
    </row>
    <row r="12" spans="2:13" ht="15.5" x14ac:dyDescent="0.35">
      <c r="B12" s="91"/>
      <c r="H12" s="92"/>
    </row>
    <row r="13" spans="2:13" ht="15.5" x14ac:dyDescent="0.35">
      <c r="B13" s="91"/>
      <c r="H13" s="92"/>
    </row>
    <row r="14" spans="2:13" ht="15.5" x14ac:dyDescent="0.35">
      <c r="B14" s="91"/>
      <c r="H14" s="92"/>
    </row>
    <row r="15" spans="2:13" ht="15.5" x14ac:dyDescent="0.35">
      <c r="B15" s="91"/>
      <c r="H15" s="92"/>
    </row>
    <row r="16" spans="2:13" ht="15.5" x14ac:dyDescent="0.35">
      <c r="B16" s="91"/>
      <c r="H16" s="92"/>
    </row>
    <row r="17" spans="2:8" ht="15.5" x14ac:dyDescent="0.35">
      <c r="B17" s="91"/>
      <c r="H17" s="92"/>
    </row>
    <row r="18" spans="2:8" ht="15.5" x14ac:dyDescent="0.35">
      <c r="B18" s="91"/>
      <c r="H18" s="92"/>
    </row>
    <row r="19" spans="2:8" ht="15.5" x14ac:dyDescent="0.35">
      <c r="B19" s="91"/>
      <c r="H19" s="92"/>
    </row>
    <row r="20" spans="2:8" ht="15.5" x14ac:dyDescent="0.35">
      <c r="B20" s="91"/>
      <c r="H20" s="92"/>
    </row>
    <row r="21" spans="2:8" ht="15.5" x14ac:dyDescent="0.35">
      <c r="B21" s="91"/>
      <c r="H21" s="92"/>
    </row>
    <row r="22" spans="2:8" ht="15.5" x14ac:dyDescent="0.35">
      <c r="B22" s="91"/>
      <c r="H22" s="92"/>
    </row>
    <row r="23" spans="2:8" ht="15.5" x14ac:dyDescent="0.35">
      <c r="B23" s="91"/>
      <c r="H23" s="92"/>
    </row>
    <row r="24" spans="2:8" ht="15.5" x14ac:dyDescent="0.35">
      <c r="B24" s="91"/>
      <c r="H24" s="92"/>
    </row>
    <row r="25" spans="2:8" ht="15.5" x14ac:dyDescent="0.35">
      <c r="B25" s="91"/>
      <c r="H25" s="92"/>
    </row>
    <row r="26" spans="2:8" ht="15.5" x14ac:dyDescent="0.35">
      <c r="B26" s="91"/>
      <c r="H26" s="92"/>
    </row>
    <row r="27" spans="2:8" ht="15.5" x14ac:dyDescent="0.35">
      <c r="B27" s="91"/>
      <c r="H27" s="92"/>
    </row>
    <row r="28" spans="2:8" ht="16" thickBot="1" x14ac:dyDescent="0.4">
      <c r="B28" s="99"/>
      <c r="C28" s="39"/>
      <c r="D28" s="39"/>
      <c r="E28" s="39"/>
      <c r="F28" s="39"/>
      <c r="G28" s="39"/>
      <c r="H28" s="100"/>
    </row>
    <row r="29" spans="2:8" ht="15.5" x14ac:dyDescent="0.35">
      <c r="B29" s="17"/>
      <c r="H29" s="17"/>
    </row>
    <row r="30" spans="2:8" ht="15.5" x14ac:dyDescent="0.35">
      <c r="B30" s="17"/>
      <c r="H30" s="17"/>
    </row>
    <row r="31" spans="2:8" ht="15.5" x14ac:dyDescent="0.35">
      <c r="B31" s="17"/>
      <c r="H31" s="17"/>
    </row>
    <row r="32" spans="2:8" ht="15.5" x14ac:dyDescent="0.35">
      <c r="B32" s="17"/>
      <c r="H32" s="17"/>
    </row>
    <row r="33" spans="2:8" ht="15.5" x14ac:dyDescent="0.35">
      <c r="B33" s="17"/>
      <c r="H33" s="17"/>
    </row>
    <row r="34" spans="2:8" ht="15.5" x14ac:dyDescent="0.35">
      <c r="B34" s="17"/>
      <c r="H34" s="17"/>
    </row>
    <row r="35" spans="2:8" ht="15.5" x14ac:dyDescent="0.35">
      <c r="B35" s="17"/>
      <c r="H35" s="17"/>
    </row>
    <row r="36" spans="2:8" ht="15.5" x14ac:dyDescent="0.35">
      <c r="B36" s="17"/>
      <c r="H36" s="17"/>
    </row>
    <row r="37" spans="2:8" ht="15.5" x14ac:dyDescent="0.35">
      <c r="B37" s="17"/>
      <c r="H37" s="17"/>
    </row>
    <row r="38" spans="2:8" ht="15.5" x14ac:dyDescent="0.35">
      <c r="B38" s="17"/>
      <c r="H38" s="17"/>
    </row>
    <row r="39" spans="2:8" ht="15.5" x14ac:dyDescent="0.35">
      <c r="B39" s="17"/>
      <c r="H39" s="17"/>
    </row>
    <row r="40" spans="2:8" ht="15.5" x14ac:dyDescent="0.35">
      <c r="B40" s="17"/>
      <c r="H40" s="17"/>
    </row>
    <row r="41" spans="2:8" ht="15.5" x14ac:dyDescent="0.35">
      <c r="B41" s="17"/>
      <c r="H41" s="17"/>
    </row>
    <row r="42" spans="2:8" ht="15.5" x14ac:dyDescent="0.35">
      <c r="B42" s="17"/>
      <c r="H42" s="17"/>
    </row>
    <row r="43" spans="2:8" ht="15.5" x14ac:dyDescent="0.35">
      <c r="B43" s="17"/>
      <c r="H43" s="17"/>
    </row>
    <row r="44" spans="2:8" ht="15.5" x14ac:dyDescent="0.35">
      <c r="B44" s="17"/>
      <c r="H44" s="17"/>
    </row>
    <row r="45" spans="2:8" ht="15.5" x14ac:dyDescent="0.35">
      <c r="B45" s="17"/>
      <c r="H45" s="17"/>
    </row>
    <row r="46" spans="2:8" ht="15.5" x14ac:dyDescent="0.35">
      <c r="B46" s="17"/>
      <c r="H46" s="17"/>
    </row>
    <row r="47" spans="2:8" ht="15.5" x14ac:dyDescent="0.35">
      <c r="B47" s="17"/>
      <c r="H47" s="17"/>
    </row>
    <row r="48" spans="2:8" ht="15.5" x14ac:dyDescent="0.35">
      <c r="B48" s="17"/>
      <c r="H48" s="17"/>
    </row>
    <row r="49" spans="2:8" ht="15.5" x14ac:dyDescent="0.35">
      <c r="B49" s="17"/>
      <c r="H49" s="17"/>
    </row>
    <row r="50" spans="2:8" ht="15.5" x14ac:dyDescent="0.35">
      <c r="B50" s="17"/>
      <c r="H50" s="17"/>
    </row>
    <row r="51" spans="2:8" ht="15.5" x14ac:dyDescent="0.35">
      <c r="B51" s="17"/>
      <c r="H51" s="17"/>
    </row>
    <row r="52" spans="2:8" ht="15.5" x14ac:dyDescent="0.35">
      <c r="B52" s="17"/>
      <c r="H52" s="17"/>
    </row>
    <row r="53" spans="2:8" ht="15.5" x14ac:dyDescent="0.35">
      <c r="B53" s="17"/>
      <c r="H53" s="17"/>
    </row>
    <row r="54" spans="2:8" ht="15.5" x14ac:dyDescent="0.35">
      <c r="B54" s="17"/>
      <c r="H54" s="17"/>
    </row>
    <row r="55" spans="2:8" ht="15.5" x14ac:dyDescent="0.35">
      <c r="B55" s="17"/>
      <c r="H55" s="17"/>
    </row>
    <row r="56" spans="2:8" ht="15.5" x14ac:dyDescent="0.35">
      <c r="B56" s="17"/>
      <c r="H56" s="17"/>
    </row>
    <row r="57" spans="2:8" ht="15.5" x14ac:dyDescent="0.35">
      <c r="B57" s="17"/>
      <c r="H57" s="17"/>
    </row>
    <row r="58" spans="2:8" ht="15.5" x14ac:dyDescent="0.35">
      <c r="B58" s="17"/>
      <c r="H58" s="17"/>
    </row>
    <row r="59" spans="2:8" ht="15.5" x14ac:dyDescent="0.35">
      <c r="B59" s="17"/>
      <c r="H59" s="17"/>
    </row>
    <row r="60" spans="2:8" ht="15.5" x14ac:dyDescent="0.35">
      <c r="B60" s="17"/>
      <c r="H60" s="17"/>
    </row>
    <row r="61" spans="2:8" ht="15.5" x14ac:dyDescent="0.35">
      <c r="B61" s="17"/>
      <c r="H61" s="17"/>
    </row>
    <row r="62" spans="2:8" ht="15.5" x14ac:dyDescent="0.35">
      <c r="B62" s="17"/>
      <c r="H62" s="17"/>
    </row>
    <row r="63" spans="2:8" ht="15.5" x14ac:dyDescent="0.35">
      <c r="B63" s="17"/>
      <c r="H63" s="17"/>
    </row>
    <row r="64" spans="2:8" ht="15.5" x14ac:dyDescent="0.35">
      <c r="B64" s="17"/>
      <c r="H64" s="17"/>
    </row>
    <row r="65" spans="2:8" ht="15.5" x14ac:dyDescent="0.35">
      <c r="B65" s="17"/>
      <c r="H65" s="17"/>
    </row>
    <row r="66" spans="2:8" ht="15.5" x14ac:dyDescent="0.35">
      <c r="B66" s="17"/>
      <c r="H66" s="17"/>
    </row>
    <row r="67" spans="2:8" ht="15.5" x14ac:dyDescent="0.35">
      <c r="B67" s="17"/>
      <c r="H67" s="17"/>
    </row>
    <row r="68" spans="2:8" ht="15.5" x14ac:dyDescent="0.35">
      <c r="B68" s="17"/>
      <c r="H68" s="17"/>
    </row>
    <row r="69" spans="2:8" ht="15.5" x14ac:dyDescent="0.35">
      <c r="B69" s="17"/>
      <c r="H69" s="17"/>
    </row>
    <row r="70" spans="2:8" ht="15.5" x14ac:dyDescent="0.35">
      <c r="B70" s="17"/>
      <c r="H70" s="17"/>
    </row>
    <row r="71" spans="2:8" ht="15.5" x14ac:dyDescent="0.35">
      <c r="B71" s="17"/>
      <c r="H71" s="17"/>
    </row>
    <row r="72" spans="2:8" ht="15.5" x14ac:dyDescent="0.35">
      <c r="B72" s="17"/>
      <c r="H72" s="17"/>
    </row>
    <row r="73" spans="2:8" ht="15.5" x14ac:dyDescent="0.35">
      <c r="B73" s="17"/>
      <c r="H73" s="17"/>
    </row>
    <row r="74" spans="2:8" ht="15.5" x14ac:dyDescent="0.35">
      <c r="B74" s="17"/>
      <c r="H74" s="17"/>
    </row>
    <row r="75" spans="2:8" ht="15.5" x14ac:dyDescent="0.35">
      <c r="B75" s="17"/>
      <c r="H75" s="17"/>
    </row>
    <row r="76" spans="2:8" ht="15.5" x14ac:dyDescent="0.35">
      <c r="B76" s="17"/>
      <c r="H76" s="17"/>
    </row>
    <row r="77" spans="2:8" ht="15.5" x14ac:dyDescent="0.35">
      <c r="B77" s="17"/>
      <c r="H77" s="17"/>
    </row>
    <row r="78" spans="2:8" ht="15.5" x14ac:dyDescent="0.35">
      <c r="B78" s="17"/>
      <c r="H78" s="17"/>
    </row>
    <row r="79" spans="2:8" ht="15.5" x14ac:dyDescent="0.35">
      <c r="B79" s="17"/>
      <c r="H79" s="17"/>
    </row>
    <row r="80" spans="2:8" ht="15.5" x14ac:dyDescent="0.35">
      <c r="B80" s="17"/>
      <c r="H80" s="17"/>
    </row>
    <row r="81" spans="2:8" ht="15.5" x14ac:dyDescent="0.35">
      <c r="B81" s="17"/>
      <c r="H81" s="17"/>
    </row>
    <row r="82" spans="2:8" ht="15.5" x14ac:dyDescent="0.35">
      <c r="B82" s="17"/>
      <c r="H82" s="17"/>
    </row>
    <row r="83" spans="2:8" ht="15.5" x14ac:dyDescent="0.35">
      <c r="B83" s="17"/>
      <c r="H83" s="17"/>
    </row>
    <row r="84" spans="2:8" ht="15.5" x14ac:dyDescent="0.35">
      <c r="B84" s="17"/>
      <c r="H84" s="17"/>
    </row>
    <row r="85" spans="2:8" ht="15.5" x14ac:dyDescent="0.35">
      <c r="B85" s="17"/>
      <c r="H85" s="17"/>
    </row>
    <row r="86" spans="2:8" ht="15.5" x14ac:dyDescent="0.35">
      <c r="B86" s="17"/>
      <c r="H86" s="17"/>
    </row>
    <row r="87" spans="2:8" ht="15.5" x14ac:dyDescent="0.35">
      <c r="B87" s="17"/>
      <c r="H87" s="17"/>
    </row>
    <row r="88" spans="2:8" ht="15.5" x14ac:dyDescent="0.35">
      <c r="B88" s="17"/>
      <c r="H88" s="17"/>
    </row>
    <row r="89" spans="2:8" ht="15.5" x14ac:dyDescent="0.35">
      <c r="B89" s="17"/>
      <c r="H89" s="17"/>
    </row>
    <row r="90" spans="2:8" ht="15.5" x14ac:dyDescent="0.35">
      <c r="B90" s="17"/>
      <c r="H90" s="17"/>
    </row>
    <row r="91" spans="2:8" ht="15.5" x14ac:dyDescent="0.35">
      <c r="B91" s="17"/>
      <c r="H91" s="17"/>
    </row>
    <row r="92" spans="2:8" ht="15.5" x14ac:dyDescent="0.35">
      <c r="B92" s="17"/>
      <c r="H92" s="17"/>
    </row>
    <row r="93" spans="2:8" ht="15.5" x14ac:dyDescent="0.35">
      <c r="B93" s="17"/>
      <c r="H93" s="17"/>
    </row>
    <row r="94" spans="2:8" ht="15.5" x14ac:dyDescent="0.35">
      <c r="B94" s="17"/>
      <c r="H94" s="17"/>
    </row>
    <row r="95" spans="2:8" ht="15.5" x14ac:dyDescent="0.35">
      <c r="B95" s="17"/>
      <c r="H95" s="17"/>
    </row>
    <row r="96" spans="2:8" ht="15.5" x14ac:dyDescent="0.35">
      <c r="B96" s="17"/>
      <c r="H96" s="17"/>
    </row>
    <row r="97" spans="2:8" ht="15.5" x14ac:dyDescent="0.35">
      <c r="B97" s="17"/>
      <c r="H97" s="17"/>
    </row>
    <row r="98" spans="2:8" ht="15.5" x14ac:dyDescent="0.35">
      <c r="B98" s="17"/>
      <c r="H98" s="17"/>
    </row>
    <row r="99" spans="2:8" ht="15.5" x14ac:dyDescent="0.35">
      <c r="B99" s="17"/>
      <c r="H99" s="17"/>
    </row>
    <row r="100" spans="2:8" ht="15.5" x14ac:dyDescent="0.35">
      <c r="B100" s="17"/>
      <c r="H100" s="17"/>
    </row>
    <row r="101" spans="2:8" ht="15.5" x14ac:dyDescent="0.35">
      <c r="B101" s="17"/>
      <c r="H101" s="17"/>
    </row>
    <row r="102" spans="2:8" ht="15.5" x14ac:dyDescent="0.35">
      <c r="B102" s="17"/>
      <c r="H102" s="17"/>
    </row>
    <row r="103" spans="2:8" ht="15.5" x14ac:dyDescent="0.35">
      <c r="B103" s="17"/>
      <c r="H103" s="17"/>
    </row>
    <row r="104" spans="2:8" ht="15.5" x14ac:dyDescent="0.35">
      <c r="B104" s="17"/>
      <c r="H104" s="17"/>
    </row>
    <row r="105" spans="2:8" ht="15.5" x14ac:dyDescent="0.35">
      <c r="B105" s="17"/>
      <c r="H105" s="17"/>
    </row>
    <row r="106" spans="2:8" ht="15.5" x14ac:dyDescent="0.35">
      <c r="B106" s="17"/>
      <c r="H106" s="17"/>
    </row>
    <row r="107" spans="2:8" ht="15.5" x14ac:dyDescent="0.35">
      <c r="B107" s="17"/>
      <c r="H107" s="17"/>
    </row>
    <row r="108" spans="2:8" ht="15.5" x14ac:dyDescent="0.35">
      <c r="B108" s="17"/>
      <c r="H108" s="17"/>
    </row>
    <row r="109" spans="2:8" ht="15.5" x14ac:dyDescent="0.35">
      <c r="B109" s="17"/>
      <c r="H109" s="17"/>
    </row>
    <row r="110" spans="2:8" ht="15.5" x14ac:dyDescent="0.35">
      <c r="B110" s="17"/>
      <c r="H110" s="17"/>
    </row>
    <row r="111" spans="2:8" ht="15.5" x14ac:dyDescent="0.35">
      <c r="B111" s="17"/>
      <c r="H111" s="17"/>
    </row>
    <row r="112" spans="2:8" ht="15.5" x14ac:dyDescent="0.35">
      <c r="B112" s="17"/>
      <c r="H112" s="17"/>
    </row>
    <row r="113" spans="2:8" ht="15.5" x14ac:dyDescent="0.35">
      <c r="B113" s="17"/>
      <c r="H113" s="17"/>
    </row>
    <row r="114" spans="2:8" ht="15.5" x14ac:dyDescent="0.35">
      <c r="B114" s="17"/>
      <c r="H114" s="17"/>
    </row>
    <row r="115" spans="2:8" ht="15.5" x14ac:dyDescent="0.35">
      <c r="B115" s="17"/>
      <c r="H115" s="17"/>
    </row>
    <row r="116" spans="2:8" ht="15.5" x14ac:dyDescent="0.35">
      <c r="B116" s="17"/>
      <c r="H116" s="17"/>
    </row>
    <row r="117" spans="2:8" ht="15.5" x14ac:dyDescent="0.35">
      <c r="B117" s="17"/>
      <c r="H117" s="17"/>
    </row>
    <row r="118" spans="2:8" ht="15.5" x14ac:dyDescent="0.35">
      <c r="B118" s="17"/>
      <c r="H118" s="17"/>
    </row>
    <row r="119" spans="2:8" ht="15.5" x14ac:dyDescent="0.35">
      <c r="B119" s="17"/>
      <c r="H119" s="17"/>
    </row>
    <row r="120" spans="2:8" ht="15.5" x14ac:dyDescent="0.35">
      <c r="B120" s="17"/>
      <c r="H120" s="17"/>
    </row>
    <row r="121" spans="2:8" ht="15.5" x14ac:dyDescent="0.35">
      <c r="B121" s="17"/>
      <c r="H121" s="17"/>
    </row>
    <row r="122" spans="2:8" ht="15.5" x14ac:dyDescent="0.35">
      <c r="B122" s="17"/>
      <c r="H122" s="17"/>
    </row>
    <row r="123" spans="2:8" ht="15.5" x14ac:dyDescent="0.35">
      <c r="B123" s="17"/>
      <c r="H123" s="17"/>
    </row>
    <row r="124" spans="2:8" ht="15.5" x14ac:dyDescent="0.35">
      <c r="B124" s="17"/>
      <c r="H124" s="17"/>
    </row>
    <row r="125" spans="2:8" ht="15.5" x14ac:dyDescent="0.35">
      <c r="B125" s="17"/>
      <c r="H125" s="17"/>
    </row>
    <row r="126" spans="2:8" ht="15.5" x14ac:dyDescent="0.35">
      <c r="B126" s="17"/>
      <c r="H126" s="17"/>
    </row>
    <row r="127" spans="2:8" ht="15.5" x14ac:dyDescent="0.35">
      <c r="B127" s="17"/>
      <c r="H127" s="17"/>
    </row>
    <row r="128" spans="2:8" ht="15.5" x14ac:dyDescent="0.35">
      <c r="B128" s="17"/>
      <c r="H128" s="17"/>
    </row>
    <row r="129" spans="2:8" ht="15.5" x14ac:dyDescent="0.35">
      <c r="B129" s="17"/>
      <c r="H129" s="17"/>
    </row>
    <row r="130" spans="2:8" ht="15.5" x14ac:dyDescent="0.35">
      <c r="B130" s="17"/>
      <c r="H130" s="17"/>
    </row>
    <row r="131" spans="2:8" ht="15.5" x14ac:dyDescent="0.35">
      <c r="B131" s="17"/>
      <c r="H131" s="17"/>
    </row>
    <row r="132" spans="2:8" ht="15.5" x14ac:dyDescent="0.35">
      <c r="B132" s="17"/>
      <c r="H132" s="17"/>
    </row>
    <row r="133" spans="2:8" ht="15.5" x14ac:dyDescent="0.35">
      <c r="B133" s="17"/>
      <c r="H133" s="17"/>
    </row>
    <row r="134" spans="2:8" ht="15.5" x14ac:dyDescent="0.35">
      <c r="B134" s="17"/>
      <c r="H134" s="17"/>
    </row>
    <row r="135" spans="2:8" ht="15.5" x14ac:dyDescent="0.35">
      <c r="B135" s="17"/>
      <c r="H135" s="17"/>
    </row>
    <row r="136" spans="2:8" ht="15.5" x14ac:dyDescent="0.35">
      <c r="B136" s="17"/>
      <c r="H136" s="17"/>
    </row>
    <row r="137" spans="2:8" ht="15.5" x14ac:dyDescent="0.35">
      <c r="B137" s="17"/>
      <c r="H137" s="17"/>
    </row>
    <row r="138" spans="2:8" ht="15.5" x14ac:dyDescent="0.35">
      <c r="B138" s="17"/>
      <c r="H138" s="17"/>
    </row>
    <row r="139" spans="2:8" ht="15.5" x14ac:dyDescent="0.35">
      <c r="B139" s="17"/>
      <c r="H139" s="17"/>
    </row>
    <row r="140" spans="2:8" ht="15.5" x14ac:dyDescent="0.35">
      <c r="B140" s="17"/>
      <c r="H140" s="17"/>
    </row>
    <row r="141" spans="2:8" ht="15.5" x14ac:dyDescent="0.35">
      <c r="B141" s="17"/>
      <c r="H141" s="17"/>
    </row>
    <row r="142" spans="2:8" ht="15.5" x14ac:dyDescent="0.35">
      <c r="B142" s="17"/>
      <c r="H142" s="17"/>
    </row>
    <row r="143" spans="2:8" ht="15.5" x14ac:dyDescent="0.35">
      <c r="B143" s="17"/>
      <c r="H143" s="17"/>
    </row>
    <row r="144" spans="2:8" ht="15.5" x14ac:dyDescent="0.35">
      <c r="B144" s="17"/>
      <c r="H144" s="17"/>
    </row>
    <row r="145" spans="2:8" ht="15.5" x14ac:dyDescent="0.35">
      <c r="B145" s="17"/>
      <c r="H145" s="17"/>
    </row>
    <row r="146" spans="2:8" ht="15.5" x14ac:dyDescent="0.35">
      <c r="B146" s="17"/>
      <c r="H146" s="17"/>
    </row>
    <row r="147" spans="2:8" ht="15.5" x14ac:dyDescent="0.35">
      <c r="B147" s="17"/>
      <c r="H147" s="17"/>
    </row>
    <row r="148" spans="2:8" ht="15.5" x14ac:dyDescent="0.35">
      <c r="B148" s="17"/>
      <c r="H148" s="17"/>
    </row>
    <row r="149" spans="2:8" ht="15.5" x14ac:dyDescent="0.35">
      <c r="B149" s="17"/>
      <c r="H149" s="17"/>
    </row>
    <row r="150" spans="2:8" ht="15.5" x14ac:dyDescent="0.35">
      <c r="B150" s="17"/>
      <c r="H150" s="17"/>
    </row>
    <row r="151" spans="2:8" ht="15.5" x14ac:dyDescent="0.35">
      <c r="B151" s="17"/>
      <c r="H151" s="17"/>
    </row>
    <row r="152" spans="2:8" ht="15.5" x14ac:dyDescent="0.35">
      <c r="B152" s="17"/>
      <c r="H152" s="17"/>
    </row>
    <row r="153" spans="2:8" ht="15.5" x14ac:dyDescent="0.35">
      <c r="B153" s="17"/>
      <c r="H153" s="17"/>
    </row>
    <row r="154" spans="2:8" ht="15.5" x14ac:dyDescent="0.35">
      <c r="B154" s="17"/>
      <c r="H154" s="17"/>
    </row>
    <row r="155" spans="2:8" ht="15.5" x14ac:dyDescent="0.35">
      <c r="B155" s="17"/>
      <c r="H155" s="17"/>
    </row>
    <row r="156" spans="2:8" ht="15.5" x14ac:dyDescent="0.35">
      <c r="B156" s="17"/>
      <c r="H156" s="17"/>
    </row>
    <row r="157" spans="2:8" ht="15.5" x14ac:dyDescent="0.35">
      <c r="B157" s="17"/>
      <c r="H157" s="17"/>
    </row>
    <row r="158" spans="2:8" ht="15.5" x14ac:dyDescent="0.35">
      <c r="B158" s="17"/>
      <c r="H158" s="17"/>
    </row>
    <row r="159" spans="2:8" ht="15.5" x14ac:dyDescent="0.35">
      <c r="B159" s="17"/>
      <c r="H159" s="17"/>
    </row>
    <row r="160" spans="2:8" ht="15.5" x14ac:dyDescent="0.35">
      <c r="B160" s="17"/>
      <c r="H160" s="17"/>
    </row>
    <row r="161" spans="2:8" ht="15.5" x14ac:dyDescent="0.35">
      <c r="B161" s="17"/>
      <c r="H161" s="17"/>
    </row>
    <row r="162" spans="2:8" ht="15.5" x14ac:dyDescent="0.35">
      <c r="B162" s="17"/>
      <c r="H162" s="17"/>
    </row>
    <row r="163" spans="2:8" ht="15.5" x14ac:dyDescent="0.35">
      <c r="B163" s="17"/>
      <c r="H163" s="17"/>
    </row>
    <row r="164" spans="2:8" ht="15.5" x14ac:dyDescent="0.35">
      <c r="B164" s="17"/>
      <c r="H164" s="17"/>
    </row>
    <row r="165" spans="2:8" ht="15.5" x14ac:dyDescent="0.35">
      <c r="B165" s="17"/>
      <c r="H165" s="17"/>
    </row>
    <row r="166" spans="2:8" ht="15.5" x14ac:dyDescent="0.35">
      <c r="B166" s="17"/>
      <c r="H166" s="17"/>
    </row>
    <row r="167" spans="2:8" ht="15.5" x14ac:dyDescent="0.35">
      <c r="B167" s="17"/>
      <c r="H167" s="17"/>
    </row>
    <row r="168" spans="2:8" ht="15.5" x14ac:dyDescent="0.35">
      <c r="B168" s="17"/>
      <c r="H168" s="17"/>
    </row>
    <row r="169" spans="2:8" ht="15.5" x14ac:dyDescent="0.35">
      <c r="B169" s="17"/>
      <c r="H169" s="17"/>
    </row>
    <row r="170" spans="2:8" ht="15.5" x14ac:dyDescent="0.35">
      <c r="B170" s="17"/>
      <c r="H170" s="17"/>
    </row>
    <row r="171" spans="2:8" ht="15.5" x14ac:dyDescent="0.35">
      <c r="B171" s="17"/>
      <c r="H171" s="17"/>
    </row>
    <row r="172" spans="2:8" ht="15.5" x14ac:dyDescent="0.35">
      <c r="B172" s="17"/>
      <c r="H172" s="17"/>
    </row>
    <row r="173" spans="2:8" ht="15.5" x14ac:dyDescent="0.35">
      <c r="B173" s="17"/>
      <c r="H173" s="17"/>
    </row>
    <row r="174" spans="2:8" ht="15.5" x14ac:dyDescent="0.35">
      <c r="B174" s="17"/>
      <c r="H174" s="17"/>
    </row>
    <row r="175" spans="2:8" ht="15.5" x14ac:dyDescent="0.35">
      <c r="B175" s="17"/>
      <c r="H175" s="17"/>
    </row>
    <row r="176" spans="2:8" ht="15.5" x14ac:dyDescent="0.35">
      <c r="B176" s="17"/>
      <c r="H176" s="17"/>
    </row>
    <row r="177" spans="2:8" ht="15.5" x14ac:dyDescent="0.35">
      <c r="B177" s="17"/>
      <c r="H177" s="17"/>
    </row>
    <row r="178" spans="2:8" ht="15.5" x14ac:dyDescent="0.35">
      <c r="B178" s="17"/>
      <c r="H178" s="17"/>
    </row>
    <row r="179" spans="2:8" ht="15.5" x14ac:dyDescent="0.35">
      <c r="B179" s="17"/>
      <c r="H179" s="17"/>
    </row>
    <row r="180" spans="2:8" ht="15.5" x14ac:dyDescent="0.35">
      <c r="B180" s="17"/>
      <c r="H180" s="17"/>
    </row>
    <row r="181" spans="2:8" ht="15.5" x14ac:dyDescent="0.35">
      <c r="B181" s="17"/>
      <c r="H181" s="17"/>
    </row>
    <row r="182" spans="2:8" ht="15.5" x14ac:dyDescent="0.35">
      <c r="B182" s="17"/>
      <c r="H182" s="17"/>
    </row>
    <row r="183" spans="2:8" ht="15.5" x14ac:dyDescent="0.35">
      <c r="B183" s="17"/>
      <c r="H183" s="17"/>
    </row>
    <row r="184" spans="2:8" ht="15.5" x14ac:dyDescent="0.35">
      <c r="B184" s="17"/>
      <c r="H184" s="17"/>
    </row>
    <row r="185" spans="2:8" ht="15.5" x14ac:dyDescent="0.35">
      <c r="B185" s="17"/>
      <c r="H185" s="17"/>
    </row>
    <row r="186" spans="2:8" ht="15.5" x14ac:dyDescent="0.35">
      <c r="B186" s="17"/>
      <c r="H186" s="17"/>
    </row>
    <row r="187" spans="2:8" ht="15.5" x14ac:dyDescent="0.35">
      <c r="B187" s="17"/>
      <c r="H187" s="17"/>
    </row>
    <row r="188" spans="2:8" ht="15.5" x14ac:dyDescent="0.35">
      <c r="B188" s="17"/>
      <c r="H188" s="17"/>
    </row>
    <row r="189" spans="2:8" ht="15.5" x14ac:dyDescent="0.35">
      <c r="B189" s="17"/>
      <c r="H189" s="17"/>
    </row>
    <row r="190" spans="2:8" ht="15.5" x14ac:dyDescent="0.35">
      <c r="B190" s="17"/>
      <c r="H190" s="17"/>
    </row>
    <row r="191" spans="2:8" ht="15.5" x14ac:dyDescent="0.35">
      <c r="B191" s="17"/>
      <c r="H191" s="17"/>
    </row>
    <row r="192" spans="2:8" ht="15.5" x14ac:dyDescent="0.35">
      <c r="B192" s="17"/>
      <c r="H192" s="17"/>
    </row>
    <row r="193" spans="2:8" ht="15.5" x14ac:dyDescent="0.35">
      <c r="B193" s="17"/>
      <c r="H193" s="17"/>
    </row>
    <row r="194" spans="2:8" ht="15.5" x14ac:dyDescent="0.35">
      <c r="B194" s="17"/>
      <c r="H194" s="17"/>
    </row>
    <row r="195" spans="2:8" ht="15.5" x14ac:dyDescent="0.35">
      <c r="B195" s="17"/>
      <c r="H195" s="17"/>
    </row>
    <row r="196" spans="2:8" ht="15.5" x14ac:dyDescent="0.35">
      <c r="B196" s="17"/>
      <c r="H196" s="17"/>
    </row>
    <row r="197" spans="2:8" ht="15.5" x14ac:dyDescent="0.35">
      <c r="B197" s="17"/>
      <c r="H197" s="17"/>
    </row>
    <row r="198" spans="2:8" ht="15.5" x14ac:dyDescent="0.35">
      <c r="B198" s="17"/>
      <c r="H198" s="17"/>
    </row>
    <row r="199" spans="2:8" ht="15.5" x14ac:dyDescent="0.35">
      <c r="B199" s="17"/>
      <c r="H199" s="17"/>
    </row>
    <row r="200" spans="2:8" ht="15.5" x14ac:dyDescent="0.35">
      <c r="B200" s="17"/>
      <c r="H200" s="17"/>
    </row>
    <row r="201" spans="2:8" ht="15.5" x14ac:dyDescent="0.35">
      <c r="B201" s="17"/>
      <c r="H201" s="17"/>
    </row>
    <row r="202" spans="2:8" ht="15.5" x14ac:dyDescent="0.35">
      <c r="B202" s="17"/>
      <c r="H202" s="17"/>
    </row>
    <row r="203" spans="2:8" ht="15.5" x14ac:dyDescent="0.35">
      <c r="B203" s="17"/>
      <c r="H203" s="17"/>
    </row>
    <row r="204" spans="2:8" ht="15.5" x14ac:dyDescent="0.35">
      <c r="B204" s="17"/>
      <c r="H204" s="17"/>
    </row>
    <row r="205" spans="2:8" ht="15.5" x14ac:dyDescent="0.35">
      <c r="B205" s="17"/>
      <c r="H205" s="17"/>
    </row>
    <row r="206" spans="2:8" ht="15.5" x14ac:dyDescent="0.35">
      <c r="B206" s="17"/>
      <c r="H206" s="17"/>
    </row>
    <row r="207" spans="2:8" ht="15.5" x14ac:dyDescent="0.35">
      <c r="B207" s="17"/>
      <c r="H207" s="17"/>
    </row>
    <row r="208" spans="2:8" ht="15.5" x14ac:dyDescent="0.35">
      <c r="B208" s="17"/>
      <c r="H208" s="17"/>
    </row>
    <row r="209" spans="2:8" ht="15.5" x14ac:dyDescent="0.35">
      <c r="B209" s="17"/>
      <c r="H209" s="17"/>
    </row>
    <row r="210" spans="2:8" ht="15.5" x14ac:dyDescent="0.35">
      <c r="B210" s="17"/>
      <c r="H210" s="17"/>
    </row>
    <row r="211" spans="2:8" ht="15.5" x14ac:dyDescent="0.35">
      <c r="B211" s="17"/>
      <c r="H211" s="17"/>
    </row>
    <row r="212" spans="2:8" ht="15.5" x14ac:dyDescent="0.35">
      <c r="B212" s="17"/>
      <c r="H212" s="17"/>
    </row>
    <row r="213" spans="2:8" ht="15.5" x14ac:dyDescent="0.35">
      <c r="B213" s="17"/>
      <c r="H213" s="17"/>
    </row>
    <row r="214" spans="2:8" ht="15.5" x14ac:dyDescent="0.35">
      <c r="B214" s="17"/>
      <c r="H214" s="17"/>
    </row>
    <row r="215" spans="2:8" ht="15.5" x14ac:dyDescent="0.35">
      <c r="B215" s="17"/>
      <c r="H215" s="17"/>
    </row>
    <row r="216" spans="2:8" ht="15.5" x14ac:dyDescent="0.35">
      <c r="B216" s="17"/>
      <c r="H216" s="17"/>
    </row>
    <row r="217" spans="2:8" ht="15.5" x14ac:dyDescent="0.35">
      <c r="B217" s="17"/>
      <c r="H217" s="17"/>
    </row>
    <row r="218" spans="2:8" ht="15.5" x14ac:dyDescent="0.35">
      <c r="B218" s="17"/>
      <c r="H218" s="17"/>
    </row>
    <row r="219" spans="2:8" ht="15.5" x14ac:dyDescent="0.35">
      <c r="B219" s="17"/>
      <c r="H219" s="17"/>
    </row>
    <row r="220" spans="2:8" ht="15.5" x14ac:dyDescent="0.35">
      <c r="B220" s="17"/>
      <c r="H220" s="17"/>
    </row>
    <row r="221" spans="2:8" ht="15.5" x14ac:dyDescent="0.35">
      <c r="B221" s="17"/>
      <c r="H221" s="17"/>
    </row>
    <row r="222" spans="2:8" ht="15.5" x14ac:dyDescent="0.35">
      <c r="B222" s="17"/>
      <c r="H222" s="17"/>
    </row>
    <row r="223" spans="2:8" ht="15.5" x14ac:dyDescent="0.35">
      <c r="B223" s="17"/>
      <c r="H223" s="17"/>
    </row>
    <row r="224" spans="2:8" ht="15.5" x14ac:dyDescent="0.35">
      <c r="B224" s="17"/>
      <c r="H224" s="17"/>
    </row>
    <row r="225" spans="2:8" ht="15.5" x14ac:dyDescent="0.35">
      <c r="B225" s="17"/>
      <c r="H225" s="17"/>
    </row>
    <row r="226" spans="2:8" ht="15.5" x14ac:dyDescent="0.35">
      <c r="B226" s="17"/>
      <c r="H226" s="17"/>
    </row>
    <row r="227" spans="2:8" ht="15.5" x14ac:dyDescent="0.35">
      <c r="B227" s="17"/>
      <c r="H227" s="17"/>
    </row>
    <row r="228" spans="2:8" ht="15.5" x14ac:dyDescent="0.35">
      <c r="B228" s="17"/>
      <c r="H228" s="17"/>
    </row>
    <row r="229" spans="2:8" ht="15.5" x14ac:dyDescent="0.35">
      <c r="B229" s="17"/>
      <c r="H229" s="17"/>
    </row>
    <row r="230" spans="2:8" ht="15.5" x14ac:dyDescent="0.35">
      <c r="B230" s="17"/>
      <c r="H230" s="17"/>
    </row>
    <row r="231" spans="2:8" ht="15.5" x14ac:dyDescent="0.35">
      <c r="B231" s="17"/>
      <c r="H231" s="17"/>
    </row>
    <row r="232" spans="2:8" ht="15.5" x14ac:dyDescent="0.35">
      <c r="B232" s="17"/>
      <c r="H232" s="17"/>
    </row>
    <row r="233" spans="2:8" ht="15.5" x14ac:dyDescent="0.35">
      <c r="B233" s="17"/>
      <c r="H233" s="17"/>
    </row>
    <row r="234" spans="2:8" ht="15.5" x14ac:dyDescent="0.35">
      <c r="B234" s="17"/>
      <c r="H234" s="17"/>
    </row>
    <row r="235" spans="2:8" ht="15.5" x14ac:dyDescent="0.35">
      <c r="B235" s="17"/>
      <c r="H235" s="17"/>
    </row>
    <row r="236" spans="2:8" ht="15.5" x14ac:dyDescent="0.35">
      <c r="B236" s="17"/>
      <c r="H236" s="17"/>
    </row>
    <row r="237" spans="2:8" ht="15.5" x14ac:dyDescent="0.35">
      <c r="B237" s="17"/>
      <c r="H237" s="17"/>
    </row>
    <row r="238" spans="2:8" ht="15.5" x14ac:dyDescent="0.35">
      <c r="B238" s="17"/>
      <c r="H238" s="17"/>
    </row>
    <row r="239" spans="2:8" ht="15.5" x14ac:dyDescent="0.35">
      <c r="B239" s="17"/>
      <c r="H239" s="17"/>
    </row>
    <row r="240" spans="2:8" ht="15.5" x14ac:dyDescent="0.35">
      <c r="B240" s="17"/>
      <c r="H240" s="17"/>
    </row>
    <row r="241" spans="2:8" ht="15.5" x14ac:dyDescent="0.35">
      <c r="B241" s="17"/>
      <c r="H241" s="17"/>
    </row>
    <row r="242" spans="2:8" ht="15.5" x14ac:dyDescent="0.35">
      <c r="B242" s="17"/>
      <c r="H242" s="17"/>
    </row>
    <row r="243" spans="2:8" ht="15.5" x14ac:dyDescent="0.35">
      <c r="B243" s="17"/>
      <c r="H243" s="17"/>
    </row>
    <row r="244" spans="2:8" ht="15.5" x14ac:dyDescent="0.35">
      <c r="B244" s="17"/>
      <c r="H244" s="17"/>
    </row>
    <row r="245" spans="2:8" ht="15.5" x14ac:dyDescent="0.35">
      <c r="B245" s="17"/>
      <c r="H245" s="17"/>
    </row>
    <row r="246" spans="2:8" ht="15.5" x14ac:dyDescent="0.35">
      <c r="B246" s="17"/>
      <c r="H246" s="17"/>
    </row>
    <row r="247" spans="2:8" ht="15.5" x14ac:dyDescent="0.35">
      <c r="B247" s="17"/>
      <c r="H247" s="17"/>
    </row>
    <row r="248" spans="2:8" ht="15.5" x14ac:dyDescent="0.35">
      <c r="B248" s="17"/>
      <c r="H248" s="17"/>
    </row>
    <row r="249" spans="2:8" ht="15.5" x14ac:dyDescent="0.35">
      <c r="B249" s="17"/>
      <c r="H249" s="17"/>
    </row>
    <row r="250" spans="2:8" ht="15.5" x14ac:dyDescent="0.35">
      <c r="B250" s="17"/>
      <c r="H250" s="17"/>
    </row>
    <row r="251" spans="2:8" ht="15.5" x14ac:dyDescent="0.35">
      <c r="B251" s="17"/>
      <c r="H251" s="17"/>
    </row>
    <row r="252" spans="2:8" ht="15.5" x14ac:dyDescent="0.35">
      <c r="B252" s="17"/>
      <c r="H252" s="17"/>
    </row>
    <row r="253" spans="2:8" ht="15.5" x14ac:dyDescent="0.35">
      <c r="B253" s="17"/>
      <c r="H253" s="17"/>
    </row>
    <row r="254" spans="2:8" ht="15.5" x14ac:dyDescent="0.35">
      <c r="B254" s="17"/>
      <c r="H254" s="17"/>
    </row>
    <row r="255" spans="2:8" ht="15.5" x14ac:dyDescent="0.35">
      <c r="B255" s="17"/>
      <c r="H255" s="17"/>
    </row>
    <row r="256" spans="2:8" ht="15.5" x14ac:dyDescent="0.35">
      <c r="B256" s="17"/>
      <c r="H256" s="17"/>
    </row>
    <row r="257" spans="2:8" ht="15.5" x14ac:dyDescent="0.35">
      <c r="B257" s="17"/>
      <c r="H257" s="17"/>
    </row>
    <row r="258" spans="2:8" ht="15.5" x14ac:dyDescent="0.35">
      <c r="B258" s="17"/>
      <c r="H258" s="17"/>
    </row>
    <row r="259" spans="2:8" ht="15.5" x14ac:dyDescent="0.35">
      <c r="B259" s="17"/>
      <c r="H259" s="17"/>
    </row>
    <row r="260" spans="2:8" ht="15.5" x14ac:dyDescent="0.35">
      <c r="B260" s="17"/>
      <c r="H260" s="17"/>
    </row>
    <row r="261" spans="2:8" ht="15.5" x14ac:dyDescent="0.35">
      <c r="B261" s="17"/>
      <c r="H261" s="17"/>
    </row>
    <row r="262" spans="2:8" ht="15.5" x14ac:dyDescent="0.35">
      <c r="B262" s="17"/>
      <c r="H262" s="17"/>
    </row>
    <row r="263" spans="2:8" ht="15.5" x14ac:dyDescent="0.35">
      <c r="B263" s="17"/>
      <c r="H263" s="17"/>
    </row>
    <row r="264" spans="2:8" ht="15.5" x14ac:dyDescent="0.35">
      <c r="B264" s="17"/>
      <c r="H264" s="17"/>
    </row>
    <row r="265" spans="2:8" ht="15.5" x14ac:dyDescent="0.35">
      <c r="B265" s="17"/>
      <c r="H265" s="17"/>
    </row>
    <row r="266" spans="2:8" ht="15.5" x14ac:dyDescent="0.35">
      <c r="B266" s="17"/>
      <c r="H266" s="17"/>
    </row>
    <row r="267" spans="2:8" ht="15.5" x14ac:dyDescent="0.35">
      <c r="B267" s="17"/>
      <c r="H267" s="17"/>
    </row>
    <row r="268" spans="2:8" ht="15.5" x14ac:dyDescent="0.35">
      <c r="B268" s="17"/>
      <c r="H268" s="17"/>
    </row>
    <row r="269" spans="2:8" ht="15.5" x14ac:dyDescent="0.35">
      <c r="B269" s="17"/>
      <c r="H269" s="17"/>
    </row>
    <row r="270" spans="2:8" ht="15.5" x14ac:dyDescent="0.35">
      <c r="B270" s="17"/>
      <c r="H270" s="17"/>
    </row>
    <row r="271" spans="2:8" ht="15.5" x14ac:dyDescent="0.35">
      <c r="B271" s="17"/>
      <c r="H271" s="17"/>
    </row>
    <row r="272" spans="2:8" ht="15.5" x14ac:dyDescent="0.35">
      <c r="B272" s="17"/>
      <c r="H272" s="17"/>
    </row>
    <row r="273" spans="2:8" ht="15.5" x14ac:dyDescent="0.35">
      <c r="B273" s="17"/>
      <c r="H273" s="17"/>
    </row>
    <row r="274" spans="2:8" ht="15.5" x14ac:dyDescent="0.35">
      <c r="B274" s="17"/>
      <c r="H274" s="17"/>
    </row>
    <row r="275" spans="2:8" ht="15.5" x14ac:dyDescent="0.35">
      <c r="B275" s="17"/>
      <c r="H275" s="17"/>
    </row>
    <row r="276" spans="2:8" ht="15.5" x14ac:dyDescent="0.35">
      <c r="B276" s="17"/>
      <c r="H276" s="17"/>
    </row>
    <row r="277" spans="2:8" ht="15.5" x14ac:dyDescent="0.35">
      <c r="B277" s="17"/>
      <c r="H277" s="17"/>
    </row>
    <row r="278" spans="2:8" ht="15.5" x14ac:dyDescent="0.35">
      <c r="B278" s="17"/>
      <c r="H278" s="17"/>
    </row>
    <row r="279" spans="2:8" ht="15.5" x14ac:dyDescent="0.35">
      <c r="B279" s="17"/>
      <c r="H279" s="17"/>
    </row>
    <row r="280" spans="2:8" ht="15.5" x14ac:dyDescent="0.35">
      <c r="B280" s="17"/>
      <c r="H280" s="17"/>
    </row>
    <row r="281" spans="2:8" ht="15.5" x14ac:dyDescent="0.35">
      <c r="B281" s="17"/>
      <c r="H281" s="17"/>
    </row>
    <row r="282" spans="2:8" ht="15.5" x14ac:dyDescent="0.35">
      <c r="B282" s="17"/>
      <c r="H282" s="17"/>
    </row>
    <row r="283" spans="2:8" ht="15.5" x14ac:dyDescent="0.35">
      <c r="B283" s="17"/>
      <c r="H283" s="17"/>
    </row>
    <row r="284" spans="2:8" ht="15.5" x14ac:dyDescent="0.35">
      <c r="B284" s="17"/>
      <c r="H284" s="17"/>
    </row>
    <row r="285" spans="2:8" ht="15.5" x14ac:dyDescent="0.35">
      <c r="B285" s="17"/>
      <c r="H285" s="17"/>
    </row>
    <row r="286" spans="2:8" ht="15.5" x14ac:dyDescent="0.35">
      <c r="B286" s="17"/>
      <c r="H286" s="17"/>
    </row>
    <row r="287" spans="2:8" ht="15.5" x14ac:dyDescent="0.35">
      <c r="B287" s="17"/>
      <c r="H287" s="17"/>
    </row>
    <row r="288" spans="2:8" ht="15.5" x14ac:dyDescent="0.35">
      <c r="B288" s="17"/>
      <c r="H288" s="17"/>
    </row>
    <row r="289" spans="2:8" ht="15.5" x14ac:dyDescent="0.35">
      <c r="B289" s="17"/>
      <c r="H289" s="17"/>
    </row>
    <row r="290" spans="2:8" ht="15.5" x14ac:dyDescent="0.35">
      <c r="B290" s="17"/>
      <c r="H290" s="17"/>
    </row>
    <row r="291" spans="2:8" ht="15.5" x14ac:dyDescent="0.35">
      <c r="B291" s="17"/>
      <c r="H291" s="17"/>
    </row>
    <row r="292" spans="2:8" ht="15.5" x14ac:dyDescent="0.35">
      <c r="B292" s="17"/>
      <c r="H292" s="17"/>
    </row>
    <row r="293" spans="2:8" ht="15.5" x14ac:dyDescent="0.35">
      <c r="B293" s="17"/>
      <c r="H293" s="17"/>
    </row>
    <row r="294" spans="2:8" ht="15.5" x14ac:dyDescent="0.35">
      <c r="B294" s="17"/>
      <c r="H294" s="17"/>
    </row>
    <row r="295" spans="2:8" ht="15.5" x14ac:dyDescent="0.35">
      <c r="B295" s="17"/>
      <c r="H295" s="17"/>
    </row>
    <row r="296" spans="2:8" ht="15.5" x14ac:dyDescent="0.35">
      <c r="B296" s="17"/>
      <c r="H296" s="17"/>
    </row>
    <row r="297" spans="2:8" ht="15.5" x14ac:dyDescent="0.35">
      <c r="B297" s="17"/>
      <c r="H297" s="17"/>
    </row>
    <row r="298" spans="2:8" ht="15.5" x14ac:dyDescent="0.35">
      <c r="B298" s="17"/>
      <c r="H298" s="17"/>
    </row>
    <row r="299" spans="2:8" ht="15.5" x14ac:dyDescent="0.35">
      <c r="B299" s="17"/>
      <c r="H299" s="17"/>
    </row>
    <row r="300" spans="2:8" ht="15.5" x14ac:dyDescent="0.35">
      <c r="B300" s="17"/>
      <c r="H300" s="17"/>
    </row>
    <row r="301" spans="2:8" ht="15.5" x14ac:dyDescent="0.35">
      <c r="B301" s="17"/>
      <c r="H301" s="17"/>
    </row>
    <row r="302" spans="2:8" ht="15.5" x14ac:dyDescent="0.35">
      <c r="B302" s="17"/>
      <c r="H302" s="17"/>
    </row>
    <row r="303" spans="2:8" ht="15.5" x14ac:dyDescent="0.35">
      <c r="B303" s="17"/>
      <c r="H303" s="17"/>
    </row>
    <row r="304" spans="2:8" ht="15.5" x14ac:dyDescent="0.35">
      <c r="B304" s="17"/>
      <c r="H304" s="17"/>
    </row>
  </sheetData>
  <mergeCells count="2">
    <mergeCell ref="B2:H2"/>
    <mergeCell ref="D5:E5"/>
  </mergeCells>
  <conditionalFormatting sqref="E6:E11">
    <cfRule type="dataBar" priority="1">
      <dataBar showValue="0"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{CF6F7115-E9D5-40B0-9D52-2F05EBA8F8A7}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6F7115-E9D5-40B0-9D52-2F05EBA8F8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E6:E11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5"/>
  <sheetViews>
    <sheetView showGridLines="0" tabSelected="1" workbookViewId="0">
      <selection activeCell="G14" sqref="G14"/>
    </sheetView>
  </sheetViews>
  <sheetFormatPr defaultRowHeight="14.5" x14ac:dyDescent="0.35"/>
  <cols>
    <col min="1" max="1" width="9.1796875"/>
    <col min="2" max="2" width="26.1796875" customWidth="1"/>
    <col min="3" max="3" width="8.54296875" customWidth="1"/>
    <col min="4" max="4" width="8.54296875" bestFit="1" customWidth="1"/>
    <col min="5" max="5" width="15.1796875" customWidth="1"/>
    <col min="8" max="8" width="16.7265625" customWidth="1"/>
    <col min="9" max="9" width="22.81640625" customWidth="1"/>
  </cols>
  <sheetData>
    <row r="1" spans="2:9" ht="43.5" customHeight="1" x14ac:dyDescent="0.35">
      <c r="B1" s="110" t="s">
        <v>97</v>
      </c>
      <c r="C1" s="110"/>
      <c r="D1" s="110"/>
      <c r="E1" s="110"/>
      <c r="F1" s="110"/>
      <c r="G1" s="110"/>
      <c r="H1" s="110"/>
      <c r="I1" s="110"/>
    </row>
    <row r="3" spans="2:9" x14ac:dyDescent="0.35">
      <c r="B3" s="85" t="s">
        <v>94</v>
      </c>
      <c r="C3" s="85" t="s">
        <v>101</v>
      </c>
      <c r="D3" s="85" t="s">
        <v>99</v>
      </c>
      <c r="E3" s="101" t="s">
        <v>100</v>
      </c>
    </row>
    <row r="4" spans="2:9" x14ac:dyDescent="0.35">
      <c r="B4" s="86" t="s">
        <v>35</v>
      </c>
      <c r="C4" s="97">
        <v>72373</v>
      </c>
      <c r="D4" s="88">
        <v>72373</v>
      </c>
      <c r="E4" s="98">
        <v>3207</v>
      </c>
    </row>
    <row r="5" spans="2:9" x14ac:dyDescent="0.35">
      <c r="B5" s="86" t="s">
        <v>5</v>
      </c>
      <c r="C5" s="97">
        <v>71967</v>
      </c>
      <c r="D5" s="88">
        <v>71967</v>
      </c>
      <c r="E5" s="98">
        <v>2301</v>
      </c>
    </row>
    <row r="6" spans="2:9" x14ac:dyDescent="0.35">
      <c r="B6" s="86" t="s">
        <v>37</v>
      </c>
      <c r="C6" s="97">
        <v>70273</v>
      </c>
      <c r="D6" s="88">
        <v>70273</v>
      </c>
      <c r="E6" s="98">
        <v>2142</v>
      </c>
    </row>
    <row r="7" spans="2:9" x14ac:dyDescent="0.35">
      <c r="B7" s="86" t="s">
        <v>34</v>
      </c>
      <c r="C7" s="97">
        <v>69461</v>
      </c>
      <c r="D7" s="88">
        <v>69461</v>
      </c>
      <c r="E7" s="98">
        <v>2982</v>
      </c>
    </row>
    <row r="8" spans="2:9" x14ac:dyDescent="0.35">
      <c r="B8" s="86" t="s">
        <v>14</v>
      </c>
      <c r="C8" s="97">
        <v>69160</v>
      </c>
      <c r="D8" s="88">
        <v>69160</v>
      </c>
      <c r="E8" s="98">
        <v>1854</v>
      </c>
    </row>
    <row r="9" spans="2:9" x14ac:dyDescent="0.35">
      <c r="B9" s="86" t="s">
        <v>32</v>
      </c>
      <c r="C9" s="97">
        <v>68971</v>
      </c>
      <c r="D9" s="88">
        <v>68971</v>
      </c>
      <c r="E9" s="98">
        <v>1533</v>
      </c>
    </row>
    <row r="10" spans="2:9" x14ac:dyDescent="0.35">
      <c r="B10" s="86" t="s">
        <v>2</v>
      </c>
      <c r="C10" s="97">
        <v>66500</v>
      </c>
      <c r="D10" s="88">
        <v>66500</v>
      </c>
      <c r="E10" s="98">
        <v>2802</v>
      </c>
    </row>
    <row r="11" spans="2:9" x14ac:dyDescent="0.35">
      <c r="B11" s="86" t="s">
        <v>17</v>
      </c>
      <c r="C11" s="97">
        <v>66283</v>
      </c>
      <c r="D11" s="88">
        <v>66283</v>
      </c>
      <c r="E11" s="98">
        <v>2052</v>
      </c>
    </row>
    <row r="12" spans="2:9" x14ac:dyDescent="0.35">
      <c r="B12" s="86" t="s">
        <v>23</v>
      </c>
      <c r="C12" s="97">
        <v>63721</v>
      </c>
      <c r="D12" s="88">
        <v>63721</v>
      </c>
      <c r="E12" s="98">
        <v>2331</v>
      </c>
    </row>
    <row r="13" spans="2:9" x14ac:dyDescent="0.35">
      <c r="B13" s="86" t="s">
        <v>24</v>
      </c>
      <c r="C13" s="97">
        <v>62111</v>
      </c>
      <c r="D13" s="88">
        <v>62111</v>
      </c>
      <c r="E13" s="98">
        <v>2154</v>
      </c>
    </row>
    <row r="14" spans="2:9" x14ac:dyDescent="0.35">
      <c r="B14" s="86" t="s">
        <v>27</v>
      </c>
      <c r="C14" s="97">
        <v>58009</v>
      </c>
      <c r="D14" s="88">
        <v>58009</v>
      </c>
      <c r="E14" s="98">
        <v>2976</v>
      </c>
    </row>
    <row r="15" spans="2:9" x14ac:dyDescent="0.35">
      <c r="B15" s="86" t="s">
        <v>13</v>
      </c>
      <c r="C15" s="97">
        <v>57372</v>
      </c>
      <c r="D15" s="88">
        <v>57372</v>
      </c>
      <c r="E15" s="98">
        <v>2106</v>
      </c>
    </row>
    <row r="16" spans="2:9" x14ac:dyDescent="0.35">
      <c r="B16" s="86" t="s">
        <v>29</v>
      </c>
      <c r="C16" s="97">
        <v>56644</v>
      </c>
      <c r="D16" s="88">
        <v>56644</v>
      </c>
      <c r="E16" s="98">
        <v>1812</v>
      </c>
    </row>
    <row r="17" spans="2:5" x14ac:dyDescent="0.35">
      <c r="B17" s="86" t="s">
        <v>28</v>
      </c>
      <c r="C17" s="97">
        <v>54712</v>
      </c>
      <c r="D17" s="88">
        <v>54712</v>
      </c>
      <c r="E17" s="98">
        <v>2196</v>
      </c>
    </row>
    <row r="18" spans="2:5" x14ac:dyDescent="0.35">
      <c r="B18" s="86" t="s">
        <v>10</v>
      </c>
      <c r="C18" s="97">
        <v>52150</v>
      </c>
      <c r="D18" s="88">
        <v>52150</v>
      </c>
      <c r="E18" s="98">
        <v>1752</v>
      </c>
    </row>
    <row r="19" spans="2:5" x14ac:dyDescent="0.35">
      <c r="B19" s="86" t="s">
        <v>26</v>
      </c>
      <c r="C19" s="97">
        <v>47271</v>
      </c>
      <c r="D19" s="88">
        <v>47271</v>
      </c>
      <c r="E19" s="98">
        <v>1881</v>
      </c>
    </row>
    <row r="20" spans="2:5" x14ac:dyDescent="0.35">
      <c r="B20" s="86" t="s">
        <v>31</v>
      </c>
      <c r="C20" s="97">
        <v>44744</v>
      </c>
      <c r="D20" s="88">
        <v>44744</v>
      </c>
      <c r="E20" s="98">
        <v>1956</v>
      </c>
    </row>
    <row r="21" spans="2:5" x14ac:dyDescent="0.35">
      <c r="B21" s="86" t="s">
        <v>19</v>
      </c>
      <c r="C21" s="97">
        <v>43183</v>
      </c>
      <c r="D21" s="88">
        <v>43183</v>
      </c>
      <c r="E21" s="98">
        <v>2022</v>
      </c>
    </row>
    <row r="22" spans="2:5" x14ac:dyDescent="0.35">
      <c r="B22" s="86" t="s">
        <v>16</v>
      </c>
      <c r="C22" s="97">
        <v>39263</v>
      </c>
      <c r="D22" s="88">
        <v>39263</v>
      </c>
      <c r="E22" s="98">
        <v>1683</v>
      </c>
    </row>
    <row r="23" spans="2:5" x14ac:dyDescent="0.35">
      <c r="B23" s="86" t="s">
        <v>36</v>
      </c>
      <c r="C23" s="97">
        <v>37772</v>
      </c>
      <c r="D23" s="88">
        <v>37772</v>
      </c>
      <c r="E23" s="98">
        <v>1308</v>
      </c>
    </row>
    <row r="24" spans="2:5" x14ac:dyDescent="0.35">
      <c r="B24" s="86" t="s">
        <v>33</v>
      </c>
      <c r="C24" s="97">
        <v>35378</v>
      </c>
      <c r="D24" s="88">
        <v>35378</v>
      </c>
      <c r="E24" s="98">
        <v>1044</v>
      </c>
    </row>
    <row r="25" spans="2:5" x14ac:dyDescent="0.35">
      <c r="B25" s="86" t="s">
        <v>7</v>
      </c>
      <c r="C25" s="97">
        <v>33551</v>
      </c>
      <c r="D25" s="88">
        <v>33551</v>
      </c>
      <c r="E25" s="98">
        <v>1566</v>
      </c>
    </row>
  </sheetData>
  <mergeCells count="1">
    <mergeCell ref="B1:I1"/>
  </mergeCells>
  <conditionalFormatting pivot="1" sqref="D4:D25">
    <cfRule type="dataBar" priority="1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{9189EBFB-F888-4F7B-8083-9FFB34A1B036}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9189EBFB-F888-4F7B-8083-9FFB34A1B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Intro </vt:lpstr>
      <vt:lpstr>Raw data</vt:lpstr>
      <vt:lpstr>Organised data </vt:lpstr>
      <vt:lpstr>Quick Statistics </vt:lpstr>
      <vt:lpstr>EDA</vt:lpstr>
      <vt:lpstr>Country sales</vt:lpstr>
      <vt:lpstr>Products sales 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IQLAS KHAN</dc:creator>
  <cp:lastModifiedBy>Md Iqlas Khan</cp:lastModifiedBy>
  <dcterms:created xsi:type="dcterms:W3CDTF">2022-01-30T04:27:29Z</dcterms:created>
  <dcterms:modified xsi:type="dcterms:W3CDTF">2022-08-27T11:32:24Z</dcterms:modified>
</cp:coreProperties>
</file>