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2FB1A2F-0451-514D-BECB-8261E5F19761}" xr6:coauthVersionLast="47" xr6:coauthVersionMax="47" xr10:uidLastSave="{00000000-0000-0000-0000-000000000000}"/>
  <bookViews>
    <workbookView xWindow="-108" yWindow="-108" windowWidth="23256" windowHeight="12456" activeTab="5" xr2:uid="{E9707A72-8BF9-4048-98CC-B5A2CC384176}"/>
  </bookViews>
  <sheets>
    <sheet name="Sheet2" sheetId="2" r:id="rId1"/>
    <sheet name="Sheet3" sheetId="3" r:id="rId2"/>
    <sheet name="question 1" sheetId="1" r:id="rId3"/>
    <sheet name="question 2" sheetId="4" r:id="rId4"/>
    <sheet name="question no 2" sheetId="5" r:id="rId5"/>
    <sheet name="question 3 " sheetId="8" r:id="rId6"/>
    <sheet name="question no 4" sheetId="7" r:id="rId7"/>
  </sheets>
  <definedNames>
    <definedName name="_xlnm._FilterDatabase" localSheetId="2" hidden="1">'question 1'!$B$94:$AC$170</definedName>
    <definedName name="_xlnm._FilterDatabase" localSheetId="3" hidden="1">'question 2'!$C$5:$I$81</definedName>
    <definedName name="_xlnm._FilterDatabase" localSheetId="5" hidden="1">'question 3 '!$D$148:$T$224</definedName>
    <definedName name="ExternalData_1" localSheetId="6" hidden="1">'question no 4'!$A$1:$A$2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4" i="8" l="1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G138" i="8"/>
  <c r="O91" i="8"/>
  <c r="Q91" i="8"/>
  <c r="O92" i="8"/>
  <c r="Q92" i="8"/>
  <c r="O93" i="8"/>
  <c r="Q93" i="8"/>
  <c r="O94" i="8"/>
  <c r="Q94" i="8"/>
  <c r="Q99" i="8"/>
  <c r="F138" i="8"/>
  <c r="K13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G139" i="8"/>
  <c r="G115" i="8"/>
  <c r="K115" i="8"/>
  <c r="G116" i="8"/>
  <c r="K116" i="8"/>
  <c r="G117" i="8"/>
  <c r="K117" i="8"/>
  <c r="G118" i="8"/>
  <c r="K118" i="8"/>
  <c r="K123" i="8"/>
  <c r="F139" i="8"/>
  <c r="K139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G137" i="8"/>
  <c r="F91" i="8"/>
  <c r="H91" i="8"/>
  <c r="F92" i="8"/>
  <c r="H92" i="8"/>
  <c r="F93" i="8"/>
  <c r="H93" i="8"/>
  <c r="F94" i="8"/>
  <c r="H94" i="8"/>
  <c r="H99" i="8"/>
  <c r="F137" i="8"/>
  <c r="K137" i="8"/>
  <c r="H138" i="8"/>
  <c r="H139" i="8"/>
  <c r="H137" i="8"/>
  <c r="I123" i="8"/>
  <c r="I118" i="8"/>
  <c r="I117" i="8"/>
  <c r="I116" i="8"/>
  <c r="I115" i="8"/>
  <c r="H105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I6" i="5"/>
  <c r="I14" i="5"/>
  <c r="I15" i="5"/>
  <c r="I27" i="5"/>
  <c r="I7" i="5"/>
  <c r="I8" i="5"/>
  <c r="I9" i="5"/>
  <c r="I10" i="5"/>
  <c r="I11" i="5"/>
  <c r="I12" i="5"/>
  <c r="I13" i="5"/>
  <c r="I16" i="5"/>
  <c r="I17" i="5"/>
  <c r="I18" i="5"/>
  <c r="I19" i="5"/>
  <c r="I20" i="5"/>
  <c r="I21" i="5"/>
  <c r="I22" i="5"/>
  <c r="I23" i="5"/>
  <c r="I24" i="5"/>
  <c r="I25" i="5"/>
  <c r="I26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S6" i="5"/>
  <c r="P39" i="5"/>
  <c r="Q39" i="5"/>
  <c r="R39" i="5"/>
  <c r="P38" i="5"/>
  <c r="Q38" i="5"/>
  <c r="R38" i="5"/>
  <c r="P37" i="5"/>
  <c r="Q37" i="5"/>
  <c r="R37" i="5"/>
  <c r="P36" i="5"/>
  <c r="Q36" i="5"/>
  <c r="R36" i="5"/>
  <c r="P35" i="5"/>
  <c r="Q35" i="5"/>
  <c r="R35" i="5"/>
  <c r="P34" i="5"/>
  <c r="Q34" i="5"/>
  <c r="R34" i="5"/>
  <c r="R9" i="5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82" i="4"/>
  <c r="I1048576" i="4"/>
  <c r="G171" i="1"/>
  <c r="J94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7" i="1"/>
  <c r="I8" i="1"/>
  <c r="I13" i="1"/>
  <c r="I18" i="1"/>
  <c r="I28" i="1"/>
  <c r="I33" i="1"/>
  <c r="I9" i="1"/>
  <c r="I10" i="1"/>
  <c r="I11" i="1"/>
  <c r="I12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R11" i="1"/>
  <c r="R15" i="1"/>
  <c r="R10" i="1"/>
  <c r="Q105" i="8"/>
  <c r="R14" i="1"/>
  <c r="R13" i="1"/>
  <c r="I83" i="1"/>
  <c r="R12" i="1"/>
  <c r="K12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<sst xmlns="http://schemas.openxmlformats.org/spreadsheetml/2006/main" count="1879" uniqueCount="105">
  <si>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</si>
  <si>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</si>
  <si>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</si>
  <si>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</si>
  <si>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</si>
  <si>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</si>
  <si>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</si>
  <si>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</si>
  <si>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</si>
  <si>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</si>
  <si>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</si>
  <si>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</si>
  <si>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</si>
  <si>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</si>
  <si>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</si>
  <si>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</si>
  <si>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</si>
  <si>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</si>
  <si>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</si>
  <si>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</si>
  <si>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</si>
  <si>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</si>
  <si>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</si>
  <si>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</si>
  <si>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 xml:space="preserve">Total sale for three month </t>
  </si>
  <si>
    <t>c) Calculate total sales in every region and make a table with region and its corresponding total sales and visualize with a pie chart.</t>
  </si>
  <si>
    <t xml:space="preserve">Barishal </t>
  </si>
  <si>
    <t xml:space="preserve">     khulna </t>
  </si>
  <si>
    <t xml:space="preserve">Rajshahi </t>
  </si>
  <si>
    <t xml:space="preserve">Sylhet </t>
  </si>
  <si>
    <t xml:space="preserve">Dhaka </t>
  </si>
  <si>
    <t xml:space="preserve">Total sales in every region and make the table </t>
  </si>
  <si>
    <t xml:space="preserve">Total sales </t>
  </si>
  <si>
    <t xml:space="preserve">pie chart </t>
  </si>
  <si>
    <t>Make pivot table and pivot chart with Product and Total sales.</t>
  </si>
  <si>
    <t xml:space="preserve">Total </t>
  </si>
  <si>
    <t>Row Labels</t>
  </si>
  <si>
    <t>Grand Total</t>
  </si>
  <si>
    <t>Sum of Total Sales (BDT)</t>
  </si>
  <si>
    <t>The total number of smartphones sold by “Arif Hossain”.</t>
  </si>
  <si>
    <t>sum</t>
  </si>
  <si>
    <t>Total Sales of Arif</t>
  </si>
  <si>
    <t xml:space="preserve">Arif Hossain </t>
  </si>
  <si>
    <t xml:space="preserve">Oishi Das </t>
  </si>
  <si>
    <t xml:space="preserve">Parvez Hasan </t>
  </si>
  <si>
    <t xml:space="preserve">Nabila Sultana </t>
  </si>
  <si>
    <t xml:space="preserve">Eva Karim </t>
  </si>
  <si>
    <t xml:space="preserve">Farhan Islam </t>
  </si>
  <si>
    <t>Column1</t>
  </si>
  <si>
    <t>4. Visualize these data with appropriate chart (Use at least 2 charts)</t>
  </si>
  <si>
    <t xml:space="preserve"> </t>
  </si>
  <si>
    <t>Yearly report</t>
  </si>
  <si>
    <t xml:space="preserve">Month </t>
  </si>
  <si>
    <t xml:space="preserve">Expenses </t>
  </si>
  <si>
    <t xml:space="preserve">Sales </t>
  </si>
  <si>
    <t>Profit</t>
  </si>
  <si>
    <t xml:space="preserve">January </t>
  </si>
  <si>
    <t xml:space="preserve">February </t>
  </si>
  <si>
    <t xml:space="preserve">March </t>
  </si>
  <si>
    <t xml:space="preserve">April </t>
  </si>
  <si>
    <t>May</t>
  </si>
  <si>
    <t>June</t>
  </si>
  <si>
    <t xml:space="preserve">July </t>
  </si>
  <si>
    <t>August</t>
  </si>
  <si>
    <t>September</t>
  </si>
  <si>
    <t>October</t>
  </si>
  <si>
    <t xml:space="preserve">November </t>
  </si>
  <si>
    <t>December</t>
  </si>
  <si>
    <t xml:space="preserve">Statistics of  sales represantative </t>
  </si>
  <si>
    <t>Id</t>
  </si>
  <si>
    <t xml:space="preserve">Name </t>
  </si>
  <si>
    <t>Salary</t>
  </si>
  <si>
    <t xml:space="preserve">Bonus </t>
  </si>
  <si>
    <t xml:space="preserve">Toatal </t>
  </si>
  <si>
    <t xml:space="preserve">Maximum salary </t>
  </si>
  <si>
    <t>The average salary of every sales representative and if it’s fractional then make it round.</t>
  </si>
  <si>
    <t xml:space="preserve">Average </t>
  </si>
  <si>
    <t xml:space="preserve">Average salary </t>
  </si>
  <si>
    <t>Item</t>
  </si>
  <si>
    <t xml:space="preserve">Category </t>
  </si>
  <si>
    <t xml:space="preserve">Quantity </t>
  </si>
  <si>
    <t xml:space="preserve">Unite price </t>
  </si>
  <si>
    <t xml:space="preserve">Office rent </t>
  </si>
  <si>
    <t xml:space="preserve">rent expenses </t>
  </si>
  <si>
    <t>Marketing expenses</t>
  </si>
  <si>
    <t xml:space="preserve">Advertisement </t>
  </si>
  <si>
    <t xml:space="preserve">Warehouse rent </t>
  </si>
  <si>
    <t xml:space="preserve">Internet </t>
  </si>
  <si>
    <t>Office expenses</t>
  </si>
  <si>
    <t xml:space="preserve">Operetion expeses </t>
  </si>
  <si>
    <t xml:space="preserve">Staf salary </t>
  </si>
  <si>
    <t xml:space="preserve">Administration </t>
  </si>
  <si>
    <t>Computer bill</t>
  </si>
  <si>
    <t xml:space="preserve">Voucher </t>
  </si>
  <si>
    <t xml:space="preserve">Printing materials </t>
  </si>
  <si>
    <t>Additional cost</t>
  </si>
  <si>
    <t>Total cost</t>
  </si>
  <si>
    <t>Expenses</t>
  </si>
  <si>
    <t>Sales</t>
  </si>
  <si>
    <t xml:space="preserve">Retail Profit </t>
  </si>
  <si>
    <t>Profit/Loss</t>
  </si>
  <si>
    <t>January</t>
  </si>
  <si>
    <t>February</t>
  </si>
  <si>
    <t xml:space="preserve">Martch </t>
  </si>
  <si>
    <t>a) Calculate total expenses from every month and compare it with the total of sales from that particular month and check if the company gained profit of loss.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</si>
</sst>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 vertical="center" wrapText="1"/>
    </xf>
    <xf numFmtId="14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wrapText="1"/>
    </xf>
    <xf numFmtId="0" fontId="3" fillId="3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/>
    <xf numFmtId="0" fontId="5" fillId="3" borderId="0" xfId="0" applyFont="1" applyFill="1"/>
    <xf numFmtId="0" fontId="5" fillId="0" borderId="0" xfId="0" applyFont="1" applyFill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/>
    <xf numFmtId="0" fontId="0" fillId="0" borderId="1" xfId="0" applyBorder="1" applyAlignment="1">
      <alignment horizontal="center" vertical="top" wrapText="1"/>
    </xf>
    <xf numFmtId="0" fontId="8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9" fillId="0" borderId="0" xfId="0" applyFont="1"/>
    <xf numFmtId="0" fontId="8" fillId="0" borderId="0" xfId="0" applyFont="1" applyAlignment="1"/>
    <xf numFmtId="0" fontId="0" fillId="0" borderId="0" xfId="0" applyAlignment="1"/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1" fillId="0" borderId="13" xfId="0" applyFont="1" applyFill="1" applyBorder="1"/>
    <xf numFmtId="0" fontId="12" fillId="0" borderId="1" xfId="0" applyFont="1" applyBorder="1" applyAlignment="1">
      <alignment horizontal="center" vertical="center"/>
    </xf>
    <xf numFmtId="0" fontId="3" fillId="2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6" fillId="4" borderId="8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horizontal="center" vertical="top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6" xfId="0" applyNumberFormat="1" applyFont="1" applyFill="1" applyBorder="1" applyAlignment="1" applyProtection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connections" Target="connection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Relationship Id="rId14" Type="http://schemas.openxmlformats.org/officeDocument/2006/relationships/customXml" Target="../customXml/item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in percent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1'!$R$9</c:f>
              <c:strCache>
                <c:ptCount val="1"/>
                <c:pt idx="0">
                  <c:v>Total sales 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1'!$Q$10:$Q$15</c:f>
              <c:strCache>
                <c:ptCount val="6"/>
                <c:pt idx="0">
                  <c:v>Barishal </c:v>
                </c:pt>
                <c:pt idx="1">
                  <c:v>Chittagong</c:v>
                </c:pt>
                <c:pt idx="2">
                  <c:v>     khulna </c:v>
                </c:pt>
                <c:pt idx="3">
                  <c:v>Rajshahi </c:v>
                </c:pt>
                <c:pt idx="4">
                  <c:v>Sylhet </c:v>
                </c:pt>
                <c:pt idx="5">
                  <c:v>Dhaka </c:v>
                </c:pt>
              </c:strCache>
            </c:strRef>
          </c:cat>
          <c:val>
            <c:numRef>
              <c:f>'question 1'!$R$10:$R$15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C8B-BB81-A5C8483466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[Masum.xlsx]question 1!PivotTable16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1'!$Q$40:$Q$44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'question 1'!$R$40:$R$44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D-4947-A583-0435C736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41823"/>
        <c:axId val="864925983"/>
      </c:barChart>
      <c:catAx>
        <c:axId val="86494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25983"/>
        <c:crosses val="autoZero"/>
        <c:auto val="1"/>
        <c:lblAlgn val="ctr"/>
        <c:lblOffset val="100"/>
        <c:noMultiLvlLbl val="0"/>
      </c:catAx>
      <c:valAx>
        <c:axId val="8649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Toatal 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strRef>
              <c:f>'question no 2'!$Q$5</c:f>
              <c:strCache>
                <c:ptCount val="1"/>
                <c:pt idx="0">
                  <c:v>Toatal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'question no 2'!$M$6:$M$11</c:f>
              <c:strCache>
                <c:ptCount val="6"/>
                <c:pt idx="0">
                  <c:v>Arif Hossain </c:v>
                </c:pt>
                <c:pt idx="1">
                  <c:v>Oishi Das </c:v>
                </c:pt>
                <c:pt idx="2">
                  <c:v>Parvez Hasan </c:v>
                </c:pt>
                <c:pt idx="3">
                  <c:v>Nabila Sultana </c:v>
                </c:pt>
                <c:pt idx="4">
                  <c:v>Eva Karim </c:v>
                </c:pt>
                <c:pt idx="5">
                  <c:v>Farhan Islam </c:v>
                </c:pt>
              </c:strCache>
            </c:strRef>
          </c:cat>
          <c:val>
            <c:numRef>
              <c:f>'question no 2'!$Q$6:$Q$11</c:f>
              <c:numCache>
                <c:formatCode>General</c:formatCode>
                <c:ptCount val="6"/>
                <c:pt idx="0">
                  <c:v>543000</c:v>
                </c:pt>
                <c:pt idx="1">
                  <c:v>269000</c:v>
                </c:pt>
                <c:pt idx="2">
                  <c:v>501000</c:v>
                </c:pt>
                <c:pt idx="3">
                  <c:v>723000</c:v>
                </c:pt>
                <c:pt idx="4">
                  <c:v>449000</c:v>
                </c:pt>
                <c:pt idx="5">
                  <c:v>562000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5-4D86-9BF7-C73B83A9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603887"/>
        <c:axId val="18860436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no 2'!$N$5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'question no 2'!$M$6:$M$11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no 2'!$N$6:$N$11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75-4D86-9BF7-C73B83A982B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2'!$O$5</c15:sqref>
                        </c15:formulaRef>
                      </c:ext>
                    </c:extLst>
                    <c:strCache>
                      <c:ptCount val="1"/>
                      <c:pt idx="0">
                        <c:v>Sales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2'!$M$6:$M$11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2'!$O$6:$O$11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5130000</c:v>
                      </c:pt>
                      <c:pt idx="1">
                        <c:v>2390000</c:v>
                      </c:pt>
                      <c:pt idx="2">
                        <c:v>4710000</c:v>
                      </c:pt>
                      <c:pt idx="3">
                        <c:v>6930000</c:v>
                      </c:pt>
                      <c:pt idx="4">
                        <c:v>4190000</c:v>
                      </c:pt>
                      <c:pt idx="5">
                        <c:v>5320000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75-4D86-9BF7-C73B83A982B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2'!$P$5</c15:sqref>
                        </c15:formulaRef>
                      </c:ext>
                    </c:extLst>
                    <c:strCache>
                      <c:ptCount val="1"/>
                      <c:pt idx="0">
                        <c:v>Bonus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2'!$M$6:$M$11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2'!$P$6:$P$11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513000</c:v>
                      </c:pt>
                      <c:pt idx="1">
                        <c:v>239000</c:v>
                      </c:pt>
                      <c:pt idx="2">
                        <c:v>471000</c:v>
                      </c:pt>
                      <c:pt idx="3">
                        <c:v>693000</c:v>
                      </c:pt>
                      <c:pt idx="4">
                        <c:v>419000</c:v>
                      </c:pt>
                      <c:pt idx="5">
                        <c:v>532000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75-4D86-9BF7-C73B83A982B1}"/>
                  </c:ext>
                </c:extLst>
              </c15:ser>
            </c15:filteredBarSeries>
          </c:ext>
        </c:extLst>
      </c:bar3DChart>
      <c:catAx>
        <c:axId val="18860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4367"/>
        <c:crosses val="autoZero"/>
        <c:auto val="1"/>
        <c:lblAlgn val="ctr"/>
        <c:lblOffset val="100"/>
        <c:noMultiLvlLbl val="0"/>
      </c:catAx>
      <c:valAx>
        <c:axId val="1886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no 4'!$G$7:$G$8</c:f>
              <c:strCache>
                <c:ptCount val="2"/>
                <c:pt idx="0">
                  <c:v>Yearly report</c:v>
                </c:pt>
                <c:pt idx="1">
                  <c:v>Expenses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9-4259-9E9E-5DB2F163DC7E}"/>
            </c:ext>
          </c:extLst>
        </c:ser>
        <c:ser>
          <c:idx val="1"/>
          <c:order val="1"/>
          <c:tx>
            <c:strRef>
              <c:f>'question no 4'!$H$7:$H$8</c:f>
              <c:strCache>
                <c:ptCount val="2"/>
                <c:pt idx="0">
                  <c:v>Yearly report</c:v>
                </c:pt>
                <c:pt idx="1">
                  <c:v>Sales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9-4259-9E9E-5DB2F163DC7E}"/>
            </c:ext>
          </c:extLst>
        </c:ser>
        <c:ser>
          <c:idx val="2"/>
          <c:order val="2"/>
          <c:tx>
            <c:strRef>
              <c:f>'question no 4'!$I$7:$I$8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9-4259-9E9E-5DB2F163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802623"/>
        <c:axId val="182807423"/>
      </c:barChart>
      <c:catAx>
        <c:axId val="18280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7423"/>
        <c:crosses val="autoZero"/>
        <c:auto val="1"/>
        <c:lblAlgn val="ctr"/>
        <c:lblOffset val="100"/>
        <c:noMultiLvlLbl val="0"/>
      </c:catAx>
      <c:valAx>
        <c:axId val="1828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Chart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'question no 4'!$G$7:$G$8</c:f>
              <c:strCache>
                <c:ptCount val="2"/>
                <c:pt idx="0">
                  <c:v>Yearly report</c:v>
                </c:pt>
                <c:pt idx="1">
                  <c:v>Expenses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C-4B91-8F4B-A89F20847764}"/>
            </c:ext>
          </c:extLst>
        </c:ser>
        <c:ser>
          <c:idx val="1"/>
          <c:order val="1"/>
          <c:tx>
            <c:strRef>
              <c:f>'question no 4'!$H$7:$H$8</c:f>
              <c:strCache>
                <c:ptCount val="2"/>
                <c:pt idx="0">
                  <c:v>Yearly report</c:v>
                </c:pt>
                <c:pt idx="1">
                  <c:v>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C-4B91-8F4B-A89F20847764}"/>
            </c:ext>
          </c:extLst>
        </c:ser>
        <c:ser>
          <c:idx val="2"/>
          <c:order val="2"/>
          <c:tx>
            <c:strRef>
              <c:f>'question no 4'!$I$7:$I$8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C-4B91-8F4B-A89F2084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5008527"/>
        <c:axId val="1635011407"/>
      </c:barChart>
      <c:catAx>
        <c:axId val="16350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11407"/>
        <c:crosses val="autoZero"/>
        <c:auto val="1"/>
        <c:lblAlgn val="ctr"/>
        <c:lblOffset val="100"/>
        <c:noMultiLvlLbl val="0"/>
      </c:catAx>
      <c:valAx>
        <c:axId val="16350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 /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693420</xdr:colOff>
      <xdr:row>19</xdr:row>
      <xdr:rowOff>91440</xdr:rowOff>
    </xdr:from>
    <xdr:to>
      <xdr:col>23</xdr:col>
      <xdr:colOff>342900</xdr:colOff>
      <xdr:row>27</xdr:row>
      <xdr:rowOff>304800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AA2D40-0E0D-DB63-2241-512232330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548640</xdr:colOff>
      <xdr:row>35</xdr:row>
      <xdr:rowOff>160020</xdr:rowOff>
    </xdr:from>
    <xdr:to>
      <xdr:col>27</xdr:col>
      <xdr:colOff>243840</xdr:colOff>
      <xdr:row>44</xdr:row>
      <xdr:rowOff>342900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C6FE1-BFBB-78EB-C14E-8817665D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13</xdr:row>
      <xdr:rowOff>220980</xdr:rowOff>
    </xdr:from>
    <xdr:to>
      <xdr:col>19</xdr:col>
      <xdr:colOff>342900</xdr:colOff>
      <xdr:row>22</xdr:row>
      <xdr:rowOff>251460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FF814-8FE8-E76E-A15E-D036BD94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6</xdr:row>
      <xdr:rowOff>60960</xdr:rowOff>
    </xdr:from>
    <xdr:to>
      <xdr:col>22</xdr:col>
      <xdr:colOff>30480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D712C-EE5D-7705-9335-BD1EC0A9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27</xdr:row>
      <xdr:rowOff>7620</xdr:rowOff>
    </xdr:from>
    <xdr:to>
      <xdr:col>13</xdr:col>
      <xdr:colOff>495300</xdr:colOff>
      <xdr:row>50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F9DB8E-2F71-9750-5C15-290AD5F24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43.473165740739" createdVersion="8" refreshedVersion="8" minRefreshableVersion="3" recordCount="76" xr:uid="{4B54226E-769C-402F-8E6A-785DB15956DE}">
  <cacheSource type="worksheet">
    <worksheetSource ref="C6:I82" sheet="question 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71929-FA05-4EE7-A015-F68EA3595929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16061-9859-41FB-AF0B-9AE88E634E21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:H20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602E3-6F33-47BD-83B7-5C8B03B979D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99289-096A-4893-B74A-9B7257AE3FD4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9:R44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000000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BD1E7-FF9C-4EA7-A970-6D8B8A150922}" name="Table1_2" displayName="Table1_2" ref="A1:A2" tableType="queryTable" totalsRowShown="0">
  <autoFilter ref="A1:A2" xr:uid="{2B7BD1E7-FF9C-4EA7-A970-6D8B8A150922}"/>
  <tableColumns count="1">
    <tableColumn id="2" xr3:uid="{B17EF68D-F952-4248-AB17-5C093B5EBBA5}" uniqueName="2" name="Column1" queryTableFieldId="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1957-6612-4562-BB34-A9AFF36D7A3D}">
  <dimension ref="A3:H20"/>
  <sheetViews>
    <sheetView workbookViewId="0">
      <selection activeCell="I9" sqref="I9"/>
    </sheetView>
  </sheetViews>
  <sheetFormatPr defaultRowHeight="15" x14ac:dyDescent="0.2"/>
  <cols>
    <col min="1" max="1" width="12.5078125" bestFit="1" customWidth="1"/>
    <col min="2" max="2" width="21.7890625" bestFit="1" customWidth="1"/>
  </cols>
  <sheetData>
    <row r="3" spans="1:8" x14ac:dyDescent="0.2">
      <c r="A3" s="19" t="s">
        <v>36</v>
      </c>
      <c r="B3" t="s">
        <v>38</v>
      </c>
    </row>
    <row r="4" spans="1:8" x14ac:dyDescent="0.2">
      <c r="A4" s="20" t="s">
        <v>13</v>
      </c>
      <c r="B4" s="21">
        <v>6950000</v>
      </c>
    </row>
    <row r="5" spans="1:8" x14ac:dyDescent="0.2">
      <c r="A5" s="20" t="s">
        <v>10</v>
      </c>
      <c r="B5" s="21">
        <v>12250000</v>
      </c>
    </row>
    <row r="6" spans="1:8" x14ac:dyDescent="0.2">
      <c r="A6" s="20" t="s">
        <v>19</v>
      </c>
      <c r="B6" s="21">
        <v>6150000</v>
      </c>
    </row>
    <row r="7" spans="1:8" x14ac:dyDescent="0.2">
      <c r="A7" s="20" t="s">
        <v>16</v>
      </c>
      <c r="B7" s="21">
        <v>3320000</v>
      </c>
    </row>
    <row r="8" spans="1:8" x14ac:dyDescent="0.2">
      <c r="A8" s="20" t="s">
        <v>37</v>
      </c>
      <c r="B8" s="21">
        <v>28670000</v>
      </c>
    </row>
    <row r="15" spans="1:8" x14ac:dyDescent="0.2">
      <c r="G15" s="19" t="s">
        <v>36</v>
      </c>
      <c r="H15" t="s">
        <v>38</v>
      </c>
    </row>
    <row r="16" spans="1:8" x14ac:dyDescent="0.2">
      <c r="G16" s="20" t="s">
        <v>13</v>
      </c>
      <c r="H16" s="21">
        <v>6950000</v>
      </c>
    </row>
    <row r="17" spans="7:8" x14ac:dyDescent="0.2">
      <c r="G17" s="20" t="s">
        <v>10</v>
      </c>
      <c r="H17" s="21">
        <v>12250000</v>
      </c>
    </row>
    <row r="18" spans="7:8" x14ac:dyDescent="0.2">
      <c r="G18" s="20" t="s">
        <v>19</v>
      </c>
      <c r="H18" s="21">
        <v>6150000</v>
      </c>
    </row>
    <row r="19" spans="7:8" x14ac:dyDescent="0.2">
      <c r="G19" s="20" t="s">
        <v>16</v>
      </c>
      <c r="H19" s="21">
        <v>3320000</v>
      </c>
    </row>
    <row r="20" spans="7:8" x14ac:dyDescent="0.2">
      <c r="G20" s="20" t="s">
        <v>37</v>
      </c>
      <c r="H20" s="21">
        <v>28670000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8D33-D29C-4293-A9BB-10FF5B71E780}">
  <dimension ref="A3:B8"/>
  <sheetViews>
    <sheetView workbookViewId="0">
      <selection activeCell="C8" sqref="A3:C8"/>
    </sheetView>
  </sheetViews>
  <sheetFormatPr defaultRowHeight="15" x14ac:dyDescent="0.2"/>
  <cols>
    <col min="1" max="1" width="12.5078125" bestFit="1" customWidth="1"/>
    <col min="2" max="2" width="21.7890625" bestFit="1" customWidth="1"/>
  </cols>
  <sheetData>
    <row r="3" spans="1:2" x14ac:dyDescent="0.2">
      <c r="A3" s="19" t="s">
        <v>36</v>
      </c>
      <c r="B3" t="s">
        <v>38</v>
      </c>
    </row>
    <row r="4" spans="1:2" x14ac:dyDescent="0.2">
      <c r="A4" s="20" t="s">
        <v>13</v>
      </c>
      <c r="B4" s="21">
        <v>6950000</v>
      </c>
    </row>
    <row r="5" spans="1:2" x14ac:dyDescent="0.2">
      <c r="A5" s="20" t="s">
        <v>10</v>
      </c>
      <c r="B5" s="21">
        <v>12250000</v>
      </c>
    </row>
    <row r="6" spans="1:2" x14ac:dyDescent="0.2">
      <c r="A6" s="20" t="s">
        <v>19</v>
      </c>
      <c r="B6" s="21">
        <v>6150000</v>
      </c>
    </row>
    <row r="7" spans="1:2" x14ac:dyDescent="0.2">
      <c r="A7" s="20" t="s">
        <v>16</v>
      </c>
      <c r="B7" s="21">
        <v>3320000</v>
      </c>
    </row>
    <row r="8" spans="1:2" x14ac:dyDescent="0.2">
      <c r="A8" s="20" t="s">
        <v>37</v>
      </c>
      <c r="B8" s="21">
        <v>28670000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AA3D-9F4E-4315-805F-2C1A3DACA803}">
  <sheetPr filterMode="1"/>
  <dimension ref="B4:AC171"/>
  <sheetViews>
    <sheetView topLeftCell="P77" workbookViewId="0">
      <selection activeCell="Q35" sqref="Q35"/>
    </sheetView>
  </sheetViews>
  <sheetFormatPr defaultRowHeight="15" x14ac:dyDescent="0.2"/>
  <cols>
    <col min="3" max="3" width="13.5859375" customWidth="1"/>
    <col min="4" max="4" width="13.046875" customWidth="1"/>
    <col min="5" max="5" width="11.296875" customWidth="1"/>
    <col min="14" max="14" width="13.046875" customWidth="1"/>
    <col min="16" max="16" width="12.10546875" customWidth="1"/>
    <col min="17" max="17" width="10.4921875" customWidth="1"/>
    <col min="18" max="18" width="10.0859375" bestFit="1" customWidth="1"/>
    <col min="19" max="19" width="10.76171875" customWidth="1"/>
  </cols>
  <sheetData>
    <row r="4" spans="3:29" ht="18.75" x14ac:dyDescent="0.25">
      <c r="C4" s="41" t="s">
        <v>0</v>
      </c>
      <c r="D4" s="41"/>
      <c r="E4" s="41"/>
      <c r="F4" s="41"/>
      <c r="G4" s="41"/>
      <c r="H4" s="41"/>
      <c r="I4" s="41"/>
      <c r="J4" s="1"/>
      <c r="N4" s="10" t="s">
        <v>25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6"/>
      <c r="AA4" s="6"/>
      <c r="AB4" s="6"/>
      <c r="AC4" s="6"/>
    </row>
    <row r="5" spans="3:29" x14ac:dyDescent="0.2">
      <c r="C5" s="41"/>
      <c r="D5" s="41"/>
      <c r="E5" s="41"/>
      <c r="F5" s="41"/>
      <c r="G5" s="41"/>
      <c r="H5" s="41"/>
      <c r="I5" s="41"/>
      <c r="J5" s="1"/>
    </row>
    <row r="6" spans="3:29" ht="41.25" x14ac:dyDescent="0.2"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1"/>
    </row>
    <row r="7" spans="3:29" x14ac:dyDescent="0.2">
      <c r="C7" s="3">
        <v>45296</v>
      </c>
      <c r="D7" s="4" t="s">
        <v>8</v>
      </c>
      <c r="E7" s="4" t="s">
        <v>9</v>
      </c>
      <c r="F7" s="4" t="s">
        <v>10</v>
      </c>
      <c r="G7" s="4">
        <v>5</v>
      </c>
      <c r="H7" s="4">
        <v>70000</v>
      </c>
      <c r="I7" s="4">
        <f>G7*H7</f>
        <v>350000</v>
      </c>
      <c r="J7" s="1"/>
      <c r="P7" s="14"/>
      <c r="Q7" s="14"/>
      <c r="R7" s="14"/>
      <c r="S7" s="14"/>
      <c r="T7" s="14"/>
      <c r="U7" s="14"/>
    </row>
    <row r="8" spans="3:29" ht="18.75" x14ac:dyDescent="0.25">
      <c r="C8" s="3">
        <v>45297</v>
      </c>
      <c r="D8" s="4" t="s">
        <v>11</v>
      </c>
      <c r="E8" s="4" t="s">
        <v>12</v>
      </c>
      <c r="F8" s="4" t="s">
        <v>13</v>
      </c>
      <c r="G8" s="4">
        <v>10</v>
      </c>
      <c r="H8" s="4">
        <v>50000</v>
      </c>
      <c r="I8" s="4">
        <f>G8*H8</f>
        <v>500000</v>
      </c>
      <c r="J8" s="1"/>
      <c r="P8" s="42" t="s">
        <v>31</v>
      </c>
      <c r="Q8" s="42"/>
      <c r="R8" s="42"/>
      <c r="S8" s="42"/>
      <c r="T8" s="42"/>
      <c r="U8" s="42"/>
      <c r="V8" s="11"/>
    </row>
    <row r="9" spans="3:29" ht="27.75" x14ac:dyDescent="0.2">
      <c r="C9" s="3">
        <v>45298</v>
      </c>
      <c r="D9" s="4" t="s">
        <v>14</v>
      </c>
      <c r="E9" s="4" t="s">
        <v>15</v>
      </c>
      <c r="F9" s="4" t="s">
        <v>16</v>
      </c>
      <c r="G9" s="4">
        <v>7</v>
      </c>
      <c r="H9" s="4">
        <v>20000</v>
      </c>
      <c r="I9" s="4">
        <f>G9*H9</f>
        <v>140000</v>
      </c>
      <c r="J9" s="1"/>
      <c r="P9" s="14"/>
      <c r="Q9" s="12" t="s">
        <v>2</v>
      </c>
      <c r="R9" s="12" t="s">
        <v>32</v>
      </c>
      <c r="T9" s="15"/>
      <c r="U9" s="14"/>
    </row>
    <row r="10" spans="3:29" ht="27.75" x14ac:dyDescent="0.2">
      <c r="C10" s="3">
        <v>45299</v>
      </c>
      <c r="D10" s="4" t="s">
        <v>17</v>
      </c>
      <c r="E10" s="4" t="s">
        <v>18</v>
      </c>
      <c r="F10" s="4" t="s">
        <v>19</v>
      </c>
      <c r="G10" s="4">
        <v>15</v>
      </c>
      <c r="H10" s="4">
        <v>30000</v>
      </c>
      <c r="I10" s="4">
        <f>G10*H10</f>
        <v>450000</v>
      </c>
      <c r="J10" s="1"/>
      <c r="P10" s="14"/>
      <c r="Q10" s="13" t="s">
        <v>26</v>
      </c>
      <c r="R10" s="12">
        <f>SUMIF(D7:D82,"barishal",I7:I82)</f>
        <v>5010000</v>
      </c>
      <c r="T10" s="14"/>
      <c r="U10" s="14"/>
    </row>
    <row r="11" spans="3:29" ht="24" customHeight="1" x14ac:dyDescent="0.2">
      <c r="C11" s="3">
        <v>45300</v>
      </c>
      <c r="D11" s="4" t="s">
        <v>20</v>
      </c>
      <c r="E11" s="4" t="s">
        <v>21</v>
      </c>
      <c r="F11" s="4" t="s">
        <v>10</v>
      </c>
      <c r="G11" s="4">
        <v>3</v>
      </c>
      <c r="H11" s="4">
        <v>70000</v>
      </c>
      <c r="I11" s="4">
        <f>G11*H11</f>
        <v>210000</v>
      </c>
      <c r="J11" s="1"/>
      <c r="P11" s="14"/>
      <c r="Q11" s="16" t="s">
        <v>11</v>
      </c>
      <c r="R11" s="12">
        <f>SUMIF(D7:D82,"chittagong",I7:I82)</f>
        <v>4340000</v>
      </c>
      <c r="T11" s="14"/>
      <c r="U11" s="14"/>
    </row>
    <row r="12" spans="3:29" x14ac:dyDescent="0.2">
      <c r="C12" s="3">
        <v>45301</v>
      </c>
      <c r="D12" s="4" t="s">
        <v>22</v>
      </c>
      <c r="E12" s="4" t="s">
        <v>23</v>
      </c>
      <c r="F12" s="4" t="s">
        <v>13</v>
      </c>
      <c r="G12" s="4">
        <v>6</v>
      </c>
      <c r="H12" s="4">
        <v>50000</v>
      </c>
      <c r="I12" s="4">
        <f>G12*H12</f>
        <v>300000</v>
      </c>
      <c r="J12" s="1"/>
      <c r="P12" s="14"/>
      <c r="Q12" s="13" t="s">
        <v>27</v>
      </c>
      <c r="R12" s="12">
        <f>SUMIF(D7:D82,"khulna",I7:I82)</f>
        <v>4110000</v>
      </c>
      <c r="T12" s="14"/>
      <c r="U12" s="14"/>
    </row>
    <row r="13" spans="3:29" ht="27.75" x14ac:dyDescent="0.2">
      <c r="C13" s="3">
        <v>45302</v>
      </c>
      <c r="D13" s="4" t="s">
        <v>11</v>
      </c>
      <c r="E13" s="4" t="s">
        <v>15</v>
      </c>
      <c r="F13" s="4" t="s">
        <v>16</v>
      </c>
      <c r="G13" s="4">
        <v>4</v>
      </c>
      <c r="H13" s="4">
        <v>20000</v>
      </c>
      <c r="I13" s="4">
        <f>G13*H13</f>
        <v>80000</v>
      </c>
      <c r="J13" s="1"/>
      <c r="P13" s="14"/>
      <c r="Q13" s="13" t="s">
        <v>28</v>
      </c>
      <c r="R13" s="12">
        <f>SUMIF(D7:D82,"rajshahi",I7:I82)</f>
        <v>4760000</v>
      </c>
      <c r="T13" s="14"/>
      <c r="U13" s="14"/>
      <c r="X13">
        <v>6</v>
      </c>
    </row>
    <row r="14" spans="3:29" ht="27.75" x14ac:dyDescent="0.2">
      <c r="C14" s="3">
        <v>45303</v>
      </c>
      <c r="D14" s="4" t="s">
        <v>14</v>
      </c>
      <c r="E14" s="4" t="s">
        <v>18</v>
      </c>
      <c r="F14" s="4" t="s">
        <v>19</v>
      </c>
      <c r="G14" s="4">
        <v>10</v>
      </c>
      <c r="H14" s="4">
        <v>30000</v>
      </c>
      <c r="I14" s="4">
        <f>G14*H14</f>
        <v>300000</v>
      </c>
      <c r="J14" s="1"/>
      <c r="P14" s="14"/>
      <c r="Q14" s="13" t="s">
        <v>29</v>
      </c>
      <c r="R14" s="12">
        <f>SUMIF(D7:D82,"sylhet",I7:I82)</f>
        <v>4600000</v>
      </c>
      <c r="T14" s="14"/>
      <c r="U14" s="14"/>
    </row>
    <row r="15" spans="3:29" x14ac:dyDescent="0.2">
      <c r="C15" s="3">
        <v>45304</v>
      </c>
      <c r="D15" s="4" t="s">
        <v>8</v>
      </c>
      <c r="E15" s="4" t="s">
        <v>9</v>
      </c>
      <c r="F15" s="4" t="s">
        <v>10</v>
      </c>
      <c r="G15" s="4">
        <v>8</v>
      </c>
      <c r="H15" s="4">
        <v>70000</v>
      </c>
      <c r="I15" s="4">
        <f>G15*H15</f>
        <v>560000</v>
      </c>
      <c r="J15" s="1"/>
      <c r="P15" s="14"/>
      <c r="Q15" s="13" t="s">
        <v>30</v>
      </c>
      <c r="R15" s="12">
        <f>SUMIF(D7:D82,"dhaka",I7:I82)</f>
        <v>5850000</v>
      </c>
      <c r="T15" s="14"/>
      <c r="U15" s="14"/>
    </row>
    <row r="16" spans="3:29" x14ac:dyDescent="0.2">
      <c r="C16" s="3">
        <v>45305</v>
      </c>
      <c r="D16" s="4" t="s">
        <v>20</v>
      </c>
      <c r="E16" s="4" t="s">
        <v>9</v>
      </c>
      <c r="F16" s="4" t="s">
        <v>13</v>
      </c>
      <c r="G16" s="4">
        <v>12</v>
      </c>
      <c r="H16" s="4">
        <v>50000</v>
      </c>
      <c r="I16" s="4">
        <f>G16*H16</f>
        <v>600000</v>
      </c>
      <c r="J16" s="1"/>
    </row>
    <row r="17" spans="3:25" x14ac:dyDescent="0.2">
      <c r="C17" s="3">
        <v>45306</v>
      </c>
      <c r="D17" s="4" t="s">
        <v>22</v>
      </c>
      <c r="E17" s="4" t="s">
        <v>12</v>
      </c>
      <c r="F17" s="4" t="s">
        <v>16</v>
      </c>
      <c r="G17" s="4">
        <v>9</v>
      </c>
      <c r="H17" s="4">
        <v>20000</v>
      </c>
      <c r="I17" s="4">
        <f>G17*H17</f>
        <v>180000</v>
      </c>
      <c r="J17" s="1"/>
    </row>
    <row r="18" spans="3:25" ht="27.75" x14ac:dyDescent="0.2">
      <c r="C18" s="3">
        <v>45307</v>
      </c>
      <c r="D18" s="4" t="s">
        <v>11</v>
      </c>
      <c r="E18" s="4" t="s">
        <v>15</v>
      </c>
      <c r="F18" s="4" t="s">
        <v>19</v>
      </c>
      <c r="G18" s="4">
        <v>5</v>
      </c>
      <c r="H18" s="4">
        <v>30000</v>
      </c>
      <c r="I18" s="4">
        <f>G18*H18</f>
        <v>150000</v>
      </c>
      <c r="J18" s="1"/>
    </row>
    <row r="19" spans="3:25" ht="30" x14ac:dyDescent="0.35">
      <c r="C19" s="3">
        <v>45308</v>
      </c>
      <c r="D19" s="4" t="s">
        <v>14</v>
      </c>
      <c r="E19" s="4" t="s">
        <v>18</v>
      </c>
      <c r="F19" s="4" t="s">
        <v>10</v>
      </c>
      <c r="G19" s="4">
        <v>11</v>
      </c>
      <c r="H19" s="4">
        <v>70000</v>
      </c>
      <c r="I19" s="4">
        <f>G19*H19</f>
        <v>770000</v>
      </c>
      <c r="J19" s="1"/>
      <c r="S19" s="43" t="s">
        <v>33</v>
      </c>
      <c r="T19" s="43"/>
    </row>
    <row r="20" spans="3:25" x14ac:dyDescent="0.2">
      <c r="C20" s="3">
        <v>45309</v>
      </c>
      <c r="D20" s="4" t="s">
        <v>17</v>
      </c>
      <c r="E20" s="4" t="s">
        <v>21</v>
      </c>
      <c r="F20" s="4" t="s">
        <v>13</v>
      </c>
      <c r="G20" s="4">
        <v>7</v>
      </c>
      <c r="H20" s="4">
        <v>50000</v>
      </c>
      <c r="I20" s="4">
        <f>G20*H20</f>
        <v>350000</v>
      </c>
      <c r="J20" s="1"/>
    </row>
    <row r="21" spans="3:25" x14ac:dyDescent="0.2">
      <c r="C21" s="3">
        <v>45310</v>
      </c>
      <c r="D21" s="4" t="s">
        <v>20</v>
      </c>
      <c r="E21" s="4" t="s">
        <v>23</v>
      </c>
      <c r="F21" s="4" t="s">
        <v>16</v>
      </c>
      <c r="G21" s="4">
        <v>6</v>
      </c>
      <c r="H21" s="4">
        <v>20000</v>
      </c>
      <c r="I21" s="4">
        <f>G21*H21</f>
        <v>120000</v>
      </c>
      <c r="J21" s="1"/>
    </row>
    <row r="22" spans="3:25" ht="27.75" x14ac:dyDescent="0.2">
      <c r="C22" s="3">
        <v>45311</v>
      </c>
      <c r="D22" s="4" t="s">
        <v>22</v>
      </c>
      <c r="E22" s="4" t="s">
        <v>15</v>
      </c>
      <c r="F22" s="4" t="s">
        <v>19</v>
      </c>
      <c r="G22" s="4">
        <v>13</v>
      </c>
      <c r="H22" s="4">
        <v>30000</v>
      </c>
      <c r="I22" s="4">
        <f>G22*H22</f>
        <v>390000</v>
      </c>
      <c r="J22" s="1"/>
    </row>
    <row r="23" spans="3:25" ht="27.75" x14ac:dyDescent="0.2">
      <c r="C23" s="3">
        <v>45312</v>
      </c>
      <c r="D23" s="4" t="s">
        <v>8</v>
      </c>
      <c r="E23" s="4" t="s">
        <v>18</v>
      </c>
      <c r="F23" s="4" t="s">
        <v>10</v>
      </c>
      <c r="G23" s="4">
        <v>9</v>
      </c>
      <c r="H23" s="4">
        <v>70000</v>
      </c>
      <c r="I23" s="4">
        <f>G23*H23</f>
        <v>630000</v>
      </c>
      <c r="J23" s="1"/>
    </row>
    <row r="24" spans="3:25" x14ac:dyDescent="0.2">
      <c r="C24" s="3">
        <v>45313</v>
      </c>
      <c r="D24" s="4" t="s">
        <v>14</v>
      </c>
      <c r="E24" s="4" t="s">
        <v>21</v>
      </c>
      <c r="F24" s="4" t="s">
        <v>13</v>
      </c>
      <c r="G24" s="4">
        <v>8</v>
      </c>
      <c r="H24" s="4">
        <v>50000</v>
      </c>
      <c r="I24" s="4">
        <f>G24*H24</f>
        <v>400000</v>
      </c>
      <c r="J24" s="1"/>
    </row>
    <row r="25" spans="3:25" x14ac:dyDescent="0.2">
      <c r="C25" s="3">
        <v>45314</v>
      </c>
      <c r="D25" s="4" t="s">
        <v>17</v>
      </c>
      <c r="E25" s="4" t="s">
        <v>23</v>
      </c>
      <c r="F25" s="4" t="s">
        <v>16</v>
      </c>
      <c r="G25" s="4">
        <v>14</v>
      </c>
      <c r="H25" s="4">
        <v>20000</v>
      </c>
      <c r="I25" s="4">
        <f>G25*H25</f>
        <v>280000</v>
      </c>
      <c r="J25" s="1"/>
    </row>
    <row r="26" spans="3:25" ht="27.75" x14ac:dyDescent="0.2">
      <c r="C26" s="3">
        <v>45315</v>
      </c>
      <c r="D26" s="4" t="s">
        <v>20</v>
      </c>
      <c r="E26" s="4" t="s">
        <v>15</v>
      </c>
      <c r="F26" s="4" t="s">
        <v>19</v>
      </c>
      <c r="G26" s="4">
        <v>7</v>
      </c>
      <c r="H26" s="4">
        <v>30000</v>
      </c>
      <c r="I26" s="4">
        <f>G26*H26</f>
        <v>210000</v>
      </c>
      <c r="J26" s="1"/>
    </row>
    <row r="27" spans="3:25" ht="27.75" x14ac:dyDescent="0.2">
      <c r="C27" s="3">
        <v>45316</v>
      </c>
      <c r="D27" s="4" t="s">
        <v>22</v>
      </c>
      <c r="E27" s="4" t="s">
        <v>18</v>
      </c>
      <c r="F27" s="4" t="s">
        <v>10</v>
      </c>
      <c r="G27" s="4">
        <v>10</v>
      </c>
      <c r="H27" s="4">
        <v>70000</v>
      </c>
      <c r="I27" s="4">
        <f>G27*H27</f>
        <v>700000</v>
      </c>
      <c r="J27" s="1"/>
    </row>
    <row r="28" spans="3:25" x14ac:dyDescent="0.2">
      <c r="C28" s="3">
        <v>45317</v>
      </c>
      <c r="D28" s="4" t="s">
        <v>11</v>
      </c>
      <c r="E28" s="4" t="s">
        <v>9</v>
      </c>
      <c r="F28" s="4" t="s">
        <v>13</v>
      </c>
      <c r="G28" s="4">
        <v>5</v>
      </c>
      <c r="H28" s="4">
        <v>50000</v>
      </c>
      <c r="I28" s="4">
        <f>G28*H28</f>
        <v>250000</v>
      </c>
      <c r="J28" s="1"/>
    </row>
    <row r="29" spans="3:25" x14ac:dyDescent="0.2">
      <c r="C29" s="3">
        <v>45318</v>
      </c>
      <c r="D29" s="4" t="s">
        <v>8</v>
      </c>
      <c r="E29" s="4" t="s">
        <v>12</v>
      </c>
      <c r="F29" s="4" t="s">
        <v>16</v>
      </c>
      <c r="G29" s="4">
        <v>8</v>
      </c>
      <c r="H29" s="4">
        <v>20000</v>
      </c>
      <c r="I29" s="4">
        <f>G29*H29</f>
        <v>160000</v>
      </c>
      <c r="J29" s="1"/>
    </row>
    <row r="30" spans="3:25" ht="27.75" x14ac:dyDescent="0.2">
      <c r="C30" s="3">
        <v>45319</v>
      </c>
      <c r="D30" s="4" t="s">
        <v>17</v>
      </c>
      <c r="E30" s="4" t="s">
        <v>15</v>
      </c>
      <c r="F30" s="4" t="s">
        <v>19</v>
      </c>
      <c r="G30" s="4">
        <v>6</v>
      </c>
      <c r="H30" s="4">
        <v>30000</v>
      </c>
      <c r="I30" s="4">
        <f>G30*H30</f>
        <v>180000</v>
      </c>
      <c r="J30" s="1"/>
    </row>
    <row r="31" spans="3:25" ht="29.25" x14ac:dyDescent="0.3">
      <c r="C31" s="3">
        <v>45320</v>
      </c>
      <c r="D31" s="4" t="s">
        <v>20</v>
      </c>
      <c r="E31" s="4" t="s">
        <v>18</v>
      </c>
      <c r="F31" s="4" t="s">
        <v>10</v>
      </c>
      <c r="G31" s="4">
        <v>7</v>
      </c>
      <c r="H31" s="4">
        <v>70000</v>
      </c>
      <c r="I31" s="4">
        <f>G31*H31</f>
        <v>490000</v>
      </c>
      <c r="J31" s="1"/>
      <c r="Q31" s="17" t="s">
        <v>34</v>
      </c>
      <c r="R31" s="17"/>
      <c r="S31" s="17"/>
      <c r="T31" s="17"/>
      <c r="U31" s="17"/>
      <c r="V31" s="17"/>
      <c r="W31" s="18"/>
      <c r="X31" s="18"/>
      <c r="Y31" s="18"/>
    </row>
    <row r="32" spans="3:25" x14ac:dyDescent="0.2">
      <c r="C32" s="3">
        <v>45323</v>
      </c>
      <c r="D32" s="4" t="s">
        <v>22</v>
      </c>
      <c r="E32" s="4" t="s">
        <v>21</v>
      </c>
      <c r="F32" s="4" t="s">
        <v>10</v>
      </c>
      <c r="G32" s="4">
        <v>8</v>
      </c>
      <c r="H32" s="4">
        <v>70000</v>
      </c>
      <c r="I32" s="4">
        <f>G32*H32</f>
        <v>560000</v>
      </c>
      <c r="J32" s="1"/>
    </row>
    <row r="33" spans="3:19" x14ac:dyDescent="0.2">
      <c r="C33" s="3">
        <v>45324</v>
      </c>
      <c r="D33" s="4" t="s">
        <v>11</v>
      </c>
      <c r="E33" s="4" t="s">
        <v>23</v>
      </c>
      <c r="F33" s="4" t="s">
        <v>13</v>
      </c>
      <c r="G33" s="4">
        <v>6</v>
      </c>
      <c r="H33" s="4">
        <v>50000</v>
      </c>
      <c r="I33" s="4">
        <f>G33*H33</f>
        <v>300000</v>
      </c>
      <c r="J33" s="1"/>
      <c r="R33" s="44"/>
      <c r="S33" s="44"/>
    </row>
    <row r="34" spans="3:19" ht="27.75" x14ac:dyDescent="0.2">
      <c r="C34" s="3">
        <v>45325</v>
      </c>
      <c r="D34" s="4" t="s">
        <v>14</v>
      </c>
      <c r="E34" s="4" t="s">
        <v>15</v>
      </c>
      <c r="F34" s="4" t="s">
        <v>16</v>
      </c>
      <c r="G34" s="4">
        <v>10</v>
      </c>
      <c r="H34" s="4">
        <v>20000</v>
      </c>
      <c r="I34" s="4">
        <f>G34*H34</f>
        <v>200000</v>
      </c>
      <c r="J34" s="1"/>
    </row>
    <row r="35" spans="3:19" ht="27.75" x14ac:dyDescent="0.2">
      <c r="C35" s="3">
        <v>45326</v>
      </c>
      <c r="D35" s="4" t="s">
        <v>17</v>
      </c>
      <c r="E35" s="4" t="s">
        <v>9</v>
      </c>
      <c r="F35" s="4" t="s">
        <v>19</v>
      </c>
      <c r="G35" s="4">
        <v>20</v>
      </c>
      <c r="H35" s="4">
        <v>30000</v>
      </c>
      <c r="I35" s="4">
        <f>G35*H35</f>
        <v>600000</v>
      </c>
      <c r="J35" s="1"/>
    </row>
    <row r="36" spans="3:19" x14ac:dyDescent="0.2">
      <c r="C36" s="3">
        <v>45327</v>
      </c>
      <c r="D36" s="4" t="s">
        <v>8</v>
      </c>
      <c r="E36" s="4" t="s">
        <v>21</v>
      </c>
      <c r="F36" s="4" t="s">
        <v>10</v>
      </c>
      <c r="G36" s="4">
        <v>4</v>
      </c>
      <c r="H36" s="4">
        <v>70000</v>
      </c>
      <c r="I36" s="4">
        <f>G36*H36</f>
        <v>280000</v>
      </c>
      <c r="J36" s="1"/>
    </row>
    <row r="37" spans="3:19" x14ac:dyDescent="0.2">
      <c r="C37" s="3">
        <v>45328</v>
      </c>
      <c r="D37" s="4" t="s">
        <v>22</v>
      </c>
      <c r="E37" s="4" t="s">
        <v>23</v>
      </c>
      <c r="F37" s="4" t="s">
        <v>13</v>
      </c>
      <c r="G37" s="4">
        <v>9</v>
      </c>
      <c r="H37" s="4">
        <v>50000</v>
      </c>
      <c r="I37" s="4">
        <f>G37*H37</f>
        <v>450000</v>
      </c>
      <c r="J37" s="1"/>
    </row>
    <row r="38" spans="3:19" x14ac:dyDescent="0.2">
      <c r="C38" s="3">
        <v>45329</v>
      </c>
      <c r="D38" s="4" t="s">
        <v>11</v>
      </c>
      <c r="E38" s="4" t="s">
        <v>21</v>
      </c>
      <c r="F38" s="4" t="s">
        <v>16</v>
      </c>
      <c r="G38" s="4">
        <v>5</v>
      </c>
      <c r="H38" s="4">
        <v>20000</v>
      </c>
      <c r="I38" s="4">
        <f>G38*H38</f>
        <v>100000</v>
      </c>
      <c r="J38" s="1"/>
      <c r="R38" s="5"/>
    </row>
    <row r="39" spans="3:19" ht="27.75" x14ac:dyDescent="0.2">
      <c r="C39" s="3">
        <v>45330</v>
      </c>
      <c r="D39" s="4" t="s">
        <v>8</v>
      </c>
      <c r="E39" s="4" t="s">
        <v>23</v>
      </c>
      <c r="F39" s="4" t="s">
        <v>19</v>
      </c>
      <c r="G39" s="4">
        <v>15</v>
      </c>
      <c r="H39" s="4">
        <v>30000</v>
      </c>
      <c r="I39" s="4">
        <f>G39*H39</f>
        <v>450000</v>
      </c>
      <c r="J39" s="1"/>
      <c r="Q39" s="23" t="s">
        <v>36</v>
      </c>
      <c r="R39" s="12" t="s">
        <v>38</v>
      </c>
      <c r="S39" s="12"/>
    </row>
    <row r="40" spans="3:19" ht="27.75" x14ac:dyDescent="0.2">
      <c r="C40" s="3">
        <v>45331</v>
      </c>
      <c r="D40" s="4" t="s">
        <v>17</v>
      </c>
      <c r="E40" s="4" t="s">
        <v>15</v>
      </c>
      <c r="F40" s="4" t="s">
        <v>10</v>
      </c>
      <c r="G40" s="4">
        <v>7</v>
      </c>
      <c r="H40" s="4">
        <v>70000</v>
      </c>
      <c r="I40" s="4">
        <f>G40*H40</f>
        <v>490000</v>
      </c>
      <c r="J40" s="1"/>
      <c r="Q40" s="24" t="s">
        <v>13</v>
      </c>
      <c r="R40" s="25">
        <v>6950000</v>
      </c>
      <c r="S40" s="12"/>
    </row>
    <row r="41" spans="3:19" ht="27.75" x14ac:dyDescent="0.2">
      <c r="C41" s="3">
        <v>45332</v>
      </c>
      <c r="D41" s="4" t="s">
        <v>20</v>
      </c>
      <c r="E41" s="4" t="s">
        <v>18</v>
      </c>
      <c r="F41" s="4" t="s">
        <v>13</v>
      </c>
      <c r="G41" s="4">
        <v>11</v>
      </c>
      <c r="H41" s="4">
        <v>50000</v>
      </c>
      <c r="I41" s="4">
        <f>G41*H41</f>
        <v>550000</v>
      </c>
      <c r="J41" s="1"/>
      <c r="Q41" s="24" t="s">
        <v>10</v>
      </c>
      <c r="R41" s="25">
        <v>12250000</v>
      </c>
      <c r="S41" s="12"/>
    </row>
    <row r="42" spans="3:19" x14ac:dyDescent="0.2">
      <c r="C42" s="3">
        <v>45333</v>
      </c>
      <c r="D42" s="4" t="s">
        <v>22</v>
      </c>
      <c r="E42" s="4" t="s">
        <v>9</v>
      </c>
      <c r="F42" s="4" t="s">
        <v>16</v>
      </c>
      <c r="G42" s="4">
        <v>12</v>
      </c>
      <c r="H42" s="4">
        <v>20000</v>
      </c>
      <c r="I42" s="4">
        <f>G42*H42</f>
        <v>240000</v>
      </c>
      <c r="J42" s="1"/>
      <c r="Q42" s="24" t="s">
        <v>19</v>
      </c>
      <c r="R42" s="25">
        <v>6150000</v>
      </c>
      <c r="S42" s="12"/>
    </row>
    <row r="43" spans="3:19" ht="27.75" x14ac:dyDescent="0.2">
      <c r="C43" s="3">
        <v>45334</v>
      </c>
      <c r="D43" s="4" t="s">
        <v>11</v>
      </c>
      <c r="E43" s="4" t="s">
        <v>9</v>
      </c>
      <c r="F43" s="4" t="s">
        <v>19</v>
      </c>
      <c r="G43" s="4">
        <v>10</v>
      </c>
      <c r="H43" s="4">
        <v>30000</v>
      </c>
      <c r="I43" s="4">
        <f>G43*H43</f>
        <v>300000</v>
      </c>
      <c r="J43" s="1"/>
      <c r="Q43" s="24" t="s">
        <v>16</v>
      </c>
      <c r="R43" s="25">
        <v>3320000</v>
      </c>
      <c r="S43" s="12"/>
    </row>
    <row r="44" spans="3:19" x14ac:dyDescent="0.2">
      <c r="C44" s="3">
        <v>45335</v>
      </c>
      <c r="D44" s="4" t="s">
        <v>14</v>
      </c>
      <c r="E44" s="4" t="s">
        <v>12</v>
      </c>
      <c r="F44" s="4" t="s">
        <v>10</v>
      </c>
      <c r="G44" s="4">
        <v>9</v>
      </c>
      <c r="H44" s="4">
        <v>70000</v>
      </c>
      <c r="I44" s="4">
        <f>G44*H44</f>
        <v>630000</v>
      </c>
      <c r="J44" s="1"/>
      <c r="Q44" s="24" t="s">
        <v>37</v>
      </c>
      <c r="R44" s="25">
        <v>28670000</v>
      </c>
      <c r="S44" s="12"/>
    </row>
    <row r="45" spans="3:19" ht="27.75" x14ac:dyDescent="0.2">
      <c r="C45" s="3">
        <v>45336</v>
      </c>
      <c r="D45" s="4" t="s">
        <v>17</v>
      </c>
      <c r="E45" s="4" t="s">
        <v>15</v>
      </c>
      <c r="F45" s="4" t="s">
        <v>13</v>
      </c>
      <c r="G45" s="4">
        <v>8</v>
      </c>
      <c r="H45" s="4">
        <v>50000</v>
      </c>
      <c r="I45" s="4">
        <f>G45*H45</f>
        <v>400000</v>
      </c>
      <c r="J45" s="1"/>
    </row>
    <row r="46" spans="3:19" ht="27.75" x14ac:dyDescent="0.2">
      <c r="C46" s="3">
        <v>45337</v>
      </c>
      <c r="D46" s="4" t="s">
        <v>20</v>
      </c>
      <c r="E46" s="4" t="s">
        <v>18</v>
      </c>
      <c r="F46" s="4" t="s">
        <v>16</v>
      </c>
      <c r="G46" s="4">
        <v>11</v>
      </c>
      <c r="H46" s="4">
        <v>20000</v>
      </c>
      <c r="I46" s="4">
        <f>G46*H46</f>
        <v>220000</v>
      </c>
      <c r="J46" s="1"/>
    </row>
    <row r="47" spans="3:19" ht="27.75" x14ac:dyDescent="0.2">
      <c r="C47" s="3">
        <v>45338</v>
      </c>
      <c r="D47" s="4" t="s">
        <v>8</v>
      </c>
      <c r="E47" s="4" t="s">
        <v>21</v>
      </c>
      <c r="F47" s="4" t="s">
        <v>19</v>
      </c>
      <c r="G47" s="4">
        <v>14</v>
      </c>
      <c r="H47" s="4">
        <v>30000</v>
      </c>
      <c r="I47" s="4">
        <f>G47*H47</f>
        <v>420000</v>
      </c>
      <c r="J47" s="1"/>
    </row>
    <row r="48" spans="3:19" x14ac:dyDescent="0.2">
      <c r="C48" s="3">
        <v>45339</v>
      </c>
      <c r="D48" s="4" t="s">
        <v>11</v>
      </c>
      <c r="E48" s="4" t="s">
        <v>23</v>
      </c>
      <c r="F48" s="4" t="s">
        <v>10</v>
      </c>
      <c r="G48" s="4">
        <v>10</v>
      </c>
      <c r="H48" s="4">
        <v>70000</v>
      </c>
      <c r="I48" s="4">
        <f>G48*H48</f>
        <v>700000</v>
      </c>
      <c r="J48" s="1"/>
    </row>
    <row r="49" spans="3:10" ht="27.75" x14ac:dyDescent="0.2">
      <c r="C49" s="3">
        <v>45340</v>
      </c>
      <c r="D49" s="4" t="s">
        <v>14</v>
      </c>
      <c r="E49" s="4" t="s">
        <v>15</v>
      </c>
      <c r="F49" s="4" t="s">
        <v>13</v>
      </c>
      <c r="G49" s="4">
        <v>9</v>
      </c>
      <c r="H49" s="4">
        <v>50000</v>
      </c>
      <c r="I49" s="4">
        <f>G49*H49</f>
        <v>450000</v>
      </c>
      <c r="J49" s="1"/>
    </row>
    <row r="50" spans="3:10" ht="27.75" x14ac:dyDescent="0.2">
      <c r="C50" s="3">
        <v>45341</v>
      </c>
      <c r="D50" s="4" t="s">
        <v>17</v>
      </c>
      <c r="E50" s="4" t="s">
        <v>18</v>
      </c>
      <c r="F50" s="4" t="s">
        <v>16</v>
      </c>
      <c r="G50" s="4">
        <v>13</v>
      </c>
      <c r="H50" s="4">
        <v>20000</v>
      </c>
      <c r="I50" s="4">
        <f>G50*H50</f>
        <v>260000</v>
      </c>
      <c r="J50" s="1"/>
    </row>
    <row r="51" spans="3:10" ht="27.75" x14ac:dyDescent="0.2">
      <c r="C51" s="3">
        <v>45342</v>
      </c>
      <c r="D51" s="4" t="s">
        <v>20</v>
      </c>
      <c r="E51" s="4" t="s">
        <v>21</v>
      </c>
      <c r="F51" s="4" t="s">
        <v>19</v>
      </c>
      <c r="G51" s="4">
        <v>8</v>
      </c>
      <c r="H51" s="4">
        <v>30000</v>
      </c>
      <c r="I51" s="4">
        <f>G51*H51</f>
        <v>240000</v>
      </c>
      <c r="J51" s="1"/>
    </row>
    <row r="52" spans="3:10" x14ac:dyDescent="0.2">
      <c r="C52" s="3">
        <v>45343</v>
      </c>
      <c r="D52" s="4" t="s">
        <v>22</v>
      </c>
      <c r="E52" s="4" t="s">
        <v>23</v>
      </c>
      <c r="F52" s="4" t="s">
        <v>10</v>
      </c>
      <c r="G52" s="4">
        <v>12</v>
      </c>
      <c r="H52" s="4">
        <v>70000</v>
      </c>
      <c r="I52" s="4">
        <f>G52*H52</f>
        <v>840000</v>
      </c>
      <c r="J52" s="1"/>
    </row>
    <row r="53" spans="3:10" ht="27.75" x14ac:dyDescent="0.2">
      <c r="C53" s="3">
        <v>45344</v>
      </c>
      <c r="D53" s="4" t="s">
        <v>11</v>
      </c>
      <c r="E53" s="4" t="s">
        <v>15</v>
      </c>
      <c r="F53" s="4" t="s">
        <v>13</v>
      </c>
      <c r="G53" s="4">
        <v>7</v>
      </c>
      <c r="H53" s="4">
        <v>50000</v>
      </c>
      <c r="I53" s="4">
        <f>G53*H53</f>
        <v>350000</v>
      </c>
      <c r="J53" s="1"/>
    </row>
    <row r="54" spans="3:10" ht="27.75" x14ac:dyDescent="0.2">
      <c r="C54" s="3">
        <v>45345</v>
      </c>
      <c r="D54" s="4" t="s">
        <v>14</v>
      </c>
      <c r="E54" s="4" t="s">
        <v>18</v>
      </c>
      <c r="F54" s="4" t="s">
        <v>16</v>
      </c>
      <c r="G54" s="4">
        <v>9</v>
      </c>
      <c r="H54" s="4">
        <v>20000</v>
      </c>
      <c r="I54" s="4">
        <f>G54*H54</f>
        <v>180000</v>
      </c>
      <c r="J54" s="1"/>
    </row>
    <row r="55" spans="3:10" ht="27.75" x14ac:dyDescent="0.2">
      <c r="C55" s="3">
        <v>45346</v>
      </c>
      <c r="D55" s="4" t="s">
        <v>8</v>
      </c>
      <c r="E55" s="4" t="s">
        <v>9</v>
      </c>
      <c r="F55" s="4" t="s">
        <v>19</v>
      </c>
      <c r="G55" s="4">
        <v>12</v>
      </c>
      <c r="H55" s="4">
        <v>30000</v>
      </c>
      <c r="I55" s="4">
        <f>G55*H55</f>
        <v>360000</v>
      </c>
      <c r="J55" s="1"/>
    </row>
    <row r="56" spans="3:10" x14ac:dyDescent="0.2">
      <c r="C56" s="3">
        <v>45347</v>
      </c>
      <c r="D56" s="4" t="s">
        <v>20</v>
      </c>
      <c r="E56" s="4" t="s">
        <v>12</v>
      </c>
      <c r="F56" s="4" t="s">
        <v>10</v>
      </c>
      <c r="G56" s="4">
        <v>5</v>
      </c>
      <c r="H56" s="4">
        <v>70000</v>
      </c>
      <c r="I56" s="4">
        <f>G56*H56</f>
        <v>350000</v>
      </c>
      <c r="J56" s="1"/>
    </row>
    <row r="57" spans="3:10" x14ac:dyDescent="0.2">
      <c r="C57" s="3">
        <v>45352</v>
      </c>
      <c r="D57" s="4" t="s">
        <v>22</v>
      </c>
      <c r="E57" s="4" t="s">
        <v>9</v>
      </c>
      <c r="F57" s="4" t="s">
        <v>10</v>
      </c>
      <c r="G57" s="4">
        <v>12</v>
      </c>
      <c r="H57" s="4">
        <v>70000</v>
      </c>
      <c r="I57" s="4">
        <f>G57*H57</f>
        <v>840000</v>
      </c>
      <c r="J57" s="1"/>
    </row>
    <row r="58" spans="3:10" x14ac:dyDescent="0.2">
      <c r="C58" s="3">
        <v>45353</v>
      </c>
      <c r="D58" s="4" t="s">
        <v>11</v>
      </c>
      <c r="E58" s="4" t="s">
        <v>9</v>
      </c>
      <c r="F58" s="4" t="s">
        <v>13</v>
      </c>
      <c r="G58" s="4">
        <v>8</v>
      </c>
      <c r="H58" s="4">
        <v>50000</v>
      </c>
      <c r="I58" s="4">
        <f>G58*H58</f>
        <v>400000</v>
      </c>
      <c r="J58" s="1"/>
    </row>
    <row r="59" spans="3:10" x14ac:dyDescent="0.2">
      <c r="C59" s="3">
        <v>45354</v>
      </c>
      <c r="D59" s="4" t="s">
        <v>14</v>
      </c>
      <c r="E59" s="4" t="s">
        <v>21</v>
      </c>
      <c r="F59" s="4" t="s">
        <v>16</v>
      </c>
      <c r="G59" s="4">
        <v>7</v>
      </c>
      <c r="H59" s="4">
        <v>20000</v>
      </c>
      <c r="I59" s="4">
        <f>G59*H59</f>
        <v>140000</v>
      </c>
      <c r="J59" s="1"/>
    </row>
    <row r="60" spans="3:10" ht="27.75" x14ac:dyDescent="0.2">
      <c r="C60" s="3">
        <v>45355</v>
      </c>
      <c r="D60" s="4" t="s">
        <v>17</v>
      </c>
      <c r="E60" s="4" t="s">
        <v>23</v>
      </c>
      <c r="F60" s="4" t="s">
        <v>19</v>
      </c>
      <c r="G60" s="4">
        <v>9</v>
      </c>
      <c r="H60" s="4">
        <v>30000</v>
      </c>
      <c r="I60" s="4">
        <f>G60*H60</f>
        <v>270000</v>
      </c>
      <c r="J60" s="1"/>
    </row>
    <row r="61" spans="3:10" x14ac:dyDescent="0.2">
      <c r="C61" s="3">
        <v>45356</v>
      </c>
      <c r="D61" s="4" t="s">
        <v>20</v>
      </c>
      <c r="E61" s="4" t="s">
        <v>21</v>
      </c>
      <c r="F61" s="4" t="s">
        <v>10</v>
      </c>
      <c r="G61" s="4">
        <v>6</v>
      </c>
      <c r="H61" s="4">
        <v>70000</v>
      </c>
      <c r="I61" s="4">
        <f>G61*H61</f>
        <v>420000</v>
      </c>
      <c r="J61" s="1"/>
    </row>
    <row r="62" spans="3:10" x14ac:dyDescent="0.2">
      <c r="C62" s="3">
        <v>45357</v>
      </c>
      <c r="D62" s="4" t="s">
        <v>8</v>
      </c>
      <c r="E62" s="4" t="s">
        <v>23</v>
      </c>
      <c r="F62" s="4" t="s">
        <v>13</v>
      </c>
      <c r="G62" s="4">
        <v>10</v>
      </c>
      <c r="H62" s="4">
        <v>50000</v>
      </c>
      <c r="I62" s="4">
        <f>G62*H62</f>
        <v>500000</v>
      </c>
      <c r="J62" s="1"/>
    </row>
    <row r="63" spans="3:10" ht="27.75" x14ac:dyDescent="0.2">
      <c r="C63" s="3">
        <v>45358</v>
      </c>
      <c r="D63" s="4" t="s">
        <v>11</v>
      </c>
      <c r="E63" s="4" t="s">
        <v>15</v>
      </c>
      <c r="F63" s="4" t="s">
        <v>16</v>
      </c>
      <c r="G63" s="4">
        <v>8</v>
      </c>
      <c r="H63" s="4">
        <v>20000</v>
      </c>
      <c r="I63" s="4">
        <f>G63*H63</f>
        <v>160000</v>
      </c>
      <c r="J63" s="1"/>
    </row>
    <row r="64" spans="3:10" ht="27.75" x14ac:dyDescent="0.2">
      <c r="C64" s="3">
        <v>45359</v>
      </c>
      <c r="D64" s="4" t="s">
        <v>8</v>
      </c>
      <c r="E64" s="4" t="s">
        <v>18</v>
      </c>
      <c r="F64" s="4" t="s">
        <v>19</v>
      </c>
      <c r="G64" s="4">
        <v>13</v>
      </c>
      <c r="H64" s="4">
        <v>30000</v>
      </c>
      <c r="I64" s="4">
        <f>G64*H64</f>
        <v>390000</v>
      </c>
      <c r="J64" s="1"/>
    </row>
    <row r="65" spans="3:10" x14ac:dyDescent="0.2">
      <c r="C65" s="3">
        <v>45360</v>
      </c>
      <c r="D65" s="4" t="s">
        <v>17</v>
      </c>
      <c r="E65" s="4" t="s">
        <v>9</v>
      </c>
      <c r="F65" s="4" t="s">
        <v>10</v>
      </c>
      <c r="G65" s="4">
        <v>9</v>
      </c>
      <c r="H65" s="4">
        <v>70000</v>
      </c>
      <c r="I65" s="4">
        <f>G65*H65</f>
        <v>630000</v>
      </c>
      <c r="J65" s="1"/>
    </row>
    <row r="66" spans="3:10" ht="27.75" x14ac:dyDescent="0.2">
      <c r="C66" s="3">
        <v>45361</v>
      </c>
      <c r="D66" s="4" t="s">
        <v>20</v>
      </c>
      <c r="E66" s="4" t="s">
        <v>15</v>
      </c>
      <c r="F66" s="4" t="s">
        <v>13</v>
      </c>
      <c r="G66" s="4">
        <v>5</v>
      </c>
      <c r="H66" s="4">
        <v>50000</v>
      </c>
      <c r="I66" s="4">
        <f>G66*H66</f>
        <v>250000</v>
      </c>
      <c r="J66" s="1"/>
    </row>
    <row r="67" spans="3:10" x14ac:dyDescent="0.2">
      <c r="C67" s="3">
        <v>45362</v>
      </c>
      <c r="D67" s="4" t="s">
        <v>22</v>
      </c>
      <c r="E67" s="4" t="s">
        <v>12</v>
      </c>
      <c r="F67" s="4" t="s">
        <v>16</v>
      </c>
      <c r="G67" s="4">
        <v>11</v>
      </c>
      <c r="H67" s="4">
        <v>20000</v>
      </c>
      <c r="I67" s="4">
        <f>G67*H67</f>
        <v>220000</v>
      </c>
      <c r="J67" s="1"/>
    </row>
    <row r="68" spans="3:10" ht="27.75" x14ac:dyDescent="0.2">
      <c r="C68" s="3">
        <v>45363</v>
      </c>
      <c r="D68" s="4" t="s">
        <v>11</v>
      </c>
      <c r="E68" s="4" t="s">
        <v>15</v>
      </c>
      <c r="F68" s="4" t="s">
        <v>19</v>
      </c>
      <c r="G68" s="4">
        <v>14</v>
      </c>
      <c r="H68" s="4">
        <v>30000</v>
      </c>
      <c r="I68" s="4">
        <f>G68*H68</f>
        <v>420000</v>
      </c>
      <c r="J68" s="1"/>
    </row>
    <row r="69" spans="3:10" ht="27.75" x14ac:dyDescent="0.2">
      <c r="C69" s="3">
        <v>45364</v>
      </c>
      <c r="D69" s="4" t="s">
        <v>14</v>
      </c>
      <c r="E69" s="4" t="s">
        <v>18</v>
      </c>
      <c r="F69" s="4" t="s">
        <v>10</v>
      </c>
      <c r="G69" s="4">
        <v>10</v>
      </c>
      <c r="H69" s="4">
        <v>70000</v>
      </c>
      <c r="I69" s="4">
        <f>G69*H69</f>
        <v>700000</v>
      </c>
      <c r="J69" s="1"/>
    </row>
    <row r="70" spans="3:10" x14ac:dyDescent="0.2">
      <c r="C70" s="3">
        <v>45365</v>
      </c>
      <c r="D70" s="4" t="s">
        <v>17</v>
      </c>
      <c r="E70" s="4" t="s">
        <v>21</v>
      </c>
      <c r="F70" s="4" t="s">
        <v>13</v>
      </c>
      <c r="G70" s="4">
        <v>6</v>
      </c>
      <c r="H70" s="4">
        <v>50000</v>
      </c>
      <c r="I70" s="4">
        <f>G70*H70</f>
        <v>300000</v>
      </c>
      <c r="J70" s="1"/>
    </row>
    <row r="71" spans="3:10" x14ac:dyDescent="0.2">
      <c r="C71" s="3">
        <v>45366</v>
      </c>
      <c r="D71" s="4" t="s">
        <v>8</v>
      </c>
      <c r="E71" s="4" t="s">
        <v>23</v>
      </c>
      <c r="F71" s="4" t="s">
        <v>16</v>
      </c>
      <c r="G71" s="4">
        <v>8</v>
      </c>
      <c r="H71" s="4">
        <v>20000</v>
      </c>
      <c r="I71" s="4">
        <f>G71*H71</f>
        <v>160000</v>
      </c>
      <c r="J71" s="1"/>
    </row>
    <row r="72" spans="3:10" ht="27.75" x14ac:dyDescent="0.2">
      <c r="C72" s="3">
        <v>45367</v>
      </c>
      <c r="D72" s="4" t="s">
        <v>22</v>
      </c>
      <c r="E72" s="4" t="s">
        <v>15</v>
      </c>
      <c r="F72" s="4" t="s">
        <v>19</v>
      </c>
      <c r="G72" s="4">
        <v>12</v>
      </c>
      <c r="H72" s="4">
        <v>30000</v>
      </c>
      <c r="I72" s="4">
        <f>G72*H72</f>
        <v>360000</v>
      </c>
      <c r="J72" s="1"/>
    </row>
    <row r="73" spans="3:10" ht="27.75" x14ac:dyDescent="0.2">
      <c r="C73" s="3">
        <v>45368</v>
      </c>
      <c r="D73" s="4" t="s">
        <v>11</v>
      </c>
      <c r="E73" s="4" t="s">
        <v>18</v>
      </c>
      <c r="F73" s="4" t="s">
        <v>10</v>
      </c>
      <c r="G73" s="4">
        <v>9</v>
      </c>
      <c r="H73" s="4">
        <v>70000</v>
      </c>
      <c r="I73" s="4">
        <f>G73*H73</f>
        <v>630000</v>
      </c>
      <c r="J73" s="1"/>
    </row>
    <row r="74" spans="3:10" x14ac:dyDescent="0.2">
      <c r="C74" s="3">
        <v>45369</v>
      </c>
      <c r="D74" s="4" t="s">
        <v>8</v>
      </c>
      <c r="E74" s="4" t="s">
        <v>12</v>
      </c>
      <c r="F74" s="4" t="s">
        <v>13</v>
      </c>
      <c r="G74" s="4">
        <v>7</v>
      </c>
      <c r="H74" s="4">
        <v>50000</v>
      </c>
      <c r="I74" s="4">
        <f>G74*H74</f>
        <v>350000</v>
      </c>
      <c r="J74" s="1"/>
    </row>
    <row r="75" spans="3:10" ht="27.75" x14ac:dyDescent="0.2">
      <c r="C75" s="3">
        <v>45370</v>
      </c>
      <c r="D75" s="4" t="s">
        <v>17</v>
      </c>
      <c r="E75" s="4" t="s">
        <v>15</v>
      </c>
      <c r="F75" s="4" t="s">
        <v>16</v>
      </c>
      <c r="G75" s="4">
        <v>14</v>
      </c>
      <c r="H75" s="4">
        <v>20000</v>
      </c>
      <c r="I75" s="4">
        <f>G75*H75</f>
        <v>280000</v>
      </c>
      <c r="J75" s="1"/>
    </row>
    <row r="76" spans="3:10" ht="27.75" x14ac:dyDescent="0.2">
      <c r="C76" s="3">
        <v>45371</v>
      </c>
      <c r="D76" s="4" t="s">
        <v>20</v>
      </c>
      <c r="E76" s="4" t="s">
        <v>18</v>
      </c>
      <c r="F76" s="4" t="s">
        <v>19</v>
      </c>
      <c r="G76" s="4">
        <v>8</v>
      </c>
      <c r="H76" s="4">
        <v>30000</v>
      </c>
      <c r="I76" s="4">
        <f>G76*H76</f>
        <v>240000</v>
      </c>
      <c r="J76" s="1"/>
    </row>
    <row r="77" spans="3:10" x14ac:dyDescent="0.2">
      <c r="C77" s="3">
        <v>45372</v>
      </c>
      <c r="D77" s="4" t="s">
        <v>22</v>
      </c>
      <c r="E77" s="4" t="s">
        <v>21</v>
      </c>
      <c r="F77" s="4" t="s">
        <v>10</v>
      </c>
      <c r="G77" s="4">
        <v>11</v>
      </c>
      <c r="H77" s="4">
        <v>70000</v>
      </c>
      <c r="I77" s="4">
        <f>G77*H77</f>
        <v>770000</v>
      </c>
      <c r="J77" s="1"/>
    </row>
    <row r="78" spans="3:10" x14ac:dyDescent="0.2">
      <c r="C78" s="3">
        <v>45373</v>
      </c>
      <c r="D78" s="4" t="s">
        <v>8</v>
      </c>
      <c r="E78" s="4" t="s">
        <v>23</v>
      </c>
      <c r="F78" s="4" t="s">
        <v>13</v>
      </c>
      <c r="G78" s="4">
        <v>5</v>
      </c>
      <c r="H78" s="4">
        <v>50000</v>
      </c>
      <c r="I78" s="4">
        <f>G78*H78</f>
        <v>250000</v>
      </c>
      <c r="J78" s="1"/>
    </row>
    <row r="79" spans="3:10" ht="27.75" x14ac:dyDescent="0.2">
      <c r="C79" s="3">
        <v>45374</v>
      </c>
      <c r="D79" s="4" t="s">
        <v>14</v>
      </c>
      <c r="E79" s="4" t="s">
        <v>15</v>
      </c>
      <c r="F79" s="4" t="s">
        <v>16</v>
      </c>
      <c r="G79" s="4">
        <v>10</v>
      </c>
      <c r="H79" s="4">
        <v>20000</v>
      </c>
      <c r="I79" s="4">
        <f>G79*H79</f>
        <v>200000</v>
      </c>
      <c r="J79" s="1"/>
    </row>
    <row r="80" spans="3:10" ht="27.75" x14ac:dyDescent="0.2">
      <c r="C80" s="3">
        <v>45375</v>
      </c>
      <c r="D80" s="4" t="s">
        <v>17</v>
      </c>
      <c r="E80" s="4" t="s">
        <v>18</v>
      </c>
      <c r="F80" s="4" t="s">
        <v>19</v>
      </c>
      <c r="G80" s="4">
        <v>9</v>
      </c>
      <c r="H80" s="4">
        <v>30000</v>
      </c>
      <c r="I80" s="4">
        <f>G80*H80</f>
        <v>270000</v>
      </c>
      <c r="J80" s="1"/>
    </row>
    <row r="81" spans="2:10" x14ac:dyDescent="0.2">
      <c r="C81" s="3">
        <v>45376</v>
      </c>
      <c r="D81" s="4" t="s">
        <v>20</v>
      </c>
      <c r="E81" s="4" t="s">
        <v>23</v>
      </c>
      <c r="F81" s="4" t="s">
        <v>10</v>
      </c>
      <c r="G81" s="4">
        <v>10</v>
      </c>
      <c r="H81" s="4">
        <v>70000</v>
      </c>
      <c r="I81" s="4">
        <f>G81*H81</f>
        <v>700000</v>
      </c>
      <c r="J81" s="1"/>
    </row>
    <row r="82" spans="2:10" ht="27.75" x14ac:dyDescent="0.2">
      <c r="C82" s="3">
        <v>45381</v>
      </c>
      <c r="D82" s="4" t="s">
        <v>8</v>
      </c>
      <c r="E82" s="4" t="s">
        <v>18</v>
      </c>
      <c r="F82" s="4" t="s">
        <v>19</v>
      </c>
      <c r="G82" s="4">
        <v>5</v>
      </c>
      <c r="H82" s="4">
        <v>30000</v>
      </c>
      <c r="I82" s="4">
        <f>G82*H82</f>
        <v>150000</v>
      </c>
      <c r="J82" s="1"/>
    </row>
    <row r="83" spans="2:10" ht="27.75" x14ac:dyDescent="0.2">
      <c r="B83" s="6"/>
      <c r="C83" s="7" t="s">
        <v>24</v>
      </c>
      <c r="D83" s="6"/>
      <c r="E83" s="6"/>
      <c r="F83" s="6"/>
      <c r="G83" s="6"/>
      <c r="H83" s="6"/>
      <c r="I83" s="8">
        <f>SUM(I6:I82)</f>
        <v>28670000</v>
      </c>
    </row>
    <row r="89" spans="2:10" ht="21" x14ac:dyDescent="0.3">
      <c r="C89" s="27" t="s">
        <v>39</v>
      </c>
      <c r="D89" s="28"/>
      <c r="E89" s="28"/>
      <c r="F89" s="28"/>
      <c r="G89" s="28"/>
      <c r="H89" s="28"/>
      <c r="I89" s="28"/>
      <c r="J89" s="28"/>
    </row>
    <row r="92" spans="2:10" x14ac:dyDescent="0.2">
      <c r="C92" s="41" t="s">
        <v>0</v>
      </c>
      <c r="D92" s="41"/>
      <c r="E92" s="41"/>
      <c r="F92" s="41"/>
      <c r="G92" s="41"/>
      <c r="H92" s="41"/>
      <c r="I92" s="41"/>
    </row>
    <row r="93" spans="2:10" x14ac:dyDescent="0.2">
      <c r="C93" s="41"/>
      <c r="D93" s="41"/>
      <c r="E93" s="41"/>
      <c r="F93" s="41"/>
      <c r="G93" s="41"/>
      <c r="H93" s="41"/>
      <c r="I93" s="41"/>
    </row>
    <row r="94" spans="2:10" ht="41.25" x14ac:dyDescent="0.2">
      <c r="C94" s="2" t="s">
        <v>1</v>
      </c>
      <c r="D94" s="2" t="s">
        <v>2</v>
      </c>
      <c r="E94" s="2" t="s">
        <v>3</v>
      </c>
      <c r="F94" s="2" t="s">
        <v>4</v>
      </c>
      <c r="G94" s="2" t="s">
        <v>5</v>
      </c>
      <c r="H94" s="2" t="s">
        <v>6</v>
      </c>
      <c r="I94" s="2" t="s">
        <v>7</v>
      </c>
      <c r="J94">
        <f>N86</f>
        <v>0</v>
      </c>
    </row>
    <row r="95" spans="2:10" hidden="1" x14ac:dyDescent="0.2">
      <c r="C95" s="3">
        <v>45296</v>
      </c>
      <c r="D95" s="4" t="s">
        <v>8</v>
      </c>
      <c r="E95" s="4" t="s">
        <v>9</v>
      </c>
      <c r="F95" s="4" t="s">
        <v>10</v>
      </c>
      <c r="G95" s="4">
        <v>5</v>
      </c>
      <c r="H95" s="4">
        <v>70000</v>
      </c>
      <c r="I95" s="4">
        <f>G95*H95</f>
        <v>350000</v>
      </c>
    </row>
    <row r="96" spans="2:10" hidden="1" x14ac:dyDescent="0.2">
      <c r="C96" s="3">
        <v>45297</v>
      </c>
      <c r="D96" s="4" t="s">
        <v>11</v>
      </c>
      <c r="E96" s="4" t="s">
        <v>12</v>
      </c>
      <c r="F96" s="4" t="s">
        <v>13</v>
      </c>
      <c r="G96" s="4">
        <v>10</v>
      </c>
      <c r="H96" s="4">
        <v>50000</v>
      </c>
      <c r="I96" s="4">
        <f>G96*H96</f>
        <v>500000</v>
      </c>
    </row>
    <row r="97" spans="3:9" hidden="1" x14ac:dyDescent="0.2">
      <c r="C97" s="3">
        <v>45298</v>
      </c>
      <c r="D97" s="4" t="s">
        <v>14</v>
      </c>
      <c r="E97" s="4" t="s">
        <v>15</v>
      </c>
      <c r="F97" s="4" t="s">
        <v>16</v>
      </c>
      <c r="G97" s="4">
        <v>7</v>
      </c>
      <c r="H97" s="4">
        <v>20000</v>
      </c>
      <c r="I97" s="4">
        <f>G97*H97</f>
        <v>140000</v>
      </c>
    </row>
    <row r="98" spans="3:9" hidden="1" x14ac:dyDescent="0.2">
      <c r="C98" s="3">
        <v>45299</v>
      </c>
      <c r="D98" s="4" t="s">
        <v>17</v>
      </c>
      <c r="E98" s="4" t="s">
        <v>18</v>
      </c>
      <c r="F98" s="4" t="s">
        <v>19</v>
      </c>
      <c r="G98" s="4">
        <v>15</v>
      </c>
      <c r="H98" s="4">
        <v>30000</v>
      </c>
      <c r="I98" s="4">
        <f>G98*H98</f>
        <v>450000</v>
      </c>
    </row>
    <row r="99" spans="3:9" hidden="1" x14ac:dyDescent="0.2">
      <c r="C99" s="3">
        <v>45300</v>
      </c>
      <c r="D99" s="4" t="s">
        <v>20</v>
      </c>
      <c r="E99" s="4" t="s">
        <v>21</v>
      </c>
      <c r="F99" s="4" t="s">
        <v>10</v>
      </c>
      <c r="G99" s="4">
        <v>3</v>
      </c>
      <c r="H99" s="4">
        <v>70000</v>
      </c>
      <c r="I99" s="4">
        <f>G99*H99</f>
        <v>210000</v>
      </c>
    </row>
    <row r="100" spans="3:9" hidden="1" x14ac:dyDescent="0.2">
      <c r="C100" s="3">
        <v>45301</v>
      </c>
      <c r="D100" s="4" t="s">
        <v>22</v>
      </c>
      <c r="E100" s="4" t="s">
        <v>23</v>
      </c>
      <c r="F100" s="4" t="s">
        <v>13</v>
      </c>
      <c r="G100" s="4">
        <v>6</v>
      </c>
      <c r="H100" s="4">
        <v>50000</v>
      </c>
      <c r="I100" s="4">
        <f>G100*H100</f>
        <v>300000</v>
      </c>
    </row>
    <row r="101" spans="3:9" hidden="1" x14ac:dyDescent="0.2">
      <c r="C101" s="3">
        <v>45302</v>
      </c>
      <c r="D101" s="4" t="s">
        <v>11</v>
      </c>
      <c r="E101" s="4" t="s">
        <v>15</v>
      </c>
      <c r="F101" s="4" t="s">
        <v>16</v>
      </c>
      <c r="G101" s="4">
        <v>4</v>
      </c>
      <c r="H101" s="4">
        <v>20000</v>
      </c>
      <c r="I101" s="4">
        <f>G101*H101</f>
        <v>80000</v>
      </c>
    </row>
    <row r="102" spans="3:9" hidden="1" x14ac:dyDescent="0.2">
      <c r="C102" s="3">
        <v>45303</v>
      </c>
      <c r="D102" s="4" t="s">
        <v>14</v>
      </c>
      <c r="E102" s="4" t="s">
        <v>18</v>
      </c>
      <c r="F102" s="4" t="s">
        <v>19</v>
      </c>
      <c r="G102" s="4">
        <v>10</v>
      </c>
      <c r="H102" s="4">
        <v>30000</v>
      </c>
      <c r="I102" s="4">
        <f>G102*H102</f>
        <v>300000</v>
      </c>
    </row>
    <row r="103" spans="3:9" hidden="1" x14ac:dyDescent="0.2">
      <c r="C103" s="3">
        <v>45304</v>
      </c>
      <c r="D103" s="4" t="s">
        <v>8</v>
      </c>
      <c r="E103" s="4" t="s">
        <v>9</v>
      </c>
      <c r="F103" s="4" t="s">
        <v>10</v>
      </c>
      <c r="G103" s="4">
        <v>8</v>
      </c>
      <c r="H103" s="4">
        <v>70000</v>
      </c>
      <c r="I103" s="4">
        <f>G103*H103</f>
        <v>560000</v>
      </c>
    </row>
    <row r="104" spans="3:9" hidden="1" x14ac:dyDescent="0.2">
      <c r="C104" s="3">
        <v>45305</v>
      </c>
      <c r="D104" s="4" t="s">
        <v>20</v>
      </c>
      <c r="E104" s="4" t="s">
        <v>9</v>
      </c>
      <c r="F104" s="4" t="s">
        <v>13</v>
      </c>
      <c r="G104" s="4">
        <v>12</v>
      </c>
      <c r="H104" s="4">
        <v>50000</v>
      </c>
      <c r="I104" s="4">
        <f>G104*H104</f>
        <v>600000</v>
      </c>
    </row>
    <row r="105" spans="3:9" hidden="1" x14ac:dyDescent="0.2">
      <c r="C105" s="3">
        <v>45306</v>
      </c>
      <c r="D105" s="4" t="s">
        <v>22</v>
      </c>
      <c r="E105" s="4" t="s">
        <v>12</v>
      </c>
      <c r="F105" s="4" t="s">
        <v>16</v>
      </c>
      <c r="G105" s="4">
        <v>9</v>
      </c>
      <c r="H105" s="4">
        <v>20000</v>
      </c>
      <c r="I105" s="4">
        <f>G105*H105</f>
        <v>180000</v>
      </c>
    </row>
    <row r="106" spans="3:9" hidden="1" x14ac:dyDescent="0.2">
      <c r="C106" s="3">
        <v>45307</v>
      </c>
      <c r="D106" s="4" t="s">
        <v>11</v>
      </c>
      <c r="E106" s="4" t="s">
        <v>15</v>
      </c>
      <c r="F106" s="4" t="s">
        <v>19</v>
      </c>
      <c r="G106" s="4">
        <v>5</v>
      </c>
      <c r="H106" s="4">
        <v>30000</v>
      </c>
      <c r="I106" s="4">
        <f>G106*H106</f>
        <v>150000</v>
      </c>
    </row>
    <row r="107" spans="3:9" hidden="1" x14ac:dyDescent="0.2">
      <c r="C107" s="3">
        <v>45308</v>
      </c>
      <c r="D107" s="4" t="s">
        <v>14</v>
      </c>
      <c r="E107" s="4" t="s">
        <v>18</v>
      </c>
      <c r="F107" s="4" t="s">
        <v>10</v>
      </c>
      <c r="G107" s="4">
        <v>11</v>
      </c>
      <c r="H107" s="4">
        <v>70000</v>
      </c>
      <c r="I107" s="4">
        <f>G107*H107</f>
        <v>770000</v>
      </c>
    </row>
    <row r="108" spans="3:9" hidden="1" x14ac:dyDescent="0.2">
      <c r="C108" s="3">
        <v>45309</v>
      </c>
      <c r="D108" s="4" t="s">
        <v>17</v>
      </c>
      <c r="E108" s="4" t="s">
        <v>21</v>
      </c>
      <c r="F108" s="4" t="s">
        <v>13</v>
      </c>
      <c r="G108" s="4">
        <v>7</v>
      </c>
      <c r="H108" s="4">
        <v>50000</v>
      </c>
      <c r="I108" s="4">
        <f>G108*H108</f>
        <v>350000</v>
      </c>
    </row>
    <row r="109" spans="3:9" hidden="1" x14ac:dyDescent="0.2">
      <c r="C109" s="3">
        <v>45310</v>
      </c>
      <c r="D109" s="4" t="s">
        <v>20</v>
      </c>
      <c r="E109" s="4" t="s">
        <v>23</v>
      </c>
      <c r="F109" s="4" t="s">
        <v>16</v>
      </c>
      <c r="G109" s="4">
        <v>6</v>
      </c>
      <c r="H109" s="4">
        <v>20000</v>
      </c>
      <c r="I109" s="4">
        <f>G109*H109</f>
        <v>120000</v>
      </c>
    </row>
    <row r="110" spans="3:9" hidden="1" x14ac:dyDescent="0.2">
      <c r="C110" s="3">
        <v>45311</v>
      </c>
      <c r="D110" s="4" t="s">
        <v>22</v>
      </c>
      <c r="E110" s="4" t="s">
        <v>15</v>
      </c>
      <c r="F110" s="4" t="s">
        <v>19</v>
      </c>
      <c r="G110" s="4">
        <v>13</v>
      </c>
      <c r="H110" s="4">
        <v>30000</v>
      </c>
      <c r="I110" s="4">
        <f>G110*H110</f>
        <v>390000</v>
      </c>
    </row>
    <row r="111" spans="3:9" hidden="1" x14ac:dyDescent="0.2">
      <c r="C111" s="3">
        <v>45312</v>
      </c>
      <c r="D111" s="4" t="s">
        <v>8</v>
      </c>
      <c r="E111" s="4" t="s">
        <v>18</v>
      </c>
      <c r="F111" s="4" t="s">
        <v>10</v>
      </c>
      <c r="G111" s="4">
        <v>9</v>
      </c>
      <c r="H111" s="4">
        <v>70000</v>
      </c>
      <c r="I111" s="4">
        <f>G111*H111</f>
        <v>630000</v>
      </c>
    </row>
    <row r="112" spans="3:9" hidden="1" x14ac:dyDescent="0.2">
      <c r="C112" s="3">
        <v>45313</v>
      </c>
      <c r="D112" s="4" t="s">
        <v>14</v>
      </c>
      <c r="E112" s="4" t="s">
        <v>21</v>
      </c>
      <c r="F112" s="4" t="s">
        <v>13</v>
      </c>
      <c r="G112" s="4">
        <v>8</v>
      </c>
      <c r="H112" s="4">
        <v>50000</v>
      </c>
      <c r="I112" s="4">
        <f>G112*H112</f>
        <v>400000</v>
      </c>
    </row>
    <row r="113" spans="3:9" hidden="1" x14ac:dyDescent="0.2">
      <c r="C113" s="3">
        <v>45314</v>
      </c>
      <c r="D113" s="4" t="s">
        <v>17</v>
      </c>
      <c r="E113" s="4" t="s">
        <v>23</v>
      </c>
      <c r="F113" s="4" t="s">
        <v>16</v>
      </c>
      <c r="G113" s="4">
        <v>14</v>
      </c>
      <c r="H113" s="4">
        <v>20000</v>
      </c>
      <c r="I113" s="4">
        <f>G113*H113</f>
        <v>280000</v>
      </c>
    </row>
    <row r="114" spans="3:9" hidden="1" x14ac:dyDescent="0.2">
      <c r="C114" s="3">
        <v>45315</v>
      </c>
      <c r="D114" s="4" t="s">
        <v>20</v>
      </c>
      <c r="E114" s="4" t="s">
        <v>15</v>
      </c>
      <c r="F114" s="4" t="s">
        <v>19</v>
      </c>
      <c r="G114" s="4">
        <v>7</v>
      </c>
      <c r="H114" s="4">
        <v>30000</v>
      </c>
      <c r="I114" s="4">
        <f>G114*H114</f>
        <v>210000</v>
      </c>
    </row>
    <row r="115" spans="3:9" hidden="1" x14ac:dyDescent="0.2">
      <c r="C115" s="3">
        <v>45316</v>
      </c>
      <c r="D115" s="4" t="s">
        <v>22</v>
      </c>
      <c r="E115" s="4" t="s">
        <v>18</v>
      </c>
      <c r="F115" s="4" t="s">
        <v>10</v>
      </c>
      <c r="G115" s="4">
        <v>10</v>
      </c>
      <c r="H115" s="4">
        <v>70000</v>
      </c>
      <c r="I115" s="4">
        <f>G115*H115</f>
        <v>700000</v>
      </c>
    </row>
    <row r="116" spans="3:9" hidden="1" x14ac:dyDescent="0.2">
      <c r="C116" s="3">
        <v>45317</v>
      </c>
      <c r="D116" s="4" t="s">
        <v>11</v>
      </c>
      <c r="E116" s="4" t="s">
        <v>9</v>
      </c>
      <c r="F116" s="4" t="s">
        <v>13</v>
      </c>
      <c r="G116" s="4">
        <v>5</v>
      </c>
      <c r="H116" s="4">
        <v>50000</v>
      </c>
      <c r="I116" s="4">
        <f>G116*H116</f>
        <v>250000</v>
      </c>
    </row>
    <row r="117" spans="3:9" hidden="1" x14ac:dyDescent="0.2">
      <c r="C117" s="3">
        <v>45318</v>
      </c>
      <c r="D117" s="4" t="s">
        <v>8</v>
      </c>
      <c r="E117" s="4" t="s">
        <v>12</v>
      </c>
      <c r="F117" s="4" t="s">
        <v>16</v>
      </c>
      <c r="G117" s="4">
        <v>8</v>
      </c>
      <c r="H117" s="4">
        <v>20000</v>
      </c>
      <c r="I117" s="4">
        <f>G117*H117</f>
        <v>160000</v>
      </c>
    </row>
    <row r="118" spans="3:9" hidden="1" x14ac:dyDescent="0.2">
      <c r="C118" s="3">
        <v>45319</v>
      </c>
      <c r="D118" s="4" t="s">
        <v>17</v>
      </c>
      <c r="E118" s="4" t="s">
        <v>15</v>
      </c>
      <c r="F118" s="4" t="s">
        <v>19</v>
      </c>
      <c r="G118" s="4">
        <v>6</v>
      </c>
      <c r="H118" s="4">
        <v>30000</v>
      </c>
      <c r="I118" s="4">
        <f>G118*H118</f>
        <v>180000</v>
      </c>
    </row>
    <row r="119" spans="3:9" hidden="1" x14ac:dyDescent="0.2">
      <c r="C119" s="3">
        <v>45320</v>
      </c>
      <c r="D119" s="4" t="s">
        <v>20</v>
      </c>
      <c r="E119" s="4" t="s">
        <v>18</v>
      </c>
      <c r="F119" s="4" t="s">
        <v>10</v>
      </c>
      <c r="G119" s="4">
        <v>7</v>
      </c>
      <c r="H119" s="4">
        <v>70000</v>
      </c>
      <c r="I119" s="4">
        <f>G119*H119</f>
        <v>490000</v>
      </c>
    </row>
    <row r="120" spans="3:9" hidden="1" x14ac:dyDescent="0.2">
      <c r="C120" s="3">
        <v>45323</v>
      </c>
      <c r="D120" s="4" t="s">
        <v>22</v>
      </c>
      <c r="E120" s="4" t="s">
        <v>21</v>
      </c>
      <c r="F120" s="4" t="s">
        <v>10</v>
      </c>
      <c r="G120" s="4">
        <v>8</v>
      </c>
      <c r="H120" s="4">
        <v>70000</v>
      </c>
      <c r="I120" s="4">
        <f>G120*H120</f>
        <v>560000</v>
      </c>
    </row>
    <row r="121" spans="3:9" hidden="1" x14ac:dyDescent="0.2">
      <c r="C121" s="3">
        <v>45324</v>
      </c>
      <c r="D121" s="4" t="s">
        <v>11</v>
      </c>
      <c r="E121" s="4" t="s">
        <v>23</v>
      </c>
      <c r="F121" s="4" t="s">
        <v>13</v>
      </c>
      <c r="G121" s="4">
        <v>6</v>
      </c>
      <c r="H121" s="4">
        <v>50000</v>
      </c>
      <c r="I121" s="4">
        <f>G121*H121</f>
        <v>300000</v>
      </c>
    </row>
    <row r="122" spans="3:9" hidden="1" x14ac:dyDescent="0.2">
      <c r="C122" s="3">
        <v>45325</v>
      </c>
      <c r="D122" s="4" t="s">
        <v>14</v>
      </c>
      <c r="E122" s="4" t="s">
        <v>15</v>
      </c>
      <c r="F122" s="4" t="s">
        <v>16</v>
      </c>
      <c r="G122" s="4">
        <v>10</v>
      </c>
      <c r="H122" s="4">
        <v>20000</v>
      </c>
      <c r="I122" s="4">
        <f>G122*H122</f>
        <v>200000</v>
      </c>
    </row>
    <row r="123" spans="3:9" ht="27.75" x14ac:dyDescent="0.2">
      <c r="C123" s="3">
        <v>45326</v>
      </c>
      <c r="D123" s="4" t="s">
        <v>17</v>
      </c>
      <c r="E123" s="4" t="s">
        <v>9</v>
      </c>
      <c r="F123" s="4" t="s">
        <v>19</v>
      </c>
      <c r="G123" s="4">
        <v>20</v>
      </c>
      <c r="H123" s="4">
        <v>30000</v>
      </c>
      <c r="I123" s="4">
        <f>G123*H123</f>
        <v>600000</v>
      </c>
    </row>
    <row r="124" spans="3:9" hidden="1" x14ac:dyDescent="0.2">
      <c r="C124" s="3">
        <v>45327</v>
      </c>
      <c r="D124" s="4" t="s">
        <v>8</v>
      </c>
      <c r="E124" s="4" t="s">
        <v>21</v>
      </c>
      <c r="F124" s="4" t="s">
        <v>10</v>
      </c>
      <c r="G124" s="4">
        <v>4</v>
      </c>
      <c r="H124" s="4">
        <v>70000</v>
      </c>
      <c r="I124" s="4">
        <f>G124*H124</f>
        <v>280000</v>
      </c>
    </row>
    <row r="125" spans="3:9" hidden="1" x14ac:dyDescent="0.2">
      <c r="C125" s="3">
        <v>45328</v>
      </c>
      <c r="D125" s="4" t="s">
        <v>22</v>
      </c>
      <c r="E125" s="4" t="s">
        <v>23</v>
      </c>
      <c r="F125" s="4" t="s">
        <v>13</v>
      </c>
      <c r="G125" s="4">
        <v>9</v>
      </c>
      <c r="H125" s="4">
        <v>50000</v>
      </c>
      <c r="I125" s="4">
        <f>G125*H125</f>
        <v>450000</v>
      </c>
    </row>
    <row r="126" spans="3:9" hidden="1" x14ac:dyDescent="0.2">
      <c r="C126" s="3">
        <v>45329</v>
      </c>
      <c r="D126" s="4" t="s">
        <v>11</v>
      </c>
      <c r="E126" s="4" t="s">
        <v>21</v>
      </c>
      <c r="F126" s="4" t="s">
        <v>16</v>
      </c>
      <c r="G126" s="4">
        <v>5</v>
      </c>
      <c r="H126" s="4">
        <v>20000</v>
      </c>
      <c r="I126" s="4">
        <f>G126*H126</f>
        <v>100000</v>
      </c>
    </row>
    <row r="127" spans="3:9" hidden="1" x14ac:dyDescent="0.2">
      <c r="C127" s="3">
        <v>45330</v>
      </c>
      <c r="D127" s="4" t="s">
        <v>8</v>
      </c>
      <c r="E127" s="4" t="s">
        <v>23</v>
      </c>
      <c r="F127" s="4" t="s">
        <v>19</v>
      </c>
      <c r="G127" s="4">
        <v>15</v>
      </c>
      <c r="H127" s="4">
        <v>30000</v>
      </c>
      <c r="I127" s="4">
        <f>G127*H127</f>
        <v>450000</v>
      </c>
    </row>
    <row r="128" spans="3:9" hidden="1" x14ac:dyDescent="0.2">
      <c r="C128" s="3">
        <v>45331</v>
      </c>
      <c r="D128" s="4" t="s">
        <v>17</v>
      </c>
      <c r="E128" s="4" t="s">
        <v>15</v>
      </c>
      <c r="F128" s="4" t="s">
        <v>10</v>
      </c>
      <c r="G128" s="4">
        <v>7</v>
      </c>
      <c r="H128" s="4">
        <v>70000</v>
      </c>
      <c r="I128" s="4">
        <f>G128*H128</f>
        <v>490000</v>
      </c>
    </row>
    <row r="129" spans="3:9" hidden="1" x14ac:dyDescent="0.2">
      <c r="C129" s="3">
        <v>45332</v>
      </c>
      <c r="D129" s="4" t="s">
        <v>20</v>
      </c>
      <c r="E129" s="4" t="s">
        <v>18</v>
      </c>
      <c r="F129" s="4" t="s">
        <v>13</v>
      </c>
      <c r="G129" s="4">
        <v>11</v>
      </c>
      <c r="H129" s="4">
        <v>50000</v>
      </c>
      <c r="I129" s="4">
        <f>G129*H129</f>
        <v>550000</v>
      </c>
    </row>
    <row r="130" spans="3:9" hidden="1" x14ac:dyDescent="0.2">
      <c r="C130" s="3">
        <v>45333</v>
      </c>
      <c r="D130" s="4" t="s">
        <v>22</v>
      </c>
      <c r="E130" s="4" t="s">
        <v>9</v>
      </c>
      <c r="F130" s="4" t="s">
        <v>16</v>
      </c>
      <c r="G130" s="4">
        <v>12</v>
      </c>
      <c r="H130" s="4">
        <v>20000</v>
      </c>
      <c r="I130" s="4">
        <f>G130*H130</f>
        <v>240000</v>
      </c>
    </row>
    <row r="131" spans="3:9" ht="27.75" x14ac:dyDescent="0.2">
      <c r="C131" s="3">
        <v>45334</v>
      </c>
      <c r="D131" s="4" t="s">
        <v>11</v>
      </c>
      <c r="E131" s="4" t="s">
        <v>9</v>
      </c>
      <c r="F131" s="4" t="s">
        <v>19</v>
      </c>
      <c r="G131" s="4">
        <v>10</v>
      </c>
      <c r="H131" s="4">
        <v>30000</v>
      </c>
      <c r="I131" s="4">
        <f>G131*H131</f>
        <v>300000</v>
      </c>
    </row>
    <row r="132" spans="3:9" hidden="1" x14ac:dyDescent="0.2">
      <c r="C132" s="3">
        <v>45335</v>
      </c>
      <c r="D132" s="4" t="s">
        <v>14</v>
      </c>
      <c r="E132" s="4" t="s">
        <v>12</v>
      </c>
      <c r="F132" s="4" t="s">
        <v>10</v>
      </c>
      <c r="G132" s="4">
        <v>9</v>
      </c>
      <c r="H132" s="4">
        <v>70000</v>
      </c>
      <c r="I132" s="4">
        <f>G132*H132</f>
        <v>630000</v>
      </c>
    </row>
    <row r="133" spans="3:9" hidden="1" x14ac:dyDescent="0.2">
      <c r="C133" s="3">
        <v>45336</v>
      </c>
      <c r="D133" s="4" t="s">
        <v>17</v>
      </c>
      <c r="E133" s="4" t="s">
        <v>15</v>
      </c>
      <c r="F133" s="4" t="s">
        <v>13</v>
      </c>
      <c r="G133" s="4">
        <v>8</v>
      </c>
      <c r="H133" s="4">
        <v>50000</v>
      </c>
      <c r="I133" s="4">
        <f>G133*H133</f>
        <v>400000</v>
      </c>
    </row>
    <row r="134" spans="3:9" hidden="1" x14ac:dyDescent="0.2">
      <c r="C134" s="3">
        <v>45337</v>
      </c>
      <c r="D134" s="4" t="s">
        <v>20</v>
      </c>
      <c r="E134" s="4" t="s">
        <v>18</v>
      </c>
      <c r="F134" s="4" t="s">
        <v>16</v>
      </c>
      <c r="G134" s="4">
        <v>11</v>
      </c>
      <c r="H134" s="4">
        <v>20000</v>
      </c>
      <c r="I134" s="4">
        <f>G134*H134</f>
        <v>220000</v>
      </c>
    </row>
    <row r="135" spans="3:9" hidden="1" x14ac:dyDescent="0.2">
      <c r="C135" s="3">
        <v>45338</v>
      </c>
      <c r="D135" s="4" t="s">
        <v>8</v>
      </c>
      <c r="E135" s="4" t="s">
        <v>21</v>
      </c>
      <c r="F135" s="4" t="s">
        <v>19</v>
      </c>
      <c r="G135" s="4">
        <v>14</v>
      </c>
      <c r="H135" s="4">
        <v>30000</v>
      </c>
      <c r="I135" s="4">
        <f>G135*H135</f>
        <v>420000</v>
      </c>
    </row>
    <row r="136" spans="3:9" hidden="1" x14ac:dyDescent="0.2">
      <c r="C136" s="3">
        <v>45339</v>
      </c>
      <c r="D136" s="4" t="s">
        <v>11</v>
      </c>
      <c r="E136" s="4" t="s">
        <v>23</v>
      </c>
      <c r="F136" s="4" t="s">
        <v>10</v>
      </c>
      <c r="G136" s="4">
        <v>10</v>
      </c>
      <c r="H136" s="4">
        <v>70000</v>
      </c>
      <c r="I136" s="4">
        <f>G136*H136</f>
        <v>700000</v>
      </c>
    </row>
    <row r="137" spans="3:9" hidden="1" x14ac:dyDescent="0.2">
      <c r="C137" s="3">
        <v>45340</v>
      </c>
      <c r="D137" s="4" t="s">
        <v>14</v>
      </c>
      <c r="E137" s="4" t="s">
        <v>15</v>
      </c>
      <c r="F137" s="4" t="s">
        <v>13</v>
      </c>
      <c r="G137" s="4">
        <v>9</v>
      </c>
      <c r="H137" s="4">
        <v>50000</v>
      </c>
      <c r="I137" s="4">
        <f>G137*H137</f>
        <v>450000</v>
      </c>
    </row>
    <row r="138" spans="3:9" hidden="1" x14ac:dyDescent="0.2">
      <c r="C138" s="3">
        <v>45341</v>
      </c>
      <c r="D138" s="4" t="s">
        <v>17</v>
      </c>
      <c r="E138" s="4" t="s">
        <v>18</v>
      </c>
      <c r="F138" s="4" t="s">
        <v>16</v>
      </c>
      <c r="G138" s="4">
        <v>13</v>
      </c>
      <c r="H138" s="4">
        <v>20000</v>
      </c>
      <c r="I138" s="4">
        <f>G138*H138</f>
        <v>260000</v>
      </c>
    </row>
    <row r="139" spans="3:9" hidden="1" x14ac:dyDescent="0.2">
      <c r="C139" s="3">
        <v>45342</v>
      </c>
      <c r="D139" s="4" t="s">
        <v>20</v>
      </c>
      <c r="E139" s="4" t="s">
        <v>21</v>
      </c>
      <c r="F139" s="4" t="s">
        <v>19</v>
      </c>
      <c r="G139" s="4">
        <v>8</v>
      </c>
      <c r="H139" s="4">
        <v>30000</v>
      </c>
      <c r="I139" s="4">
        <f>G139*H139</f>
        <v>240000</v>
      </c>
    </row>
    <row r="140" spans="3:9" hidden="1" x14ac:dyDescent="0.2">
      <c r="C140" s="3">
        <v>45343</v>
      </c>
      <c r="D140" s="4" t="s">
        <v>22</v>
      </c>
      <c r="E140" s="4" t="s">
        <v>23</v>
      </c>
      <c r="F140" s="4" t="s">
        <v>10</v>
      </c>
      <c r="G140" s="4">
        <v>12</v>
      </c>
      <c r="H140" s="4">
        <v>70000</v>
      </c>
      <c r="I140" s="4">
        <f>G140*H140</f>
        <v>840000</v>
      </c>
    </row>
    <row r="141" spans="3:9" hidden="1" x14ac:dyDescent="0.2">
      <c r="C141" s="3">
        <v>45344</v>
      </c>
      <c r="D141" s="4" t="s">
        <v>11</v>
      </c>
      <c r="E141" s="4" t="s">
        <v>15</v>
      </c>
      <c r="F141" s="4" t="s">
        <v>13</v>
      </c>
      <c r="G141" s="4">
        <v>7</v>
      </c>
      <c r="H141" s="4">
        <v>50000</v>
      </c>
      <c r="I141" s="4">
        <f>G141*H141</f>
        <v>350000</v>
      </c>
    </row>
    <row r="142" spans="3:9" hidden="1" x14ac:dyDescent="0.2">
      <c r="C142" s="3">
        <v>45345</v>
      </c>
      <c r="D142" s="4" t="s">
        <v>14</v>
      </c>
      <c r="E142" s="4" t="s">
        <v>18</v>
      </c>
      <c r="F142" s="4" t="s">
        <v>16</v>
      </c>
      <c r="G142" s="4">
        <v>9</v>
      </c>
      <c r="H142" s="4">
        <v>20000</v>
      </c>
      <c r="I142" s="4">
        <f>G142*H142</f>
        <v>180000</v>
      </c>
    </row>
    <row r="143" spans="3:9" ht="27.75" x14ac:dyDescent="0.2">
      <c r="C143" s="3">
        <v>45346</v>
      </c>
      <c r="D143" s="4" t="s">
        <v>8</v>
      </c>
      <c r="E143" s="4" t="s">
        <v>9</v>
      </c>
      <c r="F143" s="4" t="s">
        <v>19</v>
      </c>
      <c r="G143" s="4">
        <v>12</v>
      </c>
      <c r="H143" s="4">
        <v>30000</v>
      </c>
      <c r="I143" s="4">
        <f>G143*H143</f>
        <v>360000</v>
      </c>
    </row>
    <row r="144" spans="3:9" hidden="1" x14ac:dyDescent="0.2">
      <c r="C144" s="3">
        <v>45347</v>
      </c>
      <c r="D144" s="4" t="s">
        <v>20</v>
      </c>
      <c r="E144" s="4" t="s">
        <v>12</v>
      </c>
      <c r="F144" s="4" t="s">
        <v>10</v>
      </c>
      <c r="G144" s="4">
        <v>5</v>
      </c>
      <c r="H144" s="4">
        <v>70000</v>
      </c>
      <c r="I144" s="4">
        <f>G144*H144</f>
        <v>350000</v>
      </c>
    </row>
    <row r="145" spans="3:9" hidden="1" x14ac:dyDescent="0.2">
      <c r="C145" s="3">
        <v>45352</v>
      </c>
      <c r="D145" s="4" t="s">
        <v>22</v>
      </c>
      <c r="E145" s="4" t="s">
        <v>9</v>
      </c>
      <c r="F145" s="4" t="s">
        <v>10</v>
      </c>
      <c r="G145" s="4">
        <v>12</v>
      </c>
      <c r="H145" s="4">
        <v>70000</v>
      </c>
      <c r="I145" s="4">
        <f>G145*H145</f>
        <v>840000</v>
      </c>
    </row>
    <row r="146" spans="3:9" hidden="1" x14ac:dyDescent="0.2">
      <c r="C146" s="3">
        <v>45353</v>
      </c>
      <c r="D146" s="4" t="s">
        <v>11</v>
      </c>
      <c r="E146" s="4" t="s">
        <v>9</v>
      </c>
      <c r="F146" s="4" t="s">
        <v>13</v>
      </c>
      <c r="G146" s="4">
        <v>8</v>
      </c>
      <c r="H146" s="4">
        <v>50000</v>
      </c>
      <c r="I146" s="4">
        <f>G146*H146</f>
        <v>400000</v>
      </c>
    </row>
    <row r="147" spans="3:9" hidden="1" x14ac:dyDescent="0.2">
      <c r="C147" s="3">
        <v>45354</v>
      </c>
      <c r="D147" s="4" t="s">
        <v>14</v>
      </c>
      <c r="E147" s="4" t="s">
        <v>21</v>
      </c>
      <c r="F147" s="4" t="s">
        <v>16</v>
      </c>
      <c r="G147" s="4">
        <v>7</v>
      </c>
      <c r="H147" s="4">
        <v>20000</v>
      </c>
      <c r="I147" s="4">
        <f>G147*H147</f>
        <v>140000</v>
      </c>
    </row>
    <row r="148" spans="3:9" hidden="1" x14ac:dyDescent="0.2">
      <c r="C148" s="3">
        <v>45355</v>
      </c>
      <c r="D148" s="4" t="s">
        <v>17</v>
      </c>
      <c r="E148" s="4" t="s">
        <v>23</v>
      </c>
      <c r="F148" s="4" t="s">
        <v>19</v>
      </c>
      <c r="G148" s="4">
        <v>9</v>
      </c>
      <c r="H148" s="4">
        <v>30000</v>
      </c>
      <c r="I148" s="4">
        <f>G148*H148</f>
        <v>270000</v>
      </c>
    </row>
    <row r="149" spans="3:9" hidden="1" x14ac:dyDescent="0.2">
      <c r="C149" s="3">
        <v>45356</v>
      </c>
      <c r="D149" s="4" t="s">
        <v>20</v>
      </c>
      <c r="E149" s="4" t="s">
        <v>21</v>
      </c>
      <c r="F149" s="4" t="s">
        <v>10</v>
      </c>
      <c r="G149" s="4">
        <v>6</v>
      </c>
      <c r="H149" s="4">
        <v>70000</v>
      </c>
      <c r="I149" s="4">
        <f>G149*H149</f>
        <v>420000</v>
      </c>
    </row>
    <row r="150" spans="3:9" hidden="1" x14ac:dyDescent="0.2">
      <c r="C150" s="3">
        <v>45357</v>
      </c>
      <c r="D150" s="4" t="s">
        <v>8</v>
      </c>
      <c r="E150" s="4" t="s">
        <v>23</v>
      </c>
      <c r="F150" s="4" t="s">
        <v>13</v>
      </c>
      <c r="G150" s="4">
        <v>10</v>
      </c>
      <c r="H150" s="4">
        <v>50000</v>
      </c>
      <c r="I150" s="4">
        <f>G150*H150</f>
        <v>500000</v>
      </c>
    </row>
    <row r="151" spans="3:9" hidden="1" x14ac:dyDescent="0.2">
      <c r="C151" s="3">
        <v>45358</v>
      </c>
      <c r="D151" s="4" t="s">
        <v>11</v>
      </c>
      <c r="E151" s="4" t="s">
        <v>15</v>
      </c>
      <c r="F151" s="4" t="s">
        <v>16</v>
      </c>
      <c r="G151" s="4">
        <v>8</v>
      </c>
      <c r="H151" s="4">
        <v>20000</v>
      </c>
      <c r="I151" s="4">
        <f>G151*H151</f>
        <v>160000</v>
      </c>
    </row>
    <row r="152" spans="3:9" hidden="1" x14ac:dyDescent="0.2">
      <c r="C152" s="3">
        <v>45359</v>
      </c>
      <c r="D152" s="4" t="s">
        <v>8</v>
      </c>
      <c r="E152" s="4" t="s">
        <v>18</v>
      </c>
      <c r="F152" s="4" t="s">
        <v>19</v>
      </c>
      <c r="G152" s="4">
        <v>13</v>
      </c>
      <c r="H152" s="4">
        <v>30000</v>
      </c>
      <c r="I152" s="4">
        <f>G152*H152</f>
        <v>390000</v>
      </c>
    </row>
    <row r="153" spans="3:9" hidden="1" x14ac:dyDescent="0.2">
      <c r="C153" s="3">
        <v>45360</v>
      </c>
      <c r="D153" s="4" t="s">
        <v>17</v>
      </c>
      <c r="E153" s="4" t="s">
        <v>9</v>
      </c>
      <c r="F153" s="4" t="s">
        <v>10</v>
      </c>
      <c r="G153" s="4">
        <v>9</v>
      </c>
      <c r="H153" s="4">
        <v>70000</v>
      </c>
      <c r="I153" s="4">
        <f>G153*H153</f>
        <v>630000</v>
      </c>
    </row>
    <row r="154" spans="3:9" hidden="1" x14ac:dyDescent="0.2">
      <c r="C154" s="3">
        <v>45361</v>
      </c>
      <c r="D154" s="4" t="s">
        <v>20</v>
      </c>
      <c r="E154" s="4" t="s">
        <v>15</v>
      </c>
      <c r="F154" s="4" t="s">
        <v>13</v>
      </c>
      <c r="G154" s="4">
        <v>5</v>
      </c>
      <c r="H154" s="4">
        <v>50000</v>
      </c>
      <c r="I154" s="4">
        <f>G154*H154</f>
        <v>250000</v>
      </c>
    </row>
    <row r="155" spans="3:9" hidden="1" x14ac:dyDescent="0.2">
      <c r="C155" s="3">
        <v>45362</v>
      </c>
      <c r="D155" s="4" t="s">
        <v>22</v>
      </c>
      <c r="E155" s="4" t="s">
        <v>12</v>
      </c>
      <c r="F155" s="4" t="s">
        <v>16</v>
      </c>
      <c r="G155" s="4">
        <v>11</v>
      </c>
      <c r="H155" s="4">
        <v>20000</v>
      </c>
      <c r="I155" s="4">
        <f>G155*H155</f>
        <v>220000</v>
      </c>
    </row>
    <row r="156" spans="3:9" hidden="1" x14ac:dyDescent="0.2">
      <c r="C156" s="3">
        <v>45363</v>
      </c>
      <c r="D156" s="4" t="s">
        <v>11</v>
      </c>
      <c r="E156" s="4" t="s">
        <v>15</v>
      </c>
      <c r="F156" s="4" t="s">
        <v>19</v>
      </c>
      <c r="G156" s="4">
        <v>14</v>
      </c>
      <c r="H156" s="4">
        <v>30000</v>
      </c>
      <c r="I156" s="4">
        <f>G156*H156</f>
        <v>420000</v>
      </c>
    </row>
    <row r="157" spans="3:9" hidden="1" x14ac:dyDescent="0.2">
      <c r="C157" s="3">
        <v>45364</v>
      </c>
      <c r="D157" s="4" t="s">
        <v>14</v>
      </c>
      <c r="E157" s="4" t="s">
        <v>18</v>
      </c>
      <c r="F157" s="4" t="s">
        <v>10</v>
      </c>
      <c r="G157" s="4">
        <v>10</v>
      </c>
      <c r="H157" s="4">
        <v>70000</v>
      </c>
      <c r="I157" s="4">
        <f>G157*H157</f>
        <v>700000</v>
      </c>
    </row>
    <row r="158" spans="3:9" hidden="1" x14ac:dyDescent="0.2">
      <c r="C158" s="3">
        <v>45365</v>
      </c>
      <c r="D158" s="4" t="s">
        <v>17</v>
      </c>
      <c r="E158" s="4" t="s">
        <v>21</v>
      </c>
      <c r="F158" s="4" t="s">
        <v>13</v>
      </c>
      <c r="G158" s="4">
        <v>6</v>
      </c>
      <c r="H158" s="4">
        <v>50000</v>
      </c>
      <c r="I158" s="4">
        <f>G158*H158</f>
        <v>300000</v>
      </c>
    </row>
    <row r="159" spans="3:9" hidden="1" x14ac:dyDescent="0.2">
      <c r="C159" s="3">
        <v>45366</v>
      </c>
      <c r="D159" s="4" t="s">
        <v>8</v>
      </c>
      <c r="E159" s="4" t="s">
        <v>23</v>
      </c>
      <c r="F159" s="4" t="s">
        <v>16</v>
      </c>
      <c r="G159" s="4">
        <v>8</v>
      </c>
      <c r="H159" s="4">
        <v>20000</v>
      </c>
      <c r="I159" s="4">
        <f>G159*H159</f>
        <v>160000</v>
      </c>
    </row>
    <row r="160" spans="3:9" hidden="1" x14ac:dyDescent="0.2">
      <c r="C160" s="3">
        <v>45367</v>
      </c>
      <c r="D160" s="4" t="s">
        <v>22</v>
      </c>
      <c r="E160" s="4" t="s">
        <v>15</v>
      </c>
      <c r="F160" s="4" t="s">
        <v>19</v>
      </c>
      <c r="G160" s="4">
        <v>12</v>
      </c>
      <c r="H160" s="4">
        <v>30000</v>
      </c>
      <c r="I160" s="4">
        <f>G160*H160</f>
        <v>360000</v>
      </c>
    </row>
    <row r="161" spans="3:9" hidden="1" x14ac:dyDescent="0.2">
      <c r="C161" s="3">
        <v>45368</v>
      </c>
      <c r="D161" s="4" t="s">
        <v>11</v>
      </c>
      <c r="E161" s="4" t="s">
        <v>18</v>
      </c>
      <c r="F161" s="4" t="s">
        <v>10</v>
      </c>
      <c r="G161" s="4">
        <v>9</v>
      </c>
      <c r="H161" s="4">
        <v>70000</v>
      </c>
      <c r="I161" s="4">
        <f>G161*H161</f>
        <v>630000</v>
      </c>
    </row>
    <row r="162" spans="3:9" hidden="1" x14ac:dyDescent="0.2">
      <c r="C162" s="3">
        <v>45369</v>
      </c>
      <c r="D162" s="4" t="s">
        <v>8</v>
      </c>
      <c r="E162" s="4" t="s">
        <v>12</v>
      </c>
      <c r="F162" s="4" t="s">
        <v>13</v>
      </c>
      <c r="G162" s="4">
        <v>7</v>
      </c>
      <c r="H162" s="4">
        <v>50000</v>
      </c>
      <c r="I162" s="4">
        <f>G162*H162</f>
        <v>350000</v>
      </c>
    </row>
    <row r="163" spans="3:9" hidden="1" x14ac:dyDescent="0.2">
      <c r="C163" s="3">
        <v>45370</v>
      </c>
      <c r="D163" s="4" t="s">
        <v>17</v>
      </c>
      <c r="E163" s="4" t="s">
        <v>15</v>
      </c>
      <c r="F163" s="4" t="s">
        <v>16</v>
      </c>
      <c r="G163" s="4">
        <v>14</v>
      </c>
      <c r="H163" s="4">
        <v>20000</v>
      </c>
      <c r="I163" s="4">
        <f>G163*H163</f>
        <v>280000</v>
      </c>
    </row>
    <row r="164" spans="3:9" hidden="1" x14ac:dyDescent="0.2">
      <c r="C164" s="3">
        <v>45371</v>
      </c>
      <c r="D164" s="4" t="s">
        <v>20</v>
      </c>
      <c r="E164" s="4" t="s">
        <v>18</v>
      </c>
      <c r="F164" s="4" t="s">
        <v>19</v>
      </c>
      <c r="G164" s="4">
        <v>8</v>
      </c>
      <c r="H164" s="4">
        <v>30000</v>
      </c>
      <c r="I164" s="4">
        <f>G164*H164</f>
        <v>240000</v>
      </c>
    </row>
    <row r="165" spans="3:9" hidden="1" x14ac:dyDescent="0.2">
      <c r="C165" s="3">
        <v>45372</v>
      </c>
      <c r="D165" s="4" t="s">
        <v>22</v>
      </c>
      <c r="E165" s="4" t="s">
        <v>21</v>
      </c>
      <c r="F165" s="4" t="s">
        <v>10</v>
      </c>
      <c r="G165" s="4">
        <v>11</v>
      </c>
      <c r="H165" s="4">
        <v>70000</v>
      </c>
      <c r="I165" s="4">
        <f>G165*H165</f>
        <v>770000</v>
      </c>
    </row>
    <row r="166" spans="3:9" hidden="1" x14ac:dyDescent="0.2">
      <c r="C166" s="3">
        <v>45373</v>
      </c>
      <c r="D166" s="4" t="s">
        <v>8</v>
      </c>
      <c r="E166" s="4" t="s">
        <v>23</v>
      </c>
      <c r="F166" s="4" t="s">
        <v>13</v>
      </c>
      <c r="G166" s="4">
        <v>5</v>
      </c>
      <c r="H166" s="4">
        <v>50000</v>
      </c>
      <c r="I166" s="4">
        <f>G166*H166</f>
        <v>250000</v>
      </c>
    </row>
    <row r="167" spans="3:9" hidden="1" x14ac:dyDescent="0.2">
      <c r="C167" s="3">
        <v>45374</v>
      </c>
      <c r="D167" s="4" t="s">
        <v>14</v>
      </c>
      <c r="E167" s="4" t="s">
        <v>15</v>
      </c>
      <c r="F167" s="4" t="s">
        <v>16</v>
      </c>
      <c r="G167" s="4">
        <v>10</v>
      </c>
      <c r="H167" s="4">
        <v>20000</v>
      </c>
      <c r="I167" s="4">
        <f>G167*H167</f>
        <v>200000</v>
      </c>
    </row>
    <row r="168" spans="3:9" hidden="1" x14ac:dyDescent="0.2">
      <c r="C168" s="3">
        <v>45375</v>
      </c>
      <c r="D168" s="4" t="s">
        <v>17</v>
      </c>
      <c r="E168" s="4" t="s">
        <v>18</v>
      </c>
      <c r="F168" s="4" t="s">
        <v>19</v>
      </c>
      <c r="G168" s="4">
        <v>9</v>
      </c>
      <c r="H168" s="4">
        <v>30000</v>
      </c>
      <c r="I168" s="4">
        <f>G168*H168</f>
        <v>270000</v>
      </c>
    </row>
    <row r="169" spans="3:9" hidden="1" x14ac:dyDescent="0.2">
      <c r="C169" s="3">
        <v>45376</v>
      </c>
      <c r="D169" s="4" t="s">
        <v>20</v>
      </c>
      <c r="E169" s="4" t="s">
        <v>23</v>
      </c>
      <c r="F169" s="4" t="s">
        <v>10</v>
      </c>
      <c r="G169" s="4">
        <v>10</v>
      </c>
      <c r="H169" s="4">
        <v>70000</v>
      </c>
      <c r="I169" s="4">
        <f>G169*H169</f>
        <v>700000</v>
      </c>
    </row>
    <row r="170" spans="3:9" hidden="1" x14ac:dyDescent="0.2">
      <c r="C170" s="3">
        <v>45381</v>
      </c>
      <c r="D170" s="4" t="s">
        <v>8</v>
      </c>
      <c r="E170" s="4" t="s">
        <v>18</v>
      </c>
      <c r="F170" s="4" t="s">
        <v>19</v>
      </c>
      <c r="G170" s="4">
        <v>5</v>
      </c>
      <c r="H170" s="4">
        <v>30000</v>
      </c>
      <c r="I170" s="4">
        <f>G170*H170</f>
        <v>150000</v>
      </c>
    </row>
    <row r="171" spans="3:9" ht="21" x14ac:dyDescent="0.3">
      <c r="C171" s="17" t="s">
        <v>40</v>
      </c>
      <c r="G171" s="26">
        <f>SUBTOTAL(9,G95:G170)</f>
        <v>42</v>
      </c>
    </row>
  </sheetData>
  <autoFilter ref="B94:AC170" xr:uid="{1066AA3D-9F4E-4315-805F-2C1A3DACA803}">
    <filterColumn colId="3">
      <filters>
        <filter val="Arif Hossain"/>
      </filters>
    </filterColumn>
    <filterColumn colId="4">
      <filters>
        <filter val="Smartphone"/>
      </filters>
    </filterColumn>
  </autoFilter>
  <mergeCells count="5">
    <mergeCell ref="C92:I93"/>
    <mergeCell ref="C4:I5"/>
    <mergeCell ref="P8:U8"/>
    <mergeCell ref="S19:T19"/>
    <mergeCell ref="R33:S3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0FD8-EA4F-4484-8B4D-6B99D66F4220}">
  <sheetPr filterMode="1"/>
  <dimension ref="B2:M1048576"/>
  <sheetViews>
    <sheetView topLeftCell="C1" workbookViewId="0">
      <selection activeCell="B89" sqref="B89:H167"/>
    </sheetView>
  </sheetViews>
  <sheetFormatPr defaultRowHeight="15" x14ac:dyDescent="0.2"/>
  <cols>
    <col min="2" max="2" width="5.24609375" customWidth="1"/>
    <col min="3" max="3" width="13.44921875" customWidth="1"/>
    <col min="13" max="13" width="8.875" customWidth="1"/>
  </cols>
  <sheetData>
    <row r="2" spans="3:13" ht="21" x14ac:dyDescent="0.3">
      <c r="C2" s="45" t="s">
        <v>41</v>
      </c>
      <c r="D2" s="44"/>
      <c r="E2" s="44"/>
      <c r="F2" s="44"/>
      <c r="G2" s="44"/>
      <c r="H2" s="44"/>
      <c r="I2" s="44"/>
    </row>
    <row r="3" spans="3:13" x14ac:dyDescent="0.2">
      <c r="C3" s="41" t="s">
        <v>0</v>
      </c>
      <c r="D3" s="41"/>
      <c r="E3" s="41"/>
      <c r="F3" s="41"/>
      <c r="G3" s="41"/>
      <c r="H3" s="41"/>
      <c r="I3" s="41"/>
      <c r="M3" s="9"/>
    </row>
    <row r="4" spans="3:13" x14ac:dyDescent="0.2">
      <c r="C4" s="41"/>
      <c r="D4" s="41"/>
      <c r="E4" s="41"/>
      <c r="F4" s="41"/>
      <c r="G4" s="41"/>
      <c r="H4" s="41"/>
      <c r="I4" s="41"/>
    </row>
    <row r="5" spans="3:13" ht="41.25" x14ac:dyDescent="0.2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spans="3:13" ht="27.75" x14ac:dyDescent="0.2">
      <c r="C6" s="3">
        <v>45296</v>
      </c>
      <c r="D6" s="4" t="s">
        <v>8</v>
      </c>
      <c r="E6" s="4" t="s">
        <v>9</v>
      </c>
      <c r="F6" s="4" t="s">
        <v>10</v>
      </c>
      <c r="G6" s="4">
        <v>5</v>
      </c>
      <c r="H6" s="4">
        <v>70000</v>
      </c>
      <c r="I6" s="4">
        <f>G6*H6</f>
        <v>350000</v>
      </c>
    </row>
    <row r="7" spans="3:13" ht="28.9" hidden="1" customHeight="1" x14ac:dyDescent="0.2">
      <c r="C7" s="3">
        <v>45297</v>
      </c>
      <c r="D7" s="4" t="s">
        <v>11</v>
      </c>
      <c r="E7" s="4" t="s">
        <v>12</v>
      </c>
      <c r="F7" s="4" t="s">
        <v>13</v>
      </c>
      <c r="G7" s="4">
        <v>10</v>
      </c>
      <c r="H7" s="4">
        <v>50000</v>
      </c>
      <c r="I7" s="4">
        <f>G7*H7</f>
        <v>500000</v>
      </c>
    </row>
    <row r="8" spans="3:13" ht="28.9" hidden="1" customHeight="1" x14ac:dyDescent="0.2">
      <c r="C8" s="3">
        <v>45298</v>
      </c>
      <c r="D8" s="4" t="s">
        <v>14</v>
      </c>
      <c r="E8" s="4" t="s">
        <v>15</v>
      </c>
      <c r="F8" s="4" t="s">
        <v>16</v>
      </c>
      <c r="G8" s="4">
        <v>7</v>
      </c>
      <c r="H8" s="4">
        <v>20000</v>
      </c>
      <c r="I8" s="4">
        <f>G8*H8</f>
        <v>140000</v>
      </c>
    </row>
    <row r="9" spans="3:13" ht="28.9" hidden="1" customHeight="1" x14ac:dyDescent="0.2">
      <c r="C9" s="3">
        <v>45299</v>
      </c>
      <c r="D9" s="4" t="s">
        <v>17</v>
      </c>
      <c r="E9" s="4" t="s">
        <v>18</v>
      </c>
      <c r="F9" s="4" t="s">
        <v>19</v>
      </c>
      <c r="G9" s="4">
        <v>15</v>
      </c>
      <c r="H9" s="4">
        <v>30000</v>
      </c>
      <c r="I9" s="4">
        <f>G9*H9</f>
        <v>450000</v>
      </c>
    </row>
    <row r="10" spans="3:13" ht="28.9" hidden="1" customHeight="1" x14ac:dyDescent="0.2">
      <c r="C10" s="3">
        <v>45300</v>
      </c>
      <c r="D10" s="4" t="s">
        <v>20</v>
      </c>
      <c r="E10" s="4" t="s">
        <v>21</v>
      </c>
      <c r="F10" s="4" t="s">
        <v>10</v>
      </c>
      <c r="G10" s="4">
        <v>3</v>
      </c>
      <c r="H10" s="4">
        <v>70000</v>
      </c>
      <c r="I10" s="4">
        <f>G10*H10</f>
        <v>210000</v>
      </c>
    </row>
    <row r="11" spans="3:13" ht="28.9" hidden="1" customHeight="1" x14ac:dyDescent="0.2">
      <c r="C11" s="3">
        <v>45301</v>
      </c>
      <c r="D11" s="4" t="s">
        <v>22</v>
      </c>
      <c r="E11" s="4" t="s">
        <v>23</v>
      </c>
      <c r="F11" s="4" t="s">
        <v>13</v>
      </c>
      <c r="G11" s="4">
        <v>6</v>
      </c>
      <c r="H11" s="4">
        <v>50000</v>
      </c>
      <c r="I11" s="4">
        <f>G11*H11</f>
        <v>300000</v>
      </c>
    </row>
    <row r="12" spans="3:13" ht="28.9" hidden="1" customHeight="1" x14ac:dyDescent="0.2">
      <c r="C12" s="3">
        <v>45302</v>
      </c>
      <c r="D12" s="4" t="s">
        <v>11</v>
      </c>
      <c r="E12" s="4" t="s">
        <v>15</v>
      </c>
      <c r="F12" s="4" t="s">
        <v>16</v>
      </c>
      <c r="G12" s="4">
        <v>4</v>
      </c>
      <c r="H12" s="4">
        <v>20000</v>
      </c>
      <c r="I12" s="4">
        <f>G12*H12</f>
        <v>80000</v>
      </c>
    </row>
    <row r="13" spans="3:13" ht="28.9" hidden="1" customHeight="1" x14ac:dyDescent="0.2">
      <c r="C13" s="3">
        <v>45303</v>
      </c>
      <c r="D13" s="4" t="s">
        <v>14</v>
      </c>
      <c r="E13" s="4" t="s">
        <v>18</v>
      </c>
      <c r="F13" s="4" t="s">
        <v>19</v>
      </c>
      <c r="G13" s="4">
        <v>10</v>
      </c>
      <c r="H13" s="4">
        <v>30000</v>
      </c>
      <c r="I13" s="4">
        <f>G13*H13</f>
        <v>300000</v>
      </c>
    </row>
    <row r="14" spans="3:13" ht="27.75" x14ac:dyDescent="0.2">
      <c r="C14" s="3">
        <v>45304</v>
      </c>
      <c r="D14" s="4" t="s">
        <v>8</v>
      </c>
      <c r="E14" s="4" t="s">
        <v>9</v>
      </c>
      <c r="F14" s="4" t="s">
        <v>10</v>
      </c>
      <c r="G14" s="4">
        <v>8</v>
      </c>
      <c r="H14" s="4">
        <v>70000</v>
      </c>
      <c r="I14" s="4">
        <f>G14*H14</f>
        <v>560000</v>
      </c>
    </row>
    <row r="15" spans="3:13" ht="27.75" x14ac:dyDescent="0.2">
      <c r="C15" s="3">
        <v>45305</v>
      </c>
      <c r="D15" s="4" t="s">
        <v>20</v>
      </c>
      <c r="E15" s="4" t="s">
        <v>9</v>
      </c>
      <c r="F15" s="4" t="s">
        <v>13</v>
      </c>
      <c r="G15" s="4">
        <v>12</v>
      </c>
      <c r="H15" s="4">
        <v>50000</v>
      </c>
      <c r="I15" s="4">
        <f>G15*H15</f>
        <v>600000</v>
      </c>
    </row>
    <row r="16" spans="3:13" ht="14.45" hidden="1" customHeight="1" x14ac:dyDescent="0.2">
      <c r="C16" s="3">
        <v>45306</v>
      </c>
      <c r="D16" s="4" t="s">
        <v>22</v>
      </c>
      <c r="E16" s="4" t="s">
        <v>12</v>
      </c>
      <c r="F16" s="4" t="s">
        <v>16</v>
      </c>
      <c r="G16" s="4">
        <v>9</v>
      </c>
      <c r="H16" s="4">
        <v>20000</v>
      </c>
      <c r="I16" s="4">
        <f>G16*H16</f>
        <v>180000</v>
      </c>
    </row>
    <row r="17" spans="3:9" ht="28.9" hidden="1" customHeight="1" x14ac:dyDescent="0.2">
      <c r="C17" s="3">
        <v>45307</v>
      </c>
      <c r="D17" s="4" t="s">
        <v>11</v>
      </c>
      <c r="E17" s="4" t="s">
        <v>15</v>
      </c>
      <c r="F17" s="4" t="s">
        <v>19</v>
      </c>
      <c r="G17" s="4">
        <v>5</v>
      </c>
      <c r="H17" s="4">
        <v>30000</v>
      </c>
      <c r="I17" s="4">
        <f>G17*H17</f>
        <v>150000</v>
      </c>
    </row>
    <row r="18" spans="3:9" ht="28.9" hidden="1" customHeight="1" x14ac:dyDescent="0.2">
      <c r="C18" s="3">
        <v>45308</v>
      </c>
      <c r="D18" s="4" t="s">
        <v>14</v>
      </c>
      <c r="E18" s="4" t="s">
        <v>18</v>
      </c>
      <c r="F18" s="4" t="s">
        <v>10</v>
      </c>
      <c r="G18" s="4">
        <v>11</v>
      </c>
      <c r="H18" s="4">
        <v>70000</v>
      </c>
      <c r="I18" s="4">
        <f>G18*H18</f>
        <v>770000</v>
      </c>
    </row>
    <row r="19" spans="3:9" ht="28.9" hidden="1" customHeight="1" x14ac:dyDescent="0.2">
      <c r="C19" s="3">
        <v>45309</v>
      </c>
      <c r="D19" s="4" t="s">
        <v>17</v>
      </c>
      <c r="E19" s="4" t="s">
        <v>21</v>
      </c>
      <c r="F19" s="4" t="s">
        <v>13</v>
      </c>
      <c r="G19" s="4">
        <v>7</v>
      </c>
      <c r="H19" s="4">
        <v>50000</v>
      </c>
      <c r="I19" s="4">
        <f>G19*H19</f>
        <v>350000</v>
      </c>
    </row>
    <row r="20" spans="3:9" ht="28.9" hidden="1" customHeight="1" x14ac:dyDescent="0.2">
      <c r="C20" s="3">
        <v>45310</v>
      </c>
      <c r="D20" s="4" t="s">
        <v>20</v>
      </c>
      <c r="E20" s="4" t="s">
        <v>23</v>
      </c>
      <c r="F20" s="4" t="s">
        <v>16</v>
      </c>
      <c r="G20" s="4">
        <v>6</v>
      </c>
      <c r="H20" s="4">
        <v>20000</v>
      </c>
      <c r="I20" s="4">
        <f>G20*H20</f>
        <v>120000</v>
      </c>
    </row>
    <row r="21" spans="3:9" ht="28.9" hidden="1" customHeight="1" x14ac:dyDescent="0.2">
      <c r="C21" s="3">
        <v>45311</v>
      </c>
      <c r="D21" s="4" t="s">
        <v>22</v>
      </c>
      <c r="E21" s="4" t="s">
        <v>15</v>
      </c>
      <c r="F21" s="4" t="s">
        <v>19</v>
      </c>
      <c r="G21" s="4">
        <v>13</v>
      </c>
      <c r="H21" s="4">
        <v>30000</v>
      </c>
      <c r="I21" s="4">
        <f>G21*H21</f>
        <v>390000</v>
      </c>
    </row>
    <row r="22" spans="3:9" ht="28.9" hidden="1" customHeight="1" x14ac:dyDescent="0.2">
      <c r="C22" s="3">
        <v>45312</v>
      </c>
      <c r="D22" s="4" t="s">
        <v>8</v>
      </c>
      <c r="E22" s="4" t="s">
        <v>18</v>
      </c>
      <c r="F22" s="4" t="s">
        <v>10</v>
      </c>
      <c r="G22" s="4">
        <v>9</v>
      </c>
      <c r="H22" s="4">
        <v>70000</v>
      </c>
      <c r="I22" s="4">
        <f>G22*H22</f>
        <v>630000</v>
      </c>
    </row>
    <row r="23" spans="3:9" ht="28.9" hidden="1" customHeight="1" x14ac:dyDescent="0.2">
      <c r="C23" s="3">
        <v>45313</v>
      </c>
      <c r="D23" s="4" t="s">
        <v>14</v>
      </c>
      <c r="E23" s="4" t="s">
        <v>21</v>
      </c>
      <c r="F23" s="4" t="s">
        <v>13</v>
      </c>
      <c r="G23" s="4">
        <v>8</v>
      </c>
      <c r="H23" s="4">
        <v>50000</v>
      </c>
      <c r="I23" s="4">
        <f>G23*H23</f>
        <v>400000</v>
      </c>
    </row>
    <row r="24" spans="3:9" ht="28.9" hidden="1" customHeight="1" x14ac:dyDescent="0.2">
      <c r="C24" s="3">
        <v>45314</v>
      </c>
      <c r="D24" s="4" t="s">
        <v>17</v>
      </c>
      <c r="E24" s="4" t="s">
        <v>23</v>
      </c>
      <c r="F24" s="4" t="s">
        <v>16</v>
      </c>
      <c r="G24" s="4">
        <v>14</v>
      </c>
      <c r="H24" s="4">
        <v>20000</v>
      </c>
      <c r="I24" s="4">
        <f>G24*H24</f>
        <v>280000</v>
      </c>
    </row>
    <row r="25" spans="3:9" ht="28.9" hidden="1" customHeight="1" x14ac:dyDescent="0.2">
      <c r="C25" s="3">
        <v>45315</v>
      </c>
      <c r="D25" s="4" t="s">
        <v>20</v>
      </c>
      <c r="E25" s="4" t="s">
        <v>15</v>
      </c>
      <c r="F25" s="4" t="s">
        <v>19</v>
      </c>
      <c r="G25" s="4">
        <v>7</v>
      </c>
      <c r="H25" s="4">
        <v>30000</v>
      </c>
      <c r="I25" s="4">
        <f>G25*H25</f>
        <v>210000</v>
      </c>
    </row>
    <row r="26" spans="3:9" ht="28.9" hidden="1" customHeight="1" x14ac:dyDescent="0.2">
      <c r="C26" s="3">
        <v>45316</v>
      </c>
      <c r="D26" s="4" t="s">
        <v>22</v>
      </c>
      <c r="E26" s="4" t="s">
        <v>18</v>
      </c>
      <c r="F26" s="4" t="s">
        <v>10</v>
      </c>
      <c r="G26" s="4">
        <v>10</v>
      </c>
      <c r="H26" s="4">
        <v>70000</v>
      </c>
      <c r="I26" s="4">
        <f>G26*H26</f>
        <v>700000</v>
      </c>
    </row>
    <row r="27" spans="3:9" ht="27.75" x14ac:dyDescent="0.2">
      <c r="C27" s="3">
        <v>45317</v>
      </c>
      <c r="D27" s="4" t="s">
        <v>11</v>
      </c>
      <c r="E27" s="4" t="s">
        <v>9</v>
      </c>
      <c r="F27" s="4" t="s">
        <v>13</v>
      </c>
      <c r="G27" s="4">
        <v>5</v>
      </c>
      <c r="H27" s="4">
        <v>50000</v>
      </c>
      <c r="I27" s="4">
        <f>G27*H27</f>
        <v>250000</v>
      </c>
    </row>
    <row r="28" spans="3:9" ht="14.45" hidden="1" customHeight="1" x14ac:dyDescent="0.2">
      <c r="C28" s="3">
        <v>45318</v>
      </c>
      <c r="D28" s="4" t="s">
        <v>8</v>
      </c>
      <c r="E28" s="4" t="s">
        <v>12</v>
      </c>
      <c r="F28" s="4" t="s">
        <v>16</v>
      </c>
      <c r="G28" s="4">
        <v>8</v>
      </c>
      <c r="H28" s="4">
        <v>20000</v>
      </c>
      <c r="I28" s="4">
        <f>G28*H28</f>
        <v>160000</v>
      </c>
    </row>
    <row r="29" spans="3:9" ht="28.9" hidden="1" customHeight="1" x14ac:dyDescent="0.2">
      <c r="C29" s="3">
        <v>45319</v>
      </c>
      <c r="D29" s="4" t="s">
        <v>17</v>
      </c>
      <c r="E29" s="4" t="s">
        <v>15</v>
      </c>
      <c r="F29" s="4" t="s">
        <v>19</v>
      </c>
      <c r="G29" s="4">
        <v>6</v>
      </c>
      <c r="H29" s="4">
        <v>30000</v>
      </c>
      <c r="I29" s="4">
        <f>G29*H29</f>
        <v>180000</v>
      </c>
    </row>
    <row r="30" spans="3:9" ht="28.9" hidden="1" customHeight="1" x14ac:dyDescent="0.2">
      <c r="C30" s="3">
        <v>45320</v>
      </c>
      <c r="D30" s="4" t="s">
        <v>20</v>
      </c>
      <c r="E30" s="4" t="s">
        <v>18</v>
      </c>
      <c r="F30" s="4" t="s">
        <v>10</v>
      </c>
      <c r="G30" s="4">
        <v>7</v>
      </c>
      <c r="H30" s="4">
        <v>70000</v>
      </c>
      <c r="I30" s="4">
        <f>G30*H30</f>
        <v>490000</v>
      </c>
    </row>
    <row r="31" spans="3:9" ht="28.9" hidden="1" customHeight="1" x14ac:dyDescent="0.2">
      <c r="C31" s="3">
        <v>45323</v>
      </c>
      <c r="D31" s="4" t="s">
        <v>22</v>
      </c>
      <c r="E31" s="4" t="s">
        <v>21</v>
      </c>
      <c r="F31" s="4" t="s">
        <v>10</v>
      </c>
      <c r="G31" s="4">
        <v>8</v>
      </c>
      <c r="H31" s="4">
        <v>70000</v>
      </c>
      <c r="I31" s="4">
        <f>G31*H31</f>
        <v>560000</v>
      </c>
    </row>
    <row r="32" spans="3:9" ht="28.9" hidden="1" customHeight="1" x14ac:dyDescent="0.2">
      <c r="C32" s="3">
        <v>45324</v>
      </c>
      <c r="D32" s="4" t="s">
        <v>11</v>
      </c>
      <c r="E32" s="4" t="s">
        <v>23</v>
      </c>
      <c r="F32" s="4" t="s">
        <v>13</v>
      </c>
      <c r="G32" s="4">
        <v>6</v>
      </c>
      <c r="H32" s="4">
        <v>50000</v>
      </c>
      <c r="I32" s="4">
        <f>G32*H32</f>
        <v>300000</v>
      </c>
    </row>
    <row r="33" spans="3:9" ht="28.9" hidden="1" customHeight="1" x14ac:dyDescent="0.2">
      <c r="C33" s="3">
        <v>45325</v>
      </c>
      <c r="D33" s="4" t="s">
        <v>14</v>
      </c>
      <c r="E33" s="4" t="s">
        <v>15</v>
      </c>
      <c r="F33" s="4" t="s">
        <v>16</v>
      </c>
      <c r="G33" s="4">
        <v>10</v>
      </c>
      <c r="H33" s="4">
        <v>20000</v>
      </c>
      <c r="I33" s="4">
        <f>G33*H33</f>
        <v>200000</v>
      </c>
    </row>
    <row r="34" spans="3:9" ht="27.75" x14ac:dyDescent="0.2">
      <c r="C34" s="3">
        <v>45326</v>
      </c>
      <c r="D34" s="4" t="s">
        <v>17</v>
      </c>
      <c r="E34" s="4" t="s">
        <v>9</v>
      </c>
      <c r="F34" s="4" t="s">
        <v>19</v>
      </c>
      <c r="G34" s="4">
        <v>20</v>
      </c>
      <c r="H34" s="4">
        <v>30000</v>
      </c>
      <c r="I34" s="4">
        <f>G34*H34</f>
        <v>600000</v>
      </c>
    </row>
    <row r="35" spans="3:9" ht="28.9" hidden="1" customHeight="1" x14ac:dyDescent="0.2">
      <c r="C35" s="3">
        <v>45327</v>
      </c>
      <c r="D35" s="4" t="s">
        <v>8</v>
      </c>
      <c r="E35" s="4" t="s">
        <v>21</v>
      </c>
      <c r="F35" s="4" t="s">
        <v>10</v>
      </c>
      <c r="G35" s="4">
        <v>4</v>
      </c>
      <c r="H35" s="4">
        <v>70000</v>
      </c>
      <c r="I35" s="4">
        <f>G35*H35</f>
        <v>280000</v>
      </c>
    </row>
    <row r="36" spans="3:9" ht="28.9" hidden="1" customHeight="1" x14ac:dyDescent="0.2">
      <c r="C36" s="3">
        <v>45328</v>
      </c>
      <c r="D36" s="4" t="s">
        <v>22</v>
      </c>
      <c r="E36" s="4" t="s">
        <v>23</v>
      </c>
      <c r="F36" s="4" t="s">
        <v>13</v>
      </c>
      <c r="G36" s="4">
        <v>9</v>
      </c>
      <c r="H36" s="4">
        <v>50000</v>
      </c>
      <c r="I36" s="4">
        <f>G36*H36</f>
        <v>450000</v>
      </c>
    </row>
    <row r="37" spans="3:9" ht="28.9" hidden="1" customHeight="1" x14ac:dyDescent="0.2">
      <c r="C37" s="3">
        <v>45329</v>
      </c>
      <c r="D37" s="4" t="s">
        <v>11</v>
      </c>
      <c r="E37" s="4" t="s">
        <v>21</v>
      </c>
      <c r="F37" s="4" t="s">
        <v>16</v>
      </c>
      <c r="G37" s="4">
        <v>5</v>
      </c>
      <c r="H37" s="4">
        <v>20000</v>
      </c>
      <c r="I37" s="4">
        <f>G37*H37</f>
        <v>100000</v>
      </c>
    </row>
    <row r="38" spans="3:9" ht="28.9" hidden="1" customHeight="1" x14ac:dyDescent="0.2">
      <c r="C38" s="3">
        <v>45330</v>
      </c>
      <c r="D38" s="4" t="s">
        <v>8</v>
      </c>
      <c r="E38" s="4" t="s">
        <v>23</v>
      </c>
      <c r="F38" s="4" t="s">
        <v>19</v>
      </c>
      <c r="G38" s="4">
        <v>15</v>
      </c>
      <c r="H38" s="4">
        <v>30000</v>
      </c>
      <c r="I38" s="4">
        <f>G38*H38</f>
        <v>450000</v>
      </c>
    </row>
    <row r="39" spans="3:9" ht="28.9" hidden="1" customHeight="1" x14ac:dyDescent="0.2">
      <c r="C39" s="3">
        <v>45331</v>
      </c>
      <c r="D39" s="4" t="s">
        <v>17</v>
      </c>
      <c r="E39" s="4" t="s">
        <v>15</v>
      </c>
      <c r="F39" s="4" t="s">
        <v>10</v>
      </c>
      <c r="G39" s="4">
        <v>7</v>
      </c>
      <c r="H39" s="4">
        <v>70000</v>
      </c>
      <c r="I39" s="4">
        <f>G39*H39</f>
        <v>490000</v>
      </c>
    </row>
    <row r="40" spans="3:9" ht="28.9" hidden="1" customHeight="1" x14ac:dyDescent="0.2">
      <c r="C40" s="3">
        <v>45332</v>
      </c>
      <c r="D40" s="4" t="s">
        <v>20</v>
      </c>
      <c r="E40" s="4" t="s">
        <v>18</v>
      </c>
      <c r="F40" s="4" t="s">
        <v>13</v>
      </c>
      <c r="G40" s="4">
        <v>11</v>
      </c>
      <c r="H40" s="4">
        <v>50000</v>
      </c>
      <c r="I40" s="4">
        <f>G40*H40</f>
        <v>550000</v>
      </c>
    </row>
    <row r="41" spans="3:9" ht="27.75" x14ac:dyDescent="0.2">
      <c r="C41" s="3">
        <v>45333</v>
      </c>
      <c r="D41" s="4" t="s">
        <v>22</v>
      </c>
      <c r="E41" s="4" t="s">
        <v>9</v>
      </c>
      <c r="F41" s="4" t="s">
        <v>16</v>
      </c>
      <c r="G41" s="4">
        <v>12</v>
      </c>
      <c r="H41" s="4">
        <v>20000</v>
      </c>
      <c r="I41" s="4">
        <f>G41*H41</f>
        <v>240000</v>
      </c>
    </row>
    <row r="42" spans="3:9" ht="27.75" x14ac:dyDescent="0.2">
      <c r="C42" s="3">
        <v>45334</v>
      </c>
      <c r="D42" s="4" t="s">
        <v>11</v>
      </c>
      <c r="E42" s="4" t="s">
        <v>9</v>
      </c>
      <c r="F42" s="4" t="s">
        <v>19</v>
      </c>
      <c r="G42" s="4">
        <v>10</v>
      </c>
      <c r="H42" s="4">
        <v>30000</v>
      </c>
      <c r="I42" s="4">
        <f>G42*H42</f>
        <v>300000</v>
      </c>
    </row>
    <row r="43" spans="3:9" ht="14.45" hidden="1" customHeight="1" x14ac:dyDescent="0.2">
      <c r="C43" s="3">
        <v>45335</v>
      </c>
      <c r="D43" s="4" t="s">
        <v>14</v>
      </c>
      <c r="E43" s="4" t="s">
        <v>12</v>
      </c>
      <c r="F43" s="4" t="s">
        <v>10</v>
      </c>
      <c r="G43" s="4">
        <v>9</v>
      </c>
      <c r="H43" s="4">
        <v>70000</v>
      </c>
      <c r="I43" s="4">
        <f>G43*H43</f>
        <v>630000</v>
      </c>
    </row>
    <row r="44" spans="3:9" ht="28.9" hidden="1" customHeight="1" x14ac:dyDescent="0.2">
      <c r="C44" s="3">
        <v>45336</v>
      </c>
      <c r="D44" s="4" t="s">
        <v>17</v>
      </c>
      <c r="E44" s="4" t="s">
        <v>15</v>
      </c>
      <c r="F44" s="4" t="s">
        <v>13</v>
      </c>
      <c r="G44" s="4">
        <v>8</v>
      </c>
      <c r="H44" s="4">
        <v>50000</v>
      </c>
      <c r="I44" s="4">
        <f>G44*H44</f>
        <v>400000</v>
      </c>
    </row>
    <row r="45" spans="3:9" ht="28.9" hidden="1" customHeight="1" x14ac:dyDescent="0.2">
      <c r="C45" s="3">
        <v>45337</v>
      </c>
      <c r="D45" s="4" t="s">
        <v>20</v>
      </c>
      <c r="E45" s="4" t="s">
        <v>18</v>
      </c>
      <c r="F45" s="4" t="s">
        <v>16</v>
      </c>
      <c r="G45" s="4">
        <v>11</v>
      </c>
      <c r="H45" s="4">
        <v>20000</v>
      </c>
      <c r="I45" s="4">
        <f>G45*H45</f>
        <v>220000</v>
      </c>
    </row>
    <row r="46" spans="3:9" ht="28.9" hidden="1" customHeight="1" x14ac:dyDescent="0.2">
      <c r="C46" s="3">
        <v>45338</v>
      </c>
      <c r="D46" s="4" t="s">
        <v>8</v>
      </c>
      <c r="E46" s="4" t="s">
        <v>21</v>
      </c>
      <c r="F46" s="4" t="s">
        <v>19</v>
      </c>
      <c r="G46" s="4">
        <v>14</v>
      </c>
      <c r="H46" s="4">
        <v>30000</v>
      </c>
      <c r="I46" s="4">
        <f>G46*H46</f>
        <v>420000</v>
      </c>
    </row>
    <row r="47" spans="3:9" ht="28.9" hidden="1" customHeight="1" x14ac:dyDescent="0.2">
      <c r="C47" s="3">
        <v>45339</v>
      </c>
      <c r="D47" s="4" t="s">
        <v>11</v>
      </c>
      <c r="E47" s="4" t="s">
        <v>23</v>
      </c>
      <c r="F47" s="4" t="s">
        <v>10</v>
      </c>
      <c r="G47" s="4">
        <v>10</v>
      </c>
      <c r="H47" s="4">
        <v>70000</v>
      </c>
      <c r="I47" s="4">
        <f>G47*H47</f>
        <v>700000</v>
      </c>
    </row>
    <row r="48" spans="3:9" ht="28.9" hidden="1" customHeight="1" x14ac:dyDescent="0.2">
      <c r="C48" s="3">
        <v>45340</v>
      </c>
      <c r="D48" s="4" t="s">
        <v>14</v>
      </c>
      <c r="E48" s="4" t="s">
        <v>15</v>
      </c>
      <c r="F48" s="4" t="s">
        <v>13</v>
      </c>
      <c r="G48" s="4">
        <v>9</v>
      </c>
      <c r="H48" s="4">
        <v>50000</v>
      </c>
      <c r="I48" s="4">
        <f>G48*H48</f>
        <v>450000</v>
      </c>
    </row>
    <row r="49" spans="3:9" ht="28.9" hidden="1" customHeight="1" x14ac:dyDescent="0.2">
      <c r="C49" s="3">
        <v>45341</v>
      </c>
      <c r="D49" s="4" t="s">
        <v>17</v>
      </c>
      <c r="E49" s="4" t="s">
        <v>18</v>
      </c>
      <c r="F49" s="4" t="s">
        <v>16</v>
      </c>
      <c r="G49" s="4">
        <v>13</v>
      </c>
      <c r="H49" s="4">
        <v>20000</v>
      </c>
      <c r="I49" s="4">
        <f>G49*H49</f>
        <v>260000</v>
      </c>
    </row>
    <row r="50" spans="3:9" ht="28.9" hidden="1" customHeight="1" x14ac:dyDescent="0.2">
      <c r="C50" s="3">
        <v>45342</v>
      </c>
      <c r="D50" s="4" t="s">
        <v>20</v>
      </c>
      <c r="E50" s="4" t="s">
        <v>21</v>
      </c>
      <c r="F50" s="4" t="s">
        <v>19</v>
      </c>
      <c r="G50" s="4">
        <v>8</v>
      </c>
      <c r="H50" s="4">
        <v>30000</v>
      </c>
      <c r="I50" s="4">
        <f>G50*H50</f>
        <v>240000</v>
      </c>
    </row>
    <row r="51" spans="3:9" ht="28.9" hidden="1" customHeight="1" x14ac:dyDescent="0.2">
      <c r="C51" s="3">
        <v>45343</v>
      </c>
      <c r="D51" s="4" t="s">
        <v>22</v>
      </c>
      <c r="E51" s="4" t="s">
        <v>23</v>
      </c>
      <c r="F51" s="4" t="s">
        <v>10</v>
      </c>
      <c r="G51" s="4">
        <v>12</v>
      </c>
      <c r="H51" s="4">
        <v>70000</v>
      </c>
      <c r="I51" s="4">
        <f>G51*H51</f>
        <v>840000</v>
      </c>
    </row>
    <row r="52" spans="3:9" ht="28.9" hidden="1" customHeight="1" x14ac:dyDescent="0.2">
      <c r="C52" s="3">
        <v>45344</v>
      </c>
      <c r="D52" s="4" t="s">
        <v>11</v>
      </c>
      <c r="E52" s="4" t="s">
        <v>15</v>
      </c>
      <c r="F52" s="4" t="s">
        <v>13</v>
      </c>
      <c r="G52" s="4">
        <v>7</v>
      </c>
      <c r="H52" s="4">
        <v>50000</v>
      </c>
      <c r="I52" s="4">
        <f>G52*H52</f>
        <v>350000</v>
      </c>
    </row>
    <row r="53" spans="3:9" ht="28.9" hidden="1" customHeight="1" x14ac:dyDescent="0.2">
      <c r="C53" s="3">
        <v>45345</v>
      </c>
      <c r="D53" s="4" t="s">
        <v>14</v>
      </c>
      <c r="E53" s="4" t="s">
        <v>18</v>
      </c>
      <c r="F53" s="4" t="s">
        <v>16</v>
      </c>
      <c r="G53" s="4">
        <v>9</v>
      </c>
      <c r="H53" s="4">
        <v>20000</v>
      </c>
      <c r="I53" s="4">
        <f>G53*H53</f>
        <v>180000</v>
      </c>
    </row>
    <row r="54" spans="3:9" ht="27.75" x14ac:dyDescent="0.2">
      <c r="C54" s="3">
        <v>45346</v>
      </c>
      <c r="D54" s="4" t="s">
        <v>8</v>
      </c>
      <c r="E54" s="4" t="s">
        <v>9</v>
      </c>
      <c r="F54" s="4" t="s">
        <v>19</v>
      </c>
      <c r="G54" s="4">
        <v>12</v>
      </c>
      <c r="H54" s="4">
        <v>30000</v>
      </c>
      <c r="I54" s="4">
        <f>G54*H54</f>
        <v>360000</v>
      </c>
    </row>
    <row r="55" spans="3:9" ht="14.45" hidden="1" customHeight="1" x14ac:dyDescent="0.2">
      <c r="C55" s="3">
        <v>45347</v>
      </c>
      <c r="D55" s="4" t="s">
        <v>20</v>
      </c>
      <c r="E55" s="4" t="s">
        <v>12</v>
      </c>
      <c r="F55" s="4" t="s">
        <v>10</v>
      </c>
      <c r="G55" s="4">
        <v>5</v>
      </c>
      <c r="H55" s="4">
        <v>70000</v>
      </c>
      <c r="I55" s="4">
        <f>G55*H55</f>
        <v>350000</v>
      </c>
    </row>
    <row r="56" spans="3:9" ht="27.75" x14ac:dyDescent="0.2">
      <c r="C56" s="3">
        <v>45352</v>
      </c>
      <c r="D56" s="4" t="s">
        <v>22</v>
      </c>
      <c r="E56" s="4" t="s">
        <v>9</v>
      </c>
      <c r="F56" s="4" t="s">
        <v>10</v>
      </c>
      <c r="G56" s="4">
        <v>12</v>
      </c>
      <c r="H56" s="4">
        <v>70000</v>
      </c>
      <c r="I56" s="4">
        <f>G56*H56</f>
        <v>840000</v>
      </c>
    </row>
    <row r="57" spans="3:9" ht="27.75" x14ac:dyDescent="0.2">
      <c r="C57" s="3">
        <v>45353</v>
      </c>
      <c r="D57" s="4" t="s">
        <v>11</v>
      </c>
      <c r="E57" s="4" t="s">
        <v>9</v>
      </c>
      <c r="F57" s="4" t="s">
        <v>13</v>
      </c>
      <c r="G57" s="4">
        <v>8</v>
      </c>
      <c r="H57" s="4">
        <v>50000</v>
      </c>
      <c r="I57" s="4">
        <f>G57*H57</f>
        <v>400000</v>
      </c>
    </row>
    <row r="58" spans="3:9" ht="28.9" hidden="1" customHeight="1" x14ac:dyDescent="0.2">
      <c r="C58" s="3">
        <v>45354</v>
      </c>
      <c r="D58" s="4" t="s">
        <v>14</v>
      </c>
      <c r="E58" s="4" t="s">
        <v>21</v>
      </c>
      <c r="F58" s="4" t="s">
        <v>16</v>
      </c>
      <c r="G58" s="4">
        <v>7</v>
      </c>
      <c r="H58" s="4">
        <v>20000</v>
      </c>
      <c r="I58" s="4">
        <f>G58*H58</f>
        <v>140000</v>
      </c>
    </row>
    <row r="59" spans="3:9" ht="28.9" hidden="1" customHeight="1" x14ac:dyDescent="0.2">
      <c r="C59" s="3">
        <v>45355</v>
      </c>
      <c r="D59" s="4" t="s">
        <v>17</v>
      </c>
      <c r="E59" s="4" t="s">
        <v>23</v>
      </c>
      <c r="F59" s="4" t="s">
        <v>19</v>
      </c>
      <c r="G59" s="4">
        <v>9</v>
      </c>
      <c r="H59" s="4">
        <v>30000</v>
      </c>
      <c r="I59" s="4">
        <f>G59*H59</f>
        <v>270000</v>
      </c>
    </row>
    <row r="60" spans="3:9" ht="28.9" hidden="1" customHeight="1" x14ac:dyDescent="0.2">
      <c r="C60" s="3">
        <v>45356</v>
      </c>
      <c r="D60" s="4" t="s">
        <v>20</v>
      </c>
      <c r="E60" s="4" t="s">
        <v>21</v>
      </c>
      <c r="F60" s="4" t="s">
        <v>10</v>
      </c>
      <c r="G60" s="4">
        <v>6</v>
      </c>
      <c r="H60" s="4">
        <v>70000</v>
      </c>
      <c r="I60" s="4">
        <f>G60*H60</f>
        <v>420000</v>
      </c>
    </row>
    <row r="61" spans="3:9" ht="28.9" hidden="1" customHeight="1" x14ac:dyDescent="0.2">
      <c r="C61" s="3">
        <v>45357</v>
      </c>
      <c r="D61" s="4" t="s">
        <v>8</v>
      </c>
      <c r="E61" s="4" t="s">
        <v>23</v>
      </c>
      <c r="F61" s="4" t="s">
        <v>13</v>
      </c>
      <c r="G61" s="4">
        <v>10</v>
      </c>
      <c r="H61" s="4">
        <v>50000</v>
      </c>
      <c r="I61" s="4">
        <f>G61*H61</f>
        <v>500000</v>
      </c>
    </row>
    <row r="62" spans="3:9" ht="28.9" hidden="1" customHeight="1" x14ac:dyDescent="0.2">
      <c r="C62" s="3">
        <v>45358</v>
      </c>
      <c r="D62" s="4" t="s">
        <v>11</v>
      </c>
      <c r="E62" s="4" t="s">
        <v>15</v>
      </c>
      <c r="F62" s="4" t="s">
        <v>16</v>
      </c>
      <c r="G62" s="4">
        <v>8</v>
      </c>
      <c r="H62" s="4">
        <v>20000</v>
      </c>
      <c r="I62" s="4">
        <f>G62*H62</f>
        <v>160000</v>
      </c>
    </row>
    <row r="63" spans="3:9" ht="28.9" hidden="1" customHeight="1" x14ac:dyDescent="0.2">
      <c r="C63" s="3">
        <v>45359</v>
      </c>
      <c r="D63" s="4" t="s">
        <v>8</v>
      </c>
      <c r="E63" s="4" t="s">
        <v>18</v>
      </c>
      <c r="F63" s="4" t="s">
        <v>19</v>
      </c>
      <c r="G63" s="4">
        <v>13</v>
      </c>
      <c r="H63" s="4">
        <v>30000</v>
      </c>
      <c r="I63" s="4">
        <f>G63*H63</f>
        <v>390000</v>
      </c>
    </row>
    <row r="64" spans="3:9" ht="27.75" x14ac:dyDescent="0.2">
      <c r="C64" s="3">
        <v>45360</v>
      </c>
      <c r="D64" s="4" t="s">
        <v>17</v>
      </c>
      <c r="E64" s="4" t="s">
        <v>9</v>
      </c>
      <c r="F64" s="4" t="s">
        <v>10</v>
      </c>
      <c r="G64" s="4">
        <v>9</v>
      </c>
      <c r="H64" s="4">
        <v>70000</v>
      </c>
      <c r="I64" s="4">
        <f>G64*H64</f>
        <v>630000</v>
      </c>
    </row>
    <row r="65" spans="3:9" ht="28.9" hidden="1" customHeight="1" x14ac:dyDescent="0.2">
      <c r="C65" s="3">
        <v>45361</v>
      </c>
      <c r="D65" s="4" t="s">
        <v>20</v>
      </c>
      <c r="E65" s="4" t="s">
        <v>15</v>
      </c>
      <c r="F65" s="4" t="s">
        <v>13</v>
      </c>
      <c r="G65" s="4">
        <v>5</v>
      </c>
      <c r="H65" s="4">
        <v>50000</v>
      </c>
      <c r="I65" s="4">
        <f>G65*H65</f>
        <v>250000</v>
      </c>
    </row>
    <row r="66" spans="3:9" ht="14.45" hidden="1" customHeight="1" x14ac:dyDescent="0.2">
      <c r="C66" s="3">
        <v>45362</v>
      </c>
      <c r="D66" s="4" t="s">
        <v>22</v>
      </c>
      <c r="E66" s="4" t="s">
        <v>12</v>
      </c>
      <c r="F66" s="4" t="s">
        <v>16</v>
      </c>
      <c r="G66" s="4">
        <v>11</v>
      </c>
      <c r="H66" s="4">
        <v>20000</v>
      </c>
      <c r="I66" s="4">
        <f>G66*H66</f>
        <v>220000</v>
      </c>
    </row>
    <row r="67" spans="3:9" ht="28.9" hidden="1" customHeight="1" x14ac:dyDescent="0.2">
      <c r="C67" s="3">
        <v>45363</v>
      </c>
      <c r="D67" s="4" t="s">
        <v>11</v>
      </c>
      <c r="E67" s="4" t="s">
        <v>15</v>
      </c>
      <c r="F67" s="4" t="s">
        <v>19</v>
      </c>
      <c r="G67" s="4">
        <v>14</v>
      </c>
      <c r="H67" s="4">
        <v>30000</v>
      </c>
      <c r="I67" s="4">
        <f>G67*H67</f>
        <v>420000</v>
      </c>
    </row>
    <row r="68" spans="3:9" ht="28.9" hidden="1" customHeight="1" x14ac:dyDescent="0.2">
      <c r="C68" s="3">
        <v>45364</v>
      </c>
      <c r="D68" s="4" t="s">
        <v>14</v>
      </c>
      <c r="E68" s="4" t="s">
        <v>18</v>
      </c>
      <c r="F68" s="4" t="s">
        <v>10</v>
      </c>
      <c r="G68" s="4">
        <v>10</v>
      </c>
      <c r="H68" s="4">
        <v>70000</v>
      </c>
      <c r="I68" s="4">
        <f>G68*H68</f>
        <v>700000</v>
      </c>
    </row>
    <row r="69" spans="3:9" ht="28.9" hidden="1" customHeight="1" x14ac:dyDescent="0.2">
      <c r="C69" s="3">
        <v>45365</v>
      </c>
      <c r="D69" s="4" t="s">
        <v>17</v>
      </c>
      <c r="E69" s="4" t="s">
        <v>21</v>
      </c>
      <c r="F69" s="4" t="s">
        <v>13</v>
      </c>
      <c r="G69" s="4">
        <v>6</v>
      </c>
      <c r="H69" s="4">
        <v>50000</v>
      </c>
      <c r="I69" s="4">
        <f>G69*H69</f>
        <v>300000</v>
      </c>
    </row>
    <row r="70" spans="3:9" ht="28.9" hidden="1" customHeight="1" x14ac:dyDescent="0.2">
      <c r="C70" s="3">
        <v>45366</v>
      </c>
      <c r="D70" s="4" t="s">
        <v>8</v>
      </c>
      <c r="E70" s="4" t="s">
        <v>23</v>
      </c>
      <c r="F70" s="4" t="s">
        <v>16</v>
      </c>
      <c r="G70" s="4">
        <v>8</v>
      </c>
      <c r="H70" s="4">
        <v>20000</v>
      </c>
      <c r="I70" s="4">
        <f>G70*H70</f>
        <v>160000</v>
      </c>
    </row>
    <row r="71" spans="3:9" ht="28.9" hidden="1" customHeight="1" x14ac:dyDescent="0.2">
      <c r="C71" s="3">
        <v>45367</v>
      </c>
      <c r="D71" s="4" t="s">
        <v>22</v>
      </c>
      <c r="E71" s="4" t="s">
        <v>15</v>
      </c>
      <c r="F71" s="4" t="s">
        <v>19</v>
      </c>
      <c r="G71" s="4">
        <v>12</v>
      </c>
      <c r="H71" s="4">
        <v>30000</v>
      </c>
      <c r="I71" s="4">
        <f>G71*H71</f>
        <v>360000</v>
      </c>
    </row>
    <row r="72" spans="3:9" ht="28.9" hidden="1" customHeight="1" x14ac:dyDescent="0.2">
      <c r="C72" s="3">
        <v>45368</v>
      </c>
      <c r="D72" s="4" t="s">
        <v>11</v>
      </c>
      <c r="E72" s="4" t="s">
        <v>18</v>
      </c>
      <c r="F72" s="4" t="s">
        <v>10</v>
      </c>
      <c r="G72" s="4">
        <v>9</v>
      </c>
      <c r="H72" s="4">
        <v>70000</v>
      </c>
      <c r="I72" s="4">
        <f>G72*H72</f>
        <v>630000</v>
      </c>
    </row>
    <row r="73" spans="3:9" ht="14.45" hidden="1" customHeight="1" x14ac:dyDescent="0.2">
      <c r="C73" s="3">
        <v>45369</v>
      </c>
      <c r="D73" s="4" t="s">
        <v>8</v>
      </c>
      <c r="E73" s="4" t="s">
        <v>12</v>
      </c>
      <c r="F73" s="4" t="s">
        <v>13</v>
      </c>
      <c r="G73" s="4">
        <v>7</v>
      </c>
      <c r="H73" s="4">
        <v>50000</v>
      </c>
      <c r="I73" s="4">
        <f>G73*H73</f>
        <v>350000</v>
      </c>
    </row>
    <row r="74" spans="3:9" ht="28.9" hidden="1" customHeight="1" x14ac:dyDescent="0.2">
      <c r="C74" s="3">
        <v>45370</v>
      </c>
      <c r="D74" s="4" t="s">
        <v>17</v>
      </c>
      <c r="E74" s="4" t="s">
        <v>15</v>
      </c>
      <c r="F74" s="4" t="s">
        <v>16</v>
      </c>
      <c r="G74" s="4">
        <v>14</v>
      </c>
      <c r="H74" s="4">
        <v>20000</v>
      </c>
      <c r="I74" s="4">
        <f>G74*H74</f>
        <v>280000</v>
      </c>
    </row>
    <row r="75" spans="3:9" ht="28.9" hidden="1" customHeight="1" x14ac:dyDescent="0.2">
      <c r="C75" s="3">
        <v>45371</v>
      </c>
      <c r="D75" s="4" t="s">
        <v>20</v>
      </c>
      <c r="E75" s="4" t="s">
        <v>18</v>
      </c>
      <c r="F75" s="4" t="s">
        <v>19</v>
      </c>
      <c r="G75" s="4">
        <v>8</v>
      </c>
      <c r="H75" s="4">
        <v>30000</v>
      </c>
      <c r="I75" s="4">
        <f>G75*H75</f>
        <v>240000</v>
      </c>
    </row>
    <row r="76" spans="3:9" ht="28.9" hidden="1" customHeight="1" x14ac:dyDescent="0.2">
      <c r="C76" s="3">
        <v>45372</v>
      </c>
      <c r="D76" s="4" t="s">
        <v>22</v>
      </c>
      <c r="E76" s="4" t="s">
        <v>21</v>
      </c>
      <c r="F76" s="4" t="s">
        <v>10</v>
      </c>
      <c r="G76" s="4">
        <v>11</v>
      </c>
      <c r="H76" s="4">
        <v>70000</v>
      </c>
      <c r="I76" s="4">
        <f>G76*H76</f>
        <v>770000</v>
      </c>
    </row>
    <row r="77" spans="3:9" ht="28.9" hidden="1" customHeight="1" x14ac:dyDescent="0.2">
      <c r="C77" s="3">
        <v>45373</v>
      </c>
      <c r="D77" s="4" t="s">
        <v>8</v>
      </c>
      <c r="E77" s="4" t="s">
        <v>23</v>
      </c>
      <c r="F77" s="4" t="s">
        <v>13</v>
      </c>
      <c r="G77" s="4">
        <v>5</v>
      </c>
      <c r="H77" s="4">
        <v>50000</v>
      </c>
      <c r="I77" s="4">
        <f>G77*H77</f>
        <v>250000</v>
      </c>
    </row>
    <row r="78" spans="3:9" ht="28.9" hidden="1" customHeight="1" x14ac:dyDescent="0.2">
      <c r="C78" s="3">
        <v>45374</v>
      </c>
      <c r="D78" s="4" t="s">
        <v>14</v>
      </c>
      <c r="E78" s="4" t="s">
        <v>15</v>
      </c>
      <c r="F78" s="4" t="s">
        <v>16</v>
      </c>
      <c r="G78" s="4">
        <v>10</v>
      </c>
      <c r="H78" s="4">
        <v>20000</v>
      </c>
      <c r="I78" s="4">
        <f>G78*H78</f>
        <v>200000</v>
      </c>
    </row>
    <row r="79" spans="3:9" ht="28.9" hidden="1" customHeight="1" x14ac:dyDescent="0.2">
      <c r="C79" s="3">
        <v>45375</v>
      </c>
      <c r="D79" s="4" t="s">
        <v>17</v>
      </c>
      <c r="E79" s="4" t="s">
        <v>18</v>
      </c>
      <c r="F79" s="4" t="s">
        <v>19</v>
      </c>
      <c r="G79" s="4">
        <v>9</v>
      </c>
      <c r="H79" s="4">
        <v>30000</v>
      </c>
      <c r="I79" s="4">
        <f>G79*H79</f>
        <v>270000</v>
      </c>
    </row>
    <row r="80" spans="3:9" ht="28.9" hidden="1" customHeight="1" x14ac:dyDescent="0.2">
      <c r="C80" s="3">
        <v>45376</v>
      </c>
      <c r="D80" s="4" t="s">
        <v>20</v>
      </c>
      <c r="E80" s="4" t="s">
        <v>23</v>
      </c>
      <c r="F80" s="4" t="s">
        <v>10</v>
      </c>
      <c r="G80" s="4">
        <v>10</v>
      </c>
      <c r="H80" s="4">
        <v>70000</v>
      </c>
      <c r="I80" s="4">
        <f>G80*H80</f>
        <v>700000</v>
      </c>
    </row>
    <row r="81" spans="2:9" ht="28.9" hidden="1" customHeight="1" x14ac:dyDescent="0.2">
      <c r="C81" s="3">
        <v>45381</v>
      </c>
      <c r="D81" s="4" t="s">
        <v>8</v>
      </c>
      <c r="E81" s="4" t="s">
        <v>18</v>
      </c>
      <c r="F81" s="4" t="s">
        <v>19</v>
      </c>
      <c r="G81" s="4">
        <v>5</v>
      </c>
      <c r="H81" s="4">
        <v>30000</v>
      </c>
      <c r="I81" s="4">
        <f>G81*H81</f>
        <v>150000</v>
      </c>
    </row>
    <row r="82" spans="2:9" x14ac:dyDescent="0.2">
      <c r="I82" s="29">
        <f>SUBTOTAL(9,I6:I81)</f>
        <v>5130000</v>
      </c>
    </row>
    <row r="89" spans="2:9" x14ac:dyDescent="0.2">
      <c r="B89" s="41" t="s">
        <v>0</v>
      </c>
      <c r="C89" s="41"/>
      <c r="D89" s="41"/>
      <c r="E89" s="41"/>
      <c r="F89" s="41"/>
      <c r="G89" s="41"/>
      <c r="H89" s="41"/>
    </row>
    <row r="90" spans="2:9" x14ac:dyDescent="0.2">
      <c r="B90" s="41"/>
      <c r="C90" s="41"/>
      <c r="D90" s="41"/>
      <c r="E90" s="41"/>
      <c r="F90" s="41"/>
      <c r="G90" s="41"/>
      <c r="H90" s="41"/>
    </row>
    <row r="91" spans="2:9" ht="41.25" x14ac:dyDescent="0.2">
      <c r="B91" s="2" t="s">
        <v>1</v>
      </c>
      <c r="C91" s="2" t="s">
        <v>2</v>
      </c>
      <c r="D91" s="2" t="s">
        <v>3</v>
      </c>
      <c r="E91" s="2" t="s">
        <v>4</v>
      </c>
      <c r="F91" s="2" t="s">
        <v>5</v>
      </c>
      <c r="G91" s="2" t="s">
        <v>6</v>
      </c>
      <c r="H91" s="2" t="s">
        <v>7</v>
      </c>
    </row>
    <row r="92" spans="2:9" ht="27.75" x14ac:dyDescent="0.2">
      <c r="B92" s="3">
        <v>45296</v>
      </c>
      <c r="C92" s="4" t="s">
        <v>8</v>
      </c>
      <c r="D92" s="4" t="s">
        <v>9</v>
      </c>
      <c r="E92" s="4" t="s">
        <v>10</v>
      </c>
      <c r="F92" s="4">
        <v>5</v>
      </c>
      <c r="G92" s="4">
        <v>70000</v>
      </c>
      <c r="H92" s="4">
        <f>F92*G92</f>
        <v>350000</v>
      </c>
    </row>
    <row r="93" spans="2:9" x14ac:dyDescent="0.2">
      <c r="B93" s="3">
        <v>45297</v>
      </c>
      <c r="C93" s="4" t="s">
        <v>11</v>
      </c>
      <c r="D93" s="4" t="s">
        <v>12</v>
      </c>
      <c r="E93" s="4" t="s">
        <v>13</v>
      </c>
      <c r="F93" s="4">
        <v>10</v>
      </c>
      <c r="G93" s="4">
        <v>50000</v>
      </c>
      <c r="H93" s="4">
        <f>F93*G93</f>
        <v>500000</v>
      </c>
    </row>
    <row r="94" spans="2:9" ht="27.75" x14ac:dyDescent="0.2">
      <c r="B94" s="3">
        <v>45298</v>
      </c>
      <c r="C94" s="4" t="s">
        <v>14</v>
      </c>
      <c r="D94" s="4" t="s">
        <v>15</v>
      </c>
      <c r="E94" s="4" t="s">
        <v>16</v>
      </c>
      <c r="F94" s="4">
        <v>7</v>
      </c>
      <c r="G94" s="4">
        <v>20000</v>
      </c>
      <c r="H94" s="4">
        <f>F94*G94</f>
        <v>140000</v>
      </c>
    </row>
    <row r="95" spans="2:9" ht="27.75" x14ac:dyDescent="0.2">
      <c r="B95" s="3">
        <v>45299</v>
      </c>
      <c r="C95" s="4" t="s">
        <v>17</v>
      </c>
      <c r="D95" s="4" t="s">
        <v>18</v>
      </c>
      <c r="E95" s="4" t="s">
        <v>19</v>
      </c>
      <c r="F95" s="4">
        <v>15</v>
      </c>
      <c r="G95" s="4">
        <v>30000</v>
      </c>
      <c r="H95" s="4">
        <f>F95*G95</f>
        <v>450000</v>
      </c>
    </row>
    <row r="96" spans="2:9" x14ac:dyDescent="0.2">
      <c r="B96" s="3">
        <v>45300</v>
      </c>
      <c r="C96" s="4" t="s">
        <v>20</v>
      </c>
      <c r="D96" s="4" t="s">
        <v>21</v>
      </c>
      <c r="E96" s="4" t="s">
        <v>10</v>
      </c>
      <c r="F96" s="4">
        <v>3</v>
      </c>
      <c r="G96" s="4">
        <v>70000</v>
      </c>
      <c r="H96" s="4">
        <f>F96*G96</f>
        <v>210000</v>
      </c>
    </row>
    <row r="97" spans="2:8" ht="27.75" x14ac:dyDescent="0.2">
      <c r="B97" s="3">
        <v>45301</v>
      </c>
      <c r="C97" s="4" t="s">
        <v>22</v>
      </c>
      <c r="D97" s="4" t="s">
        <v>23</v>
      </c>
      <c r="E97" s="4" t="s">
        <v>13</v>
      </c>
      <c r="F97" s="4">
        <v>6</v>
      </c>
      <c r="G97" s="4">
        <v>50000</v>
      </c>
      <c r="H97" s="4">
        <f>F97*G97</f>
        <v>300000</v>
      </c>
    </row>
    <row r="98" spans="2:8" ht="27.75" x14ac:dyDescent="0.2">
      <c r="B98" s="3">
        <v>45302</v>
      </c>
      <c r="C98" s="4" t="s">
        <v>11</v>
      </c>
      <c r="D98" s="4" t="s">
        <v>15</v>
      </c>
      <c r="E98" s="4" t="s">
        <v>16</v>
      </c>
      <c r="F98" s="4">
        <v>4</v>
      </c>
      <c r="G98" s="4">
        <v>20000</v>
      </c>
      <c r="H98" s="4">
        <f>F98*G98</f>
        <v>80000</v>
      </c>
    </row>
    <row r="99" spans="2:8" ht="27.75" x14ac:dyDescent="0.2">
      <c r="B99" s="3">
        <v>45303</v>
      </c>
      <c r="C99" s="4" t="s">
        <v>14</v>
      </c>
      <c r="D99" s="4" t="s">
        <v>18</v>
      </c>
      <c r="E99" s="4" t="s">
        <v>19</v>
      </c>
      <c r="F99" s="4">
        <v>10</v>
      </c>
      <c r="G99" s="4">
        <v>30000</v>
      </c>
      <c r="H99" s="4">
        <f>F99*G99</f>
        <v>300000</v>
      </c>
    </row>
    <row r="100" spans="2:8" ht="27.75" x14ac:dyDescent="0.2">
      <c r="B100" s="3">
        <v>45304</v>
      </c>
      <c r="C100" s="4" t="s">
        <v>8</v>
      </c>
      <c r="D100" s="4" t="s">
        <v>9</v>
      </c>
      <c r="E100" s="4" t="s">
        <v>10</v>
      </c>
      <c r="F100" s="4">
        <v>8</v>
      </c>
      <c r="G100" s="4">
        <v>70000</v>
      </c>
      <c r="H100" s="4">
        <f>F100*G100</f>
        <v>560000</v>
      </c>
    </row>
    <row r="101" spans="2:8" ht="27.75" x14ac:dyDescent="0.2">
      <c r="B101" s="3">
        <v>45305</v>
      </c>
      <c r="C101" s="4" t="s">
        <v>20</v>
      </c>
      <c r="D101" s="4" t="s">
        <v>9</v>
      </c>
      <c r="E101" s="4" t="s">
        <v>13</v>
      </c>
      <c r="F101" s="4">
        <v>12</v>
      </c>
      <c r="G101" s="4">
        <v>50000</v>
      </c>
      <c r="H101" s="4">
        <f>F101*G101</f>
        <v>600000</v>
      </c>
    </row>
    <row r="102" spans="2:8" x14ac:dyDescent="0.2">
      <c r="B102" s="3">
        <v>45306</v>
      </c>
      <c r="C102" s="4" t="s">
        <v>22</v>
      </c>
      <c r="D102" s="4" t="s">
        <v>12</v>
      </c>
      <c r="E102" s="4" t="s">
        <v>16</v>
      </c>
      <c r="F102" s="4">
        <v>9</v>
      </c>
      <c r="G102" s="4">
        <v>20000</v>
      </c>
      <c r="H102" s="4">
        <f>F102*G102</f>
        <v>180000</v>
      </c>
    </row>
    <row r="103" spans="2:8" ht="27.75" x14ac:dyDescent="0.2">
      <c r="B103" s="3">
        <v>45307</v>
      </c>
      <c r="C103" s="4" t="s">
        <v>11</v>
      </c>
      <c r="D103" s="4" t="s">
        <v>15</v>
      </c>
      <c r="E103" s="4" t="s">
        <v>19</v>
      </c>
      <c r="F103" s="4">
        <v>5</v>
      </c>
      <c r="G103" s="4">
        <v>30000</v>
      </c>
      <c r="H103" s="4">
        <f>F103*G103</f>
        <v>150000</v>
      </c>
    </row>
    <row r="104" spans="2:8" ht="27.75" x14ac:dyDescent="0.2">
      <c r="B104" s="3">
        <v>45308</v>
      </c>
      <c r="C104" s="4" t="s">
        <v>14</v>
      </c>
      <c r="D104" s="4" t="s">
        <v>18</v>
      </c>
      <c r="E104" s="4" t="s">
        <v>10</v>
      </c>
      <c r="F104" s="4">
        <v>11</v>
      </c>
      <c r="G104" s="4">
        <v>70000</v>
      </c>
      <c r="H104" s="4">
        <f>F104*G104</f>
        <v>770000</v>
      </c>
    </row>
    <row r="105" spans="2:8" x14ac:dyDescent="0.2">
      <c r="B105" s="3">
        <v>45309</v>
      </c>
      <c r="C105" s="4" t="s">
        <v>17</v>
      </c>
      <c r="D105" s="4" t="s">
        <v>21</v>
      </c>
      <c r="E105" s="4" t="s">
        <v>13</v>
      </c>
      <c r="F105" s="4">
        <v>7</v>
      </c>
      <c r="G105" s="4">
        <v>50000</v>
      </c>
      <c r="H105" s="4">
        <f>F105*G105</f>
        <v>350000</v>
      </c>
    </row>
    <row r="106" spans="2:8" ht="27.75" x14ac:dyDescent="0.2">
      <c r="B106" s="3">
        <v>45310</v>
      </c>
      <c r="C106" s="4" t="s">
        <v>20</v>
      </c>
      <c r="D106" s="4" t="s">
        <v>23</v>
      </c>
      <c r="E106" s="4" t="s">
        <v>16</v>
      </c>
      <c r="F106" s="4">
        <v>6</v>
      </c>
      <c r="G106" s="4">
        <v>20000</v>
      </c>
      <c r="H106" s="4">
        <f>F106*G106</f>
        <v>120000</v>
      </c>
    </row>
    <row r="107" spans="2:8" ht="27.75" x14ac:dyDescent="0.2">
      <c r="B107" s="3">
        <v>45311</v>
      </c>
      <c r="C107" s="4" t="s">
        <v>22</v>
      </c>
      <c r="D107" s="4" t="s">
        <v>15</v>
      </c>
      <c r="E107" s="4" t="s">
        <v>19</v>
      </c>
      <c r="F107" s="4">
        <v>13</v>
      </c>
      <c r="G107" s="4">
        <v>30000</v>
      </c>
      <c r="H107" s="4">
        <f>F107*G107</f>
        <v>390000</v>
      </c>
    </row>
    <row r="108" spans="2:8" ht="27.75" x14ac:dyDescent="0.2">
      <c r="B108" s="3">
        <v>45312</v>
      </c>
      <c r="C108" s="4" t="s">
        <v>8</v>
      </c>
      <c r="D108" s="4" t="s">
        <v>18</v>
      </c>
      <c r="E108" s="4" t="s">
        <v>10</v>
      </c>
      <c r="F108" s="4">
        <v>9</v>
      </c>
      <c r="G108" s="4">
        <v>70000</v>
      </c>
      <c r="H108" s="4">
        <f>F108*G108</f>
        <v>630000</v>
      </c>
    </row>
    <row r="109" spans="2:8" x14ac:dyDescent="0.2">
      <c r="B109" s="3">
        <v>45313</v>
      </c>
      <c r="C109" s="4" t="s">
        <v>14</v>
      </c>
      <c r="D109" s="4" t="s">
        <v>21</v>
      </c>
      <c r="E109" s="4" t="s">
        <v>13</v>
      </c>
      <c r="F109" s="4">
        <v>8</v>
      </c>
      <c r="G109" s="4">
        <v>50000</v>
      </c>
      <c r="H109" s="4">
        <f>F109*G109</f>
        <v>400000</v>
      </c>
    </row>
    <row r="110" spans="2:8" ht="27.75" x14ac:dyDescent="0.2">
      <c r="B110" s="3">
        <v>45314</v>
      </c>
      <c r="C110" s="4" t="s">
        <v>17</v>
      </c>
      <c r="D110" s="4" t="s">
        <v>23</v>
      </c>
      <c r="E110" s="4" t="s">
        <v>16</v>
      </c>
      <c r="F110" s="4">
        <v>14</v>
      </c>
      <c r="G110" s="4">
        <v>20000</v>
      </c>
      <c r="H110" s="4">
        <f>F110*G110</f>
        <v>280000</v>
      </c>
    </row>
    <row r="111" spans="2:8" ht="27.75" x14ac:dyDescent="0.2">
      <c r="B111" s="3">
        <v>45315</v>
      </c>
      <c r="C111" s="4" t="s">
        <v>20</v>
      </c>
      <c r="D111" s="4" t="s">
        <v>15</v>
      </c>
      <c r="E111" s="4" t="s">
        <v>19</v>
      </c>
      <c r="F111" s="4">
        <v>7</v>
      </c>
      <c r="G111" s="4">
        <v>30000</v>
      </c>
      <c r="H111" s="4">
        <f>F111*G111</f>
        <v>210000</v>
      </c>
    </row>
    <row r="112" spans="2:8" ht="27.75" x14ac:dyDescent="0.2">
      <c r="B112" s="3">
        <v>45316</v>
      </c>
      <c r="C112" s="4" t="s">
        <v>22</v>
      </c>
      <c r="D112" s="4" t="s">
        <v>18</v>
      </c>
      <c r="E112" s="4" t="s">
        <v>10</v>
      </c>
      <c r="F112" s="4">
        <v>10</v>
      </c>
      <c r="G112" s="4">
        <v>70000</v>
      </c>
      <c r="H112" s="4">
        <f>F112*G112</f>
        <v>700000</v>
      </c>
    </row>
    <row r="113" spans="2:8" ht="27.75" x14ac:dyDescent="0.2">
      <c r="B113" s="3">
        <v>45317</v>
      </c>
      <c r="C113" s="4" t="s">
        <v>11</v>
      </c>
      <c r="D113" s="4" t="s">
        <v>9</v>
      </c>
      <c r="E113" s="4" t="s">
        <v>13</v>
      </c>
      <c r="F113" s="4">
        <v>5</v>
      </c>
      <c r="G113" s="4">
        <v>50000</v>
      </c>
      <c r="H113" s="4">
        <f>F113*G113</f>
        <v>250000</v>
      </c>
    </row>
    <row r="114" spans="2:8" x14ac:dyDescent="0.2">
      <c r="B114" s="3">
        <v>45318</v>
      </c>
      <c r="C114" s="4" t="s">
        <v>8</v>
      </c>
      <c r="D114" s="4" t="s">
        <v>12</v>
      </c>
      <c r="E114" s="4" t="s">
        <v>16</v>
      </c>
      <c r="F114" s="4">
        <v>8</v>
      </c>
      <c r="G114" s="4">
        <v>20000</v>
      </c>
      <c r="H114" s="4">
        <f>F114*G114</f>
        <v>160000</v>
      </c>
    </row>
    <row r="115" spans="2:8" ht="27.75" x14ac:dyDescent="0.2">
      <c r="B115" s="3">
        <v>45319</v>
      </c>
      <c r="C115" s="4" t="s">
        <v>17</v>
      </c>
      <c r="D115" s="4" t="s">
        <v>15</v>
      </c>
      <c r="E115" s="4" t="s">
        <v>19</v>
      </c>
      <c r="F115" s="4">
        <v>6</v>
      </c>
      <c r="G115" s="4">
        <v>30000</v>
      </c>
      <c r="H115" s="4">
        <f>F115*G115</f>
        <v>180000</v>
      </c>
    </row>
    <row r="116" spans="2:8" ht="27.75" x14ac:dyDescent="0.2">
      <c r="B116" s="3">
        <v>45320</v>
      </c>
      <c r="C116" s="4" t="s">
        <v>20</v>
      </c>
      <c r="D116" s="4" t="s">
        <v>18</v>
      </c>
      <c r="E116" s="4" t="s">
        <v>10</v>
      </c>
      <c r="F116" s="4">
        <v>7</v>
      </c>
      <c r="G116" s="4">
        <v>70000</v>
      </c>
      <c r="H116" s="4">
        <f>F116*G116</f>
        <v>490000</v>
      </c>
    </row>
    <row r="117" spans="2:8" x14ac:dyDescent="0.2">
      <c r="B117" s="3">
        <v>45323</v>
      </c>
      <c r="C117" s="4" t="s">
        <v>22</v>
      </c>
      <c r="D117" s="4" t="s">
        <v>21</v>
      </c>
      <c r="E117" s="4" t="s">
        <v>10</v>
      </c>
      <c r="F117" s="4">
        <v>8</v>
      </c>
      <c r="G117" s="4">
        <v>70000</v>
      </c>
      <c r="H117" s="4">
        <f>F117*G117</f>
        <v>560000</v>
      </c>
    </row>
    <row r="118" spans="2:8" ht="27.75" x14ac:dyDescent="0.2">
      <c r="B118" s="3">
        <v>45324</v>
      </c>
      <c r="C118" s="4" t="s">
        <v>11</v>
      </c>
      <c r="D118" s="4" t="s">
        <v>23</v>
      </c>
      <c r="E118" s="4" t="s">
        <v>13</v>
      </c>
      <c r="F118" s="4">
        <v>6</v>
      </c>
      <c r="G118" s="4">
        <v>50000</v>
      </c>
      <c r="H118" s="4">
        <f>F118*G118</f>
        <v>300000</v>
      </c>
    </row>
    <row r="119" spans="2:8" ht="27.75" x14ac:dyDescent="0.2">
      <c r="B119" s="3">
        <v>45325</v>
      </c>
      <c r="C119" s="4" t="s">
        <v>14</v>
      </c>
      <c r="D119" s="4" t="s">
        <v>15</v>
      </c>
      <c r="E119" s="4" t="s">
        <v>16</v>
      </c>
      <c r="F119" s="4">
        <v>10</v>
      </c>
      <c r="G119" s="4">
        <v>20000</v>
      </c>
      <c r="H119" s="4">
        <f>F119*G119</f>
        <v>200000</v>
      </c>
    </row>
    <row r="120" spans="2:8" ht="27.75" x14ac:dyDescent="0.2">
      <c r="B120" s="3">
        <v>45326</v>
      </c>
      <c r="C120" s="4" t="s">
        <v>17</v>
      </c>
      <c r="D120" s="4" t="s">
        <v>9</v>
      </c>
      <c r="E120" s="4" t="s">
        <v>19</v>
      </c>
      <c r="F120" s="4">
        <v>20</v>
      </c>
      <c r="G120" s="4">
        <v>30000</v>
      </c>
      <c r="H120" s="4">
        <f>F120*G120</f>
        <v>600000</v>
      </c>
    </row>
    <row r="121" spans="2:8" x14ac:dyDescent="0.2">
      <c r="B121" s="3">
        <v>45327</v>
      </c>
      <c r="C121" s="4" t="s">
        <v>8</v>
      </c>
      <c r="D121" s="4" t="s">
        <v>21</v>
      </c>
      <c r="E121" s="4" t="s">
        <v>10</v>
      </c>
      <c r="F121" s="4">
        <v>4</v>
      </c>
      <c r="G121" s="4">
        <v>70000</v>
      </c>
      <c r="H121" s="4">
        <f>F121*G121</f>
        <v>280000</v>
      </c>
    </row>
    <row r="122" spans="2:8" ht="27.75" x14ac:dyDescent="0.2">
      <c r="B122" s="3">
        <v>45328</v>
      </c>
      <c r="C122" s="4" t="s">
        <v>22</v>
      </c>
      <c r="D122" s="4" t="s">
        <v>23</v>
      </c>
      <c r="E122" s="4" t="s">
        <v>13</v>
      </c>
      <c r="F122" s="4">
        <v>9</v>
      </c>
      <c r="G122" s="4">
        <v>50000</v>
      </c>
      <c r="H122" s="4">
        <f>F122*G122</f>
        <v>450000</v>
      </c>
    </row>
    <row r="123" spans="2:8" x14ac:dyDescent="0.2">
      <c r="B123" s="3">
        <v>45329</v>
      </c>
      <c r="C123" s="4" t="s">
        <v>11</v>
      </c>
      <c r="D123" s="4" t="s">
        <v>21</v>
      </c>
      <c r="E123" s="4" t="s">
        <v>16</v>
      </c>
      <c r="F123" s="4">
        <v>5</v>
      </c>
      <c r="G123" s="4">
        <v>20000</v>
      </c>
      <c r="H123" s="4">
        <f>F123*G123</f>
        <v>100000</v>
      </c>
    </row>
    <row r="124" spans="2:8" ht="27.75" x14ac:dyDescent="0.2">
      <c r="B124" s="3">
        <v>45330</v>
      </c>
      <c r="C124" s="4" t="s">
        <v>8</v>
      </c>
      <c r="D124" s="4" t="s">
        <v>23</v>
      </c>
      <c r="E124" s="4" t="s">
        <v>19</v>
      </c>
      <c r="F124" s="4">
        <v>15</v>
      </c>
      <c r="G124" s="4">
        <v>30000</v>
      </c>
      <c r="H124" s="4">
        <f>F124*G124</f>
        <v>450000</v>
      </c>
    </row>
    <row r="125" spans="2:8" ht="27.75" x14ac:dyDescent="0.2">
      <c r="B125" s="3">
        <v>45331</v>
      </c>
      <c r="C125" s="4" t="s">
        <v>17</v>
      </c>
      <c r="D125" s="4" t="s">
        <v>15</v>
      </c>
      <c r="E125" s="4" t="s">
        <v>10</v>
      </c>
      <c r="F125" s="4">
        <v>7</v>
      </c>
      <c r="G125" s="4">
        <v>70000</v>
      </c>
      <c r="H125" s="4">
        <f>F125*G125</f>
        <v>490000</v>
      </c>
    </row>
    <row r="126" spans="2:8" ht="27.75" x14ac:dyDescent="0.2">
      <c r="B126" s="3">
        <v>45332</v>
      </c>
      <c r="C126" s="4" t="s">
        <v>20</v>
      </c>
      <c r="D126" s="4" t="s">
        <v>18</v>
      </c>
      <c r="E126" s="4" t="s">
        <v>13</v>
      </c>
      <c r="F126" s="4">
        <v>11</v>
      </c>
      <c r="G126" s="4">
        <v>50000</v>
      </c>
      <c r="H126" s="4">
        <f>F126*G126</f>
        <v>550000</v>
      </c>
    </row>
    <row r="127" spans="2:8" ht="27.75" x14ac:dyDescent="0.2">
      <c r="B127" s="3">
        <v>45333</v>
      </c>
      <c r="C127" s="4" t="s">
        <v>22</v>
      </c>
      <c r="D127" s="4" t="s">
        <v>9</v>
      </c>
      <c r="E127" s="4" t="s">
        <v>16</v>
      </c>
      <c r="F127" s="4">
        <v>12</v>
      </c>
      <c r="G127" s="4">
        <v>20000</v>
      </c>
      <c r="H127" s="4">
        <f>F127*G127</f>
        <v>240000</v>
      </c>
    </row>
    <row r="128" spans="2:8" ht="27.75" x14ac:dyDescent="0.2">
      <c r="B128" s="3">
        <v>45334</v>
      </c>
      <c r="C128" s="4" t="s">
        <v>11</v>
      </c>
      <c r="D128" s="4" t="s">
        <v>9</v>
      </c>
      <c r="E128" s="4" t="s">
        <v>19</v>
      </c>
      <c r="F128" s="4">
        <v>10</v>
      </c>
      <c r="G128" s="4">
        <v>30000</v>
      </c>
      <c r="H128" s="4">
        <f>F128*G128</f>
        <v>300000</v>
      </c>
    </row>
    <row r="129" spans="2:8" x14ac:dyDescent="0.2">
      <c r="B129" s="3">
        <v>45335</v>
      </c>
      <c r="C129" s="4" t="s">
        <v>14</v>
      </c>
      <c r="D129" s="4" t="s">
        <v>12</v>
      </c>
      <c r="E129" s="4" t="s">
        <v>10</v>
      </c>
      <c r="F129" s="4">
        <v>9</v>
      </c>
      <c r="G129" s="4">
        <v>70000</v>
      </c>
      <c r="H129" s="4">
        <f>F129*G129</f>
        <v>630000</v>
      </c>
    </row>
    <row r="130" spans="2:8" ht="27.75" x14ac:dyDescent="0.2">
      <c r="B130" s="3">
        <v>45336</v>
      </c>
      <c r="C130" s="4" t="s">
        <v>17</v>
      </c>
      <c r="D130" s="4" t="s">
        <v>15</v>
      </c>
      <c r="E130" s="4" t="s">
        <v>13</v>
      </c>
      <c r="F130" s="4">
        <v>8</v>
      </c>
      <c r="G130" s="4">
        <v>50000</v>
      </c>
      <c r="H130" s="4">
        <f>F130*G130</f>
        <v>400000</v>
      </c>
    </row>
    <row r="131" spans="2:8" ht="27.75" x14ac:dyDescent="0.2">
      <c r="B131" s="3">
        <v>45337</v>
      </c>
      <c r="C131" s="4" t="s">
        <v>20</v>
      </c>
      <c r="D131" s="4" t="s">
        <v>18</v>
      </c>
      <c r="E131" s="4" t="s">
        <v>16</v>
      </c>
      <c r="F131" s="4">
        <v>11</v>
      </c>
      <c r="G131" s="4">
        <v>20000</v>
      </c>
      <c r="H131" s="4">
        <f>F131*G131</f>
        <v>220000</v>
      </c>
    </row>
    <row r="132" spans="2:8" ht="27.75" x14ac:dyDescent="0.2">
      <c r="B132" s="3">
        <v>45338</v>
      </c>
      <c r="C132" s="4" t="s">
        <v>8</v>
      </c>
      <c r="D132" s="4" t="s">
        <v>21</v>
      </c>
      <c r="E132" s="4" t="s">
        <v>19</v>
      </c>
      <c r="F132" s="4">
        <v>14</v>
      </c>
      <c r="G132" s="4">
        <v>30000</v>
      </c>
      <c r="H132" s="4">
        <f>F132*G132</f>
        <v>420000</v>
      </c>
    </row>
    <row r="133" spans="2:8" ht="27.75" x14ac:dyDescent="0.2">
      <c r="B133" s="3">
        <v>45339</v>
      </c>
      <c r="C133" s="4" t="s">
        <v>11</v>
      </c>
      <c r="D133" s="4" t="s">
        <v>23</v>
      </c>
      <c r="E133" s="4" t="s">
        <v>10</v>
      </c>
      <c r="F133" s="4">
        <v>10</v>
      </c>
      <c r="G133" s="4">
        <v>70000</v>
      </c>
      <c r="H133" s="4">
        <f>F133*G133</f>
        <v>700000</v>
      </c>
    </row>
    <row r="134" spans="2:8" ht="27.75" x14ac:dyDescent="0.2">
      <c r="B134" s="3">
        <v>45340</v>
      </c>
      <c r="C134" s="4" t="s">
        <v>14</v>
      </c>
      <c r="D134" s="4" t="s">
        <v>15</v>
      </c>
      <c r="E134" s="4" t="s">
        <v>13</v>
      </c>
      <c r="F134" s="4">
        <v>9</v>
      </c>
      <c r="G134" s="4">
        <v>50000</v>
      </c>
      <c r="H134" s="4">
        <f>F134*G134</f>
        <v>450000</v>
      </c>
    </row>
    <row r="135" spans="2:8" ht="27.75" x14ac:dyDescent="0.2">
      <c r="B135" s="3">
        <v>45341</v>
      </c>
      <c r="C135" s="4" t="s">
        <v>17</v>
      </c>
      <c r="D135" s="4" t="s">
        <v>18</v>
      </c>
      <c r="E135" s="4" t="s">
        <v>16</v>
      </c>
      <c r="F135" s="4">
        <v>13</v>
      </c>
      <c r="G135" s="4">
        <v>20000</v>
      </c>
      <c r="H135" s="4">
        <f>F135*G135</f>
        <v>260000</v>
      </c>
    </row>
    <row r="136" spans="2:8" ht="27.75" x14ac:dyDescent="0.2">
      <c r="B136" s="3">
        <v>45342</v>
      </c>
      <c r="C136" s="4" t="s">
        <v>20</v>
      </c>
      <c r="D136" s="4" t="s">
        <v>21</v>
      </c>
      <c r="E136" s="4" t="s">
        <v>19</v>
      </c>
      <c r="F136" s="4">
        <v>8</v>
      </c>
      <c r="G136" s="4">
        <v>30000</v>
      </c>
      <c r="H136" s="4">
        <f>F136*G136</f>
        <v>240000</v>
      </c>
    </row>
    <row r="137" spans="2:8" ht="27.75" x14ac:dyDescent="0.2">
      <c r="B137" s="3">
        <v>45343</v>
      </c>
      <c r="C137" s="4" t="s">
        <v>22</v>
      </c>
      <c r="D137" s="4" t="s">
        <v>23</v>
      </c>
      <c r="E137" s="4" t="s">
        <v>10</v>
      </c>
      <c r="F137" s="4">
        <v>12</v>
      </c>
      <c r="G137" s="4">
        <v>70000</v>
      </c>
      <c r="H137" s="4">
        <f>F137*G137</f>
        <v>840000</v>
      </c>
    </row>
    <row r="138" spans="2:8" ht="27.75" x14ac:dyDescent="0.2">
      <c r="B138" s="3">
        <v>45344</v>
      </c>
      <c r="C138" s="4" t="s">
        <v>11</v>
      </c>
      <c r="D138" s="4" t="s">
        <v>15</v>
      </c>
      <c r="E138" s="4" t="s">
        <v>13</v>
      </c>
      <c r="F138" s="4">
        <v>7</v>
      </c>
      <c r="G138" s="4">
        <v>50000</v>
      </c>
      <c r="H138" s="4">
        <f>F138*G138</f>
        <v>350000</v>
      </c>
    </row>
    <row r="139" spans="2:8" ht="27.75" x14ac:dyDescent="0.2">
      <c r="B139" s="3">
        <v>45345</v>
      </c>
      <c r="C139" s="4" t="s">
        <v>14</v>
      </c>
      <c r="D139" s="4" t="s">
        <v>18</v>
      </c>
      <c r="E139" s="4" t="s">
        <v>16</v>
      </c>
      <c r="F139" s="4">
        <v>9</v>
      </c>
      <c r="G139" s="4">
        <v>20000</v>
      </c>
      <c r="H139" s="4">
        <f>F139*G139</f>
        <v>180000</v>
      </c>
    </row>
    <row r="140" spans="2:8" ht="27.75" x14ac:dyDescent="0.2">
      <c r="B140" s="3">
        <v>45346</v>
      </c>
      <c r="C140" s="4" t="s">
        <v>8</v>
      </c>
      <c r="D140" s="4" t="s">
        <v>9</v>
      </c>
      <c r="E140" s="4" t="s">
        <v>19</v>
      </c>
      <c r="F140" s="4">
        <v>12</v>
      </c>
      <c r="G140" s="4">
        <v>30000</v>
      </c>
      <c r="H140" s="4">
        <f>F140*G140</f>
        <v>360000</v>
      </c>
    </row>
    <row r="141" spans="2:8" x14ac:dyDescent="0.2">
      <c r="B141" s="3">
        <v>45347</v>
      </c>
      <c r="C141" s="4" t="s">
        <v>20</v>
      </c>
      <c r="D141" s="4" t="s">
        <v>12</v>
      </c>
      <c r="E141" s="4" t="s">
        <v>10</v>
      </c>
      <c r="F141" s="4">
        <v>5</v>
      </c>
      <c r="G141" s="4">
        <v>70000</v>
      </c>
      <c r="H141" s="4">
        <f>F141*G141</f>
        <v>350000</v>
      </c>
    </row>
    <row r="142" spans="2:8" ht="27.75" x14ac:dyDescent="0.2">
      <c r="B142" s="3">
        <v>45352</v>
      </c>
      <c r="C142" s="4" t="s">
        <v>22</v>
      </c>
      <c r="D142" s="4" t="s">
        <v>9</v>
      </c>
      <c r="E142" s="4" t="s">
        <v>10</v>
      </c>
      <c r="F142" s="4">
        <v>12</v>
      </c>
      <c r="G142" s="4">
        <v>70000</v>
      </c>
      <c r="H142" s="4">
        <f>F142*G142</f>
        <v>840000</v>
      </c>
    </row>
    <row r="143" spans="2:8" ht="27.75" x14ac:dyDescent="0.2">
      <c r="B143" s="3">
        <v>45353</v>
      </c>
      <c r="C143" s="4" t="s">
        <v>11</v>
      </c>
      <c r="D143" s="4" t="s">
        <v>9</v>
      </c>
      <c r="E143" s="4" t="s">
        <v>13</v>
      </c>
      <c r="F143" s="4">
        <v>8</v>
      </c>
      <c r="G143" s="4">
        <v>50000</v>
      </c>
      <c r="H143" s="4">
        <f>F143*G143</f>
        <v>400000</v>
      </c>
    </row>
    <row r="144" spans="2:8" x14ac:dyDescent="0.2">
      <c r="B144" s="3">
        <v>45354</v>
      </c>
      <c r="C144" s="4" t="s">
        <v>14</v>
      </c>
      <c r="D144" s="4" t="s">
        <v>21</v>
      </c>
      <c r="E144" s="4" t="s">
        <v>16</v>
      </c>
      <c r="F144" s="4">
        <v>7</v>
      </c>
      <c r="G144" s="4">
        <v>20000</v>
      </c>
      <c r="H144" s="4">
        <f>F144*G144</f>
        <v>140000</v>
      </c>
    </row>
    <row r="145" spans="2:8" ht="27.75" x14ac:dyDescent="0.2">
      <c r="B145" s="3">
        <v>45355</v>
      </c>
      <c r="C145" s="4" t="s">
        <v>17</v>
      </c>
      <c r="D145" s="4" t="s">
        <v>23</v>
      </c>
      <c r="E145" s="4" t="s">
        <v>19</v>
      </c>
      <c r="F145" s="4">
        <v>9</v>
      </c>
      <c r="G145" s="4">
        <v>30000</v>
      </c>
      <c r="H145" s="4">
        <f>F145*G145</f>
        <v>270000</v>
      </c>
    </row>
    <row r="146" spans="2:8" x14ac:dyDescent="0.2">
      <c r="B146" s="3">
        <v>45356</v>
      </c>
      <c r="C146" s="4" t="s">
        <v>20</v>
      </c>
      <c r="D146" s="4" t="s">
        <v>21</v>
      </c>
      <c r="E146" s="4" t="s">
        <v>10</v>
      </c>
      <c r="F146" s="4">
        <v>6</v>
      </c>
      <c r="G146" s="4">
        <v>70000</v>
      </c>
      <c r="H146" s="4">
        <f>F146*G146</f>
        <v>420000</v>
      </c>
    </row>
    <row r="147" spans="2:8" ht="27.75" x14ac:dyDescent="0.2">
      <c r="B147" s="3">
        <v>45357</v>
      </c>
      <c r="C147" s="4" t="s">
        <v>8</v>
      </c>
      <c r="D147" s="4" t="s">
        <v>23</v>
      </c>
      <c r="E147" s="4" t="s">
        <v>13</v>
      </c>
      <c r="F147" s="4">
        <v>10</v>
      </c>
      <c r="G147" s="4">
        <v>50000</v>
      </c>
      <c r="H147" s="4">
        <f>F147*G147</f>
        <v>500000</v>
      </c>
    </row>
    <row r="148" spans="2:8" ht="27.75" x14ac:dyDescent="0.2">
      <c r="B148" s="3">
        <v>45358</v>
      </c>
      <c r="C148" s="4" t="s">
        <v>11</v>
      </c>
      <c r="D148" s="4" t="s">
        <v>15</v>
      </c>
      <c r="E148" s="4" t="s">
        <v>16</v>
      </c>
      <c r="F148" s="4">
        <v>8</v>
      </c>
      <c r="G148" s="4">
        <v>20000</v>
      </c>
      <c r="H148" s="4">
        <f>F148*G148</f>
        <v>160000</v>
      </c>
    </row>
    <row r="149" spans="2:8" ht="27.75" x14ac:dyDescent="0.2">
      <c r="B149" s="3">
        <v>45359</v>
      </c>
      <c r="C149" s="4" t="s">
        <v>8</v>
      </c>
      <c r="D149" s="4" t="s">
        <v>18</v>
      </c>
      <c r="E149" s="4" t="s">
        <v>19</v>
      </c>
      <c r="F149" s="4">
        <v>13</v>
      </c>
      <c r="G149" s="4">
        <v>30000</v>
      </c>
      <c r="H149" s="4">
        <f>F149*G149</f>
        <v>390000</v>
      </c>
    </row>
    <row r="150" spans="2:8" ht="27.75" x14ac:dyDescent="0.2">
      <c r="B150" s="3">
        <v>45360</v>
      </c>
      <c r="C150" s="4" t="s">
        <v>17</v>
      </c>
      <c r="D150" s="4" t="s">
        <v>9</v>
      </c>
      <c r="E150" s="4" t="s">
        <v>10</v>
      </c>
      <c r="F150" s="4">
        <v>9</v>
      </c>
      <c r="G150" s="4">
        <v>70000</v>
      </c>
      <c r="H150" s="4">
        <f>F150*G150</f>
        <v>630000</v>
      </c>
    </row>
    <row r="151" spans="2:8" ht="27.75" x14ac:dyDescent="0.2">
      <c r="B151" s="3">
        <v>45361</v>
      </c>
      <c r="C151" s="4" t="s">
        <v>20</v>
      </c>
      <c r="D151" s="4" t="s">
        <v>15</v>
      </c>
      <c r="E151" s="4" t="s">
        <v>13</v>
      </c>
      <c r="F151" s="4">
        <v>5</v>
      </c>
      <c r="G151" s="4">
        <v>50000</v>
      </c>
      <c r="H151" s="4">
        <f>F151*G151</f>
        <v>250000</v>
      </c>
    </row>
    <row r="152" spans="2:8" x14ac:dyDescent="0.2">
      <c r="B152" s="3">
        <v>45362</v>
      </c>
      <c r="C152" s="4" t="s">
        <v>22</v>
      </c>
      <c r="D152" s="4" t="s">
        <v>12</v>
      </c>
      <c r="E152" s="4" t="s">
        <v>16</v>
      </c>
      <c r="F152" s="4">
        <v>11</v>
      </c>
      <c r="G152" s="4">
        <v>20000</v>
      </c>
      <c r="H152" s="4">
        <f>F152*G152</f>
        <v>220000</v>
      </c>
    </row>
    <row r="153" spans="2:8" ht="27.75" x14ac:dyDescent="0.2">
      <c r="B153" s="3">
        <v>45363</v>
      </c>
      <c r="C153" s="4" t="s">
        <v>11</v>
      </c>
      <c r="D153" s="4" t="s">
        <v>15</v>
      </c>
      <c r="E153" s="4" t="s">
        <v>19</v>
      </c>
      <c r="F153" s="4">
        <v>14</v>
      </c>
      <c r="G153" s="4">
        <v>30000</v>
      </c>
      <c r="H153" s="4">
        <f>F153*G153</f>
        <v>420000</v>
      </c>
    </row>
    <row r="154" spans="2:8" ht="27.75" x14ac:dyDescent="0.2">
      <c r="B154" s="3">
        <v>45364</v>
      </c>
      <c r="C154" s="4" t="s">
        <v>14</v>
      </c>
      <c r="D154" s="4" t="s">
        <v>18</v>
      </c>
      <c r="E154" s="4" t="s">
        <v>10</v>
      </c>
      <c r="F154" s="4">
        <v>10</v>
      </c>
      <c r="G154" s="4">
        <v>70000</v>
      </c>
      <c r="H154" s="4">
        <f>F154*G154</f>
        <v>700000</v>
      </c>
    </row>
    <row r="155" spans="2:8" x14ac:dyDescent="0.2">
      <c r="B155" s="3">
        <v>45365</v>
      </c>
      <c r="C155" s="4" t="s">
        <v>17</v>
      </c>
      <c r="D155" s="4" t="s">
        <v>21</v>
      </c>
      <c r="E155" s="4" t="s">
        <v>13</v>
      </c>
      <c r="F155" s="4">
        <v>6</v>
      </c>
      <c r="G155" s="4">
        <v>50000</v>
      </c>
      <c r="H155" s="4">
        <f>F155*G155</f>
        <v>300000</v>
      </c>
    </row>
    <row r="156" spans="2:8" ht="27.75" x14ac:dyDescent="0.2">
      <c r="B156" s="3">
        <v>45366</v>
      </c>
      <c r="C156" s="4" t="s">
        <v>8</v>
      </c>
      <c r="D156" s="4" t="s">
        <v>23</v>
      </c>
      <c r="E156" s="4" t="s">
        <v>16</v>
      </c>
      <c r="F156" s="4">
        <v>8</v>
      </c>
      <c r="G156" s="4">
        <v>20000</v>
      </c>
      <c r="H156" s="4">
        <f>F156*G156</f>
        <v>160000</v>
      </c>
    </row>
    <row r="157" spans="2:8" ht="27.75" x14ac:dyDescent="0.2">
      <c r="B157" s="3">
        <v>45367</v>
      </c>
      <c r="C157" s="4" t="s">
        <v>22</v>
      </c>
      <c r="D157" s="4" t="s">
        <v>15</v>
      </c>
      <c r="E157" s="4" t="s">
        <v>19</v>
      </c>
      <c r="F157" s="4">
        <v>12</v>
      </c>
      <c r="G157" s="4">
        <v>30000</v>
      </c>
      <c r="H157" s="4">
        <f>F157*G157</f>
        <v>360000</v>
      </c>
    </row>
    <row r="158" spans="2:8" ht="27.75" x14ac:dyDescent="0.2">
      <c r="B158" s="3">
        <v>45368</v>
      </c>
      <c r="C158" s="4" t="s">
        <v>11</v>
      </c>
      <c r="D158" s="4" t="s">
        <v>18</v>
      </c>
      <c r="E158" s="4" t="s">
        <v>10</v>
      </c>
      <c r="F158" s="4">
        <v>9</v>
      </c>
      <c r="G158" s="4">
        <v>70000</v>
      </c>
      <c r="H158" s="4">
        <f>F158*G158</f>
        <v>630000</v>
      </c>
    </row>
    <row r="159" spans="2:8" x14ac:dyDescent="0.2">
      <c r="B159" s="3">
        <v>45369</v>
      </c>
      <c r="C159" s="4" t="s">
        <v>8</v>
      </c>
      <c r="D159" s="4" t="s">
        <v>12</v>
      </c>
      <c r="E159" s="4" t="s">
        <v>13</v>
      </c>
      <c r="F159" s="4">
        <v>7</v>
      </c>
      <c r="G159" s="4">
        <v>50000</v>
      </c>
      <c r="H159" s="4">
        <f>F159*G159</f>
        <v>350000</v>
      </c>
    </row>
    <row r="160" spans="2:8" ht="27.75" x14ac:dyDescent="0.2">
      <c r="B160" s="3">
        <v>45370</v>
      </c>
      <c r="C160" s="4" t="s">
        <v>17</v>
      </c>
      <c r="D160" s="4" t="s">
        <v>15</v>
      </c>
      <c r="E160" s="4" t="s">
        <v>16</v>
      </c>
      <c r="F160" s="4">
        <v>14</v>
      </c>
      <c r="G160" s="4">
        <v>20000</v>
      </c>
      <c r="H160" s="4">
        <f>F160*G160</f>
        <v>280000</v>
      </c>
    </row>
    <row r="161" spans="2:8" ht="27.75" x14ac:dyDescent="0.2">
      <c r="B161" s="3">
        <v>45371</v>
      </c>
      <c r="C161" s="4" t="s">
        <v>20</v>
      </c>
      <c r="D161" s="4" t="s">
        <v>18</v>
      </c>
      <c r="E161" s="4" t="s">
        <v>19</v>
      </c>
      <c r="F161" s="4">
        <v>8</v>
      </c>
      <c r="G161" s="4">
        <v>30000</v>
      </c>
      <c r="H161" s="4">
        <f>F161*G161</f>
        <v>240000</v>
      </c>
    </row>
    <row r="162" spans="2:8" x14ac:dyDescent="0.2">
      <c r="B162" s="3">
        <v>45372</v>
      </c>
      <c r="C162" s="4" t="s">
        <v>22</v>
      </c>
      <c r="D162" s="4" t="s">
        <v>21</v>
      </c>
      <c r="E162" s="4" t="s">
        <v>10</v>
      </c>
      <c r="F162" s="4">
        <v>11</v>
      </c>
      <c r="G162" s="4">
        <v>70000</v>
      </c>
      <c r="H162" s="4">
        <f>F162*G162</f>
        <v>770000</v>
      </c>
    </row>
    <row r="163" spans="2:8" ht="27.75" x14ac:dyDescent="0.2">
      <c r="B163" s="3">
        <v>45373</v>
      </c>
      <c r="C163" s="4" t="s">
        <v>8</v>
      </c>
      <c r="D163" s="4" t="s">
        <v>23</v>
      </c>
      <c r="E163" s="4" t="s">
        <v>13</v>
      </c>
      <c r="F163" s="4">
        <v>5</v>
      </c>
      <c r="G163" s="4">
        <v>50000</v>
      </c>
      <c r="H163" s="4">
        <f>F163*G163</f>
        <v>250000</v>
      </c>
    </row>
    <row r="164" spans="2:8" ht="27.75" x14ac:dyDescent="0.2">
      <c r="B164" s="3">
        <v>45374</v>
      </c>
      <c r="C164" s="4" t="s">
        <v>14</v>
      </c>
      <c r="D164" s="4" t="s">
        <v>15</v>
      </c>
      <c r="E164" s="4" t="s">
        <v>16</v>
      </c>
      <c r="F164" s="4">
        <v>10</v>
      </c>
      <c r="G164" s="4">
        <v>20000</v>
      </c>
      <c r="H164" s="4">
        <f>F164*G164</f>
        <v>200000</v>
      </c>
    </row>
    <row r="165" spans="2:8" ht="27.75" x14ac:dyDescent="0.2">
      <c r="B165" s="3">
        <v>45375</v>
      </c>
      <c r="C165" s="4" t="s">
        <v>17</v>
      </c>
      <c r="D165" s="4" t="s">
        <v>18</v>
      </c>
      <c r="E165" s="4" t="s">
        <v>19</v>
      </c>
      <c r="F165" s="4">
        <v>9</v>
      </c>
      <c r="G165" s="4">
        <v>30000</v>
      </c>
      <c r="H165" s="4">
        <f>F165*G165</f>
        <v>270000</v>
      </c>
    </row>
    <row r="166" spans="2:8" ht="27.75" x14ac:dyDescent="0.2">
      <c r="B166" s="3">
        <v>45376</v>
      </c>
      <c r="C166" s="4" t="s">
        <v>20</v>
      </c>
      <c r="D166" s="4" t="s">
        <v>23</v>
      </c>
      <c r="E166" s="4" t="s">
        <v>10</v>
      </c>
      <c r="F166" s="4">
        <v>10</v>
      </c>
      <c r="G166" s="4">
        <v>70000</v>
      </c>
      <c r="H166" s="4">
        <f>F166*G166</f>
        <v>700000</v>
      </c>
    </row>
    <row r="167" spans="2:8" ht="27.75" x14ac:dyDescent="0.2">
      <c r="B167" s="3">
        <v>45381</v>
      </c>
      <c r="C167" s="4" t="s">
        <v>8</v>
      </c>
      <c r="D167" s="4" t="s">
        <v>18</v>
      </c>
      <c r="E167" s="4" t="s">
        <v>19</v>
      </c>
      <c r="F167" s="4">
        <v>5</v>
      </c>
      <c r="G167" s="4">
        <v>30000</v>
      </c>
      <c r="H167" s="4">
        <f>F167*G167</f>
        <v>150000</v>
      </c>
    </row>
    <row r="1048576" spans="9:9" x14ac:dyDescent="0.2">
      <c r="I1048576">
        <f>SUBTOTAL(9,I1:I1048575)</f>
        <v>5130000</v>
      </c>
    </row>
  </sheetData>
  <autoFilter ref="C5:I81" xr:uid="{98BB0FD8-EA4F-4484-8B4D-6B99D66F4220}">
    <filterColumn colId="2">
      <filters>
        <filter val="Arif Hossain"/>
      </filters>
    </filterColumn>
  </autoFilter>
  <mergeCells count="3">
    <mergeCell ref="C3:I4"/>
    <mergeCell ref="C2:I2"/>
    <mergeCell ref="B89:H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CCCC-7AC6-4999-990F-152B86BFB0FF}">
  <dimension ref="C2:S81"/>
  <sheetViews>
    <sheetView topLeftCell="L46" workbookViewId="0">
      <selection activeCell="I82" sqref="C3:I82"/>
    </sheetView>
  </sheetViews>
  <sheetFormatPr defaultRowHeight="15" x14ac:dyDescent="0.2"/>
  <cols>
    <col min="3" max="3" width="13.44921875" customWidth="1"/>
    <col min="13" max="13" width="15.06640625" customWidth="1"/>
    <col min="19" max="19" width="14.9296875" customWidth="1"/>
  </cols>
  <sheetData>
    <row r="2" spans="3:19" ht="14.45" customHeight="1" x14ac:dyDescent="0.2">
      <c r="L2" s="46" t="s">
        <v>68</v>
      </c>
      <c r="M2" s="47"/>
      <c r="N2" s="47"/>
      <c r="O2" s="47"/>
      <c r="P2" s="47"/>
      <c r="Q2" s="47"/>
      <c r="R2" s="47"/>
      <c r="S2" s="48"/>
    </row>
    <row r="3" spans="3:19" ht="14.45" customHeight="1" x14ac:dyDescent="0.2">
      <c r="C3" s="41" t="s">
        <v>0</v>
      </c>
      <c r="D3" s="41"/>
      <c r="E3" s="41"/>
      <c r="F3" s="41"/>
      <c r="G3" s="41"/>
      <c r="H3" s="41"/>
      <c r="I3" s="41"/>
      <c r="L3" s="49"/>
      <c r="M3" s="50"/>
      <c r="N3" s="50"/>
      <c r="O3" s="50"/>
      <c r="P3" s="50"/>
      <c r="Q3" s="50"/>
      <c r="R3" s="50"/>
      <c r="S3" s="51"/>
    </row>
    <row r="4" spans="3:19" ht="18.75" x14ac:dyDescent="0.25">
      <c r="C4" s="41"/>
      <c r="D4" s="41"/>
      <c r="E4" s="41"/>
      <c r="F4" s="41"/>
      <c r="G4" s="41"/>
      <c r="H4" s="41"/>
      <c r="I4" s="41"/>
      <c r="L4" s="52" t="s">
        <v>56</v>
      </c>
      <c r="M4" s="53"/>
      <c r="N4" s="53"/>
      <c r="O4" s="53"/>
      <c r="P4" s="53"/>
      <c r="Q4" s="53"/>
      <c r="R4" s="53"/>
      <c r="S4" s="54"/>
    </row>
    <row r="5" spans="3:19" ht="51.75" x14ac:dyDescent="0.25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L5" s="33" t="s">
        <v>69</v>
      </c>
      <c r="M5" s="34" t="s">
        <v>70</v>
      </c>
      <c r="N5" s="34" t="s">
        <v>71</v>
      </c>
      <c r="O5" s="34" t="s">
        <v>54</v>
      </c>
      <c r="P5" s="34" t="s">
        <v>72</v>
      </c>
      <c r="Q5" s="34" t="s">
        <v>73</v>
      </c>
      <c r="R5" s="35" t="s">
        <v>74</v>
      </c>
      <c r="S5" s="35" t="s">
        <v>77</v>
      </c>
    </row>
    <row r="6" spans="3:19" ht="27.75" x14ac:dyDescent="0.2">
      <c r="C6" s="3">
        <v>45296</v>
      </c>
      <c r="D6" s="4" t="s">
        <v>8</v>
      </c>
      <c r="E6" s="4" t="s">
        <v>9</v>
      </c>
      <c r="F6" s="4" t="s">
        <v>10</v>
      </c>
      <c r="G6" s="4">
        <v>5</v>
      </c>
      <c r="H6" s="4">
        <v>70000</v>
      </c>
      <c r="I6" s="4">
        <f>G6*H6</f>
        <v>350000</v>
      </c>
      <c r="L6" s="31">
        <v>1</v>
      </c>
      <c r="M6" s="22" t="s">
        <v>42</v>
      </c>
      <c r="N6" s="12">
        <v>30000</v>
      </c>
      <c r="O6" s="12">
        <f>SUMIF(E6:E81,"arif hossain",I6:I81)</f>
        <v>5130000</v>
      </c>
      <c r="P6" s="12">
        <f>IF(O6&gt;=2000000,O6*10%,IF(O6&gt;=1000000,O6*8%,IF(O6&lt;2000000,O6*8%,IF(O6&lt;1000000,O6*6%))))</f>
        <v>513000</v>
      </c>
      <c r="Q6" s="12">
        <f>SUM(N6,P6)</f>
        <v>543000</v>
      </c>
      <c r="R6" s="12"/>
      <c r="S6" s="55">
        <f>AVERAGE(Q6:Q11)</f>
        <v>507833.33333333331</v>
      </c>
    </row>
    <row r="7" spans="3:19" ht="27.75" x14ac:dyDescent="0.2">
      <c r="C7" s="3">
        <v>45297</v>
      </c>
      <c r="D7" s="4" t="s">
        <v>11</v>
      </c>
      <c r="E7" s="4" t="s">
        <v>12</v>
      </c>
      <c r="F7" s="4" t="s">
        <v>13</v>
      </c>
      <c r="G7" s="4">
        <v>10</v>
      </c>
      <c r="H7" s="4">
        <v>50000</v>
      </c>
      <c r="I7" s="4">
        <f>G7*H7</f>
        <v>500000</v>
      </c>
      <c r="L7" s="31">
        <v>2</v>
      </c>
      <c r="M7" s="12" t="s">
        <v>43</v>
      </c>
      <c r="N7" s="12">
        <v>30000</v>
      </c>
      <c r="O7" s="12">
        <f>SUMIF(E6:E81,"oishi das",I6:I81)</f>
        <v>2390000</v>
      </c>
      <c r="P7" s="12">
        <f t="shared" ref="P7:P11" si="0">IF(O7&gt;=2000000,O7*10%,IF(O7&gt;=1000000,O7*8%,IF(O7&lt;2000000,O7*8%,IF(O7&lt;1000000,O7*6%))))</f>
        <v>239000</v>
      </c>
      <c r="Q7" s="12">
        <f t="shared" ref="Q7:Q11" si="1">SUM(N7,P7)</f>
        <v>269000</v>
      </c>
      <c r="R7" s="12"/>
      <c r="S7" s="55"/>
    </row>
    <row r="8" spans="3:19" ht="27.75" x14ac:dyDescent="0.2">
      <c r="C8" s="3">
        <v>45298</v>
      </c>
      <c r="D8" s="4" t="s">
        <v>14</v>
      </c>
      <c r="E8" s="4" t="s">
        <v>15</v>
      </c>
      <c r="F8" s="4" t="s">
        <v>16</v>
      </c>
      <c r="G8" s="4">
        <v>7</v>
      </c>
      <c r="H8" s="4">
        <v>20000</v>
      </c>
      <c r="I8" s="4">
        <f>G8*H8</f>
        <v>140000</v>
      </c>
      <c r="L8" s="31">
        <v>3</v>
      </c>
      <c r="M8" s="22" t="s">
        <v>44</v>
      </c>
      <c r="N8" s="12">
        <v>30000</v>
      </c>
      <c r="O8" s="12">
        <f>SUMIF(E6:E81,"parvez hasan",I6:I81)</f>
        <v>4710000</v>
      </c>
      <c r="P8" s="12">
        <f t="shared" si="0"/>
        <v>471000</v>
      </c>
      <c r="Q8" s="12">
        <f t="shared" si="1"/>
        <v>501000</v>
      </c>
      <c r="R8" s="12"/>
      <c r="S8" s="55"/>
    </row>
    <row r="9" spans="3:19" ht="27.75" x14ac:dyDescent="0.2">
      <c r="C9" s="3">
        <v>45299</v>
      </c>
      <c r="D9" s="4" t="s">
        <v>17</v>
      </c>
      <c r="E9" s="4" t="s">
        <v>18</v>
      </c>
      <c r="F9" s="4" t="s">
        <v>19</v>
      </c>
      <c r="G9" s="4">
        <v>15</v>
      </c>
      <c r="H9" s="4">
        <v>30000</v>
      </c>
      <c r="I9" s="4">
        <f>G9*H9</f>
        <v>450000</v>
      </c>
      <c r="L9" s="31">
        <v>4</v>
      </c>
      <c r="M9" s="22" t="s">
        <v>45</v>
      </c>
      <c r="N9" s="12">
        <v>30000</v>
      </c>
      <c r="O9" s="12">
        <f>SUMIF(E6:E81,"nabila sultana",I6:I81)</f>
        <v>6930000</v>
      </c>
      <c r="P9" s="12">
        <f t="shared" si="0"/>
        <v>693000</v>
      </c>
      <c r="Q9" s="12">
        <f t="shared" si="1"/>
        <v>723000</v>
      </c>
      <c r="R9" s="12">
        <f>MAX(Q6:Q11)</f>
        <v>723000</v>
      </c>
      <c r="S9" s="55"/>
    </row>
    <row r="10" spans="3:19" x14ac:dyDescent="0.2">
      <c r="C10" s="3">
        <v>45300</v>
      </c>
      <c r="D10" s="4" t="s">
        <v>20</v>
      </c>
      <c r="E10" s="4" t="s">
        <v>21</v>
      </c>
      <c r="F10" s="4" t="s">
        <v>10</v>
      </c>
      <c r="G10" s="4">
        <v>3</v>
      </c>
      <c r="H10" s="4">
        <v>70000</v>
      </c>
      <c r="I10" s="4">
        <f>G10*H10</f>
        <v>210000</v>
      </c>
      <c r="L10" s="31">
        <v>5</v>
      </c>
      <c r="M10" s="22" t="s">
        <v>46</v>
      </c>
      <c r="N10" s="12">
        <v>30000</v>
      </c>
      <c r="O10" s="12">
        <f>SUMIF(E6:E81,"eva karim",I6:I81)</f>
        <v>4190000</v>
      </c>
      <c r="P10" s="12">
        <f t="shared" si="0"/>
        <v>419000</v>
      </c>
      <c r="Q10" s="12">
        <f t="shared" si="1"/>
        <v>449000</v>
      </c>
      <c r="R10" s="12"/>
      <c r="S10" s="55"/>
    </row>
    <row r="11" spans="3:19" ht="27.75" x14ac:dyDescent="0.2">
      <c r="C11" s="3">
        <v>45301</v>
      </c>
      <c r="D11" s="4" t="s">
        <v>22</v>
      </c>
      <c r="E11" s="4" t="s">
        <v>23</v>
      </c>
      <c r="F11" s="4" t="s">
        <v>13</v>
      </c>
      <c r="G11" s="4">
        <v>6</v>
      </c>
      <c r="H11" s="4">
        <v>50000</v>
      </c>
      <c r="I11" s="4">
        <f>G11*H11</f>
        <v>300000</v>
      </c>
      <c r="L11" s="31">
        <v>6</v>
      </c>
      <c r="M11" s="22" t="s">
        <v>47</v>
      </c>
      <c r="N11" s="12">
        <v>30000</v>
      </c>
      <c r="O11" s="12">
        <f>SUMIF(E6:E81,"farhan islam",I6:I81)</f>
        <v>5320000</v>
      </c>
      <c r="P11" s="12">
        <f t="shared" si="0"/>
        <v>532000</v>
      </c>
      <c r="Q11" s="12">
        <f t="shared" si="1"/>
        <v>562000</v>
      </c>
      <c r="R11" s="12"/>
      <c r="S11" s="55"/>
    </row>
    <row r="12" spans="3:19" ht="27.75" x14ac:dyDescent="0.2">
      <c r="C12" s="3">
        <v>45302</v>
      </c>
      <c r="D12" s="4" t="s">
        <v>11</v>
      </c>
      <c r="E12" s="4" t="s">
        <v>15</v>
      </c>
      <c r="F12" s="4" t="s">
        <v>16</v>
      </c>
      <c r="G12" s="4">
        <v>4</v>
      </c>
      <c r="H12" s="4">
        <v>20000</v>
      </c>
      <c r="I12" s="4">
        <f>G12*H12</f>
        <v>80000</v>
      </c>
      <c r="O12" s="14"/>
      <c r="P12" s="14"/>
      <c r="Q12" s="36"/>
      <c r="R12" s="14"/>
    </row>
    <row r="13" spans="3:19" ht="27.75" x14ac:dyDescent="0.2">
      <c r="C13" s="3">
        <v>45303</v>
      </c>
      <c r="D13" s="4" t="s">
        <v>14</v>
      </c>
      <c r="E13" s="4" t="s">
        <v>18</v>
      </c>
      <c r="F13" s="4" t="s">
        <v>19</v>
      </c>
      <c r="G13" s="4">
        <v>10</v>
      </c>
      <c r="H13" s="4">
        <v>30000</v>
      </c>
      <c r="I13" s="4">
        <f>G13*H13</f>
        <v>300000</v>
      </c>
    </row>
    <row r="14" spans="3:19" ht="27.75" x14ac:dyDescent="0.2">
      <c r="C14" s="3">
        <v>45304</v>
      </c>
      <c r="D14" s="4" t="s">
        <v>8</v>
      </c>
      <c r="E14" s="4" t="s">
        <v>9</v>
      </c>
      <c r="F14" s="4" t="s">
        <v>10</v>
      </c>
      <c r="G14" s="4">
        <v>8</v>
      </c>
      <c r="H14" s="4">
        <v>70000</v>
      </c>
      <c r="I14" s="4">
        <f>G14*H14</f>
        <v>560000</v>
      </c>
    </row>
    <row r="15" spans="3:19" ht="27.75" x14ac:dyDescent="0.2">
      <c r="C15" s="3">
        <v>45305</v>
      </c>
      <c r="D15" s="4" t="s">
        <v>20</v>
      </c>
      <c r="E15" s="4" t="s">
        <v>9</v>
      </c>
      <c r="F15" s="4" t="s">
        <v>13</v>
      </c>
      <c r="G15" s="4">
        <v>12</v>
      </c>
      <c r="H15" s="4">
        <v>50000</v>
      </c>
      <c r="I15" s="4">
        <f>G15*H15</f>
        <v>600000</v>
      </c>
    </row>
    <row r="16" spans="3:19" x14ac:dyDescent="0.2">
      <c r="C16" s="3">
        <v>45306</v>
      </c>
      <c r="D16" s="4" t="s">
        <v>22</v>
      </c>
      <c r="E16" s="4" t="s">
        <v>12</v>
      </c>
      <c r="F16" s="4" t="s">
        <v>16</v>
      </c>
      <c r="G16" s="4">
        <v>9</v>
      </c>
      <c r="H16" s="4">
        <v>20000</v>
      </c>
      <c r="I16" s="4">
        <f>G16*H16</f>
        <v>180000</v>
      </c>
    </row>
    <row r="17" spans="3:19" ht="27.75" x14ac:dyDescent="0.2">
      <c r="C17" s="3">
        <v>45307</v>
      </c>
      <c r="D17" s="4" t="s">
        <v>11</v>
      </c>
      <c r="E17" s="4" t="s">
        <v>15</v>
      </c>
      <c r="F17" s="4" t="s">
        <v>19</v>
      </c>
      <c r="G17" s="4">
        <v>5</v>
      </c>
      <c r="H17" s="4">
        <v>30000</v>
      </c>
      <c r="I17" s="4">
        <f>G17*H17</f>
        <v>150000</v>
      </c>
    </row>
    <row r="18" spans="3:19" ht="27.75" x14ac:dyDescent="0.2">
      <c r="C18" s="3">
        <v>45308</v>
      </c>
      <c r="D18" s="4" t="s">
        <v>14</v>
      </c>
      <c r="E18" s="4" t="s">
        <v>18</v>
      </c>
      <c r="F18" s="4" t="s">
        <v>10</v>
      </c>
      <c r="G18" s="4">
        <v>11</v>
      </c>
      <c r="H18" s="4">
        <v>70000</v>
      </c>
      <c r="I18" s="4">
        <f>G18*H18</f>
        <v>770000</v>
      </c>
    </row>
    <row r="19" spans="3:19" x14ac:dyDescent="0.2">
      <c r="C19" s="3">
        <v>45309</v>
      </c>
      <c r="D19" s="4" t="s">
        <v>17</v>
      </c>
      <c r="E19" s="4" t="s">
        <v>21</v>
      </c>
      <c r="F19" s="4" t="s">
        <v>13</v>
      </c>
      <c r="G19" s="4">
        <v>7</v>
      </c>
      <c r="H19" s="4">
        <v>50000</v>
      </c>
      <c r="I19" s="4">
        <f>G19*H19</f>
        <v>350000</v>
      </c>
    </row>
    <row r="20" spans="3:19" ht="27.75" x14ac:dyDescent="0.2">
      <c r="C20" s="3">
        <v>45310</v>
      </c>
      <c r="D20" s="4" t="s">
        <v>20</v>
      </c>
      <c r="E20" s="4" t="s">
        <v>23</v>
      </c>
      <c r="F20" s="4" t="s">
        <v>16</v>
      </c>
      <c r="G20" s="4">
        <v>6</v>
      </c>
      <c r="H20" s="4">
        <v>20000</v>
      </c>
      <c r="I20" s="4">
        <f>G20*H20</f>
        <v>120000</v>
      </c>
    </row>
    <row r="21" spans="3:19" ht="27.75" x14ac:dyDescent="0.2">
      <c r="C21" s="3">
        <v>45311</v>
      </c>
      <c r="D21" s="4" t="s">
        <v>22</v>
      </c>
      <c r="E21" s="4" t="s">
        <v>15</v>
      </c>
      <c r="F21" s="4" t="s">
        <v>19</v>
      </c>
      <c r="G21" s="4">
        <v>13</v>
      </c>
      <c r="H21" s="4">
        <v>30000</v>
      </c>
      <c r="I21" s="4">
        <f>G21*H21</f>
        <v>390000</v>
      </c>
    </row>
    <row r="22" spans="3:19" ht="27.75" x14ac:dyDescent="0.2">
      <c r="C22" s="3">
        <v>45312</v>
      </c>
      <c r="D22" s="4" t="s">
        <v>8</v>
      </c>
      <c r="E22" s="4" t="s">
        <v>18</v>
      </c>
      <c r="F22" s="4" t="s">
        <v>10</v>
      </c>
      <c r="G22" s="4">
        <v>9</v>
      </c>
      <c r="H22" s="4">
        <v>70000</v>
      </c>
      <c r="I22" s="4">
        <f>G22*H22</f>
        <v>630000</v>
      </c>
    </row>
    <row r="23" spans="3:19" x14ac:dyDescent="0.2">
      <c r="C23" s="3">
        <v>45313</v>
      </c>
      <c r="D23" s="4" t="s">
        <v>14</v>
      </c>
      <c r="E23" s="4" t="s">
        <v>21</v>
      </c>
      <c r="F23" s="4" t="s">
        <v>13</v>
      </c>
      <c r="G23" s="4">
        <v>8</v>
      </c>
      <c r="H23" s="4">
        <v>50000</v>
      </c>
      <c r="I23" s="4">
        <f>G23*H23</f>
        <v>400000</v>
      </c>
    </row>
    <row r="24" spans="3:19" ht="27.75" x14ac:dyDescent="0.2">
      <c r="C24" s="3">
        <v>45314</v>
      </c>
      <c r="D24" s="4" t="s">
        <v>17</v>
      </c>
      <c r="E24" s="4" t="s">
        <v>23</v>
      </c>
      <c r="F24" s="4" t="s">
        <v>16</v>
      </c>
      <c r="G24" s="4">
        <v>14</v>
      </c>
      <c r="H24" s="4">
        <v>20000</v>
      </c>
      <c r="I24" s="4">
        <f>G24*H24</f>
        <v>280000</v>
      </c>
    </row>
    <row r="25" spans="3:19" ht="27.75" x14ac:dyDescent="0.2">
      <c r="C25" s="3">
        <v>45315</v>
      </c>
      <c r="D25" s="4" t="s">
        <v>20</v>
      </c>
      <c r="E25" s="4" t="s">
        <v>15</v>
      </c>
      <c r="F25" s="4" t="s">
        <v>19</v>
      </c>
      <c r="G25" s="4">
        <v>7</v>
      </c>
      <c r="H25" s="4">
        <v>30000</v>
      </c>
      <c r="I25" s="4">
        <f>G25*H25</f>
        <v>210000</v>
      </c>
    </row>
    <row r="26" spans="3:19" ht="27.75" x14ac:dyDescent="0.2">
      <c r="C26" s="3">
        <v>45316</v>
      </c>
      <c r="D26" s="4" t="s">
        <v>22</v>
      </c>
      <c r="E26" s="4" t="s">
        <v>18</v>
      </c>
      <c r="F26" s="4" t="s">
        <v>10</v>
      </c>
      <c r="G26" s="4">
        <v>10</v>
      </c>
      <c r="H26" s="4">
        <v>70000</v>
      </c>
      <c r="I26" s="4">
        <f>G26*H26</f>
        <v>700000</v>
      </c>
      <c r="M26" t="s">
        <v>75</v>
      </c>
    </row>
    <row r="27" spans="3:19" ht="27.75" x14ac:dyDescent="0.2">
      <c r="C27" s="3">
        <v>45317</v>
      </c>
      <c r="D27" s="4" t="s">
        <v>11</v>
      </c>
      <c r="E27" s="4" t="s">
        <v>9</v>
      </c>
      <c r="F27" s="4" t="s">
        <v>13</v>
      </c>
      <c r="G27" s="4">
        <v>5</v>
      </c>
      <c r="H27" s="4">
        <v>50000</v>
      </c>
      <c r="I27" s="4">
        <f>G27*H27</f>
        <v>250000</v>
      </c>
    </row>
    <row r="28" spans="3:19" x14ac:dyDescent="0.2">
      <c r="C28" s="3">
        <v>45318</v>
      </c>
      <c r="D28" s="4" t="s">
        <v>8</v>
      </c>
      <c r="E28" s="4" t="s">
        <v>12</v>
      </c>
      <c r="F28" s="4" t="s">
        <v>16</v>
      </c>
      <c r="G28" s="4">
        <v>8</v>
      </c>
      <c r="H28" s="4">
        <v>20000</v>
      </c>
      <c r="I28" s="4">
        <f>G28*H28</f>
        <v>160000</v>
      </c>
    </row>
    <row r="29" spans="3:19" ht="27.75" x14ac:dyDescent="0.2">
      <c r="C29" s="3">
        <v>45319</v>
      </c>
      <c r="D29" s="4" t="s">
        <v>17</v>
      </c>
      <c r="E29" s="4" t="s">
        <v>15</v>
      </c>
      <c r="F29" s="4" t="s">
        <v>19</v>
      </c>
      <c r="G29" s="4">
        <v>6</v>
      </c>
      <c r="H29" s="4">
        <v>30000</v>
      </c>
      <c r="I29" s="4">
        <f>G29*H29</f>
        <v>180000</v>
      </c>
    </row>
    <row r="30" spans="3:19" ht="27.75" x14ac:dyDescent="0.2">
      <c r="C30" s="3">
        <v>45320</v>
      </c>
      <c r="D30" s="4" t="s">
        <v>20</v>
      </c>
      <c r="E30" s="4" t="s">
        <v>18</v>
      </c>
      <c r="F30" s="4" t="s">
        <v>10</v>
      </c>
      <c r="G30" s="4">
        <v>7</v>
      </c>
      <c r="H30" s="4">
        <v>70000</v>
      </c>
      <c r="I30" s="4">
        <f>G30*H30</f>
        <v>490000</v>
      </c>
      <c r="M30" s="46" t="s">
        <v>68</v>
      </c>
      <c r="N30" s="47"/>
      <c r="O30" s="47"/>
      <c r="P30" s="47"/>
      <c r="Q30" s="47"/>
      <c r="R30" s="48"/>
    </row>
    <row r="31" spans="3:19" x14ac:dyDescent="0.2">
      <c r="C31" s="3">
        <v>45323</v>
      </c>
      <c r="D31" s="4" t="s">
        <v>22</v>
      </c>
      <c r="E31" s="4" t="s">
        <v>21</v>
      </c>
      <c r="F31" s="4" t="s">
        <v>10</v>
      </c>
      <c r="G31" s="4">
        <v>8</v>
      </c>
      <c r="H31" s="4">
        <v>70000</v>
      </c>
      <c r="I31" s="4">
        <f>G31*H31</f>
        <v>560000</v>
      </c>
      <c r="M31" s="49"/>
      <c r="N31" s="50"/>
      <c r="O31" s="50"/>
      <c r="P31" s="50"/>
      <c r="Q31" s="50"/>
      <c r="R31" s="51"/>
    </row>
    <row r="32" spans="3:19" ht="28.5" x14ac:dyDescent="0.25">
      <c r="C32" s="3">
        <v>45324</v>
      </c>
      <c r="D32" s="4" t="s">
        <v>11</v>
      </c>
      <c r="E32" s="4" t="s">
        <v>23</v>
      </c>
      <c r="F32" s="4" t="s">
        <v>13</v>
      </c>
      <c r="G32" s="4">
        <v>6</v>
      </c>
      <c r="H32" s="4">
        <v>50000</v>
      </c>
      <c r="I32" s="4">
        <f>G32*H32</f>
        <v>300000</v>
      </c>
      <c r="M32" s="52" t="s">
        <v>56</v>
      </c>
      <c r="N32" s="53"/>
      <c r="O32" s="53"/>
      <c r="P32" s="53"/>
      <c r="Q32" s="53"/>
      <c r="R32" s="54"/>
      <c r="S32" t="s">
        <v>76</v>
      </c>
    </row>
    <row r="33" spans="3:18" ht="27.75" x14ac:dyDescent="0.2">
      <c r="C33" s="3">
        <v>45325</v>
      </c>
      <c r="D33" s="4" t="s">
        <v>14</v>
      </c>
      <c r="E33" s="4" t="s">
        <v>15</v>
      </c>
      <c r="F33" s="4" t="s">
        <v>16</v>
      </c>
      <c r="G33" s="4">
        <v>10</v>
      </c>
      <c r="H33" s="4">
        <v>20000</v>
      </c>
      <c r="I33" s="4">
        <f>G33*H33</f>
        <v>200000</v>
      </c>
      <c r="M33" s="33" t="s">
        <v>69</v>
      </c>
      <c r="N33" s="34" t="s">
        <v>70</v>
      </c>
      <c r="O33" s="34" t="s">
        <v>71</v>
      </c>
      <c r="P33" s="34" t="s">
        <v>54</v>
      </c>
      <c r="Q33" s="34" t="s">
        <v>72</v>
      </c>
      <c r="R33" s="34" t="s">
        <v>73</v>
      </c>
    </row>
    <row r="34" spans="3:18" ht="27.75" x14ac:dyDescent="0.2">
      <c r="C34" s="3">
        <v>45326</v>
      </c>
      <c r="D34" s="4" t="s">
        <v>17</v>
      </c>
      <c r="E34" s="4" t="s">
        <v>9</v>
      </c>
      <c r="F34" s="4" t="s">
        <v>19</v>
      </c>
      <c r="G34" s="4">
        <v>20</v>
      </c>
      <c r="H34" s="4">
        <v>30000</v>
      </c>
      <c r="I34" s="4">
        <f>G34*H34</f>
        <v>600000</v>
      </c>
      <c r="M34" s="31">
        <v>1</v>
      </c>
      <c r="N34" s="22" t="s">
        <v>42</v>
      </c>
      <c r="O34" s="12">
        <v>30000</v>
      </c>
      <c r="P34" s="12">
        <f>SUMIF(F34:F109,"arif hossain",J34:J109)</f>
        <v>0</v>
      </c>
      <c r="Q34" s="12">
        <f>IF(P34&gt;=2000000,P34*10%,IF(P34&gt;=1000000,P34*8%,IF(P34&lt;2000000,P34*8%,IF(P34&lt;1000000,P34*6%))))</f>
        <v>0</v>
      </c>
      <c r="R34" s="12">
        <f>SUM(O34,Q34)</f>
        <v>30000</v>
      </c>
    </row>
    <row r="35" spans="3:18" x14ac:dyDescent="0.2">
      <c r="C35" s="3">
        <v>45327</v>
      </c>
      <c r="D35" s="4" t="s">
        <v>8</v>
      </c>
      <c r="E35" s="4" t="s">
        <v>21</v>
      </c>
      <c r="F35" s="4" t="s">
        <v>10</v>
      </c>
      <c r="G35" s="4">
        <v>4</v>
      </c>
      <c r="H35" s="4">
        <v>70000</v>
      </c>
      <c r="I35" s="4">
        <f>G35*H35</f>
        <v>280000</v>
      </c>
      <c r="M35" s="31">
        <v>2</v>
      </c>
      <c r="N35" s="12" t="s">
        <v>43</v>
      </c>
      <c r="O35" s="12">
        <v>30000</v>
      </c>
      <c r="P35" s="12">
        <f>SUMIF(F34:F109,"oishi das",J34:J109)</f>
        <v>0</v>
      </c>
      <c r="Q35" s="12">
        <f t="shared" ref="Q35:Q39" si="2">IF(P35&gt;=2000000,P35*10%,IF(P35&gt;=1000000,P35*8%,IF(P35&lt;2000000,P35*8%,IF(P35&lt;1000000,P35*6%))))</f>
        <v>0</v>
      </c>
      <c r="R35" s="12">
        <f t="shared" ref="R35:R39" si="3">SUM(O35,Q35)</f>
        <v>30000</v>
      </c>
    </row>
    <row r="36" spans="3:18" ht="27.75" x14ac:dyDescent="0.2">
      <c r="C36" s="3">
        <v>45328</v>
      </c>
      <c r="D36" s="4" t="s">
        <v>22</v>
      </c>
      <c r="E36" s="4" t="s">
        <v>23</v>
      </c>
      <c r="F36" s="4" t="s">
        <v>13</v>
      </c>
      <c r="G36" s="4">
        <v>9</v>
      </c>
      <c r="H36" s="4">
        <v>50000</v>
      </c>
      <c r="I36" s="4">
        <f>G36*H36</f>
        <v>450000</v>
      </c>
      <c r="M36" s="31">
        <v>3</v>
      </c>
      <c r="N36" s="22" t="s">
        <v>44</v>
      </c>
      <c r="O36" s="12">
        <v>30000</v>
      </c>
      <c r="P36" s="12">
        <f>SUMIF(F34:F109,"parvez hasan",J34:J109)</f>
        <v>0</v>
      </c>
      <c r="Q36" s="12">
        <f t="shared" si="2"/>
        <v>0</v>
      </c>
      <c r="R36" s="12">
        <f t="shared" si="3"/>
        <v>30000</v>
      </c>
    </row>
    <row r="37" spans="3:18" ht="27.75" x14ac:dyDescent="0.2">
      <c r="C37" s="3">
        <v>45329</v>
      </c>
      <c r="D37" s="4" t="s">
        <v>11</v>
      </c>
      <c r="E37" s="4" t="s">
        <v>21</v>
      </c>
      <c r="F37" s="4" t="s">
        <v>16</v>
      </c>
      <c r="G37" s="4">
        <v>5</v>
      </c>
      <c r="H37" s="4">
        <v>20000</v>
      </c>
      <c r="I37" s="4">
        <f>G37*H37</f>
        <v>100000</v>
      </c>
      <c r="M37" s="31">
        <v>4</v>
      </c>
      <c r="N37" s="22" t="s">
        <v>45</v>
      </c>
      <c r="O37" s="12">
        <v>30000</v>
      </c>
      <c r="P37" s="12">
        <f>SUMIF(F34:F109,"nabila sultana",J34:J109)</f>
        <v>0</v>
      </c>
      <c r="Q37" s="12">
        <f t="shared" si="2"/>
        <v>0</v>
      </c>
      <c r="R37" s="12">
        <f t="shared" si="3"/>
        <v>30000</v>
      </c>
    </row>
    <row r="38" spans="3:18" ht="27.75" x14ac:dyDescent="0.2">
      <c r="C38" s="3">
        <v>45330</v>
      </c>
      <c r="D38" s="4" t="s">
        <v>8</v>
      </c>
      <c r="E38" s="4" t="s">
        <v>23</v>
      </c>
      <c r="F38" s="4" t="s">
        <v>19</v>
      </c>
      <c r="G38" s="4">
        <v>15</v>
      </c>
      <c r="H38" s="4">
        <v>30000</v>
      </c>
      <c r="I38" s="4">
        <f>G38*H38</f>
        <v>450000</v>
      </c>
      <c r="M38" s="31">
        <v>5</v>
      </c>
      <c r="N38" s="22" t="s">
        <v>46</v>
      </c>
      <c r="O38" s="12">
        <v>30000</v>
      </c>
      <c r="P38" s="12">
        <f>SUMIF(F34:F109,"eva karim",J34:J109)</f>
        <v>0</v>
      </c>
      <c r="Q38" s="12">
        <f t="shared" si="2"/>
        <v>0</v>
      </c>
      <c r="R38" s="12">
        <f t="shared" si="3"/>
        <v>30000</v>
      </c>
    </row>
    <row r="39" spans="3:18" ht="27.75" x14ac:dyDescent="0.2">
      <c r="C39" s="3">
        <v>45331</v>
      </c>
      <c r="D39" s="4" t="s">
        <v>17</v>
      </c>
      <c r="E39" s="4" t="s">
        <v>15</v>
      </c>
      <c r="F39" s="4" t="s">
        <v>10</v>
      </c>
      <c r="G39" s="4">
        <v>7</v>
      </c>
      <c r="H39" s="4">
        <v>70000</v>
      </c>
      <c r="I39" s="4">
        <f>G39*H39</f>
        <v>490000</v>
      </c>
      <c r="M39" s="31">
        <v>6</v>
      </c>
      <c r="N39" s="22" t="s">
        <v>47</v>
      </c>
      <c r="O39" s="12">
        <v>30000</v>
      </c>
      <c r="P39" s="12">
        <f>SUMIF(F34:F109,"farhan islam",J34:J109)</f>
        <v>0</v>
      </c>
      <c r="Q39" s="12">
        <f t="shared" si="2"/>
        <v>0</v>
      </c>
      <c r="R39" s="12">
        <f t="shared" si="3"/>
        <v>30000</v>
      </c>
    </row>
    <row r="40" spans="3:18" ht="27.75" x14ac:dyDescent="0.2">
      <c r="C40" s="3">
        <v>45332</v>
      </c>
      <c r="D40" s="4" t="s">
        <v>20</v>
      </c>
      <c r="E40" s="4" t="s">
        <v>18</v>
      </c>
      <c r="F40" s="4" t="s">
        <v>13</v>
      </c>
      <c r="G40" s="4">
        <v>11</v>
      </c>
      <c r="H40" s="4">
        <v>50000</v>
      </c>
      <c r="I40" s="4">
        <f>G40*H40</f>
        <v>550000</v>
      </c>
    </row>
    <row r="41" spans="3:18" ht="27.75" x14ac:dyDescent="0.2">
      <c r="C41" s="3">
        <v>45333</v>
      </c>
      <c r="D41" s="4" t="s">
        <v>22</v>
      </c>
      <c r="E41" s="4" t="s">
        <v>9</v>
      </c>
      <c r="F41" s="4" t="s">
        <v>16</v>
      </c>
      <c r="G41" s="4">
        <v>12</v>
      </c>
      <c r="H41" s="4">
        <v>20000</v>
      </c>
      <c r="I41" s="4">
        <f>G41*H41</f>
        <v>240000</v>
      </c>
    </row>
    <row r="42" spans="3:18" ht="27.75" x14ac:dyDescent="0.2">
      <c r="C42" s="3">
        <v>45334</v>
      </c>
      <c r="D42" s="4" t="s">
        <v>11</v>
      </c>
      <c r="E42" s="4" t="s">
        <v>9</v>
      </c>
      <c r="F42" s="4" t="s">
        <v>19</v>
      </c>
      <c r="G42" s="4">
        <v>10</v>
      </c>
      <c r="H42" s="4">
        <v>30000</v>
      </c>
      <c r="I42" s="4">
        <f>G42*H42</f>
        <v>300000</v>
      </c>
    </row>
    <row r="43" spans="3:18" x14ac:dyDescent="0.2">
      <c r="C43" s="3">
        <v>45335</v>
      </c>
      <c r="D43" s="4" t="s">
        <v>14</v>
      </c>
      <c r="E43" s="4" t="s">
        <v>12</v>
      </c>
      <c r="F43" s="4" t="s">
        <v>10</v>
      </c>
      <c r="G43" s="4">
        <v>9</v>
      </c>
      <c r="H43" s="4">
        <v>70000</v>
      </c>
      <c r="I43" s="4">
        <f>G43*H43</f>
        <v>630000</v>
      </c>
    </row>
    <row r="44" spans="3:18" ht="27.75" x14ac:dyDescent="0.2">
      <c r="C44" s="3">
        <v>45336</v>
      </c>
      <c r="D44" s="4" t="s">
        <v>17</v>
      </c>
      <c r="E44" s="4" t="s">
        <v>15</v>
      </c>
      <c r="F44" s="4" t="s">
        <v>13</v>
      </c>
      <c r="G44" s="4">
        <v>8</v>
      </c>
      <c r="H44" s="4">
        <v>50000</v>
      </c>
      <c r="I44" s="4">
        <f>G44*H44</f>
        <v>400000</v>
      </c>
    </row>
    <row r="45" spans="3:18" ht="27.75" x14ac:dyDescent="0.2">
      <c r="C45" s="3">
        <v>45337</v>
      </c>
      <c r="D45" s="4" t="s">
        <v>20</v>
      </c>
      <c r="E45" s="4" t="s">
        <v>18</v>
      </c>
      <c r="F45" s="4" t="s">
        <v>16</v>
      </c>
      <c r="G45" s="4">
        <v>11</v>
      </c>
      <c r="H45" s="4">
        <v>20000</v>
      </c>
      <c r="I45" s="4">
        <f>G45*H45</f>
        <v>220000</v>
      </c>
    </row>
    <row r="46" spans="3:18" ht="27.75" x14ac:dyDescent="0.2">
      <c r="C46" s="3">
        <v>45338</v>
      </c>
      <c r="D46" s="4" t="s">
        <v>8</v>
      </c>
      <c r="E46" s="4" t="s">
        <v>21</v>
      </c>
      <c r="F46" s="4" t="s">
        <v>19</v>
      </c>
      <c r="G46" s="4">
        <v>14</v>
      </c>
      <c r="H46" s="4">
        <v>30000</v>
      </c>
      <c r="I46" s="4">
        <f>G46*H46</f>
        <v>420000</v>
      </c>
    </row>
    <row r="47" spans="3:18" ht="27.75" x14ac:dyDescent="0.2">
      <c r="C47" s="3">
        <v>45339</v>
      </c>
      <c r="D47" s="4" t="s">
        <v>11</v>
      </c>
      <c r="E47" s="4" t="s">
        <v>23</v>
      </c>
      <c r="F47" s="4" t="s">
        <v>10</v>
      </c>
      <c r="G47" s="4">
        <v>10</v>
      </c>
      <c r="H47" s="4">
        <v>70000</v>
      </c>
      <c r="I47" s="4">
        <f>G47*H47</f>
        <v>700000</v>
      </c>
    </row>
    <row r="48" spans="3:18" ht="27.75" x14ac:dyDescent="0.2">
      <c r="C48" s="3">
        <v>45340</v>
      </c>
      <c r="D48" s="4" t="s">
        <v>14</v>
      </c>
      <c r="E48" s="4" t="s">
        <v>15</v>
      </c>
      <c r="F48" s="4" t="s">
        <v>13</v>
      </c>
      <c r="G48" s="4">
        <v>9</v>
      </c>
      <c r="H48" s="4">
        <v>50000</v>
      </c>
      <c r="I48" s="4">
        <f>G48*H48</f>
        <v>450000</v>
      </c>
    </row>
    <row r="49" spans="3:9" ht="27.75" x14ac:dyDescent="0.2">
      <c r="C49" s="3">
        <v>45341</v>
      </c>
      <c r="D49" s="4" t="s">
        <v>17</v>
      </c>
      <c r="E49" s="4" t="s">
        <v>18</v>
      </c>
      <c r="F49" s="4" t="s">
        <v>16</v>
      </c>
      <c r="G49" s="4">
        <v>13</v>
      </c>
      <c r="H49" s="4">
        <v>20000</v>
      </c>
      <c r="I49" s="4">
        <f>G49*H49</f>
        <v>260000</v>
      </c>
    </row>
    <row r="50" spans="3:9" ht="27.75" x14ac:dyDescent="0.2">
      <c r="C50" s="3">
        <v>45342</v>
      </c>
      <c r="D50" s="4" t="s">
        <v>20</v>
      </c>
      <c r="E50" s="4" t="s">
        <v>21</v>
      </c>
      <c r="F50" s="4" t="s">
        <v>19</v>
      </c>
      <c r="G50" s="4">
        <v>8</v>
      </c>
      <c r="H50" s="4">
        <v>30000</v>
      </c>
      <c r="I50" s="4">
        <f>G50*H50</f>
        <v>240000</v>
      </c>
    </row>
    <row r="51" spans="3:9" ht="27.75" x14ac:dyDescent="0.2">
      <c r="C51" s="3">
        <v>45343</v>
      </c>
      <c r="D51" s="4" t="s">
        <v>22</v>
      </c>
      <c r="E51" s="4" t="s">
        <v>23</v>
      </c>
      <c r="F51" s="4" t="s">
        <v>10</v>
      </c>
      <c r="G51" s="4">
        <v>12</v>
      </c>
      <c r="H51" s="4">
        <v>70000</v>
      </c>
      <c r="I51" s="4">
        <f>G51*H51</f>
        <v>840000</v>
      </c>
    </row>
    <row r="52" spans="3:9" ht="27.75" x14ac:dyDescent="0.2">
      <c r="C52" s="3">
        <v>45344</v>
      </c>
      <c r="D52" s="4" t="s">
        <v>11</v>
      </c>
      <c r="E52" s="4" t="s">
        <v>15</v>
      </c>
      <c r="F52" s="4" t="s">
        <v>13</v>
      </c>
      <c r="G52" s="4">
        <v>7</v>
      </c>
      <c r="H52" s="4">
        <v>50000</v>
      </c>
      <c r="I52" s="4">
        <f>G52*H52</f>
        <v>350000</v>
      </c>
    </row>
    <row r="53" spans="3:9" ht="27.75" x14ac:dyDescent="0.2">
      <c r="C53" s="3">
        <v>45345</v>
      </c>
      <c r="D53" s="4" t="s">
        <v>14</v>
      </c>
      <c r="E53" s="4" t="s">
        <v>18</v>
      </c>
      <c r="F53" s="4" t="s">
        <v>16</v>
      </c>
      <c r="G53" s="4">
        <v>9</v>
      </c>
      <c r="H53" s="4">
        <v>20000</v>
      </c>
      <c r="I53" s="4">
        <f>G53*H53</f>
        <v>180000</v>
      </c>
    </row>
    <row r="54" spans="3:9" ht="27.75" x14ac:dyDescent="0.2">
      <c r="C54" s="3">
        <v>45346</v>
      </c>
      <c r="D54" s="4" t="s">
        <v>8</v>
      </c>
      <c r="E54" s="4" t="s">
        <v>9</v>
      </c>
      <c r="F54" s="4" t="s">
        <v>19</v>
      </c>
      <c r="G54" s="4">
        <v>12</v>
      </c>
      <c r="H54" s="4">
        <v>30000</v>
      </c>
      <c r="I54" s="4">
        <f>G54*H54</f>
        <v>360000</v>
      </c>
    </row>
    <row r="55" spans="3:9" x14ac:dyDescent="0.2">
      <c r="C55" s="3">
        <v>45347</v>
      </c>
      <c r="D55" s="4" t="s">
        <v>20</v>
      </c>
      <c r="E55" s="4" t="s">
        <v>12</v>
      </c>
      <c r="F55" s="4" t="s">
        <v>10</v>
      </c>
      <c r="G55" s="4">
        <v>5</v>
      </c>
      <c r="H55" s="4">
        <v>70000</v>
      </c>
      <c r="I55" s="4">
        <f>G55*H55</f>
        <v>350000</v>
      </c>
    </row>
    <row r="56" spans="3:9" ht="27.75" x14ac:dyDescent="0.2">
      <c r="C56" s="3">
        <v>45352</v>
      </c>
      <c r="D56" s="4" t="s">
        <v>22</v>
      </c>
      <c r="E56" s="4" t="s">
        <v>9</v>
      </c>
      <c r="F56" s="4" t="s">
        <v>10</v>
      </c>
      <c r="G56" s="4">
        <v>12</v>
      </c>
      <c r="H56" s="4">
        <v>70000</v>
      </c>
      <c r="I56" s="4">
        <f>G56*H56</f>
        <v>840000</v>
      </c>
    </row>
    <row r="57" spans="3:9" ht="27.75" x14ac:dyDescent="0.2">
      <c r="C57" s="3">
        <v>45353</v>
      </c>
      <c r="D57" s="4" t="s">
        <v>11</v>
      </c>
      <c r="E57" s="4" t="s">
        <v>9</v>
      </c>
      <c r="F57" s="4" t="s">
        <v>13</v>
      </c>
      <c r="G57" s="4">
        <v>8</v>
      </c>
      <c r="H57" s="4">
        <v>50000</v>
      </c>
      <c r="I57" s="4">
        <f>G57*H57</f>
        <v>400000</v>
      </c>
    </row>
    <row r="58" spans="3:9" x14ac:dyDescent="0.2">
      <c r="C58" s="3">
        <v>45354</v>
      </c>
      <c r="D58" s="4" t="s">
        <v>14</v>
      </c>
      <c r="E58" s="4" t="s">
        <v>21</v>
      </c>
      <c r="F58" s="4" t="s">
        <v>16</v>
      </c>
      <c r="G58" s="4">
        <v>7</v>
      </c>
      <c r="H58" s="4">
        <v>20000</v>
      </c>
      <c r="I58" s="4">
        <f>G58*H58</f>
        <v>140000</v>
      </c>
    </row>
    <row r="59" spans="3:9" ht="27.75" x14ac:dyDescent="0.2">
      <c r="C59" s="3">
        <v>45355</v>
      </c>
      <c r="D59" s="4" t="s">
        <v>17</v>
      </c>
      <c r="E59" s="4" t="s">
        <v>23</v>
      </c>
      <c r="F59" s="4" t="s">
        <v>19</v>
      </c>
      <c r="G59" s="4">
        <v>9</v>
      </c>
      <c r="H59" s="4">
        <v>30000</v>
      </c>
      <c r="I59" s="4">
        <f>G59*H59</f>
        <v>270000</v>
      </c>
    </row>
    <row r="60" spans="3:9" x14ac:dyDescent="0.2">
      <c r="C60" s="3">
        <v>45356</v>
      </c>
      <c r="D60" s="4" t="s">
        <v>20</v>
      </c>
      <c r="E60" s="4" t="s">
        <v>21</v>
      </c>
      <c r="F60" s="4" t="s">
        <v>10</v>
      </c>
      <c r="G60" s="4">
        <v>6</v>
      </c>
      <c r="H60" s="4">
        <v>70000</v>
      </c>
      <c r="I60" s="4">
        <f>G60*H60</f>
        <v>420000</v>
      </c>
    </row>
    <row r="61" spans="3:9" ht="27.75" x14ac:dyDescent="0.2">
      <c r="C61" s="3">
        <v>45357</v>
      </c>
      <c r="D61" s="4" t="s">
        <v>8</v>
      </c>
      <c r="E61" s="4" t="s">
        <v>23</v>
      </c>
      <c r="F61" s="4" t="s">
        <v>13</v>
      </c>
      <c r="G61" s="4">
        <v>10</v>
      </c>
      <c r="H61" s="4">
        <v>50000</v>
      </c>
      <c r="I61" s="4">
        <f>G61*H61</f>
        <v>500000</v>
      </c>
    </row>
    <row r="62" spans="3:9" ht="27.75" x14ac:dyDescent="0.2">
      <c r="C62" s="3">
        <v>45358</v>
      </c>
      <c r="D62" s="4" t="s">
        <v>11</v>
      </c>
      <c r="E62" s="4" t="s">
        <v>15</v>
      </c>
      <c r="F62" s="4" t="s">
        <v>16</v>
      </c>
      <c r="G62" s="4">
        <v>8</v>
      </c>
      <c r="H62" s="4">
        <v>20000</v>
      </c>
      <c r="I62" s="4">
        <f>G62*H62</f>
        <v>160000</v>
      </c>
    </row>
    <row r="63" spans="3:9" ht="27.75" x14ac:dyDescent="0.2">
      <c r="C63" s="3">
        <v>45359</v>
      </c>
      <c r="D63" s="4" t="s">
        <v>8</v>
      </c>
      <c r="E63" s="4" t="s">
        <v>18</v>
      </c>
      <c r="F63" s="4" t="s">
        <v>19</v>
      </c>
      <c r="G63" s="4">
        <v>13</v>
      </c>
      <c r="H63" s="4">
        <v>30000</v>
      </c>
      <c r="I63" s="4">
        <f>G63*H63</f>
        <v>390000</v>
      </c>
    </row>
    <row r="64" spans="3:9" ht="27.75" x14ac:dyDescent="0.2">
      <c r="C64" s="3">
        <v>45360</v>
      </c>
      <c r="D64" s="4" t="s">
        <v>17</v>
      </c>
      <c r="E64" s="4" t="s">
        <v>9</v>
      </c>
      <c r="F64" s="4" t="s">
        <v>10</v>
      </c>
      <c r="G64" s="4">
        <v>9</v>
      </c>
      <c r="H64" s="4">
        <v>70000</v>
      </c>
      <c r="I64" s="4">
        <f>G64*H64</f>
        <v>630000</v>
      </c>
    </row>
    <row r="65" spans="3:9" ht="27.75" x14ac:dyDescent="0.2">
      <c r="C65" s="3">
        <v>45361</v>
      </c>
      <c r="D65" s="4" t="s">
        <v>20</v>
      </c>
      <c r="E65" s="4" t="s">
        <v>15</v>
      </c>
      <c r="F65" s="4" t="s">
        <v>13</v>
      </c>
      <c r="G65" s="4">
        <v>5</v>
      </c>
      <c r="H65" s="4">
        <v>50000</v>
      </c>
      <c r="I65" s="4">
        <f>G65*H65</f>
        <v>250000</v>
      </c>
    </row>
    <row r="66" spans="3:9" x14ac:dyDescent="0.2">
      <c r="C66" s="3">
        <v>45362</v>
      </c>
      <c r="D66" s="4" t="s">
        <v>22</v>
      </c>
      <c r="E66" s="4" t="s">
        <v>12</v>
      </c>
      <c r="F66" s="4" t="s">
        <v>16</v>
      </c>
      <c r="G66" s="4">
        <v>11</v>
      </c>
      <c r="H66" s="4">
        <v>20000</v>
      </c>
      <c r="I66" s="4">
        <f>G66*H66</f>
        <v>220000</v>
      </c>
    </row>
    <row r="67" spans="3:9" ht="27.75" x14ac:dyDescent="0.2">
      <c r="C67" s="3">
        <v>45363</v>
      </c>
      <c r="D67" s="4" t="s">
        <v>11</v>
      </c>
      <c r="E67" s="4" t="s">
        <v>15</v>
      </c>
      <c r="F67" s="4" t="s">
        <v>19</v>
      </c>
      <c r="G67" s="4">
        <v>14</v>
      </c>
      <c r="H67" s="4">
        <v>30000</v>
      </c>
      <c r="I67" s="4">
        <f>G67*H67</f>
        <v>420000</v>
      </c>
    </row>
    <row r="68" spans="3:9" ht="27.75" x14ac:dyDescent="0.2">
      <c r="C68" s="3">
        <v>45364</v>
      </c>
      <c r="D68" s="4" t="s">
        <v>14</v>
      </c>
      <c r="E68" s="4" t="s">
        <v>18</v>
      </c>
      <c r="F68" s="4" t="s">
        <v>10</v>
      </c>
      <c r="G68" s="4">
        <v>10</v>
      </c>
      <c r="H68" s="4">
        <v>70000</v>
      </c>
      <c r="I68" s="4">
        <f>G68*H68</f>
        <v>700000</v>
      </c>
    </row>
    <row r="69" spans="3:9" x14ac:dyDescent="0.2">
      <c r="C69" s="3">
        <v>45365</v>
      </c>
      <c r="D69" s="4" t="s">
        <v>17</v>
      </c>
      <c r="E69" s="4" t="s">
        <v>21</v>
      </c>
      <c r="F69" s="4" t="s">
        <v>13</v>
      </c>
      <c r="G69" s="4">
        <v>6</v>
      </c>
      <c r="H69" s="4">
        <v>50000</v>
      </c>
      <c r="I69" s="4">
        <f>G69*H69</f>
        <v>300000</v>
      </c>
    </row>
    <row r="70" spans="3:9" ht="27.75" x14ac:dyDescent="0.2">
      <c r="C70" s="3">
        <v>45366</v>
      </c>
      <c r="D70" s="4" t="s">
        <v>8</v>
      </c>
      <c r="E70" s="4" t="s">
        <v>23</v>
      </c>
      <c r="F70" s="4" t="s">
        <v>16</v>
      </c>
      <c r="G70" s="4">
        <v>8</v>
      </c>
      <c r="H70" s="4">
        <v>20000</v>
      </c>
      <c r="I70" s="4">
        <f>G70*H70</f>
        <v>160000</v>
      </c>
    </row>
    <row r="71" spans="3:9" ht="27.75" x14ac:dyDescent="0.2">
      <c r="C71" s="3">
        <v>45367</v>
      </c>
      <c r="D71" s="4" t="s">
        <v>22</v>
      </c>
      <c r="E71" s="4" t="s">
        <v>15</v>
      </c>
      <c r="F71" s="4" t="s">
        <v>19</v>
      </c>
      <c r="G71" s="4">
        <v>12</v>
      </c>
      <c r="H71" s="4">
        <v>30000</v>
      </c>
      <c r="I71" s="4">
        <f>G71*H71</f>
        <v>360000</v>
      </c>
    </row>
    <row r="72" spans="3:9" ht="27.75" x14ac:dyDescent="0.2">
      <c r="C72" s="3">
        <v>45368</v>
      </c>
      <c r="D72" s="4" t="s">
        <v>11</v>
      </c>
      <c r="E72" s="4" t="s">
        <v>18</v>
      </c>
      <c r="F72" s="4" t="s">
        <v>10</v>
      </c>
      <c r="G72" s="4">
        <v>9</v>
      </c>
      <c r="H72" s="4">
        <v>70000</v>
      </c>
      <c r="I72" s="4">
        <f>G72*H72</f>
        <v>630000</v>
      </c>
    </row>
    <row r="73" spans="3:9" x14ac:dyDescent="0.2">
      <c r="C73" s="3">
        <v>45369</v>
      </c>
      <c r="D73" s="4" t="s">
        <v>8</v>
      </c>
      <c r="E73" s="4" t="s">
        <v>12</v>
      </c>
      <c r="F73" s="4" t="s">
        <v>13</v>
      </c>
      <c r="G73" s="4">
        <v>7</v>
      </c>
      <c r="H73" s="4">
        <v>50000</v>
      </c>
      <c r="I73" s="4">
        <f>G73*H73</f>
        <v>350000</v>
      </c>
    </row>
    <row r="74" spans="3:9" ht="27.75" x14ac:dyDescent="0.2">
      <c r="C74" s="3">
        <v>45370</v>
      </c>
      <c r="D74" s="4" t="s">
        <v>17</v>
      </c>
      <c r="E74" s="4" t="s">
        <v>15</v>
      </c>
      <c r="F74" s="4" t="s">
        <v>16</v>
      </c>
      <c r="G74" s="4">
        <v>14</v>
      </c>
      <c r="H74" s="4">
        <v>20000</v>
      </c>
      <c r="I74" s="4">
        <f>G74*H74</f>
        <v>280000</v>
      </c>
    </row>
    <row r="75" spans="3:9" ht="27.75" x14ac:dyDescent="0.2">
      <c r="C75" s="3">
        <v>45371</v>
      </c>
      <c r="D75" s="4" t="s">
        <v>20</v>
      </c>
      <c r="E75" s="4" t="s">
        <v>18</v>
      </c>
      <c r="F75" s="4" t="s">
        <v>19</v>
      </c>
      <c r="G75" s="4">
        <v>8</v>
      </c>
      <c r="H75" s="4">
        <v>30000</v>
      </c>
      <c r="I75" s="4">
        <f>G75*H75</f>
        <v>240000</v>
      </c>
    </row>
    <row r="76" spans="3:9" x14ac:dyDescent="0.2">
      <c r="C76" s="3">
        <v>45372</v>
      </c>
      <c r="D76" s="4" t="s">
        <v>22</v>
      </c>
      <c r="E76" s="4" t="s">
        <v>21</v>
      </c>
      <c r="F76" s="4" t="s">
        <v>10</v>
      </c>
      <c r="G76" s="4">
        <v>11</v>
      </c>
      <c r="H76" s="4">
        <v>70000</v>
      </c>
      <c r="I76" s="4">
        <f>G76*H76</f>
        <v>770000</v>
      </c>
    </row>
    <row r="77" spans="3:9" ht="27.75" x14ac:dyDescent="0.2">
      <c r="C77" s="3">
        <v>45373</v>
      </c>
      <c r="D77" s="4" t="s">
        <v>8</v>
      </c>
      <c r="E77" s="4" t="s">
        <v>23</v>
      </c>
      <c r="F77" s="4" t="s">
        <v>13</v>
      </c>
      <c r="G77" s="4">
        <v>5</v>
      </c>
      <c r="H77" s="4">
        <v>50000</v>
      </c>
      <c r="I77" s="4">
        <f>G77*H77</f>
        <v>250000</v>
      </c>
    </row>
    <row r="78" spans="3:9" ht="27.75" x14ac:dyDescent="0.2">
      <c r="C78" s="3">
        <v>45374</v>
      </c>
      <c r="D78" s="4" t="s">
        <v>14</v>
      </c>
      <c r="E78" s="4" t="s">
        <v>15</v>
      </c>
      <c r="F78" s="4" t="s">
        <v>16</v>
      </c>
      <c r="G78" s="4">
        <v>10</v>
      </c>
      <c r="H78" s="4">
        <v>20000</v>
      </c>
      <c r="I78" s="4">
        <f>G78*H78</f>
        <v>200000</v>
      </c>
    </row>
    <row r="79" spans="3:9" ht="27.75" x14ac:dyDescent="0.2">
      <c r="C79" s="3">
        <v>45375</v>
      </c>
      <c r="D79" s="4" t="s">
        <v>17</v>
      </c>
      <c r="E79" s="4" t="s">
        <v>18</v>
      </c>
      <c r="F79" s="4" t="s">
        <v>19</v>
      </c>
      <c r="G79" s="4">
        <v>9</v>
      </c>
      <c r="H79" s="4">
        <v>30000</v>
      </c>
      <c r="I79" s="4">
        <f>G79*H79</f>
        <v>270000</v>
      </c>
    </row>
    <row r="80" spans="3:9" ht="27.75" x14ac:dyDescent="0.2">
      <c r="C80" s="3">
        <v>45376</v>
      </c>
      <c r="D80" s="4" t="s">
        <v>20</v>
      </c>
      <c r="E80" s="4" t="s">
        <v>23</v>
      </c>
      <c r="F80" s="4" t="s">
        <v>10</v>
      </c>
      <c r="G80" s="4">
        <v>10</v>
      </c>
      <c r="H80" s="4">
        <v>70000</v>
      </c>
      <c r="I80" s="4">
        <f>G80*H80</f>
        <v>700000</v>
      </c>
    </row>
    <row r="81" spans="3:9" ht="27.75" x14ac:dyDescent="0.2">
      <c r="C81" s="3">
        <v>45381</v>
      </c>
      <c r="D81" s="4" t="s">
        <v>8</v>
      </c>
      <c r="E81" s="4" t="s">
        <v>18</v>
      </c>
      <c r="F81" s="4" t="s">
        <v>19</v>
      </c>
      <c r="G81" s="4">
        <v>5</v>
      </c>
      <c r="H81" s="4">
        <v>30000</v>
      </c>
      <c r="I81" s="4">
        <f>G81*H81</f>
        <v>150000</v>
      </c>
    </row>
  </sheetData>
  <mergeCells count="6">
    <mergeCell ref="C3:I4"/>
    <mergeCell ref="M30:R31"/>
    <mergeCell ref="M32:R32"/>
    <mergeCell ref="S6:S11"/>
    <mergeCell ref="L2:S3"/>
    <mergeCell ref="L4:S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2889-0174-4C48-B270-F706597FF4B3}">
  <sheetPr filterMode="1"/>
  <dimension ref="D4:R224"/>
  <sheetViews>
    <sheetView tabSelected="1" topLeftCell="C85" workbookViewId="0">
      <selection activeCell="M135" sqref="M135"/>
    </sheetView>
  </sheetViews>
  <sheetFormatPr defaultRowHeight="15" x14ac:dyDescent="0.2"/>
  <cols>
    <col min="4" max="4" width="14.66015625" customWidth="1"/>
    <col min="5" max="6" width="18.4296875" customWidth="1"/>
    <col min="8" max="8" width="14.390625" customWidth="1"/>
    <col min="9" max="9" width="0.1328125" customWidth="1"/>
    <col min="10" max="10" width="8.875" hidden="1" customWidth="1"/>
    <col min="11" max="11" width="10.89453125" customWidth="1"/>
    <col min="13" max="13" width="16.54296875" customWidth="1"/>
    <col min="14" max="14" width="17.3515625" customWidth="1"/>
    <col min="16" max="17" width="8.875" customWidth="1"/>
    <col min="18" max="18" width="0.1328125" customWidth="1"/>
  </cols>
  <sheetData>
    <row r="4" spans="4:14" x14ac:dyDescent="0.2">
      <c r="D4" s="41" t="s">
        <v>0</v>
      </c>
      <c r="E4" s="41"/>
      <c r="F4" s="41"/>
      <c r="G4" s="41"/>
      <c r="H4" s="41"/>
      <c r="I4" s="41"/>
      <c r="J4" s="41"/>
    </row>
    <row r="5" spans="4:14" x14ac:dyDescent="0.2">
      <c r="D5" s="41"/>
      <c r="E5" s="41"/>
      <c r="F5" s="41"/>
      <c r="G5" s="41"/>
      <c r="H5" s="41"/>
      <c r="I5" s="41"/>
      <c r="J5" s="41"/>
    </row>
    <row r="6" spans="4:14" ht="204" x14ac:dyDescent="0.2"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4:14" x14ac:dyDescent="0.2">
      <c r="D7" s="3">
        <v>45296</v>
      </c>
      <c r="E7" s="4" t="s">
        <v>8</v>
      </c>
      <c r="F7" s="4" t="s">
        <v>9</v>
      </c>
      <c r="G7" s="4" t="s">
        <v>10</v>
      </c>
      <c r="H7" s="4">
        <v>5</v>
      </c>
      <c r="I7" s="4">
        <v>70000</v>
      </c>
      <c r="J7" s="4">
        <f>H7*I7</f>
        <v>350000</v>
      </c>
    </row>
    <row r="8" spans="4:14" x14ac:dyDescent="0.2">
      <c r="D8" s="3">
        <v>45297</v>
      </c>
      <c r="E8" s="4" t="s">
        <v>11</v>
      </c>
      <c r="F8" s="4" t="s">
        <v>12</v>
      </c>
      <c r="G8" s="4" t="s">
        <v>13</v>
      </c>
      <c r="H8" s="4">
        <v>10</v>
      </c>
      <c r="I8" s="4">
        <v>50000</v>
      </c>
      <c r="J8" s="4">
        <f>H8*I8</f>
        <v>500000</v>
      </c>
    </row>
    <row r="9" spans="4:14" x14ac:dyDescent="0.2">
      <c r="D9" s="3">
        <v>45298</v>
      </c>
      <c r="E9" s="4" t="s">
        <v>14</v>
      </c>
      <c r="F9" s="4" t="s">
        <v>15</v>
      </c>
      <c r="G9" s="4" t="s">
        <v>16</v>
      </c>
      <c r="H9" s="4">
        <v>7</v>
      </c>
      <c r="I9" s="4">
        <v>20000</v>
      </c>
      <c r="J9" s="4">
        <f>H9*I9</f>
        <v>140000</v>
      </c>
    </row>
    <row r="10" spans="4:14" ht="27.75" x14ac:dyDescent="0.2">
      <c r="D10" s="3">
        <v>45299</v>
      </c>
      <c r="E10" s="4" t="s">
        <v>17</v>
      </c>
      <c r="F10" s="4" t="s">
        <v>18</v>
      </c>
      <c r="G10" s="4" t="s">
        <v>19</v>
      </c>
      <c r="H10" s="4">
        <v>15</v>
      </c>
      <c r="I10" s="4">
        <v>30000</v>
      </c>
      <c r="J10" s="4">
        <f>H10*I10</f>
        <v>450000</v>
      </c>
    </row>
    <row r="11" spans="4:14" x14ac:dyDescent="0.2">
      <c r="D11" s="3">
        <v>45300</v>
      </c>
      <c r="E11" s="4" t="s">
        <v>20</v>
      </c>
      <c r="F11" s="4" t="s">
        <v>21</v>
      </c>
      <c r="G11" s="4" t="s">
        <v>10</v>
      </c>
      <c r="H11" s="4">
        <v>3</v>
      </c>
      <c r="I11" s="4">
        <v>70000</v>
      </c>
      <c r="J11" s="4">
        <f>H11*I11</f>
        <v>210000</v>
      </c>
    </row>
    <row r="12" spans="4:14" x14ac:dyDescent="0.2">
      <c r="D12" s="3">
        <v>45301</v>
      </c>
      <c r="E12" s="4" t="s">
        <v>22</v>
      </c>
      <c r="F12" s="4" t="s">
        <v>23</v>
      </c>
      <c r="G12" s="4" t="s">
        <v>13</v>
      </c>
      <c r="H12" s="4">
        <v>6</v>
      </c>
      <c r="I12" s="4">
        <v>50000</v>
      </c>
      <c r="J12" s="4">
        <f>H12*I12</f>
        <v>300000</v>
      </c>
    </row>
    <row r="13" spans="4:14" x14ac:dyDescent="0.2">
      <c r="D13" s="3">
        <v>45302</v>
      </c>
      <c r="E13" s="4" t="s">
        <v>11</v>
      </c>
      <c r="F13" s="4" t="s">
        <v>15</v>
      </c>
      <c r="G13" s="4" t="s">
        <v>16</v>
      </c>
      <c r="H13" s="4">
        <v>4</v>
      </c>
      <c r="I13" s="4">
        <v>20000</v>
      </c>
      <c r="J13" s="4">
        <f>H13*I13</f>
        <v>80000</v>
      </c>
    </row>
    <row r="14" spans="4:14" ht="27.75" x14ac:dyDescent="0.2">
      <c r="D14" s="3">
        <v>45303</v>
      </c>
      <c r="E14" s="4" t="s">
        <v>14</v>
      </c>
      <c r="F14" s="4" t="s">
        <v>18</v>
      </c>
      <c r="G14" s="4" t="s">
        <v>19</v>
      </c>
      <c r="H14" s="4">
        <v>10</v>
      </c>
      <c r="I14" s="4">
        <v>30000</v>
      </c>
      <c r="J14" s="4">
        <f>H14*I14</f>
        <v>300000</v>
      </c>
    </row>
    <row r="15" spans="4:14" x14ac:dyDescent="0.2">
      <c r="D15" s="3">
        <v>45304</v>
      </c>
      <c r="E15" s="4" t="s">
        <v>8</v>
      </c>
      <c r="F15" s="4" t="s">
        <v>9</v>
      </c>
      <c r="G15" s="4" t="s">
        <v>10</v>
      </c>
      <c r="H15" s="4">
        <v>8</v>
      </c>
      <c r="I15" s="4">
        <v>70000</v>
      </c>
      <c r="J15" s="4">
        <f>H15*I15</f>
        <v>560000</v>
      </c>
      <c r="N15" t="s">
        <v>10</v>
      </c>
    </row>
    <row r="16" spans="4:14" x14ac:dyDescent="0.2">
      <c r="D16" s="3">
        <v>45305</v>
      </c>
      <c r="E16" s="4" t="s">
        <v>20</v>
      </c>
      <c r="F16" s="4" t="s">
        <v>9</v>
      </c>
      <c r="G16" s="4" t="s">
        <v>13</v>
      </c>
      <c r="H16" s="4">
        <v>12</v>
      </c>
      <c r="I16" s="4">
        <v>50000</v>
      </c>
      <c r="J16" s="4">
        <f>H16*I16</f>
        <v>600000</v>
      </c>
      <c r="N16" t="s">
        <v>13</v>
      </c>
    </row>
    <row r="17" spans="4:14" x14ac:dyDescent="0.2">
      <c r="D17" s="3">
        <v>45306</v>
      </c>
      <c r="E17" s="4" t="s">
        <v>22</v>
      </c>
      <c r="F17" s="4" t="s">
        <v>12</v>
      </c>
      <c r="G17" s="4" t="s">
        <v>16</v>
      </c>
      <c r="H17" s="4">
        <v>9</v>
      </c>
      <c r="I17" s="4">
        <v>20000</v>
      </c>
      <c r="J17" s="4">
        <f>H17*I17</f>
        <v>180000</v>
      </c>
      <c r="N17" t="s">
        <v>16</v>
      </c>
    </row>
    <row r="18" spans="4:14" ht="27.75" x14ac:dyDescent="0.2">
      <c r="D18" s="3">
        <v>45307</v>
      </c>
      <c r="E18" s="4" t="s">
        <v>11</v>
      </c>
      <c r="F18" s="4" t="s">
        <v>15</v>
      </c>
      <c r="G18" s="4" t="s">
        <v>19</v>
      </c>
      <c r="H18" s="4">
        <v>5</v>
      </c>
      <c r="I18" s="4">
        <v>30000</v>
      </c>
      <c r="J18" s="4">
        <f>H18*I18</f>
        <v>150000</v>
      </c>
      <c r="N18" t="s">
        <v>19</v>
      </c>
    </row>
    <row r="19" spans="4:14" x14ac:dyDescent="0.2">
      <c r="D19" s="3">
        <v>45308</v>
      </c>
      <c r="E19" s="4" t="s">
        <v>14</v>
      </c>
      <c r="F19" s="4" t="s">
        <v>18</v>
      </c>
      <c r="G19" s="4" t="s">
        <v>10</v>
      </c>
      <c r="H19" s="4">
        <v>11</v>
      </c>
      <c r="I19" s="4">
        <v>70000</v>
      </c>
      <c r="J19" s="4">
        <f>H19*I19</f>
        <v>770000</v>
      </c>
      <c r="N19" t="s">
        <v>10</v>
      </c>
    </row>
    <row r="20" spans="4:14" x14ac:dyDescent="0.2">
      <c r="D20" s="3">
        <v>45309</v>
      </c>
      <c r="E20" s="4" t="s">
        <v>17</v>
      </c>
      <c r="F20" s="4" t="s">
        <v>21</v>
      </c>
      <c r="G20" s="4" t="s">
        <v>13</v>
      </c>
      <c r="H20" s="4">
        <v>7</v>
      </c>
      <c r="I20" s="4">
        <v>50000</v>
      </c>
      <c r="J20" s="4">
        <f>H20*I20</f>
        <v>350000</v>
      </c>
      <c r="N20" t="s">
        <v>13</v>
      </c>
    </row>
    <row r="21" spans="4:14" x14ac:dyDescent="0.2">
      <c r="D21" s="3">
        <v>45310</v>
      </c>
      <c r="E21" s="4" t="s">
        <v>20</v>
      </c>
      <c r="F21" s="4" t="s">
        <v>23</v>
      </c>
      <c r="G21" s="4" t="s">
        <v>16</v>
      </c>
      <c r="H21" s="4">
        <v>6</v>
      </c>
      <c r="I21" s="4">
        <v>20000</v>
      </c>
      <c r="J21" s="4">
        <f>H21*I21</f>
        <v>120000</v>
      </c>
      <c r="N21" t="s">
        <v>16</v>
      </c>
    </row>
    <row r="22" spans="4:14" ht="27.75" x14ac:dyDescent="0.2">
      <c r="D22" s="3">
        <v>45311</v>
      </c>
      <c r="E22" s="4" t="s">
        <v>22</v>
      </c>
      <c r="F22" s="4" t="s">
        <v>15</v>
      </c>
      <c r="G22" s="4" t="s">
        <v>19</v>
      </c>
      <c r="H22" s="4">
        <v>13</v>
      </c>
      <c r="I22" s="4">
        <v>30000</v>
      </c>
      <c r="J22" s="4">
        <f>H22*I22</f>
        <v>390000</v>
      </c>
      <c r="N22" t="s">
        <v>19</v>
      </c>
    </row>
    <row r="23" spans="4:14" x14ac:dyDescent="0.2">
      <c r="D23" s="3">
        <v>45312</v>
      </c>
      <c r="E23" s="4" t="s">
        <v>8</v>
      </c>
      <c r="F23" s="4" t="s">
        <v>18</v>
      </c>
      <c r="G23" s="4" t="s">
        <v>10</v>
      </c>
      <c r="H23" s="4">
        <v>9</v>
      </c>
      <c r="I23" s="4">
        <v>70000</v>
      </c>
      <c r="J23" s="4">
        <f>H23*I23</f>
        <v>630000</v>
      </c>
      <c r="N23" t="s">
        <v>10</v>
      </c>
    </row>
    <row r="24" spans="4:14" x14ac:dyDescent="0.2">
      <c r="D24" s="3">
        <v>45313</v>
      </c>
      <c r="E24" s="4" t="s">
        <v>14</v>
      </c>
      <c r="F24" s="4" t="s">
        <v>21</v>
      </c>
      <c r="G24" s="4" t="s">
        <v>13</v>
      </c>
      <c r="H24" s="4">
        <v>8</v>
      </c>
      <c r="I24" s="4">
        <v>50000</v>
      </c>
      <c r="J24" s="4">
        <f>H24*I24</f>
        <v>400000</v>
      </c>
      <c r="N24" t="s">
        <v>13</v>
      </c>
    </row>
    <row r="25" spans="4:14" x14ac:dyDescent="0.2">
      <c r="D25" s="3">
        <v>45314</v>
      </c>
      <c r="E25" s="4" t="s">
        <v>17</v>
      </c>
      <c r="F25" s="4" t="s">
        <v>23</v>
      </c>
      <c r="G25" s="4" t="s">
        <v>16</v>
      </c>
      <c r="H25" s="4">
        <v>14</v>
      </c>
      <c r="I25" s="4">
        <v>20000</v>
      </c>
      <c r="J25" s="4">
        <f>H25*I25</f>
        <v>280000</v>
      </c>
      <c r="N25" t="s">
        <v>16</v>
      </c>
    </row>
    <row r="26" spans="4:14" ht="27.75" x14ac:dyDescent="0.2">
      <c r="D26" s="3">
        <v>45315</v>
      </c>
      <c r="E26" s="4" t="s">
        <v>20</v>
      </c>
      <c r="F26" s="4" t="s">
        <v>15</v>
      </c>
      <c r="G26" s="4" t="s">
        <v>19</v>
      </c>
      <c r="H26" s="4">
        <v>7</v>
      </c>
      <c r="I26" s="4">
        <v>30000</v>
      </c>
      <c r="J26" s="4">
        <f>H26*I26</f>
        <v>210000</v>
      </c>
      <c r="N26" t="s">
        <v>19</v>
      </c>
    </row>
    <row r="27" spans="4:14" x14ac:dyDescent="0.2">
      <c r="D27" s="3">
        <v>45316</v>
      </c>
      <c r="E27" s="4" t="s">
        <v>22</v>
      </c>
      <c r="F27" s="4" t="s">
        <v>18</v>
      </c>
      <c r="G27" s="4" t="s">
        <v>10</v>
      </c>
      <c r="H27" s="4">
        <v>10</v>
      </c>
      <c r="I27" s="4">
        <v>70000</v>
      </c>
      <c r="J27" s="4">
        <f>H27*I27</f>
        <v>700000</v>
      </c>
      <c r="N27" t="s">
        <v>10</v>
      </c>
    </row>
    <row r="28" spans="4:14" x14ac:dyDescent="0.2">
      <c r="D28" s="3">
        <v>45317</v>
      </c>
      <c r="E28" s="4" t="s">
        <v>11</v>
      </c>
      <c r="F28" s="4" t="s">
        <v>9</v>
      </c>
      <c r="G28" s="4" t="s">
        <v>13</v>
      </c>
      <c r="H28" s="4">
        <v>5</v>
      </c>
      <c r="I28" s="4">
        <v>50000</v>
      </c>
      <c r="J28" s="4">
        <f>H28*I28</f>
        <v>250000</v>
      </c>
      <c r="N28" t="s">
        <v>13</v>
      </c>
    </row>
    <row r="29" spans="4:14" x14ac:dyDescent="0.2">
      <c r="D29" s="3">
        <v>45318</v>
      </c>
      <c r="E29" s="4" t="s">
        <v>8</v>
      </c>
      <c r="F29" s="4" t="s">
        <v>12</v>
      </c>
      <c r="G29" s="4" t="s">
        <v>16</v>
      </c>
      <c r="H29" s="4">
        <v>8</v>
      </c>
      <c r="I29" s="4">
        <v>20000</v>
      </c>
      <c r="J29" s="4">
        <f>H29*I29</f>
        <v>160000</v>
      </c>
      <c r="N29" t="s">
        <v>16</v>
      </c>
    </row>
    <row r="30" spans="4:14" ht="27.75" x14ac:dyDescent="0.2">
      <c r="D30" s="3">
        <v>45319</v>
      </c>
      <c r="E30" s="4" t="s">
        <v>17</v>
      </c>
      <c r="F30" s="4" t="s">
        <v>15</v>
      </c>
      <c r="G30" s="4" t="s">
        <v>19</v>
      </c>
      <c r="H30" s="4">
        <v>6</v>
      </c>
      <c r="I30" s="4">
        <v>30000</v>
      </c>
      <c r="J30" s="4">
        <f>H30*I30</f>
        <v>180000</v>
      </c>
      <c r="N30" t="s">
        <v>19</v>
      </c>
    </row>
    <row r="31" spans="4:14" x14ac:dyDescent="0.2">
      <c r="D31" s="3">
        <v>45320</v>
      </c>
      <c r="E31" s="4" t="s">
        <v>20</v>
      </c>
      <c r="F31" s="4" t="s">
        <v>18</v>
      </c>
      <c r="G31" s="4" t="s">
        <v>10</v>
      </c>
      <c r="H31" s="4">
        <v>7</v>
      </c>
      <c r="I31" s="4">
        <v>70000</v>
      </c>
      <c r="J31" s="4">
        <f>H31*I31</f>
        <v>490000</v>
      </c>
      <c r="N31" t="s">
        <v>10</v>
      </c>
    </row>
    <row r="32" spans="4:14" x14ac:dyDescent="0.2">
      <c r="D32" s="3">
        <v>45323</v>
      </c>
      <c r="E32" s="4" t="s">
        <v>22</v>
      </c>
      <c r="F32" s="4" t="s">
        <v>21</v>
      </c>
      <c r="G32" s="4" t="s">
        <v>10</v>
      </c>
      <c r="H32" s="4">
        <v>8</v>
      </c>
      <c r="I32" s="4">
        <v>70000</v>
      </c>
      <c r="J32" s="4">
        <f>H32*I32</f>
        <v>560000</v>
      </c>
    </row>
    <row r="33" spans="4:10" x14ac:dyDescent="0.2">
      <c r="D33" s="3">
        <v>45324</v>
      </c>
      <c r="E33" s="4" t="s">
        <v>11</v>
      </c>
      <c r="F33" s="4" t="s">
        <v>23</v>
      </c>
      <c r="G33" s="4" t="s">
        <v>13</v>
      </c>
      <c r="H33" s="4">
        <v>6</v>
      </c>
      <c r="I33" s="4">
        <v>50000</v>
      </c>
      <c r="J33" s="4">
        <f>H33*I33</f>
        <v>300000</v>
      </c>
    </row>
    <row r="34" spans="4:10" x14ac:dyDescent="0.2">
      <c r="D34" s="3">
        <v>45325</v>
      </c>
      <c r="E34" s="4" t="s">
        <v>14</v>
      </c>
      <c r="F34" s="4" t="s">
        <v>15</v>
      </c>
      <c r="G34" s="4" t="s">
        <v>16</v>
      </c>
      <c r="H34" s="4">
        <v>10</v>
      </c>
      <c r="I34" s="4">
        <v>20000</v>
      </c>
      <c r="J34" s="4">
        <f>H34*I34</f>
        <v>200000</v>
      </c>
    </row>
    <row r="35" spans="4:10" ht="27.75" x14ac:dyDescent="0.2">
      <c r="D35" s="3">
        <v>45326</v>
      </c>
      <c r="E35" s="4" t="s">
        <v>17</v>
      </c>
      <c r="F35" s="4" t="s">
        <v>9</v>
      </c>
      <c r="G35" s="4" t="s">
        <v>19</v>
      </c>
      <c r="H35" s="4">
        <v>20</v>
      </c>
      <c r="I35" s="4">
        <v>30000</v>
      </c>
      <c r="J35" s="4">
        <f>H35*I35</f>
        <v>600000</v>
      </c>
    </row>
    <row r="36" spans="4:10" x14ac:dyDescent="0.2">
      <c r="D36" s="3">
        <v>45327</v>
      </c>
      <c r="E36" s="4" t="s">
        <v>8</v>
      </c>
      <c r="F36" s="4" t="s">
        <v>21</v>
      </c>
      <c r="G36" s="4" t="s">
        <v>10</v>
      </c>
      <c r="H36" s="4">
        <v>4</v>
      </c>
      <c r="I36" s="4">
        <v>70000</v>
      </c>
      <c r="J36" s="4">
        <f>H36*I36</f>
        <v>280000</v>
      </c>
    </row>
    <row r="37" spans="4:10" x14ac:dyDescent="0.2">
      <c r="D37" s="3">
        <v>45328</v>
      </c>
      <c r="E37" s="4" t="s">
        <v>22</v>
      </c>
      <c r="F37" s="4" t="s">
        <v>23</v>
      </c>
      <c r="G37" s="4" t="s">
        <v>13</v>
      </c>
      <c r="H37" s="4">
        <v>9</v>
      </c>
      <c r="I37" s="4">
        <v>50000</v>
      </c>
      <c r="J37" s="4">
        <f>H37*I37</f>
        <v>450000</v>
      </c>
    </row>
    <row r="38" spans="4:10" x14ac:dyDescent="0.2">
      <c r="D38" s="3">
        <v>45329</v>
      </c>
      <c r="E38" s="4" t="s">
        <v>11</v>
      </c>
      <c r="F38" s="4" t="s">
        <v>21</v>
      </c>
      <c r="G38" s="4" t="s">
        <v>16</v>
      </c>
      <c r="H38" s="4">
        <v>5</v>
      </c>
      <c r="I38" s="4">
        <v>20000</v>
      </c>
      <c r="J38" s="4">
        <f>H38*I38</f>
        <v>100000</v>
      </c>
    </row>
    <row r="39" spans="4:10" ht="27.75" x14ac:dyDescent="0.2">
      <c r="D39" s="3">
        <v>45330</v>
      </c>
      <c r="E39" s="4" t="s">
        <v>8</v>
      </c>
      <c r="F39" s="4" t="s">
        <v>23</v>
      </c>
      <c r="G39" s="4" t="s">
        <v>19</v>
      </c>
      <c r="H39" s="4">
        <v>15</v>
      </c>
      <c r="I39" s="4">
        <v>30000</v>
      </c>
      <c r="J39" s="4">
        <f>H39*I39</f>
        <v>450000</v>
      </c>
    </row>
    <row r="40" spans="4:10" x14ac:dyDescent="0.2">
      <c r="D40" s="3">
        <v>45331</v>
      </c>
      <c r="E40" s="4" t="s">
        <v>17</v>
      </c>
      <c r="F40" s="4" t="s">
        <v>15</v>
      </c>
      <c r="G40" s="4" t="s">
        <v>10</v>
      </c>
      <c r="H40" s="4">
        <v>7</v>
      </c>
      <c r="I40" s="4">
        <v>70000</v>
      </c>
      <c r="J40" s="4">
        <f>H40*I40</f>
        <v>490000</v>
      </c>
    </row>
    <row r="41" spans="4:10" x14ac:dyDescent="0.2">
      <c r="D41" s="3">
        <v>45332</v>
      </c>
      <c r="E41" s="4" t="s">
        <v>20</v>
      </c>
      <c r="F41" s="4" t="s">
        <v>18</v>
      </c>
      <c r="G41" s="4" t="s">
        <v>13</v>
      </c>
      <c r="H41" s="4">
        <v>11</v>
      </c>
      <c r="I41" s="4">
        <v>50000</v>
      </c>
      <c r="J41" s="4">
        <f>H41*I41</f>
        <v>550000</v>
      </c>
    </row>
    <row r="42" spans="4:10" x14ac:dyDescent="0.2">
      <c r="D42" s="3">
        <v>45333</v>
      </c>
      <c r="E42" s="4" t="s">
        <v>22</v>
      </c>
      <c r="F42" s="4" t="s">
        <v>9</v>
      </c>
      <c r="G42" s="4" t="s">
        <v>16</v>
      </c>
      <c r="H42" s="4">
        <v>12</v>
      </c>
      <c r="I42" s="4">
        <v>20000</v>
      </c>
      <c r="J42" s="4">
        <f>H42*I42</f>
        <v>240000</v>
      </c>
    </row>
    <row r="43" spans="4:10" ht="27.75" x14ac:dyDescent="0.2">
      <c r="D43" s="3">
        <v>45334</v>
      </c>
      <c r="E43" s="4" t="s">
        <v>11</v>
      </c>
      <c r="F43" s="4" t="s">
        <v>9</v>
      </c>
      <c r="G43" s="4" t="s">
        <v>19</v>
      </c>
      <c r="H43" s="4">
        <v>10</v>
      </c>
      <c r="I43" s="4">
        <v>30000</v>
      </c>
      <c r="J43" s="4">
        <f>H43*I43</f>
        <v>300000</v>
      </c>
    </row>
    <row r="44" spans="4:10" x14ac:dyDescent="0.2">
      <c r="D44" s="3">
        <v>45335</v>
      </c>
      <c r="E44" s="4" t="s">
        <v>14</v>
      </c>
      <c r="F44" s="4" t="s">
        <v>12</v>
      </c>
      <c r="G44" s="4" t="s">
        <v>10</v>
      </c>
      <c r="H44" s="4">
        <v>9</v>
      </c>
      <c r="I44" s="4">
        <v>70000</v>
      </c>
      <c r="J44" s="4">
        <f>H44*I44</f>
        <v>630000</v>
      </c>
    </row>
    <row r="45" spans="4:10" x14ac:dyDescent="0.2">
      <c r="D45" s="3">
        <v>45336</v>
      </c>
      <c r="E45" s="4" t="s">
        <v>17</v>
      </c>
      <c r="F45" s="4" t="s">
        <v>15</v>
      </c>
      <c r="G45" s="4" t="s">
        <v>13</v>
      </c>
      <c r="H45" s="4">
        <v>8</v>
      </c>
      <c r="I45" s="4">
        <v>50000</v>
      </c>
      <c r="J45" s="4">
        <f>H45*I45</f>
        <v>400000</v>
      </c>
    </row>
    <row r="46" spans="4:10" x14ac:dyDescent="0.2">
      <c r="D46" s="3">
        <v>45337</v>
      </c>
      <c r="E46" s="4" t="s">
        <v>20</v>
      </c>
      <c r="F46" s="4" t="s">
        <v>18</v>
      </c>
      <c r="G46" s="4" t="s">
        <v>16</v>
      </c>
      <c r="H46" s="4">
        <v>11</v>
      </c>
      <c r="I46" s="4">
        <v>20000</v>
      </c>
      <c r="J46" s="4">
        <f>H46*I46</f>
        <v>220000</v>
      </c>
    </row>
    <row r="47" spans="4:10" ht="27.75" x14ac:dyDescent="0.2">
      <c r="D47" s="3">
        <v>45338</v>
      </c>
      <c r="E47" s="4" t="s">
        <v>8</v>
      </c>
      <c r="F47" s="4" t="s">
        <v>21</v>
      </c>
      <c r="G47" s="4" t="s">
        <v>19</v>
      </c>
      <c r="H47" s="4">
        <v>14</v>
      </c>
      <c r="I47" s="4">
        <v>30000</v>
      </c>
      <c r="J47" s="4">
        <f>H47*I47</f>
        <v>420000</v>
      </c>
    </row>
    <row r="48" spans="4:10" x14ac:dyDescent="0.2">
      <c r="D48" s="3">
        <v>45339</v>
      </c>
      <c r="E48" s="4" t="s">
        <v>11</v>
      </c>
      <c r="F48" s="4" t="s">
        <v>23</v>
      </c>
      <c r="G48" s="4" t="s">
        <v>10</v>
      </c>
      <c r="H48" s="4">
        <v>10</v>
      </c>
      <c r="I48" s="4">
        <v>70000</v>
      </c>
      <c r="J48" s="4">
        <f>H48*I48</f>
        <v>700000</v>
      </c>
    </row>
    <row r="49" spans="4:10" x14ac:dyDescent="0.2">
      <c r="D49" s="3">
        <v>45340</v>
      </c>
      <c r="E49" s="4" t="s">
        <v>14</v>
      </c>
      <c r="F49" s="4" t="s">
        <v>15</v>
      </c>
      <c r="G49" s="4" t="s">
        <v>13</v>
      </c>
      <c r="H49" s="4">
        <v>9</v>
      </c>
      <c r="I49" s="4">
        <v>50000</v>
      </c>
      <c r="J49" s="4">
        <f>H49*I49</f>
        <v>450000</v>
      </c>
    </row>
    <row r="50" spans="4:10" x14ac:dyDescent="0.2">
      <c r="D50" s="3">
        <v>45341</v>
      </c>
      <c r="E50" s="4" t="s">
        <v>17</v>
      </c>
      <c r="F50" s="4" t="s">
        <v>18</v>
      </c>
      <c r="G50" s="4" t="s">
        <v>16</v>
      </c>
      <c r="H50" s="4">
        <v>13</v>
      </c>
      <c r="I50" s="4">
        <v>20000</v>
      </c>
      <c r="J50" s="4">
        <f>H50*I50</f>
        <v>260000</v>
      </c>
    </row>
    <row r="51" spans="4:10" ht="27.75" x14ac:dyDescent="0.2">
      <c r="D51" s="3">
        <v>45342</v>
      </c>
      <c r="E51" s="4" t="s">
        <v>20</v>
      </c>
      <c r="F51" s="4" t="s">
        <v>21</v>
      </c>
      <c r="G51" s="4" t="s">
        <v>19</v>
      </c>
      <c r="H51" s="4">
        <v>8</v>
      </c>
      <c r="I51" s="4">
        <v>30000</v>
      </c>
      <c r="J51" s="4">
        <f>H51*I51</f>
        <v>240000</v>
      </c>
    </row>
    <row r="52" spans="4:10" x14ac:dyDescent="0.2">
      <c r="D52" s="3">
        <v>45343</v>
      </c>
      <c r="E52" s="4" t="s">
        <v>22</v>
      </c>
      <c r="F52" s="4" t="s">
        <v>23</v>
      </c>
      <c r="G52" s="4" t="s">
        <v>10</v>
      </c>
      <c r="H52" s="4">
        <v>12</v>
      </c>
      <c r="I52" s="4">
        <v>70000</v>
      </c>
      <c r="J52" s="4">
        <f>H52*I52</f>
        <v>840000</v>
      </c>
    </row>
    <row r="53" spans="4:10" x14ac:dyDescent="0.2">
      <c r="D53" s="3">
        <v>45344</v>
      </c>
      <c r="E53" s="4" t="s">
        <v>11</v>
      </c>
      <c r="F53" s="4" t="s">
        <v>15</v>
      </c>
      <c r="G53" s="4" t="s">
        <v>13</v>
      </c>
      <c r="H53" s="4">
        <v>7</v>
      </c>
      <c r="I53" s="4">
        <v>50000</v>
      </c>
      <c r="J53" s="4">
        <f>H53*I53</f>
        <v>350000</v>
      </c>
    </row>
    <row r="54" spans="4:10" x14ac:dyDescent="0.2">
      <c r="D54" s="3">
        <v>45345</v>
      </c>
      <c r="E54" s="4" t="s">
        <v>14</v>
      </c>
      <c r="F54" s="4" t="s">
        <v>18</v>
      </c>
      <c r="G54" s="4" t="s">
        <v>16</v>
      </c>
      <c r="H54" s="4">
        <v>9</v>
      </c>
      <c r="I54" s="4">
        <v>20000</v>
      </c>
      <c r="J54" s="4">
        <f>H54*I54</f>
        <v>180000</v>
      </c>
    </row>
    <row r="55" spans="4:10" ht="27.75" x14ac:dyDescent="0.2">
      <c r="D55" s="3">
        <v>45346</v>
      </c>
      <c r="E55" s="4" t="s">
        <v>8</v>
      </c>
      <c r="F55" s="4" t="s">
        <v>9</v>
      </c>
      <c r="G55" s="4" t="s">
        <v>19</v>
      </c>
      <c r="H55" s="4">
        <v>12</v>
      </c>
      <c r="I55" s="4">
        <v>30000</v>
      </c>
      <c r="J55" s="4">
        <f>H55*I55</f>
        <v>360000</v>
      </c>
    </row>
    <row r="56" spans="4:10" x14ac:dyDescent="0.2">
      <c r="D56" s="3">
        <v>45347</v>
      </c>
      <c r="E56" s="4" t="s">
        <v>20</v>
      </c>
      <c r="F56" s="4" t="s">
        <v>12</v>
      </c>
      <c r="G56" s="4" t="s">
        <v>10</v>
      </c>
      <c r="H56" s="4">
        <v>5</v>
      </c>
      <c r="I56" s="4">
        <v>70000</v>
      </c>
      <c r="J56" s="4">
        <f>H56*I56</f>
        <v>350000</v>
      </c>
    </row>
    <row r="57" spans="4:10" x14ac:dyDescent="0.2">
      <c r="D57" s="3">
        <v>45352</v>
      </c>
      <c r="E57" s="4" t="s">
        <v>22</v>
      </c>
      <c r="F57" s="4" t="s">
        <v>9</v>
      </c>
      <c r="G57" s="4" t="s">
        <v>10</v>
      </c>
      <c r="H57" s="4">
        <v>12</v>
      </c>
      <c r="I57" s="4">
        <v>70000</v>
      </c>
      <c r="J57" s="4">
        <f>H57*I57</f>
        <v>840000</v>
      </c>
    </row>
    <row r="58" spans="4:10" x14ac:dyDescent="0.2">
      <c r="D58" s="3">
        <v>45353</v>
      </c>
      <c r="E58" s="4" t="s">
        <v>11</v>
      </c>
      <c r="F58" s="4" t="s">
        <v>9</v>
      </c>
      <c r="G58" s="4" t="s">
        <v>13</v>
      </c>
      <c r="H58" s="4">
        <v>8</v>
      </c>
      <c r="I58" s="4">
        <v>50000</v>
      </c>
      <c r="J58" s="4">
        <f>H58*I58</f>
        <v>400000</v>
      </c>
    </row>
    <row r="59" spans="4:10" x14ac:dyDescent="0.2">
      <c r="D59" s="3">
        <v>45354</v>
      </c>
      <c r="E59" s="4" t="s">
        <v>14</v>
      </c>
      <c r="F59" s="4" t="s">
        <v>21</v>
      </c>
      <c r="G59" s="4" t="s">
        <v>16</v>
      </c>
      <c r="H59" s="4">
        <v>7</v>
      </c>
      <c r="I59" s="4">
        <v>20000</v>
      </c>
      <c r="J59" s="4">
        <f>H59*I59</f>
        <v>140000</v>
      </c>
    </row>
    <row r="60" spans="4:10" ht="27.75" x14ac:dyDescent="0.2">
      <c r="D60" s="3">
        <v>45355</v>
      </c>
      <c r="E60" s="4" t="s">
        <v>17</v>
      </c>
      <c r="F60" s="4" t="s">
        <v>23</v>
      </c>
      <c r="G60" s="4" t="s">
        <v>19</v>
      </c>
      <c r="H60" s="4">
        <v>9</v>
      </c>
      <c r="I60" s="4">
        <v>30000</v>
      </c>
      <c r="J60" s="4">
        <f>H60*I60</f>
        <v>270000</v>
      </c>
    </row>
    <row r="61" spans="4:10" x14ac:dyDescent="0.2">
      <c r="D61" s="3">
        <v>45356</v>
      </c>
      <c r="E61" s="4" t="s">
        <v>20</v>
      </c>
      <c r="F61" s="4" t="s">
        <v>21</v>
      </c>
      <c r="G61" s="4" t="s">
        <v>10</v>
      </c>
      <c r="H61" s="4">
        <v>6</v>
      </c>
      <c r="I61" s="4">
        <v>70000</v>
      </c>
      <c r="J61" s="4">
        <f>H61*I61</f>
        <v>420000</v>
      </c>
    </row>
    <row r="62" spans="4:10" x14ac:dyDescent="0.2">
      <c r="D62" s="3">
        <v>45357</v>
      </c>
      <c r="E62" s="4" t="s">
        <v>8</v>
      </c>
      <c r="F62" s="4" t="s">
        <v>23</v>
      </c>
      <c r="G62" s="4" t="s">
        <v>13</v>
      </c>
      <c r="H62" s="4">
        <v>10</v>
      </c>
      <c r="I62" s="4">
        <v>50000</v>
      </c>
      <c r="J62" s="4">
        <f>H62*I62</f>
        <v>500000</v>
      </c>
    </row>
    <row r="63" spans="4:10" x14ac:dyDescent="0.2">
      <c r="D63" s="3">
        <v>45358</v>
      </c>
      <c r="E63" s="4" t="s">
        <v>11</v>
      </c>
      <c r="F63" s="4" t="s">
        <v>15</v>
      </c>
      <c r="G63" s="4" t="s">
        <v>16</v>
      </c>
      <c r="H63" s="4">
        <v>8</v>
      </c>
      <c r="I63" s="4">
        <v>20000</v>
      </c>
      <c r="J63" s="4">
        <f>H63*I63</f>
        <v>160000</v>
      </c>
    </row>
    <row r="64" spans="4:10" ht="27.75" x14ac:dyDescent="0.2">
      <c r="D64" s="3">
        <v>45359</v>
      </c>
      <c r="E64" s="4" t="s">
        <v>8</v>
      </c>
      <c r="F64" s="4" t="s">
        <v>18</v>
      </c>
      <c r="G64" s="4" t="s">
        <v>19</v>
      </c>
      <c r="H64" s="4">
        <v>13</v>
      </c>
      <c r="I64" s="4">
        <v>30000</v>
      </c>
      <c r="J64" s="4">
        <f>H64*I64</f>
        <v>390000</v>
      </c>
    </row>
    <row r="65" spans="4:10" x14ac:dyDescent="0.2">
      <c r="D65" s="3">
        <v>45360</v>
      </c>
      <c r="E65" s="4" t="s">
        <v>17</v>
      </c>
      <c r="F65" s="4" t="s">
        <v>9</v>
      </c>
      <c r="G65" s="4" t="s">
        <v>10</v>
      </c>
      <c r="H65" s="4">
        <v>9</v>
      </c>
      <c r="I65" s="4">
        <v>70000</v>
      </c>
      <c r="J65" s="4">
        <f>H65*I65</f>
        <v>630000</v>
      </c>
    </row>
    <row r="66" spans="4:10" x14ac:dyDescent="0.2">
      <c r="D66" s="3">
        <v>45361</v>
      </c>
      <c r="E66" s="4" t="s">
        <v>20</v>
      </c>
      <c r="F66" s="4" t="s">
        <v>15</v>
      </c>
      <c r="G66" s="4" t="s">
        <v>13</v>
      </c>
      <c r="H66" s="4">
        <v>5</v>
      </c>
      <c r="I66" s="4">
        <v>50000</v>
      </c>
      <c r="J66" s="4">
        <f>H66*I66</f>
        <v>250000</v>
      </c>
    </row>
    <row r="67" spans="4:10" x14ac:dyDescent="0.2">
      <c r="D67" s="3">
        <v>45362</v>
      </c>
      <c r="E67" s="4" t="s">
        <v>22</v>
      </c>
      <c r="F67" s="4" t="s">
        <v>12</v>
      </c>
      <c r="G67" s="4" t="s">
        <v>16</v>
      </c>
      <c r="H67" s="4">
        <v>11</v>
      </c>
      <c r="I67" s="4">
        <v>20000</v>
      </c>
      <c r="J67" s="4">
        <f>H67*I67</f>
        <v>220000</v>
      </c>
    </row>
    <row r="68" spans="4:10" ht="27.75" x14ac:dyDescent="0.2">
      <c r="D68" s="3">
        <v>45363</v>
      </c>
      <c r="E68" s="4" t="s">
        <v>11</v>
      </c>
      <c r="F68" s="4" t="s">
        <v>15</v>
      </c>
      <c r="G68" s="4" t="s">
        <v>19</v>
      </c>
      <c r="H68" s="4">
        <v>14</v>
      </c>
      <c r="I68" s="4">
        <v>30000</v>
      </c>
      <c r="J68" s="4">
        <f>H68*I68</f>
        <v>420000</v>
      </c>
    </row>
    <row r="69" spans="4:10" x14ac:dyDescent="0.2">
      <c r="D69" s="3">
        <v>45364</v>
      </c>
      <c r="E69" s="4" t="s">
        <v>14</v>
      </c>
      <c r="F69" s="4" t="s">
        <v>18</v>
      </c>
      <c r="G69" s="4" t="s">
        <v>10</v>
      </c>
      <c r="H69" s="4">
        <v>10</v>
      </c>
      <c r="I69" s="4">
        <v>70000</v>
      </c>
      <c r="J69" s="4">
        <f>H69*I69</f>
        <v>700000</v>
      </c>
    </row>
    <row r="70" spans="4:10" x14ac:dyDescent="0.2">
      <c r="D70" s="3">
        <v>45365</v>
      </c>
      <c r="E70" s="4" t="s">
        <v>17</v>
      </c>
      <c r="F70" s="4" t="s">
        <v>21</v>
      </c>
      <c r="G70" s="4" t="s">
        <v>13</v>
      </c>
      <c r="H70" s="4">
        <v>6</v>
      </c>
      <c r="I70" s="4">
        <v>50000</v>
      </c>
      <c r="J70" s="4">
        <f>H70*I70</f>
        <v>300000</v>
      </c>
    </row>
    <row r="71" spans="4:10" x14ac:dyDescent="0.2">
      <c r="D71" s="3">
        <v>45366</v>
      </c>
      <c r="E71" s="4" t="s">
        <v>8</v>
      </c>
      <c r="F71" s="4" t="s">
        <v>23</v>
      </c>
      <c r="G71" s="4" t="s">
        <v>16</v>
      </c>
      <c r="H71" s="4">
        <v>8</v>
      </c>
      <c r="I71" s="4">
        <v>20000</v>
      </c>
      <c r="J71" s="4">
        <f>H71*I71</f>
        <v>160000</v>
      </c>
    </row>
    <row r="72" spans="4:10" ht="27.75" x14ac:dyDescent="0.2">
      <c r="D72" s="3">
        <v>45367</v>
      </c>
      <c r="E72" s="4" t="s">
        <v>22</v>
      </c>
      <c r="F72" s="4" t="s">
        <v>15</v>
      </c>
      <c r="G72" s="4" t="s">
        <v>19</v>
      </c>
      <c r="H72" s="4">
        <v>12</v>
      </c>
      <c r="I72" s="4">
        <v>30000</v>
      </c>
      <c r="J72" s="4">
        <f>H72*I72</f>
        <v>360000</v>
      </c>
    </row>
    <row r="73" spans="4:10" x14ac:dyDescent="0.2">
      <c r="D73" s="3">
        <v>45368</v>
      </c>
      <c r="E73" s="4" t="s">
        <v>11</v>
      </c>
      <c r="F73" s="4" t="s">
        <v>18</v>
      </c>
      <c r="G73" s="4" t="s">
        <v>10</v>
      </c>
      <c r="H73" s="4">
        <v>9</v>
      </c>
      <c r="I73" s="4">
        <v>70000</v>
      </c>
      <c r="J73" s="4">
        <f>H73*I73</f>
        <v>630000</v>
      </c>
    </row>
    <row r="74" spans="4:10" x14ac:dyDescent="0.2">
      <c r="D74" s="3">
        <v>45369</v>
      </c>
      <c r="E74" s="4" t="s">
        <v>8</v>
      </c>
      <c r="F74" s="4" t="s">
        <v>12</v>
      </c>
      <c r="G74" s="4" t="s">
        <v>13</v>
      </c>
      <c r="H74" s="4">
        <v>7</v>
      </c>
      <c r="I74" s="4">
        <v>50000</v>
      </c>
      <c r="J74" s="4">
        <f>H74*I74</f>
        <v>350000</v>
      </c>
    </row>
    <row r="75" spans="4:10" x14ac:dyDescent="0.2">
      <c r="D75" s="3">
        <v>45370</v>
      </c>
      <c r="E75" s="4" t="s">
        <v>17</v>
      </c>
      <c r="F75" s="4" t="s">
        <v>15</v>
      </c>
      <c r="G75" s="4" t="s">
        <v>16</v>
      </c>
      <c r="H75" s="4">
        <v>14</v>
      </c>
      <c r="I75" s="4">
        <v>20000</v>
      </c>
      <c r="J75" s="4">
        <f>H75*I75</f>
        <v>280000</v>
      </c>
    </row>
    <row r="76" spans="4:10" ht="27.75" x14ac:dyDescent="0.2">
      <c r="D76" s="3">
        <v>45371</v>
      </c>
      <c r="E76" s="4" t="s">
        <v>20</v>
      </c>
      <c r="F76" s="4" t="s">
        <v>18</v>
      </c>
      <c r="G76" s="4" t="s">
        <v>19</v>
      </c>
      <c r="H76" s="4">
        <v>8</v>
      </c>
      <c r="I76" s="4">
        <v>30000</v>
      </c>
      <c r="J76" s="4">
        <f>H76*I76</f>
        <v>240000</v>
      </c>
    </row>
    <row r="77" spans="4:10" x14ac:dyDescent="0.2">
      <c r="D77" s="3">
        <v>45372</v>
      </c>
      <c r="E77" s="4" t="s">
        <v>22</v>
      </c>
      <c r="F77" s="4" t="s">
        <v>21</v>
      </c>
      <c r="G77" s="4" t="s">
        <v>10</v>
      </c>
      <c r="H77" s="4">
        <v>11</v>
      </c>
      <c r="I77" s="4">
        <v>70000</v>
      </c>
      <c r="J77" s="4">
        <f>H77*I77</f>
        <v>770000</v>
      </c>
    </row>
    <row r="78" spans="4:10" x14ac:dyDescent="0.2">
      <c r="D78" s="3">
        <v>45373</v>
      </c>
      <c r="E78" s="4" t="s">
        <v>8</v>
      </c>
      <c r="F78" s="4" t="s">
        <v>23</v>
      </c>
      <c r="G78" s="4" t="s">
        <v>13</v>
      </c>
      <c r="H78" s="4">
        <v>5</v>
      </c>
      <c r="I78" s="4">
        <v>50000</v>
      </c>
      <c r="J78" s="4">
        <f>H78*I78</f>
        <v>250000</v>
      </c>
    </row>
    <row r="79" spans="4:10" x14ac:dyDescent="0.2">
      <c r="D79" s="3">
        <v>45374</v>
      </c>
      <c r="E79" s="4" t="s">
        <v>14</v>
      </c>
      <c r="F79" s="4" t="s">
        <v>15</v>
      </c>
      <c r="G79" s="4" t="s">
        <v>16</v>
      </c>
      <c r="H79" s="4">
        <v>10</v>
      </c>
      <c r="I79" s="4">
        <v>20000</v>
      </c>
      <c r="J79" s="4">
        <f>H79*I79</f>
        <v>200000</v>
      </c>
    </row>
    <row r="80" spans="4:10" ht="27.75" x14ac:dyDescent="0.2">
      <c r="D80" s="3">
        <v>45375</v>
      </c>
      <c r="E80" s="4" t="s">
        <v>17</v>
      </c>
      <c r="F80" s="4" t="s">
        <v>18</v>
      </c>
      <c r="G80" s="4" t="s">
        <v>19</v>
      </c>
      <c r="H80" s="4">
        <v>9</v>
      </c>
      <c r="I80" s="4">
        <v>30000</v>
      </c>
      <c r="J80" s="4">
        <f>H80*I80</f>
        <v>270000</v>
      </c>
    </row>
    <row r="81" spans="4:18" x14ac:dyDescent="0.2">
      <c r="D81" s="3">
        <v>45376</v>
      </c>
      <c r="E81" s="4" t="s">
        <v>20</v>
      </c>
      <c r="F81" s="4" t="s">
        <v>23</v>
      </c>
      <c r="G81" s="4" t="s">
        <v>10</v>
      </c>
      <c r="H81" s="4">
        <v>10</v>
      </c>
      <c r="I81" s="4">
        <v>70000</v>
      </c>
      <c r="J81" s="4">
        <f>H81*I81</f>
        <v>700000</v>
      </c>
    </row>
    <row r="82" spans="4:18" ht="27.75" x14ac:dyDescent="0.2">
      <c r="D82" s="3">
        <v>45381</v>
      </c>
      <c r="E82" s="4" t="s">
        <v>8</v>
      </c>
      <c r="F82" s="4" t="s">
        <v>18</v>
      </c>
      <c r="G82" s="4" t="s">
        <v>19</v>
      </c>
      <c r="H82" s="4">
        <v>5</v>
      </c>
      <c r="I82" s="4">
        <v>30000</v>
      </c>
      <c r="J82" s="4">
        <f>H82*I82</f>
        <v>150000</v>
      </c>
    </row>
    <row r="87" spans="4:18" x14ac:dyDescent="0.2">
      <c r="D87" s="41" t="s">
        <v>0</v>
      </c>
      <c r="E87" s="41"/>
      <c r="F87" s="41"/>
      <c r="G87" s="41"/>
      <c r="H87" s="41"/>
      <c r="I87" s="41"/>
      <c r="J87" s="41"/>
      <c r="M87" s="41" t="s">
        <v>0</v>
      </c>
      <c r="N87" s="41"/>
      <c r="O87" s="41"/>
      <c r="P87" s="41"/>
      <c r="Q87" s="41"/>
      <c r="R87" s="41"/>
    </row>
    <row r="88" spans="4:18" x14ac:dyDescent="0.2"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R88" s="41"/>
    </row>
    <row r="89" spans="4:18" x14ac:dyDescent="0.2">
      <c r="D89" s="56" t="s">
        <v>56</v>
      </c>
      <c r="E89" s="56"/>
      <c r="F89" s="56"/>
      <c r="G89" s="56"/>
      <c r="H89" s="56"/>
      <c r="I89" s="56"/>
      <c r="J89" s="56"/>
      <c r="M89" s="56" t="s">
        <v>57</v>
      </c>
      <c r="N89" s="56"/>
      <c r="O89" s="56"/>
      <c r="P89" s="56"/>
      <c r="Q89" s="56"/>
      <c r="R89" s="56"/>
    </row>
    <row r="90" spans="4:18" ht="27.75" x14ac:dyDescent="0.2">
      <c r="D90" s="30" t="s">
        <v>78</v>
      </c>
      <c r="E90" s="30" t="s">
        <v>79</v>
      </c>
      <c r="F90" s="30" t="s">
        <v>80</v>
      </c>
      <c r="G90" s="37" t="s">
        <v>81</v>
      </c>
      <c r="H90" s="30" t="s">
        <v>35</v>
      </c>
      <c r="M90" s="30" t="s">
        <v>78</v>
      </c>
      <c r="N90" s="30" t="s">
        <v>79</v>
      </c>
      <c r="O90" s="30" t="s">
        <v>80</v>
      </c>
      <c r="P90" s="37" t="s">
        <v>81</v>
      </c>
      <c r="Q90" s="30" t="s">
        <v>35</v>
      </c>
    </row>
    <row r="91" spans="4:18" x14ac:dyDescent="0.2">
      <c r="D91" s="12" t="s">
        <v>10</v>
      </c>
      <c r="E91" s="12" t="s">
        <v>4</v>
      </c>
      <c r="F91" s="12">
        <f>SUMIF(G7:G31,"laptop",H7:H31)</f>
        <v>53</v>
      </c>
      <c r="G91" s="38">
        <v>60000</v>
      </c>
      <c r="H91" s="12">
        <f>SUM(F91*G91)</f>
        <v>3180000</v>
      </c>
      <c r="M91" s="12" t="s">
        <v>10</v>
      </c>
      <c r="N91" s="12" t="s">
        <v>4</v>
      </c>
      <c r="O91">
        <f>SUMIF(G32:G56,"laptop",H32:H56)</f>
        <v>55</v>
      </c>
      <c r="P91" s="38">
        <v>60000</v>
      </c>
      <c r="Q91" s="12">
        <f>SUM(O91*P91)</f>
        <v>3300000</v>
      </c>
    </row>
    <row r="92" spans="4:18" x14ac:dyDescent="0.2">
      <c r="D92" s="12" t="s">
        <v>13</v>
      </c>
      <c r="E92" s="12" t="s">
        <v>4</v>
      </c>
      <c r="F92" s="12">
        <f>SUMIF(G7:G31,"desktop",H7:H31)</f>
        <v>48</v>
      </c>
      <c r="G92" s="12">
        <v>45000</v>
      </c>
      <c r="H92" s="12">
        <f t="shared" ref="H92:H104" si="0">SUM(F92*G92)</f>
        <v>2160000</v>
      </c>
      <c r="M92" s="12" t="s">
        <v>13</v>
      </c>
      <c r="N92" s="12" t="s">
        <v>4</v>
      </c>
      <c r="O92" s="12">
        <f>SUMIF(G32:G56,"desktop",H32:H56)</f>
        <v>50</v>
      </c>
      <c r="P92" s="12">
        <v>45000</v>
      </c>
      <c r="Q92" s="12">
        <f t="shared" ref="Q92:Q94" si="1">SUM(O92*P92)</f>
        <v>2250000</v>
      </c>
    </row>
    <row r="93" spans="4:18" x14ac:dyDescent="0.2">
      <c r="D93" s="12" t="s">
        <v>19</v>
      </c>
      <c r="E93" s="12" t="s">
        <v>4</v>
      </c>
      <c r="F93" s="12">
        <f>SUMIF(G7:G31,"smartphone",H7:H31)</f>
        <v>56</v>
      </c>
      <c r="G93" s="12">
        <v>26000</v>
      </c>
      <c r="H93" s="12">
        <f t="shared" si="0"/>
        <v>1456000</v>
      </c>
      <c r="M93" s="12" t="s">
        <v>19</v>
      </c>
      <c r="N93" s="12" t="s">
        <v>4</v>
      </c>
      <c r="O93" s="12">
        <f>SUMIF(G32:G56,"smartphone",H32:H56)</f>
        <v>79</v>
      </c>
      <c r="P93" s="12">
        <v>26000</v>
      </c>
      <c r="Q93" s="12">
        <f t="shared" si="1"/>
        <v>2054000</v>
      </c>
    </row>
    <row r="94" spans="4:18" x14ac:dyDescent="0.2">
      <c r="D94" s="12" t="s">
        <v>16</v>
      </c>
      <c r="E94" s="12" t="s">
        <v>4</v>
      </c>
      <c r="F94" s="12">
        <f>SUMIF(G7:G31,"tablet",H7:H31)</f>
        <v>48</v>
      </c>
      <c r="G94" s="12">
        <v>17000</v>
      </c>
      <c r="H94" s="12">
        <f t="shared" si="0"/>
        <v>816000</v>
      </c>
      <c r="M94" s="12" t="s">
        <v>16</v>
      </c>
      <c r="N94" s="12" t="s">
        <v>4</v>
      </c>
      <c r="O94" s="12">
        <f>SUMIF(G32:G56,"tablet",H32:H56)</f>
        <v>60</v>
      </c>
      <c r="P94" s="12">
        <v>17000</v>
      </c>
      <c r="Q94" s="12">
        <f t="shared" si="1"/>
        <v>1020000</v>
      </c>
    </row>
    <row r="95" spans="4:18" x14ac:dyDescent="0.2">
      <c r="D95" s="12" t="s">
        <v>82</v>
      </c>
      <c r="E95" s="12" t="s">
        <v>83</v>
      </c>
      <c r="F95" s="12"/>
      <c r="G95" s="12"/>
      <c r="H95" s="12">
        <v>12000</v>
      </c>
      <c r="M95" s="12" t="s">
        <v>82</v>
      </c>
      <c r="N95" s="12" t="s">
        <v>83</v>
      </c>
      <c r="O95" s="12"/>
      <c r="P95" s="12"/>
      <c r="Q95" s="12">
        <v>12000</v>
      </c>
    </row>
    <row r="96" spans="4:18" x14ac:dyDescent="0.2">
      <c r="D96" s="12" t="s">
        <v>85</v>
      </c>
      <c r="E96" s="12" t="s">
        <v>84</v>
      </c>
      <c r="F96" s="12"/>
      <c r="G96" s="12"/>
      <c r="H96" s="12">
        <v>5000</v>
      </c>
      <c r="M96" s="12" t="s">
        <v>85</v>
      </c>
      <c r="N96" s="12" t="s">
        <v>84</v>
      </c>
      <c r="O96" s="12"/>
      <c r="P96" s="12"/>
      <c r="Q96" s="12">
        <v>5000</v>
      </c>
    </row>
    <row r="97" spans="4:17" x14ac:dyDescent="0.2">
      <c r="D97" s="12" t="s">
        <v>86</v>
      </c>
      <c r="E97" s="12" t="s">
        <v>83</v>
      </c>
      <c r="F97" s="12"/>
      <c r="G97" s="12"/>
      <c r="H97" s="12">
        <v>8000</v>
      </c>
      <c r="M97" s="12" t="s">
        <v>86</v>
      </c>
      <c r="N97" s="12" t="s">
        <v>83</v>
      </c>
      <c r="O97" s="12"/>
      <c r="P97" s="12"/>
      <c r="Q97" s="12">
        <v>8000</v>
      </c>
    </row>
    <row r="98" spans="4:17" x14ac:dyDescent="0.2">
      <c r="D98" s="12" t="s">
        <v>87</v>
      </c>
      <c r="E98" s="12" t="s">
        <v>88</v>
      </c>
      <c r="F98" s="12"/>
      <c r="G98" s="12"/>
      <c r="H98" s="12">
        <v>1500</v>
      </c>
      <c r="M98" s="12" t="s">
        <v>87</v>
      </c>
      <c r="N98" s="12" t="s">
        <v>88</v>
      </c>
      <c r="O98" s="12"/>
      <c r="P98" s="12"/>
      <c r="Q98" s="12">
        <v>1500</v>
      </c>
    </row>
    <row r="99" spans="4:17" x14ac:dyDescent="0.2">
      <c r="D99" s="12" t="s">
        <v>90</v>
      </c>
      <c r="E99" s="12" t="s">
        <v>89</v>
      </c>
      <c r="F99" s="12">
        <v>5</v>
      </c>
      <c r="G99" s="12">
        <v>30000</v>
      </c>
      <c r="H99" s="12">
        <f t="shared" si="0"/>
        <v>150000</v>
      </c>
      <c r="M99" s="12" t="s">
        <v>90</v>
      </c>
      <c r="N99" s="12" t="s">
        <v>89</v>
      </c>
      <c r="O99" s="12">
        <v>5</v>
      </c>
      <c r="P99" s="12">
        <v>30000</v>
      </c>
      <c r="Q99" s="12">
        <f t="shared" ref="Q99" si="2">SUM(O99*P99)</f>
        <v>150000</v>
      </c>
    </row>
    <row r="100" spans="4:17" x14ac:dyDescent="0.2">
      <c r="D100" s="12" t="s">
        <v>91</v>
      </c>
      <c r="E100" s="12" t="s">
        <v>89</v>
      </c>
      <c r="F100" s="12"/>
      <c r="G100" s="12"/>
      <c r="H100" s="12">
        <v>20000</v>
      </c>
      <c r="M100" s="12" t="s">
        <v>91</v>
      </c>
      <c r="N100" s="12" t="s">
        <v>89</v>
      </c>
      <c r="O100" s="12"/>
      <c r="P100" s="12"/>
      <c r="Q100" s="12">
        <v>20000</v>
      </c>
    </row>
    <row r="101" spans="4:17" x14ac:dyDescent="0.2">
      <c r="D101" s="12" t="s">
        <v>92</v>
      </c>
      <c r="E101" s="12" t="s">
        <v>88</v>
      </c>
      <c r="F101" s="12"/>
      <c r="G101" s="12"/>
      <c r="H101" s="12">
        <v>2000</v>
      </c>
      <c r="M101" s="12" t="s">
        <v>92</v>
      </c>
      <c r="N101" s="12" t="s">
        <v>88</v>
      </c>
      <c r="O101" s="12"/>
      <c r="P101" s="12"/>
      <c r="Q101" s="12">
        <v>2000</v>
      </c>
    </row>
    <row r="102" spans="4:17" x14ac:dyDescent="0.2">
      <c r="D102" s="12" t="s">
        <v>93</v>
      </c>
      <c r="E102" s="12" t="s">
        <v>84</v>
      </c>
      <c r="F102" s="12"/>
      <c r="G102" s="12"/>
      <c r="H102" s="12">
        <v>3000</v>
      </c>
      <c r="M102" s="12" t="s">
        <v>93</v>
      </c>
      <c r="N102" s="12" t="s">
        <v>84</v>
      </c>
      <c r="O102" s="12"/>
      <c r="P102" s="12"/>
      <c r="Q102" s="12">
        <v>3000</v>
      </c>
    </row>
    <row r="103" spans="4:17" x14ac:dyDescent="0.2">
      <c r="D103" s="12" t="s">
        <v>94</v>
      </c>
      <c r="E103" s="12" t="s">
        <v>88</v>
      </c>
      <c r="F103" s="12"/>
      <c r="G103" s="12"/>
      <c r="H103" s="12">
        <v>1000</v>
      </c>
      <c r="M103" s="12" t="s">
        <v>94</v>
      </c>
      <c r="N103" s="12" t="s">
        <v>88</v>
      </c>
      <c r="O103" s="12"/>
      <c r="P103" s="12"/>
      <c r="Q103" s="12">
        <v>1000</v>
      </c>
    </row>
    <row r="104" spans="4:17" x14ac:dyDescent="0.2">
      <c r="D104" s="12" t="s">
        <v>95</v>
      </c>
      <c r="E104" s="12"/>
      <c r="F104" s="12"/>
      <c r="G104" s="12"/>
      <c r="H104" s="12">
        <v>40000</v>
      </c>
      <c r="M104" s="12" t="s">
        <v>95</v>
      </c>
      <c r="N104" s="12"/>
      <c r="O104" s="12"/>
      <c r="P104" s="12"/>
      <c r="Q104" s="12">
        <v>1170000</v>
      </c>
    </row>
    <row r="105" spans="4:17" x14ac:dyDescent="0.2">
      <c r="D105" s="39" t="s">
        <v>96</v>
      </c>
      <c r="H105" s="18">
        <f>SUBTOTAL(9,H91:H104)</f>
        <v>7854500</v>
      </c>
      <c r="M105" s="39" t="s">
        <v>96</v>
      </c>
      <c r="Q105" s="18">
        <f>SUBTOTAL(9,Q91:Q104)</f>
        <v>9996500</v>
      </c>
    </row>
    <row r="111" spans="4:17" x14ac:dyDescent="0.2">
      <c r="E111" s="57" t="s">
        <v>0</v>
      </c>
      <c r="F111" s="41"/>
      <c r="G111" s="41"/>
      <c r="H111" s="41"/>
      <c r="I111" s="41"/>
      <c r="J111" s="41"/>
      <c r="K111" s="58"/>
    </row>
    <row r="112" spans="4:17" x14ac:dyDescent="0.2">
      <c r="E112" s="57"/>
      <c r="F112" s="41"/>
      <c r="G112" s="41"/>
      <c r="H112" s="41"/>
      <c r="I112" s="41"/>
      <c r="J112" s="41"/>
      <c r="K112" s="58"/>
    </row>
    <row r="113" spans="5:11" x14ac:dyDescent="0.2">
      <c r="E113" s="59" t="s">
        <v>58</v>
      </c>
      <c r="F113" s="60"/>
      <c r="G113" s="60"/>
      <c r="H113" s="60"/>
      <c r="I113" s="60"/>
      <c r="J113" s="60"/>
      <c r="K113" s="61"/>
    </row>
    <row r="114" spans="5:11" x14ac:dyDescent="0.2">
      <c r="E114" s="30" t="s">
        <v>78</v>
      </c>
      <c r="F114" s="30" t="s">
        <v>79</v>
      </c>
      <c r="G114" s="30" t="s">
        <v>80</v>
      </c>
      <c r="H114" s="37" t="s">
        <v>81</v>
      </c>
      <c r="I114" s="30" t="s">
        <v>35</v>
      </c>
      <c r="K114" s="12"/>
    </row>
    <row r="115" spans="5:11" x14ac:dyDescent="0.2">
      <c r="E115" s="12" t="s">
        <v>10</v>
      </c>
      <c r="F115" s="12" t="s">
        <v>4</v>
      </c>
      <c r="G115" s="12">
        <f>SUMIF(G57:G82,"laptop",H57:H82)</f>
        <v>67</v>
      </c>
      <c r="H115" s="38">
        <v>60000</v>
      </c>
      <c r="I115" s="12">
        <f>SUM(G115*H115)</f>
        <v>4020000</v>
      </c>
      <c r="K115" s="12">
        <f>SUM(G115*H115)</f>
        <v>4020000</v>
      </c>
    </row>
    <row r="116" spans="5:11" x14ac:dyDescent="0.2">
      <c r="E116" s="12" t="s">
        <v>13</v>
      </c>
      <c r="F116" s="12" t="s">
        <v>4</v>
      </c>
      <c r="G116" s="12">
        <f>SUMIF(G57:G82,"desktop",H57:H82)</f>
        <v>41</v>
      </c>
      <c r="H116" s="12">
        <v>45000</v>
      </c>
      <c r="I116" s="12">
        <f t="shared" ref="I116:I118" si="3">SUM(G116*H116)</f>
        <v>1845000</v>
      </c>
      <c r="K116" s="12">
        <f t="shared" ref="K116:K123" si="4">SUM(G116*H116)</f>
        <v>1845000</v>
      </c>
    </row>
    <row r="117" spans="5:11" x14ac:dyDescent="0.2">
      <c r="E117" s="12" t="s">
        <v>19</v>
      </c>
      <c r="F117" s="12" t="s">
        <v>4</v>
      </c>
      <c r="G117" s="12">
        <f>SUMIF(G57:G82,"smartphone",H57:H82)</f>
        <v>70</v>
      </c>
      <c r="H117" s="12">
        <v>26000</v>
      </c>
      <c r="I117" s="12">
        <f t="shared" si="3"/>
        <v>1820000</v>
      </c>
      <c r="K117" s="12">
        <f t="shared" si="4"/>
        <v>1820000</v>
      </c>
    </row>
    <row r="118" spans="5:11" x14ac:dyDescent="0.2">
      <c r="E118" s="12" t="s">
        <v>16</v>
      </c>
      <c r="F118" s="12" t="s">
        <v>4</v>
      </c>
      <c r="G118" s="12">
        <f>SUMIF(G57:G82,"tablet",H57:H82)</f>
        <v>58</v>
      </c>
      <c r="H118" s="12">
        <v>17000</v>
      </c>
      <c r="I118" s="12">
        <f t="shared" si="3"/>
        <v>986000</v>
      </c>
      <c r="K118" s="12">
        <f t="shared" si="4"/>
        <v>986000</v>
      </c>
    </row>
    <row r="119" spans="5:11" x14ac:dyDescent="0.2">
      <c r="E119" s="22" t="s">
        <v>82</v>
      </c>
      <c r="F119" s="22" t="s">
        <v>83</v>
      </c>
      <c r="G119" s="12"/>
      <c r="H119" s="12"/>
      <c r="I119" s="12">
        <v>12000</v>
      </c>
      <c r="K119" s="12">
        <v>12000</v>
      </c>
    </row>
    <row r="120" spans="5:11" x14ac:dyDescent="0.2">
      <c r="E120" s="22" t="s">
        <v>85</v>
      </c>
      <c r="F120" s="22" t="s">
        <v>84</v>
      </c>
      <c r="G120" s="22"/>
      <c r="H120" s="12"/>
      <c r="I120" s="12">
        <v>5000</v>
      </c>
      <c r="K120" s="12">
        <v>5000</v>
      </c>
    </row>
    <row r="121" spans="5:11" x14ac:dyDescent="0.2">
      <c r="E121" s="12" t="s">
        <v>86</v>
      </c>
      <c r="F121" s="12" t="s">
        <v>83</v>
      </c>
      <c r="G121" s="12"/>
      <c r="H121" s="12"/>
      <c r="I121" s="12">
        <v>8000</v>
      </c>
      <c r="K121" s="12">
        <v>8000</v>
      </c>
    </row>
    <row r="122" spans="5:11" x14ac:dyDescent="0.2">
      <c r="E122" s="12" t="s">
        <v>87</v>
      </c>
      <c r="F122" s="12" t="s">
        <v>88</v>
      </c>
      <c r="G122" s="12"/>
      <c r="H122" s="12"/>
      <c r="I122" s="12">
        <v>1500</v>
      </c>
      <c r="K122" s="12">
        <v>1500</v>
      </c>
    </row>
    <row r="123" spans="5:11" x14ac:dyDescent="0.2">
      <c r="E123" s="12" t="s">
        <v>90</v>
      </c>
      <c r="F123" s="12" t="s">
        <v>89</v>
      </c>
      <c r="G123" s="12">
        <v>5</v>
      </c>
      <c r="H123" s="12">
        <v>30000</v>
      </c>
      <c r="I123" s="12">
        <f t="shared" ref="I123" si="5">SUM(G123*H123)</f>
        <v>150000</v>
      </c>
      <c r="K123" s="12">
        <f t="shared" si="4"/>
        <v>150000</v>
      </c>
    </row>
    <row r="124" spans="5:11" x14ac:dyDescent="0.2">
      <c r="E124" s="12" t="s">
        <v>91</v>
      </c>
      <c r="F124" s="12" t="s">
        <v>89</v>
      </c>
      <c r="G124" s="12"/>
      <c r="H124" s="12"/>
      <c r="I124" s="12">
        <v>20000</v>
      </c>
      <c r="K124" s="12">
        <v>20000</v>
      </c>
    </row>
    <row r="125" spans="5:11" x14ac:dyDescent="0.2">
      <c r="E125" s="12" t="s">
        <v>92</v>
      </c>
      <c r="F125" s="12" t="s">
        <v>88</v>
      </c>
      <c r="G125" s="12"/>
      <c r="H125" s="12"/>
      <c r="I125" s="12">
        <v>2000</v>
      </c>
      <c r="K125" s="12">
        <v>2000</v>
      </c>
    </row>
    <row r="126" spans="5:11" x14ac:dyDescent="0.2">
      <c r="E126" s="12" t="s">
        <v>93</v>
      </c>
      <c r="F126" s="12" t="s">
        <v>84</v>
      </c>
      <c r="G126" s="12"/>
      <c r="H126" s="12"/>
      <c r="I126" s="12">
        <v>3000</v>
      </c>
      <c r="K126" s="12">
        <v>3000</v>
      </c>
    </row>
    <row r="127" spans="5:11" x14ac:dyDescent="0.2">
      <c r="E127" s="12" t="s">
        <v>94</v>
      </c>
      <c r="F127" s="12" t="s">
        <v>88</v>
      </c>
      <c r="G127" s="12"/>
      <c r="H127" s="12"/>
      <c r="I127" s="12">
        <v>1000</v>
      </c>
      <c r="K127" s="12">
        <v>1000</v>
      </c>
    </row>
    <row r="128" spans="5:11" x14ac:dyDescent="0.2">
      <c r="E128" s="12" t="s">
        <v>95</v>
      </c>
      <c r="F128" s="12"/>
      <c r="G128" s="12"/>
      <c r="H128" s="12"/>
      <c r="I128" s="12">
        <v>1170000</v>
      </c>
      <c r="K128" s="12">
        <v>110000</v>
      </c>
    </row>
    <row r="129" spans="5:16" x14ac:dyDescent="0.2">
      <c r="E129" s="39" t="s">
        <v>96</v>
      </c>
      <c r="F129" s="18"/>
      <c r="G129" s="18"/>
      <c r="H129" s="18"/>
      <c r="I129" s="18"/>
      <c r="K129" s="18">
        <f>SUBTOTAL(9,K115:K128)</f>
        <v>8983500</v>
      </c>
    </row>
    <row r="133" spans="5:16" x14ac:dyDescent="0.2">
      <c r="E133" s="26" t="s">
        <v>104</v>
      </c>
      <c r="F133" s="26"/>
      <c r="G133" s="26"/>
      <c r="H133" s="26"/>
      <c r="I133" s="26"/>
      <c r="K133" s="26"/>
      <c r="L133" s="26"/>
      <c r="M133" s="26"/>
      <c r="N133" s="26"/>
      <c r="O133" s="26"/>
      <c r="P133" s="26"/>
    </row>
    <row r="136" spans="5:16" x14ac:dyDescent="0.2">
      <c r="E136" s="31" t="s">
        <v>52</v>
      </c>
      <c r="F136" s="31" t="s">
        <v>97</v>
      </c>
      <c r="G136" s="31" t="s">
        <v>98</v>
      </c>
      <c r="H136" s="31" t="s">
        <v>99</v>
      </c>
      <c r="I136" s="31"/>
      <c r="K136" s="31" t="s">
        <v>100</v>
      </c>
    </row>
    <row r="137" spans="5:16" x14ac:dyDescent="0.2">
      <c r="E137" s="31" t="s">
        <v>101</v>
      </c>
      <c r="F137" s="40">
        <f>SUM(H91:H104)</f>
        <v>7854500</v>
      </c>
      <c r="G137" s="31">
        <f>SUM(K149:K173)</f>
        <v>8750000</v>
      </c>
      <c r="H137" s="31">
        <f>SUM(G137-F137)</f>
        <v>895500</v>
      </c>
      <c r="I137" s="31"/>
      <c r="K137" s="31" t="str">
        <f>IF(G137&gt;=F137,"Profit","Loss")</f>
        <v>Profit</v>
      </c>
    </row>
    <row r="138" spans="5:16" x14ac:dyDescent="0.2">
      <c r="E138" s="31" t="s">
        <v>102</v>
      </c>
      <c r="F138" s="31">
        <f>SUM(Q91:Q104)</f>
        <v>9996500</v>
      </c>
      <c r="G138" s="31">
        <f>SUM(K174:K198)</f>
        <v>9920000</v>
      </c>
      <c r="H138" s="31">
        <f t="shared" ref="H138:H139" si="6">SUM(G138-F138)</f>
        <v>-76500</v>
      </c>
      <c r="I138" s="31"/>
      <c r="K138" s="31" t="str">
        <f t="shared" ref="K138:K139" si="7">IF(G138&gt;=F138,"Profit","Loss")</f>
        <v>Loss</v>
      </c>
    </row>
    <row r="139" spans="5:16" x14ac:dyDescent="0.2">
      <c r="E139" s="31" t="s">
        <v>103</v>
      </c>
      <c r="F139" s="31">
        <f>SUM(K115:K128)</f>
        <v>8983500</v>
      </c>
      <c r="G139" s="31">
        <f>SUM(K199:K224)</f>
        <v>10000000</v>
      </c>
      <c r="H139" s="31">
        <f t="shared" si="6"/>
        <v>1016500</v>
      </c>
      <c r="I139" s="31"/>
      <c r="K139" s="31" t="str">
        <f t="shared" si="7"/>
        <v>Profit</v>
      </c>
    </row>
    <row r="146" spans="5:11" x14ac:dyDescent="0.2">
      <c r="E146" s="41" t="s">
        <v>0</v>
      </c>
      <c r="F146" s="41"/>
      <c r="G146" s="41"/>
      <c r="H146" s="41"/>
      <c r="I146" s="41"/>
      <c r="J146" s="41"/>
      <c r="K146" s="41"/>
    </row>
    <row r="147" spans="5:11" x14ac:dyDescent="0.2">
      <c r="E147" s="41"/>
      <c r="F147" s="41"/>
      <c r="G147" s="41"/>
      <c r="H147" s="41"/>
      <c r="I147" s="41"/>
      <c r="J147" s="41"/>
      <c r="K147" s="41"/>
    </row>
    <row r="148" spans="5:11" ht="35.450000000000003" customHeight="1" x14ac:dyDescent="0.2">
      <c r="E148" s="2" t="s">
        <v>1</v>
      </c>
      <c r="F148" s="2" t="s">
        <v>2</v>
      </c>
      <c r="G148" s="2" t="s">
        <v>3</v>
      </c>
      <c r="H148" s="2" t="s">
        <v>4</v>
      </c>
      <c r="I148" s="2" t="s">
        <v>5</v>
      </c>
      <c r="J148" s="2" t="s">
        <v>6</v>
      </c>
      <c r="K148" s="2" t="s">
        <v>7</v>
      </c>
    </row>
    <row r="149" spans="5:11" hidden="1" x14ac:dyDescent="0.2">
      <c r="E149" s="3">
        <v>45296</v>
      </c>
      <c r="F149" s="4" t="s">
        <v>8</v>
      </c>
      <c r="G149" s="4" t="s">
        <v>9</v>
      </c>
      <c r="H149" s="4" t="s">
        <v>10</v>
      </c>
      <c r="I149" s="4">
        <v>5</v>
      </c>
      <c r="J149" s="4">
        <v>70000</v>
      </c>
      <c r="K149" s="4">
        <f>I149*J149</f>
        <v>350000</v>
      </c>
    </row>
    <row r="150" spans="5:11" hidden="1" x14ac:dyDescent="0.2">
      <c r="E150" s="3">
        <v>45297</v>
      </c>
      <c r="F150" s="4" t="s">
        <v>11</v>
      </c>
      <c r="G150" s="4" t="s">
        <v>12</v>
      </c>
      <c r="H150" s="4" t="s">
        <v>13</v>
      </c>
      <c r="I150" s="4">
        <v>10</v>
      </c>
      <c r="J150" s="4">
        <v>50000</v>
      </c>
      <c r="K150" s="4">
        <f>I150*J150</f>
        <v>500000</v>
      </c>
    </row>
    <row r="151" spans="5:11" hidden="1" x14ac:dyDescent="0.2">
      <c r="E151" s="3">
        <v>45298</v>
      </c>
      <c r="F151" s="4" t="s">
        <v>14</v>
      </c>
      <c r="G151" s="4" t="s">
        <v>15</v>
      </c>
      <c r="H151" s="4" t="s">
        <v>16</v>
      </c>
      <c r="I151" s="4">
        <v>7</v>
      </c>
      <c r="J151" s="4">
        <v>20000</v>
      </c>
      <c r="K151" s="4">
        <f>I151*J151</f>
        <v>140000</v>
      </c>
    </row>
    <row r="152" spans="5:11" hidden="1" x14ac:dyDescent="0.2">
      <c r="E152" s="3">
        <v>45299</v>
      </c>
      <c r="F152" s="4" t="s">
        <v>17</v>
      </c>
      <c r="G152" s="4" t="s">
        <v>18</v>
      </c>
      <c r="H152" s="4" t="s">
        <v>19</v>
      </c>
      <c r="I152" s="4">
        <v>15</v>
      </c>
      <c r="J152" s="4">
        <v>30000</v>
      </c>
      <c r="K152" s="4">
        <f>I152*J152</f>
        <v>450000</v>
      </c>
    </row>
    <row r="153" spans="5:11" hidden="1" x14ac:dyDescent="0.2">
      <c r="E153" s="3">
        <v>45300</v>
      </c>
      <c r="F153" s="4" t="s">
        <v>20</v>
      </c>
      <c r="G153" s="4" t="s">
        <v>21</v>
      </c>
      <c r="H153" s="4" t="s">
        <v>10</v>
      </c>
      <c r="I153" s="4">
        <v>3</v>
      </c>
      <c r="J153" s="4">
        <v>70000</v>
      </c>
      <c r="K153" s="4">
        <f>I153*J153</f>
        <v>210000</v>
      </c>
    </row>
    <row r="154" spans="5:11" hidden="1" x14ac:dyDescent="0.2">
      <c r="E154" s="3">
        <v>45301</v>
      </c>
      <c r="F154" s="4" t="s">
        <v>22</v>
      </c>
      <c r="G154" s="4" t="s">
        <v>23</v>
      </c>
      <c r="H154" s="4" t="s">
        <v>13</v>
      </c>
      <c r="I154" s="4">
        <v>6</v>
      </c>
      <c r="J154" s="4">
        <v>50000</v>
      </c>
      <c r="K154" s="4">
        <f>I154*J154</f>
        <v>300000</v>
      </c>
    </row>
    <row r="155" spans="5:11" hidden="1" x14ac:dyDescent="0.2">
      <c r="E155" s="3">
        <v>45302</v>
      </c>
      <c r="F155" s="4" t="s">
        <v>11</v>
      </c>
      <c r="G155" s="4" t="s">
        <v>15</v>
      </c>
      <c r="H155" s="4" t="s">
        <v>16</v>
      </c>
      <c r="I155" s="4">
        <v>4</v>
      </c>
      <c r="J155" s="4">
        <v>20000</v>
      </c>
      <c r="K155" s="4">
        <f>I155*J155</f>
        <v>80000</v>
      </c>
    </row>
    <row r="156" spans="5:11" hidden="1" x14ac:dyDescent="0.2">
      <c r="E156" s="3">
        <v>45303</v>
      </c>
      <c r="F156" s="4" t="s">
        <v>14</v>
      </c>
      <c r="G156" s="4" t="s">
        <v>18</v>
      </c>
      <c r="H156" s="4" t="s">
        <v>19</v>
      </c>
      <c r="I156" s="4">
        <v>10</v>
      </c>
      <c r="J156" s="4">
        <v>30000</v>
      </c>
      <c r="K156" s="4">
        <f>I156*J156</f>
        <v>300000</v>
      </c>
    </row>
    <row r="157" spans="5:11" hidden="1" x14ac:dyDescent="0.2">
      <c r="E157" s="3">
        <v>45304</v>
      </c>
      <c r="F157" s="4" t="s">
        <v>8</v>
      </c>
      <c r="G157" s="4" t="s">
        <v>9</v>
      </c>
      <c r="H157" s="4" t="s">
        <v>10</v>
      </c>
      <c r="I157" s="4">
        <v>8</v>
      </c>
      <c r="J157" s="4">
        <v>70000</v>
      </c>
      <c r="K157" s="4">
        <f>I157*J157</f>
        <v>560000</v>
      </c>
    </row>
    <row r="158" spans="5:11" hidden="1" x14ac:dyDescent="0.2">
      <c r="E158" s="3">
        <v>45305</v>
      </c>
      <c r="F158" s="4" t="s">
        <v>20</v>
      </c>
      <c r="G158" s="4" t="s">
        <v>9</v>
      </c>
      <c r="H158" s="4" t="s">
        <v>13</v>
      </c>
      <c r="I158" s="4">
        <v>12</v>
      </c>
      <c r="J158" s="4">
        <v>50000</v>
      </c>
      <c r="K158" s="4">
        <f>I158*J158</f>
        <v>600000</v>
      </c>
    </row>
    <row r="159" spans="5:11" hidden="1" x14ac:dyDescent="0.2">
      <c r="E159" s="3">
        <v>45306</v>
      </c>
      <c r="F159" s="4" t="s">
        <v>22</v>
      </c>
      <c r="G159" s="4" t="s">
        <v>12</v>
      </c>
      <c r="H159" s="4" t="s">
        <v>16</v>
      </c>
      <c r="I159" s="4">
        <v>9</v>
      </c>
      <c r="J159" s="4">
        <v>20000</v>
      </c>
      <c r="K159" s="4">
        <f>I159*J159</f>
        <v>180000</v>
      </c>
    </row>
    <row r="160" spans="5:11" hidden="1" x14ac:dyDescent="0.2">
      <c r="E160" s="3">
        <v>45307</v>
      </c>
      <c r="F160" s="4" t="s">
        <v>11</v>
      </c>
      <c r="G160" s="4" t="s">
        <v>15</v>
      </c>
      <c r="H160" s="4" t="s">
        <v>19</v>
      </c>
      <c r="I160" s="4">
        <v>5</v>
      </c>
      <c r="J160" s="4">
        <v>30000</v>
      </c>
      <c r="K160" s="4">
        <f>I160*J160</f>
        <v>150000</v>
      </c>
    </row>
    <row r="161" spans="5:11" hidden="1" x14ac:dyDescent="0.2">
      <c r="E161" s="3">
        <v>45308</v>
      </c>
      <c r="F161" s="4" t="s">
        <v>14</v>
      </c>
      <c r="G161" s="4" t="s">
        <v>18</v>
      </c>
      <c r="H161" s="4" t="s">
        <v>10</v>
      </c>
      <c r="I161" s="4">
        <v>11</v>
      </c>
      <c r="J161" s="4">
        <v>70000</v>
      </c>
      <c r="K161" s="4">
        <f>I161*J161</f>
        <v>770000</v>
      </c>
    </row>
    <row r="162" spans="5:11" hidden="1" x14ac:dyDescent="0.2">
      <c r="E162" s="3">
        <v>45309</v>
      </c>
      <c r="F162" s="4" t="s">
        <v>17</v>
      </c>
      <c r="G162" s="4" t="s">
        <v>21</v>
      </c>
      <c r="H162" s="4" t="s">
        <v>13</v>
      </c>
      <c r="I162" s="4">
        <v>7</v>
      </c>
      <c r="J162" s="4">
        <v>50000</v>
      </c>
      <c r="K162" s="4">
        <f>I162*J162</f>
        <v>350000</v>
      </c>
    </row>
    <row r="163" spans="5:11" hidden="1" x14ac:dyDescent="0.2">
      <c r="E163" s="3">
        <v>45310</v>
      </c>
      <c r="F163" s="4" t="s">
        <v>20</v>
      </c>
      <c r="G163" s="4" t="s">
        <v>23</v>
      </c>
      <c r="H163" s="4" t="s">
        <v>16</v>
      </c>
      <c r="I163" s="4">
        <v>6</v>
      </c>
      <c r="J163" s="4">
        <v>20000</v>
      </c>
      <c r="K163" s="4">
        <f>I163*J163</f>
        <v>120000</v>
      </c>
    </row>
    <row r="164" spans="5:11" hidden="1" x14ac:dyDescent="0.2">
      <c r="E164" s="3">
        <v>45311</v>
      </c>
      <c r="F164" s="4" t="s">
        <v>22</v>
      </c>
      <c r="G164" s="4" t="s">
        <v>15</v>
      </c>
      <c r="H164" s="4" t="s">
        <v>19</v>
      </c>
      <c r="I164" s="4">
        <v>13</v>
      </c>
      <c r="J164" s="4">
        <v>30000</v>
      </c>
      <c r="K164" s="4">
        <f>I164*J164</f>
        <v>390000</v>
      </c>
    </row>
    <row r="165" spans="5:11" hidden="1" x14ac:dyDescent="0.2">
      <c r="E165" s="3">
        <v>45312</v>
      </c>
      <c r="F165" s="4" t="s">
        <v>8</v>
      </c>
      <c r="G165" s="4" t="s">
        <v>18</v>
      </c>
      <c r="H165" s="4" t="s">
        <v>10</v>
      </c>
      <c r="I165" s="4">
        <v>9</v>
      </c>
      <c r="J165" s="4">
        <v>70000</v>
      </c>
      <c r="K165" s="4">
        <f>I165*J165</f>
        <v>630000</v>
      </c>
    </row>
    <row r="166" spans="5:11" hidden="1" x14ac:dyDescent="0.2">
      <c r="E166" s="3">
        <v>45313</v>
      </c>
      <c r="F166" s="4" t="s">
        <v>14</v>
      </c>
      <c r="G166" s="4" t="s">
        <v>21</v>
      </c>
      <c r="H166" s="4" t="s">
        <v>13</v>
      </c>
      <c r="I166" s="4">
        <v>8</v>
      </c>
      <c r="J166" s="4">
        <v>50000</v>
      </c>
      <c r="K166" s="4">
        <f>I166*J166</f>
        <v>400000</v>
      </c>
    </row>
    <row r="167" spans="5:11" hidden="1" x14ac:dyDescent="0.2">
      <c r="E167" s="3">
        <v>45314</v>
      </c>
      <c r="F167" s="4" t="s">
        <v>17</v>
      </c>
      <c r="G167" s="4" t="s">
        <v>23</v>
      </c>
      <c r="H167" s="4" t="s">
        <v>16</v>
      </c>
      <c r="I167" s="4">
        <v>14</v>
      </c>
      <c r="J167" s="4">
        <v>20000</v>
      </c>
      <c r="K167" s="4">
        <f>I167*J167</f>
        <v>280000</v>
      </c>
    </row>
    <row r="168" spans="5:11" hidden="1" x14ac:dyDescent="0.2">
      <c r="E168" s="3">
        <v>45315</v>
      </c>
      <c r="F168" s="4" t="s">
        <v>20</v>
      </c>
      <c r="G168" s="4" t="s">
        <v>15</v>
      </c>
      <c r="H168" s="4" t="s">
        <v>19</v>
      </c>
      <c r="I168" s="4">
        <v>7</v>
      </c>
      <c r="J168" s="4">
        <v>30000</v>
      </c>
      <c r="K168" s="4">
        <f>I168*J168</f>
        <v>210000</v>
      </c>
    </row>
    <row r="169" spans="5:11" hidden="1" x14ac:dyDescent="0.2">
      <c r="E169" s="3">
        <v>45316</v>
      </c>
      <c r="F169" s="4" t="s">
        <v>22</v>
      </c>
      <c r="G169" s="4" t="s">
        <v>18</v>
      </c>
      <c r="H169" s="4" t="s">
        <v>10</v>
      </c>
      <c r="I169" s="4">
        <v>10</v>
      </c>
      <c r="J169" s="4">
        <v>70000</v>
      </c>
      <c r="K169" s="4">
        <f>I169*J169</f>
        <v>700000</v>
      </c>
    </row>
    <row r="170" spans="5:11" hidden="1" x14ac:dyDescent="0.2">
      <c r="E170" s="3">
        <v>45317</v>
      </c>
      <c r="F170" s="4" t="s">
        <v>11</v>
      </c>
      <c r="G170" s="4" t="s">
        <v>9</v>
      </c>
      <c r="H170" s="4" t="s">
        <v>13</v>
      </c>
      <c r="I170" s="4">
        <v>5</v>
      </c>
      <c r="J170" s="4">
        <v>50000</v>
      </c>
      <c r="K170" s="4">
        <f>I170*J170</f>
        <v>250000</v>
      </c>
    </row>
    <row r="171" spans="5:11" hidden="1" x14ac:dyDescent="0.2">
      <c r="E171" s="3">
        <v>45318</v>
      </c>
      <c r="F171" s="4" t="s">
        <v>8</v>
      </c>
      <c r="G171" s="4" t="s">
        <v>12</v>
      </c>
      <c r="H171" s="4" t="s">
        <v>16</v>
      </c>
      <c r="I171" s="4">
        <v>8</v>
      </c>
      <c r="J171" s="4">
        <v>20000</v>
      </c>
      <c r="K171" s="4">
        <f>I171*J171</f>
        <v>160000</v>
      </c>
    </row>
    <row r="172" spans="5:11" hidden="1" x14ac:dyDescent="0.2">
      <c r="E172" s="3">
        <v>45319</v>
      </c>
      <c r="F172" s="4" t="s">
        <v>17</v>
      </c>
      <c r="G172" s="4" t="s">
        <v>15</v>
      </c>
      <c r="H172" s="4" t="s">
        <v>19</v>
      </c>
      <c r="I172" s="4">
        <v>6</v>
      </c>
      <c r="J172" s="4">
        <v>30000</v>
      </c>
      <c r="K172" s="4">
        <f>I172*J172</f>
        <v>180000</v>
      </c>
    </row>
    <row r="173" spans="5:11" hidden="1" x14ac:dyDescent="0.2">
      <c r="E173" s="3">
        <v>45320</v>
      </c>
      <c r="F173" s="4" t="s">
        <v>20</v>
      </c>
      <c r="G173" s="4" t="s">
        <v>18</v>
      </c>
      <c r="H173" s="4" t="s">
        <v>10</v>
      </c>
      <c r="I173" s="4">
        <v>7</v>
      </c>
      <c r="J173" s="4">
        <v>70000</v>
      </c>
      <c r="K173" s="4">
        <f>I173*J173</f>
        <v>490000</v>
      </c>
    </row>
    <row r="174" spans="5:11" hidden="1" x14ac:dyDescent="0.2">
      <c r="E174" s="3">
        <v>45323</v>
      </c>
      <c r="F174" s="4" t="s">
        <v>22</v>
      </c>
      <c r="G174" s="4" t="s">
        <v>21</v>
      </c>
      <c r="H174" s="4" t="s">
        <v>10</v>
      </c>
      <c r="I174" s="4">
        <v>8</v>
      </c>
      <c r="J174" s="4">
        <v>70000</v>
      </c>
      <c r="K174" s="4">
        <f>I174*J174</f>
        <v>560000</v>
      </c>
    </row>
    <row r="175" spans="5:11" hidden="1" x14ac:dyDescent="0.2">
      <c r="E175" s="3">
        <v>45324</v>
      </c>
      <c r="F175" s="4" t="s">
        <v>11</v>
      </c>
      <c r="G175" s="4" t="s">
        <v>23</v>
      </c>
      <c r="H175" s="4" t="s">
        <v>13</v>
      </c>
      <c r="I175" s="4">
        <v>6</v>
      </c>
      <c r="J175" s="4">
        <v>50000</v>
      </c>
      <c r="K175" s="4">
        <f>I175*J175</f>
        <v>300000</v>
      </c>
    </row>
    <row r="176" spans="5:11" hidden="1" x14ac:dyDescent="0.2">
      <c r="E176" s="3">
        <v>45325</v>
      </c>
      <c r="F176" s="4" t="s">
        <v>14</v>
      </c>
      <c r="G176" s="4" t="s">
        <v>15</v>
      </c>
      <c r="H176" s="4" t="s">
        <v>16</v>
      </c>
      <c r="I176" s="4">
        <v>10</v>
      </c>
      <c r="J176" s="4">
        <v>20000</v>
      </c>
      <c r="K176" s="4">
        <f>I176*J176</f>
        <v>200000</v>
      </c>
    </row>
    <row r="177" spans="5:11" hidden="1" x14ac:dyDescent="0.2">
      <c r="E177" s="3">
        <v>45326</v>
      </c>
      <c r="F177" s="4" t="s">
        <v>17</v>
      </c>
      <c r="G177" s="4" t="s">
        <v>9</v>
      </c>
      <c r="H177" s="4" t="s">
        <v>19</v>
      </c>
      <c r="I177" s="4">
        <v>20</v>
      </c>
      <c r="J177" s="4">
        <v>30000</v>
      </c>
      <c r="K177" s="4">
        <f>I177*J177</f>
        <v>600000</v>
      </c>
    </row>
    <row r="178" spans="5:11" hidden="1" x14ac:dyDescent="0.2">
      <c r="E178" s="3">
        <v>45327</v>
      </c>
      <c r="F178" s="4" t="s">
        <v>8</v>
      </c>
      <c r="G178" s="4" t="s">
        <v>21</v>
      </c>
      <c r="H178" s="4" t="s">
        <v>10</v>
      </c>
      <c r="I178" s="4">
        <v>4</v>
      </c>
      <c r="J178" s="4">
        <v>70000</v>
      </c>
      <c r="K178" s="4">
        <f>I178*J178</f>
        <v>280000</v>
      </c>
    </row>
    <row r="179" spans="5:11" hidden="1" x14ac:dyDescent="0.2">
      <c r="E179" s="3">
        <v>45328</v>
      </c>
      <c r="F179" s="4" t="s">
        <v>22</v>
      </c>
      <c r="G179" s="4" t="s">
        <v>23</v>
      </c>
      <c r="H179" s="4" t="s">
        <v>13</v>
      </c>
      <c r="I179" s="4">
        <v>9</v>
      </c>
      <c r="J179" s="4">
        <v>50000</v>
      </c>
      <c r="K179" s="4">
        <f>I179*J179</f>
        <v>450000</v>
      </c>
    </row>
    <row r="180" spans="5:11" hidden="1" x14ac:dyDescent="0.2">
      <c r="E180" s="3">
        <v>45329</v>
      </c>
      <c r="F180" s="4" t="s">
        <v>11</v>
      </c>
      <c r="G180" s="4" t="s">
        <v>21</v>
      </c>
      <c r="H180" s="4" t="s">
        <v>16</v>
      </c>
      <c r="I180" s="4">
        <v>5</v>
      </c>
      <c r="J180" s="4">
        <v>20000</v>
      </c>
      <c r="K180" s="4">
        <f>I180*J180</f>
        <v>100000</v>
      </c>
    </row>
    <row r="181" spans="5:11" hidden="1" x14ac:dyDescent="0.2">
      <c r="E181" s="3">
        <v>45330</v>
      </c>
      <c r="F181" s="4" t="s">
        <v>8</v>
      </c>
      <c r="G181" s="4" t="s">
        <v>23</v>
      </c>
      <c r="H181" s="4" t="s">
        <v>19</v>
      </c>
      <c r="I181" s="4">
        <v>15</v>
      </c>
      <c r="J181" s="4">
        <v>30000</v>
      </c>
      <c r="K181" s="4">
        <f>I181*J181</f>
        <v>450000</v>
      </c>
    </row>
    <row r="182" spans="5:11" hidden="1" x14ac:dyDescent="0.2">
      <c r="E182" s="3">
        <v>45331</v>
      </c>
      <c r="F182" s="4" t="s">
        <v>17</v>
      </c>
      <c r="G182" s="4" t="s">
        <v>15</v>
      </c>
      <c r="H182" s="4" t="s">
        <v>10</v>
      </c>
      <c r="I182" s="4">
        <v>7</v>
      </c>
      <c r="J182" s="4">
        <v>70000</v>
      </c>
      <c r="K182" s="4">
        <f>I182*J182</f>
        <v>490000</v>
      </c>
    </row>
    <row r="183" spans="5:11" hidden="1" x14ac:dyDescent="0.2">
      <c r="E183" s="3">
        <v>45332</v>
      </c>
      <c r="F183" s="4" t="s">
        <v>20</v>
      </c>
      <c r="G183" s="4" t="s">
        <v>18</v>
      </c>
      <c r="H183" s="4" t="s">
        <v>13</v>
      </c>
      <c r="I183" s="4">
        <v>11</v>
      </c>
      <c r="J183" s="4">
        <v>50000</v>
      </c>
      <c r="K183" s="4">
        <f>I183*J183</f>
        <v>550000</v>
      </c>
    </row>
    <row r="184" spans="5:11" hidden="1" x14ac:dyDescent="0.2">
      <c r="E184" s="3">
        <v>45333</v>
      </c>
      <c r="F184" s="4" t="s">
        <v>22</v>
      </c>
      <c r="G184" s="4" t="s">
        <v>9</v>
      </c>
      <c r="H184" s="4" t="s">
        <v>16</v>
      </c>
      <c r="I184" s="4">
        <v>12</v>
      </c>
      <c r="J184" s="4">
        <v>20000</v>
      </c>
      <c r="K184" s="4">
        <f>I184*J184</f>
        <v>240000</v>
      </c>
    </row>
    <row r="185" spans="5:11" hidden="1" x14ac:dyDescent="0.2">
      <c r="E185" s="3">
        <v>45334</v>
      </c>
      <c r="F185" s="4" t="s">
        <v>11</v>
      </c>
      <c r="G185" s="4" t="s">
        <v>9</v>
      </c>
      <c r="H185" s="4" t="s">
        <v>19</v>
      </c>
      <c r="I185" s="4">
        <v>10</v>
      </c>
      <c r="J185" s="4">
        <v>30000</v>
      </c>
      <c r="K185" s="4">
        <f>I185*J185</f>
        <v>300000</v>
      </c>
    </row>
    <row r="186" spans="5:11" hidden="1" x14ac:dyDescent="0.2">
      <c r="E186" s="3">
        <v>45335</v>
      </c>
      <c r="F186" s="4" t="s">
        <v>14</v>
      </c>
      <c r="G186" s="4" t="s">
        <v>12</v>
      </c>
      <c r="H186" s="4" t="s">
        <v>10</v>
      </c>
      <c r="I186" s="4">
        <v>9</v>
      </c>
      <c r="J186" s="4">
        <v>70000</v>
      </c>
      <c r="K186" s="4">
        <f>I186*J186</f>
        <v>630000</v>
      </c>
    </row>
    <row r="187" spans="5:11" hidden="1" x14ac:dyDescent="0.2">
      <c r="E187" s="3">
        <v>45336</v>
      </c>
      <c r="F187" s="4" t="s">
        <v>17</v>
      </c>
      <c r="G187" s="4" t="s">
        <v>15</v>
      </c>
      <c r="H187" s="4" t="s">
        <v>13</v>
      </c>
      <c r="I187" s="4">
        <v>8</v>
      </c>
      <c r="J187" s="4">
        <v>50000</v>
      </c>
      <c r="K187" s="4">
        <f>I187*J187</f>
        <v>400000</v>
      </c>
    </row>
    <row r="188" spans="5:11" hidden="1" x14ac:dyDescent="0.2">
      <c r="E188" s="3">
        <v>45337</v>
      </c>
      <c r="F188" s="4" t="s">
        <v>20</v>
      </c>
      <c r="G188" s="4" t="s">
        <v>18</v>
      </c>
      <c r="H188" s="4" t="s">
        <v>16</v>
      </c>
      <c r="I188" s="4">
        <v>11</v>
      </c>
      <c r="J188" s="4">
        <v>20000</v>
      </c>
      <c r="K188" s="4">
        <f>I188*J188</f>
        <v>220000</v>
      </c>
    </row>
    <row r="189" spans="5:11" hidden="1" x14ac:dyDescent="0.2">
      <c r="E189" s="3">
        <v>45338</v>
      </c>
      <c r="F189" s="4" t="s">
        <v>8</v>
      </c>
      <c r="G189" s="4" t="s">
        <v>21</v>
      </c>
      <c r="H189" s="4" t="s">
        <v>19</v>
      </c>
      <c r="I189" s="4">
        <v>14</v>
      </c>
      <c r="J189" s="4">
        <v>30000</v>
      </c>
      <c r="K189" s="4">
        <f>I189*J189</f>
        <v>420000</v>
      </c>
    </row>
    <row r="190" spans="5:11" hidden="1" x14ac:dyDescent="0.2">
      <c r="E190" s="3">
        <v>45339</v>
      </c>
      <c r="F190" s="4" t="s">
        <v>11</v>
      </c>
      <c r="G190" s="4" t="s">
        <v>23</v>
      </c>
      <c r="H190" s="4" t="s">
        <v>10</v>
      </c>
      <c r="I190" s="4">
        <v>10</v>
      </c>
      <c r="J190" s="4">
        <v>70000</v>
      </c>
      <c r="K190" s="4">
        <f>I190*J190</f>
        <v>700000</v>
      </c>
    </row>
    <row r="191" spans="5:11" hidden="1" x14ac:dyDescent="0.2">
      <c r="E191" s="3">
        <v>45340</v>
      </c>
      <c r="F191" s="4" t="s">
        <v>14</v>
      </c>
      <c r="G191" s="4" t="s">
        <v>15</v>
      </c>
      <c r="H191" s="4" t="s">
        <v>13</v>
      </c>
      <c r="I191" s="4">
        <v>9</v>
      </c>
      <c r="J191" s="4">
        <v>50000</v>
      </c>
      <c r="K191" s="4">
        <f>I191*J191</f>
        <v>450000</v>
      </c>
    </row>
    <row r="192" spans="5:11" hidden="1" x14ac:dyDescent="0.2">
      <c r="E192" s="3">
        <v>45341</v>
      </c>
      <c r="F192" s="4" t="s">
        <v>17</v>
      </c>
      <c r="G192" s="4" t="s">
        <v>18</v>
      </c>
      <c r="H192" s="4" t="s">
        <v>16</v>
      </c>
      <c r="I192" s="4">
        <v>13</v>
      </c>
      <c r="J192" s="4">
        <v>20000</v>
      </c>
      <c r="K192" s="4">
        <f>I192*J192</f>
        <v>260000</v>
      </c>
    </row>
    <row r="193" spans="5:11" hidden="1" x14ac:dyDescent="0.2">
      <c r="E193" s="3">
        <v>45342</v>
      </c>
      <c r="F193" s="4" t="s">
        <v>20</v>
      </c>
      <c r="G193" s="4" t="s">
        <v>21</v>
      </c>
      <c r="H193" s="4" t="s">
        <v>19</v>
      </c>
      <c r="I193" s="4">
        <v>8</v>
      </c>
      <c r="J193" s="4">
        <v>30000</v>
      </c>
      <c r="K193" s="4">
        <f>I193*J193</f>
        <v>240000</v>
      </c>
    </row>
    <row r="194" spans="5:11" hidden="1" x14ac:dyDescent="0.2">
      <c r="E194" s="3">
        <v>45343</v>
      </c>
      <c r="F194" s="4" t="s">
        <v>22</v>
      </c>
      <c r="G194" s="4" t="s">
        <v>23</v>
      </c>
      <c r="H194" s="4" t="s">
        <v>10</v>
      </c>
      <c r="I194" s="4">
        <v>12</v>
      </c>
      <c r="J194" s="4">
        <v>70000</v>
      </c>
      <c r="K194" s="4">
        <f>I194*J194</f>
        <v>840000</v>
      </c>
    </row>
    <row r="195" spans="5:11" hidden="1" x14ac:dyDescent="0.2">
      <c r="E195" s="3">
        <v>45344</v>
      </c>
      <c r="F195" s="4" t="s">
        <v>11</v>
      </c>
      <c r="G195" s="4" t="s">
        <v>15</v>
      </c>
      <c r="H195" s="4" t="s">
        <v>13</v>
      </c>
      <c r="I195" s="4">
        <v>7</v>
      </c>
      <c r="J195" s="4">
        <v>50000</v>
      </c>
      <c r="K195" s="4">
        <f>I195*J195</f>
        <v>350000</v>
      </c>
    </row>
    <row r="196" spans="5:11" hidden="1" x14ac:dyDescent="0.2">
      <c r="E196" s="3">
        <v>45345</v>
      </c>
      <c r="F196" s="4" t="s">
        <v>14</v>
      </c>
      <c r="G196" s="4" t="s">
        <v>18</v>
      </c>
      <c r="H196" s="4" t="s">
        <v>16</v>
      </c>
      <c r="I196" s="4">
        <v>9</v>
      </c>
      <c r="J196" s="4">
        <v>20000</v>
      </c>
      <c r="K196" s="4">
        <f>I196*J196</f>
        <v>180000</v>
      </c>
    </row>
    <row r="197" spans="5:11" hidden="1" x14ac:dyDescent="0.2">
      <c r="E197" s="3">
        <v>45346</v>
      </c>
      <c r="F197" s="4" t="s">
        <v>8</v>
      </c>
      <c r="G197" s="4" t="s">
        <v>9</v>
      </c>
      <c r="H197" s="4" t="s">
        <v>19</v>
      </c>
      <c r="I197" s="4">
        <v>12</v>
      </c>
      <c r="J197" s="4">
        <v>30000</v>
      </c>
      <c r="K197" s="4">
        <f>I197*J197</f>
        <v>360000</v>
      </c>
    </row>
    <row r="198" spans="5:11" hidden="1" x14ac:dyDescent="0.2">
      <c r="E198" s="3">
        <v>45347</v>
      </c>
      <c r="F198" s="4" t="s">
        <v>20</v>
      </c>
      <c r="G198" s="4" t="s">
        <v>12</v>
      </c>
      <c r="H198" s="4" t="s">
        <v>10</v>
      </c>
      <c r="I198" s="4">
        <v>5</v>
      </c>
      <c r="J198" s="4">
        <v>70000</v>
      </c>
      <c r="K198" s="4">
        <f>I198*J198</f>
        <v>350000</v>
      </c>
    </row>
    <row r="199" spans="5:11" ht="27.75" x14ac:dyDescent="0.2">
      <c r="E199" s="3">
        <v>45352</v>
      </c>
      <c r="F199" s="4" t="s">
        <v>22</v>
      </c>
      <c r="G199" s="4" t="s">
        <v>9</v>
      </c>
      <c r="H199" s="4" t="s">
        <v>10</v>
      </c>
      <c r="I199" s="4">
        <v>12</v>
      </c>
      <c r="J199" s="4">
        <v>70000</v>
      </c>
      <c r="K199" s="4">
        <f>I199*J199</f>
        <v>840000</v>
      </c>
    </row>
    <row r="200" spans="5:11" ht="27.75" x14ac:dyDescent="0.2">
      <c r="E200" s="3">
        <v>45353</v>
      </c>
      <c r="F200" s="4" t="s">
        <v>11</v>
      </c>
      <c r="G200" s="4" t="s">
        <v>9</v>
      </c>
      <c r="H200" s="4" t="s">
        <v>13</v>
      </c>
      <c r="I200" s="4">
        <v>8</v>
      </c>
      <c r="J200" s="4">
        <v>50000</v>
      </c>
      <c r="K200" s="4">
        <f>I200*J200</f>
        <v>400000</v>
      </c>
    </row>
    <row r="201" spans="5:11" x14ac:dyDescent="0.2">
      <c r="E201" s="3">
        <v>45354</v>
      </c>
      <c r="F201" s="4" t="s">
        <v>14</v>
      </c>
      <c r="G201" s="4" t="s">
        <v>21</v>
      </c>
      <c r="H201" s="4" t="s">
        <v>16</v>
      </c>
      <c r="I201" s="4">
        <v>7</v>
      </c>
      <c r="J201" s="4">
        <v>20000</v>
      </c>
      <c r="K201" s="4">
        <f>I201*J201</f>
        <v>140000</v>
      </c>
    </row>
    <row r="202" spans="5:11" ht="27.75" x14ac:dyDescent="0.2">
      <c r="E202" s="3">
        <v>45355</v>
      </c>
      <c r="F202" s="4" t="s">
        <v>17</v>
      </c>
      <c r="G202" s="4" t="s">
        <v>23</v>
      </c>
      <c r="H202" s="4" t="s">
        <v>19</v>
      </c>
      <c r="I202" s="4">
        <v>9</v>
      </c>
      <c r="J202" s="4">
        <v>30000</v>
      </c>
      <c r="K202" s="4">
        <f>I202*J202</f>
        <v>270000</v>
      </c>
    </row>
    <row r="203" spans="5:11" x14ac:dyDescent="0.2">
      <c r="E203" s="3">
        <v>45356</v>
      </c>
      <c r="F203" s="4" t="s">
        <v>20</v>
      </c>
      <c r="G203" s="4" t="s">
        <v>21</v>
      </c>
      <c r="H203" s="4" t="s">
        <v>10</v>
      </c>
      <c r="I203" s="4">
        <v>6</v>
      </c>
      <c r="J203" s="4">
        <v>70000</v>
      </c>
      <c r="K203" s="4">
        <f>I203*J203</f>
        <v>420000</v>
      </c>
    </row>
    <row r="204" spans="5:11" ht="27.75" x14ac:dyDescent="0.2">
      <c r="E204" s="3">
        <v>45357</v>
      </c>
      <c r="F204" s="4" t="s">
        <v>8</v>
      </c>
      <c r="G204" s="4" t="s">
        <v>23</v>
      </c>
      <c r="H204" s="4" t="s">
        <v>13</v>
      </c>
      <c r="I204" s="4">
        <v>10</v>
      </c>
      <c r="J204" s="4">
        <v>50000</v>
      </c>
      <c r="K204" s="4">
        <f>I204*J204</f>
        <v>500000</v>
      </c>
    </row>
    <row r="205" spans="5:11" ht="27.75" x14ac:dyDescent="0.2">
      <c r="E205" s="3">
        <v>45358</v>
      </c>
      <c r="F205" s="4" t="s">
        <v>11</v>
      </c>
      <c r="G205" s="4" t="s">
        <v>15</v>
      </c>
      <c r="H205" s="4" t="s">
        <v>16</v>
      </c>
      <c r="I205" s="4">
        <v>8</v>
      </c>
      <c r="J205" s="4">
        <v>20000</v>
      </c>
      <c r="K205" s="4">
        <f>I205*J205</f>
        <v>160000</v>
      </c>
    </row>
    <row r="206" spans="5:11" ht="27.75" x14ac:dyDescent="0.2">
      <c r="E206" s="3">
        <v>45359</v>
      </c>
      <c r="F206" s="4" t="s">
        <v>8</v>
      </c>
      <c r="G206" s="4" t="s">
        <v>18</v>
      </c>
      <c r="H206" s="4" t="s">
        <v>19</v>
      </c>
      <c r="I206" s="4">
        <v>13</v>
      </c>
      <c r="J206" s="4">
        <v>30000</v>
      </c>
      <c r="K206" s="4">
        <f>I206*J206</f>
        <v>390000</v>
      </c>
    </row>
    <row r="207" spans="5:11" ht="27.75" x14ac:dyDescent="0.2">
      <c r="E207" s="3">
        <v>45360</v>
      </c>
      <c r="F207" s="4" t="s">
        <v>17</v>
      </c>
      <c r="G207" s="4" t="s">
        <v>9</v>
      </c>
      <c r="H207" s="4" t="s">
        <v>10</v>
      </c>
      <c r="I207" s="4">
        <v>9</v>
      </c>
      <c r="J207" s="4">
        <v>70000</v>
      </c>
      <c r="K207" s="4">
        <f>I207*J207</f>
        <v>630000</v>
      </c>
    </row>
    <row r="208" spans="5:11" ht="27.75" x14ac:dyDescent="0.2">
      <c r="E208" s="3">
        <v>45361</v>
      </c>
      <c r="F208" s="4" t="s">
        <v>20</v>
      </c>
      <c r="G208" s="4" t="s">
        <v>15</v>
      </c>
      <c r="H208" s="4" t="s">
        <v>13</v>
      </c>
      <c r="I208" s="4">
        <v>5</v>
      </c>
      <c r="J208" s="4">
        <v>50000</v>
      </c>
      <c r="K208" s="4">
        <f>I208*J208</f>
        <v>250000</v>
      </c>
    </row>
    <row r="209" spans="5:11" x14ac:dyDescent="0.2">
      <c r="E209" s="3">
        <v>45362</v>
      </c>
      <c r="F209" s="4" t="s">
        <v>22</v>
      </c>
      <c r="G209" s="4" t="s">
        <v>12</v>
      </c>
      <c r="H209" s="4" t="s">
        <v>16</v>
      </c>
      <c r="I209" s="4">
        <v>11</v>
      </c>
      <c r="J209" s="4">
        <v>20000</v>
      </c>
      <c r="K209" s="4">
        <f>I209*J209</f>
        <v>220000</v>
      </c>
    </row>
    <row r="210" spans="5:11" ht="27.75" x14ac:dyDescent="0.2">
      <c r="E210" s="3">
        <v>45363</v>
      </c>
      <c r="F210" s="4" t="s">
        <v>11</v>
      </c>
      <c r="G210" s="4" t="s">
        <v>15</v>
      </c>
      <c r="H210" s="4" t="s">
        <v>19</v>
      </c>
      <c r="I210" s="4">
        <v>14</v>
      </c>
      <c r="J210" s="4">
        <v>30000</v>
      </c>
      <c r="K210" s="4">
        <f>I210*J210</f>
        <v>420000</v>
      </c>
    </row>
    <row r="211" spans="5:11" ht="27.75" x14ac:dyDescent="0.2">
      <c r="E211" s="3">
        <v>45364</v>
      </c>
      <c r="F211" s="4" t="s">
        <v>14</v>
      </c>
      <c r="G211" s="4" t="s">
        <v>18</v>
      </c>
      <c r="H211" s="4" t="s">
        <v>10</v>
      </c>
      <c r="I211" s="4">
        <v>10</v>
      </c>
      <c r="J211" s="4">
        <v>70000</v>
      </c>
      <c r="K211" s="4">
        <f>I211*J211</f>
        <v>700000</v>
      </c>
    </row>
    <row r="212" spans="5:11" x14ac:dyDescent="0.2">
      <c r="E212" s="3">
        <v>45365</v>
      </c>
      <c r="F212" s="4" t="s">
        <v>17</v>
      </c>
      <c r="G212" s="4" t="s">
        <v>21</v>
      </c>
      <c r="H212" s="4" t="s">
        <v>13</v>
      </c>
      <c r="I212" s="4">
        <v>6</v>
      </c>
      <c r="J212" s="4">
        <v>50000</v>
      </c>
      <c r="K212" s="4">
        <f>I212*J212</f>
        <v>300000</v>
      </c>
    </row>
    <row r="213" spans="5:11" ht="27.75" x14ac:dyDescent="0.2">
      <c r="E213" s="3">
        <v>45366</v>
      </c>
      <c r="F213" s="4" t="s">
        <v>8</v>
      </c>
      <c r="G213" s="4" t="s">
        <v>23</v>
      </c>
      <c r="H213" s="4" t="s">
        <v>16</v>
      </c>
      <c r="I213" s="4">
        <v>8</v>
      </c>
      <c r="J213" s="4">
        <v>20000</v>
      </c>
      <c r="K213" s="4">
        <f>I213*J213</f>
        <v>160000</v>
      </c>
    </row>
    <row r="214" spans="5:11" ht="27.75" x14ac:dyDescent="0.2">
      <c r="E214" s="3">
        <v>45367</v>
      </c>
      <c r="F214" s="4" t="s">
        <v>22</v>
      </c>
      <c r="G214" s="4" t="s">
        <v>15</v>
      </c>
      <c r="H214" s="4" t="s">
        <v>19</v>
      </c>
      <c r="I214" s="4">
        <v>12</v>
      </c>
      <c r="J214" s="4">
        <v>30000</v>
      </c>
      <c r="K214" s="4">
        <f>I214*J214</f>
        <v>360000</v>
      </c>
    </row>
    <row r="215" spans="5:11" ht="27.75" x14ac:dyDescent="0.2">
      <c r="E215" s="3">
        <v>45368</v>
      </c>
      <c r="F215" s="4" t="s">
        <v>11</v>
      </c>
      <c r="G215" s="4" t="s">
        <v>18</v>
      </c>
      <c r="H215" s="4" t="s">
        <v>10</v>
      </c>
      <c r="I215" s="4">
        <v>9</v>
      </c>
      <c r="J215" s="4">
        <v>70000</v>
      </c>
      <c r="K215" s="4">
        <f>I215*J215</f>
        <v>630000</v>
      </c>
    </row>
    <row r="216" spans="5:11" x14ac:dyDescent="0.2">
      <c r="E216" s="3">
        <v>45369</v>
      </c>
      <c r="F216" s="4" t="s">
        <v>8</v>
      </c>
      <c r="G216" s="4" t="s">
        <v>12</v>
      </c>
      <c r="H216" s="4" t="s">
        <v>13</v>
      </c>
      <c r="I216" s="4">
        <v>7</v>
      </c>
      <c r="J216" s="4">
        <v>50000</v>
      </c>
      <c r="K216" s="4">
        <f>I216*J216</f>
        <v>350000</v>
      </c>
    </row>
    <row r="217" spans="5:11" ht="27.75" x14ac:dyDescent="0.2">
      <c r="E217" s="3">
        <v>45370</v>
      </c>
      <c r="F217" s="4" t="s">
        <v>17</v>
      </c>
      <c r="G217" s="4" t="s">
        <v>15</v>
      </c>
      <c r="H217" s="4" t="s">
        <v>16</v>
      </c>
      <c r="I217" s="4">
        <v>14</v>
      </c>
      <c r="J217" s="4">
        <v>20000</v>
      </c>
      <c r="K217" s="4">
        <f>I217*J217</f>
        <v>280000</v>
      </c>
    </row>
    <row r="218" spans="5:11" ht="27.75" x14ac:dyDescent="0.2">
      <c r="E218" s="3">
        <v>45371</v>
      </c>
      <c r="F218" s="4" t="s">
        <v>20</v>
      </c>
      <c r="G218" s="4" t="s">
        <v>18</v>
      </c>
      <c r="H218" s="4" t="s">
        <v>19</v>
      </c>
      <c r="I218" s="4">
        <v>8</v>
      </c>
      <c r="J218" s="4">
        <v>30000</v>
      </c>
      <c r="K218" s="4">
        <f>I218*J218</f>
        <v>240000</v>
      </c>
    </row>
    <row r="219" spans="5:11" x14ac:dyDescent="0.2">
      <c r="E219" s="3">
        <v>45372</v>
      </c>
      <c r="F219" s="4" t="s">
        <v>22</v>
      </c>
      <c r="G219" s="4" t="s">
        <v>21</v>
      </c>
      <c r="H219" s="4" t="s">
        <v>10</v>
      </c>
      <c r="I219" s="4">
        <v>11</v>
      </c>
      <c r="J219" s="4">
        <v>70000</v>
      </c>
      <c r="K219" s="4">
        <f>I219*J219</f>
        <v>770000</v>
      </c>
    </row>
    <row r="220" spans="5:11" ht="27.75" x14ac:dyDescent="0.2">
      <c r="E220" s="3">
        <v>45373</v>
      </c>
      <c r="F220" s="4" t="s">
        <v>8</v>
      </c>
      <c r="G220" s="4" t="s">
        <v>23</v>
      </c>
      <c r="H220" s="4" t="s">
        <v>13</v>
      </c>
      <c r="I220" s="4">
        <v>5</v>
      </c>
      <c r="J220" s="4">
        <v>50000</v>
      </c>
      <c r="K220" s="4">
        <f>I220*J220</f>
        <v>250000</v>
      </c>
    </row>
    <row r="221" spans="5:11" ht="27.75" x14ac:dyDescent="0.2">
      <c r="E221" s="3">
        <v>45374</v>
      </c>
      <c r="F221" s="4" t="s">
        <v>14</v>
      </c>
      <c r="G221" s="4" t="s">
        <v>15</v>
      </c>
      <c r="H221" s="4" t="s">
        <v>16</v>
      </c>
      <c r="I221" s="4">
        <v>10</v>
      </c>
      <c r="J221" s="4">
        <v>20000</v>
      </c>
      <c r="K221" s="4">
        <f>I221*J221</f>
        <v>200000</v>
      </c>
    </row>
    <row r="222" spans="5:11" ht="27.75" x14ac:dyDescent="0.2">
      <c r="E222" s="3">
        <v>45375</v>
      </c>
      <c r="F222" s="4" t="s">
        <v>17</v>
      </c>
      <c r="G222" s="4" t="s">
        <v>18</v>
      </c>
      <c r="H222" s="4" t="s">
        <v>19</v>
      </c>
      <c r="I222" s="4">
        <v>9</v>
      </c>
      <c r="J222" s="4">
        <v>30000</v>
      </c>
      <c r="K222" s="4">
        <f>I222*J222</f>
        <v>270000</v>
      </c>
    </row>
    <row r="223" spans="5:11" ht="27.75" x14ac:dyDescent="0.2">
      <c r="E223" s="3">
        <v>45376</v>
      </c>
      <c r="F223" s="4" t="s">
        <v>20</v>
      </c>
      <c r="G223" s="4" t="s">
        <v>23</v>
      </c>
      <c r="H223" s="4" t="s">
        <v>10</v>
      </c>
      <c r="I223" s="4">
        <v>10</v>
      </c>
      <c r="J223" s="4">
        <v>70000</v>
      </c>
      <c r="K223" s="4">
        <f>I223*J223</f>
        <v>700000</v>
      </c>
    </row>
    <row r="224" spans="5:11" ht="27.75" x14ac:dyDescent="0.2">
      <c r="E224" s="3">
        <v>45381</v>
      </c>
      <c r="F224" s="4" t="s">
        <v>8</v>
      </c>
      <c r="G224" s="4" t="s">
        <v>18</v>
      </c>
      <c r="H224" s="4" t="s">
        <v>19</v>
      </c>
      <c r="I224" s="4">
        <v>5</v>
      </c>
      <c r="J224" s="4">
        <v>30000</v>
      </c>
      <c r="K224" s="4">
        <f>I224*J224</f>
        <v>150000</v>
      </c>
    </row>
  </sheetData>
  <autoFilter ref="D148:T224" xr:uid="{5F972889-0174-4C48-B270-F706597FF4B3}">
    <filterColumn colId="1">
      <filters>
        <dateGroupItem year="2024" month="3" dateTimeGrouping="month"/>
      </filters>
    </filterColumn>
  </autoFilter>
  <mergeCells count="8">
    <mergeCell ref="E111:K112"/>
    <mergeCell ref="E113:K113"/>
    <mergeCell ref="E146:K147"/>
    <mergeCell ref="D4:J5"/>
    <mergeCell ref="D87:J88"/>
    <mergeCell ref="D89:J89"/>
    <mergeCell ref="M87:R88"/>
    <mergeCell ref="M89:R89"/>
  </mergeCells>
  <conditionalFormatting sqref="K137:K139">
    <cfRule type="containsText" dxfId="1" priority="1" operator="containsText" text="Loss">
      <formula>NOT(ISERROR(SEARCH("Loss",K137)))</formula>
    </cfRule>
    <cfRule type="containsText" dxfId="0" priority="2" operator="containsText" text="Profit">
      <formula>NOT(ISERROR(SEARCH("Profit",K137)))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39F6-902D-442C-8ABB-6184CDF8EDBC}">
  <dimension ref="A1:L20"/>
  <sheetViews>
    <sheetView topLeftCell="H1" workbookViewId="0">
      <selection activeCell="Q41" sqref="Q41"/>
    </sheetView>
  </sheetViews>
  <sheetFormatPr defaultRowHeight="15" x14ac:dyDescent="0.2"/>
  <cols>
    <col min="1" max="1" width="10.76171875" bestFit="1" customWidth="1"/>
    <col min="6" max="10" width="8.875" customWidth="1"/>
  </cols>
  <sheetData>
    <row r="1" spans="1:12" x14ac:dyDescent="0.2">
      <c r="A1" s="21" t="s">
        <v>48</v>
      </c>
    </row>
    <row r="2" spans="1:12" x14ac:dyDescent="0.2">
      <c r="A2" s="21"/>
    </row>
    <row r="5" spans="1:12" x14ac:dyDescent="0.2">
      <c r="F5" s="63" t="s">
        <v>49</v>
      </c>
      <c r="G5" s="64"/>
      <c r="H5" s="64"/>
      <c r="I5" s="64"/>
      <c r="J5" s="64"/>
      <c r="K5" s="64"/>
      <c r="L5" s="64"/>
    </row>
    <row r="6" spans="1:12" x14ac:dyDescent="0.2">
      <c r="F6" s="32" t="s">
        <v>50</v>
      </c>
      <c r="G6" s="14"/>
      <c r="H6" s="14"/>
      <c r="I6" s="14"/>
      <c r="J6" s="14"/>
      <c r="K6" s="14"/>
    </row>
    <row r="7" spans="1:12" ht="18.75" x14ac:dyDescent="0.2">
      <c r="F7" s="62" t="s">
        <v>51</v>
      </c>
      <c r="G7" s="62"/>
      <c r="H7" s="62"/>
      <c r="I7" s="62"/>
      <c r="J7" s="14"/>
      <c r="K7" s="14"/>
    </row>
    <row r="8" spans="1:12" x14ac:dyDescent="0.2">
      <c r="F8" s="30" t="s">
        <v>52</v>
      </c>
      <c r="G8" s="30" t="s">
        <v>53</v>
      </c>
      <c r="H8" s="30" t="s">
        <v>54</v>
      </c>
      <c r="I8" s="30" t="s">
        <v>55</v>
      </c>
      <c r="J8" s="14"/>
      <c r="K8" s="14"/>
    </row>
    <row r="9" spans="1:12" x14ac:dyDescent="0.2">
      <c r="F9" s="30" t="s">
        <v>56</v>
      </c>
      <c r="G9" s="30">
        <v>9288500</v>
      </c>
      <c r="H9" s="30">
        <v>8750000</v>
      </c>
      <c r="I9" s="30">
        <v>-538500</v>
      </c>
      <c r="J9" s="14"/>
      <c r="K9" s="14"/>
    </row>
    <row r="10" spans="1:12" x14ac:dyDescent="0.2">
      <c r="F10" s="30" t="s">
        <v>57</v>
      </c>
      <c r="G10" s="30">
        <v>9744300</v>
      </c>
      <c r="H10" s="30">
        <v>9920000</v>
      </c>
      <c r="I10" s="30">
        <v>175700</v>
      </c>
      <c r="J10" s="14"/>
      <c r="K10" s="14"/>
    </row>
    <row r="11" spans="1:12" x14ac:dyDescent="0.2">
      <c r="F11" s="30" t="s">
        <v>58</v>
      </c>
      <c r="G11" s="30">
        <v>8904700</v>
      </c>
      <c r="H11" s="30">
        <v>10000000</v>
      </c>
      <c r="I11" s="30">
        <v>1095300</v>
      </c>
      <c r="J11" s="14"/>
      <c r="K11" s="14"/>
    </row>
    <row r="12" spans="1:12" x14ac:dyDescent="0.2">
      <c r="F12" s="30" t="s">
        <v>59</v>
      </c>
      <c r="G12" s="30">
        <v>7345200</v>
      </c>
      <c r="H12" s="30">
        <v>7957400</v>
      </c>
      <c r="I12" s="30">
        <v>612200</v>
      </c>
      <c r="J12" s="14"/>
      <c r="K12" s="14"/>
    </row>
    <row r="13" spans="1:12" x14ac:dyDescent="0.2">
      <c r="F13" s="30" t="s">
        <v>60</v>
      </c>
      <c r="G13" s="30">
        <v>8987000</v>
      </c>
      <c r="H13" s="30">
        <v>9876500</v>
      </c>
      <c r="I13" s="30">
        <v>889500</v>
      </c>
      <c r="J13" s="14"/>
      <c r="K13" s="14"/>
    </row>
    <row r="14" spans="1:12" x14ac:dyDescent="0.2">
      <c r="F14" s="30" t="s">
        <v>61</v>
      </c>
      <c r="G14" s="30">
        <v>5215400</v>
      </c>
      <c r="H14" s="30">
        <v>5164500</v>
      </c>
      <c r="I14" s="30">
        <v>-50900</v>
      </c>
      <c r="J14" s="14"/>
      <c r="K14" s="14"/>
    </row>
    <row r="15" spans="1:12" x14ac:dyDescent="0.2">
      <c r="F15" s="30" t="s">
        <v>62</v>
      </c>
      <c r="G15" s="30">
        <v>9976500</v>
      </c>
      <c r="H15" s="30">
        <v>11543600</v>
      </c>
      <c r="I15" s="30">
        <v>1567100</v>
      </c>
      <c r="J15" s="14"/>
      <c r="K15" s="14"/>
    </row>
    <row r="16" spans="1:12" x14ac:dyDescent="0.2">
      <c r="F16" s="30" t="s">
        <v>63</v>
      </c>
      <c r="G16" s="30">
        <v>7976700</v>
      </c>
      <c r="H16" s="30">
        <v>8087900</v>
      </c>
      <c r="I16" s="30">
        <v>111200</v>
      </c>
      <c r="J16" s="14"/>
      <c r="K16" s="14"/>
    </row>
    <row r="17" spans="6:11" x14ac:dyDescent="0.2">
      <c r="F17" s="30" t="s">
        <v>64</v>
      </c>
      <c r="G17" s="30">
        <v>9879000</v>
      </c>
      <c r="H17" s="30">
        <v>9969800</v>
      </c>
      <c r="I17" s="30">
        <v>90800</v>
      </c>
      <c r="J17" s="14"/>
      <c r="K17" s="14"/>
    </row>
    <row r="18" spans="6:11" x14ac:dyDescent="0.2">
      <c r="F18" s="30" t="s">
        <v>65</v>
      </c>
      <c r="G18" s="30">
        <v>6234800</v>
      </c>
      <c r="H18" s="30">
        <v>7024000</v>
      </c>
      <c r="I18" s="30">
        <v>789200</v>
      </c>
      <c r="J18" s="14"/>
      <c r="K18" s="14"/>
    </row>
    <row r="19" spans="6:11" x14ac:dyDescent="0.2">
      <c r="F19" s="30" t="s">
        <v>66</v>
      </c>
      <c r="G19" s="30">
        <v>4534800</v>
      </c>
      <c r="H19" s="30">
        <v>4809300</v>
      </c>
      <c r="I19" s="30">
        <v>274500</v>
      </c>
      <c r="J19" s="14"/>
      <c r="K19" s="14"/>
    </row>
    <row r="20" spans="6:11" x14ac:dyDescent="0.2">
      <c r="F20" s="30" t="s">
        <v>67</v>
      </c>
      <c r="G20" s="30">
        <v>8348700</v>
      </c>
      <c r="H20" s="30">
        <v>8834800</v>
      </c>
      <c r="I20" s="30">
        <v>486100</v>
      </c>
      <c r="J20" s="14"/>
      <c r="K20" s="14"/>
    </row>
  </sheetData>
  <mergeCells count="2">
    <mergeCell ref="F7:I7"/>
    <mergeCell ref="F5:L5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C n 2 / W O m G M M O l A A A A 9 g A A A B I A H A B D b 2 5 m a W c v U G F j a 2 F n Z S 5 4 b W w g o h g A K K A U A A A A A A A A A A A A A A A A A A A A A A A A A A A A h Y + x D o I w F E V / h X S n L T U m h D z K 4 O A i i Q m J c S W l Y i M 8 D C 2 W f 3 P w k / w F M Y q 6 O d 5 z z 3 D v / X q D b G y b 4 K J 7 a z p M S U Q 5 C T S q r j J Y p 2 R w h z A m m Y R t q U 5 l r Y N J R p u M t k r J 0 b l z w p j 3 n v o F 7 f q a C c 4 j t s 8 3 h T r q t i Q f 2 f y X Q 4 P W l a g 0 k b B 7 j Z G C R i K m Y i k o B z Z D y A 1 + B T H t f b Y / E F Z D 4 4 Z e S 4 1 h s Q Y 2 R 2 D v D / I B U E s D B B Q A A g A I A A p 9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f b 9 Y y D g o 9 Z w A A A D V A A A A E w A c A E Z v c m 1 1 b G F z L 1 N l Y 3 R p b 2 4 x L m 0 g o h g A K K A U A A A A A A A A A A A A A A A A A A A A A A A A A A A A b Y 0 9 C 4 M w E I b 3 Q P 5 D S B c F E Z z F K X T t o t B B H K K 9 V j H e l S R C R f z v j c 3 a d z l 4 P 5 5 z M P i J U N T x F i V n n L l R W 3 i I R v c G C l E J A 5 4 z E V T T a g c I z v U z g M n V a i 2 g v 5 O d e 6 I 5 S f f 2 p h e o Z F z K 7 m g V o Q + V L o u A i 1 S j x t c J 3 9 4 g A + l X z R u r 0 T 3 J L o r M u u A Z u i R + y / Z d R r e Q m f A h E R q 3 4 0 g 5 m / A v t f w C U E s B A i 0 A F A A C A A g A C n 2 / W O m G M M O l A A A A 9 g A A A B I A A A A A A A A A A A A A A A A A A A A A A E N v b m Z p Z y 9 Q Y W N r Y W d l L n h t b F B L A Q I t A B Q A A g A I A A p 9 v 1 g P y u m r p A A A A O k A A A A T A A A A A A A A A A A A A A A A A P E A A A B b Q 2 9 u d G V u d F 9 U e X B l c 1 0 u e G 1 s U E s B A i 0 A F A A C A A g A C n 2 / W M g 4 K P W c A A A A 1 Q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g A A A A A A A C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O D A w M j Z i L W N j M G Q t N D I 3 Z S 1 i Z j d j L T F k M D B h N D k y N m N m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F U M D k 6 N D A 6 M j A u M D I 2 O D U 1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x 7 t 5 q b + b 0 K t p L E 0 D V V t i A A A A A A C A A A A A A A Q Z g A A A A E A A C A A A A A F q x q 4 7 / + C Z 3 8 H X d o Y A 6 x 2 c Y b F t B o O W g 8 Y n z O H V s P 4 t g A A A A A O g A A A A A I A A C A A A A C j W V a V Z 2 t h T w a s 4 r S m Z Y G i e C f N P e n d o O p q v S t L g Q O E i F A A A A C 7 4 M + 2 W P D a p b M A P m 6 h O e N W u Y H b w + U R l 8 Y 4 m e x 1 6 M o q C q C r 7 R D a s e e I X / u j 4 f H Z i O b i M 3 I H q 8 U e j 1 D K F n z 8 + D h j r d 8 s G t x g I b H 9 + s w E U s + Q Z U A A A A B B u E S h q x V I s C m H 3 1 l E v 9 J e N Y V s G Q + H X z L 8 w Y n b N X r / j I Y h 1 a D Q s c Y V t W t W D w W R 8 U O T z F X q + m M U t M z C V p F V l d y s < / D a t a M a s h u p > 
</file>

<file path=customXml/itemProps1.xml><?xml version="1.0" encoding="utf-8"?>
<ds:datastoreItem xmlns:ds="http://schemas.openxmlformats.org/officeDocument/2006/customXml" ds:itemID="{B1C50AD5-D697-4670-8C0C-F8B5926110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question 1</vt:lpstr>
      <vt:lpstr>question 2</vt:lpstr>
      <vt:lpstr>question no 2</vt:lpstr>
      <vt:lpstr>question 3 </vt:lpstr>
      <vt:lpstr>question no 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2024-05-31T03:55:31Z</dcterms:created>
  <dcterms:modified xsi:type="dcterms:W3CDTF">2024-05-31T16:07:45Z</dcterms:modified>
</cp:coreProperties>
</file>