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F:\Edge-CSE-4th\"/>
    </mc:Choice>
  </mc:AlternateContent>
  <xr:revisionPtr revIDLastSave="0" documentId="13_ncr:1_{C98A3E75-DCD9-4B41-82BC-BE312E46BB8B}" xr6:coauthVersionLast="47" xr6:coauthVersionMax="47" xr10:uidLastSave="{00000000-0000-0000-0000-000000000000}"/>
  <bookViews>
    <workbookView xWindow="-108" yWindow="-108" windowWidth="23256" windowHeight="12576" firstSheet="1" activeTab="6" xr2:uid="{00000000-000D-0000-FFFF-FFFF00000000}"/>
  </bookViews>
  <sheets>
    <sheet name="IF Formula" sheetId="1" r:id="rId1"/>
    <sheet name="Look up &amp; Sumifs" sheetId="3" r:id="rId2"/>
    <sheet name="Pivotable(data)" sheetId="4" r:id="rId3"/>
    <sheet name="Combined" sheetId="8" r:id="rId4"/>
    <sheet name="Country" sheetId="5" r:id="rId5"/>
    <sheet name="Department" sheetId="6" r:id="rId6"/>
    <sheet name="Product" sheetId="7" r:id="rId7"/>
  </sheets>
  <definedNames>
    <definedName name="_xlnm.Print_Area" localSheetId="3">Combined!$A$1:$P$60</definedName>
    <definedName name="Slicer_Country">#N/A</definedName>
    <definedName name="Slicer_Department">#N/A</definedName>
    <definedName name="Slicer_Product_Category">#N/A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3" l="1"/>
  <c r="B28" i="1"/>
  <c r="D40" i="3"/>
  <c r="B19" i="3"/>
  <c r="B39" i="3" s="1"/>
  <c r="D39" i="3"/>
  <c r="C39" i="3"/>
  <c r="D16" i="3"/>
  <c r="E16" i="3"/>
  <c r="B21" i="1"/>
  <c r="C21" i="1"/>
  <c r="D21" i="1"/>
  <c r="F21" i="1"/>
  <c r="I21" i="1"/>
  <c r="J21" i="1"/>
  <c r="K21" i="1"/>
  <c r="C19" i="1"/>
  <c r="D19" i="1"/>
  <c r="E19" i="1"/>
  <c r="E21" i="1" s="1"/>
  <c r="F19" i="1"/>
  <c r="F22" i="1" s="1"/>
  <c r="F24" i="1" s="1"/>
  <c r="F25" i="1" s="1"/>
  <c r="G19" i="1"/>
  <c r="H19" i="1"/>
  <c r="H21" i="1" s="1"/>
  <c r="I19" i="1"/>
  <c r="J19" i="1"/>
  <c r="K19" i="1"/>
  <c r="B19" i="1"/>
  <c r="G21" i="1" l="1"/>
  <c r="G22" i="1" s="1"/>
  <c r="G24" i="1" s="1"/>
  <c r="G25" i="1" s="1"/>
  <c r="J22" i="1"/>
  <c r="J24" i="1" s="1"/>
  <c r="J25" i="1" s="1"/>
  <c r="K22" i="1"/>
  <c r="K24" i="1" s="1"/>
  <c r="K25" i="1" s="1"/>
  <c r="H22" i="1"/>
  <c r="H24" i="1" s="1"/>
  <c r="H25" i="1" s="1"/>
  <c r="I22" i="1"/>
  <c r="I24" i="1" s="1"/>
  <c r="I25" i="1" s="1"/>
  <c r="E22" i="1"/>
  <c r="E24" i="1" s="1"/>
  <c r="E25" i="1" s="1"/>
  <c r="D22" i="1"/>
  <c r="D24" i="1" s="1"/>
  <c r="D25" i="1" s="1"/>
  <c r="C22" i="1"/>
  <c r="C24" i="1" s="1"/>
  <c r="C25" i="1" s="1"/>
  <c r="B22" i="1"/>
  <c r="B24" i="1" s="1"/>
  <c r="B25" i="1" s="1"/>
  <c r="B27" i="1" l="1"/>
  <c r="B30" i="1"/>
  <c r="B2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<sst xmlns="http://schemas.openxmlformats.org/spreadsheetml/2006/main" count="325" uniqueCount="181">
  <si>
    <t>Sales</t>
  </si>
  <si>
    <t>COGS</t>
  </si>
  <si>
    <t>Year 1</t>
  </si>
  <si>
    <t>Year 2</t>
  </si>
  <si>
    <t>Year 3</t>
  </si>
  <si>
    <t>Year 4</t>
  </si>
  <si>
    <t>Year 5</t>
  </si>
  <si>
    <t>Net Profit</t>
  </si>
  <si>
    <t>Particulars</t>
  </si>
  <si>
    <t>ABC Limited</t>
  </si>
  <si>
    <t>Year 6</t>
  </si>
  <si>
    <t>Year 7</t>
  </si>
  <si>
    <t>Year 8</t>
  </si>
  <si>
    <t>Year 9</t>
  </si>
  <si>
    <t>Year 10</t>
  </si>
  <si>
    <t>Average:</t>
  </si>
  <si>
    <t>Less: Depreciation</t>
  </si>
  <si>
    <t>Less: Tax</t>
  </si>
  <si>
    <t>3500-3999</t>
  </si>
  <si>
    <t>Total:</t>
  </si>
  <si>
    <t>Point:</t>
  </si>
  <si>
    <t>Maximum:</t>
  </si>
  <si>
    <t>Minimum:</t>
  </si>
  <si>
    <t>Range</t>
  </si>
  <si>
    <t>Point</t>
  </si>
  <si>
    <t>4000-4499</t>
  </si>
  <si>
    <t>3000-3499</t>
  </si>
  <si>
    <t>2500-2999</t>
  </si>
  <si>
    <t>2000-2499</t>
  </si>
  <si>
    <t>1500-1999</t>
  </si>
  <si>
    <t>1000-1499</t>
  </si>
  <si>
    <t>A+</t>
  </si>
  <si>
    <t>A</t>
  </si>
  <si>
    <t>B+</t>
  </si>
  <si>
    <t>B</t>
  </si>
  <si>
    <t>C</t>
  </si>
  <si>
    <t>D</t>
  </si>
  <si>
    <t>E</t>
  </si>
  <si>
    <t>A-</t>
  </si>
  <si>
    <t>F</t>
  </si>
  <si>
    <t>B-</t>
  </si>
  <si>
    <t>0500-0999</t>
  </si>
  <si>
    <t>0000-0499</t>
  </si>
  <si>
    <t>Profit (S-C)</t>
  </si>
  <si>
    <t xml:space="preserve">Net Profit </t>
  </si>
  <si>
    <t>&lt;=3,000</t>
  </si>
  <si>
    <t>&lt;=2,000</t>
  </si>
  <si>
    <t>&lt;=1,000</t>
  </si>
  <si>
    <t>&lt;=4,000</t>
  </si>
  <si>
    <t>&gt;4,000</t>
  </si>
  <si>
    <t>Tax  on Profit</t>
  </si>
  <si>
    <t>4500&lt;......</t>
  </si>
  <si>
    <t>Row Labels</t>
  </si>
  <si>
    <t>Grand Total</t>
  </si>
  <si>
    <t>James Carter</t>
  </si>
  <si>
    <t>Male</t>
  </si>
  <si>
    <t>Software Engineer</t>
  </si>
  <si>
    <t>Sophia Martinez</t>
  </si>
  <si>
    <t>Female</t>
  </si>
  <si>
    <t>Marketing Manager</t>
  </si>
  <si>
    <t>Daniel Kim</t>
  </si>
  <si>
    <t>Doctor</t>
  </si>
  <si>
    <t>Emily Johnson</t>
  </si>
  <si>
    <t>Graphic Designer</t>
  </si>
  <si>
    <t>Michael Brown</t>
  </si>
  <si>
    <t>Business Consultant</t>
  </si>
  <si>
    <t>Olivia Wilson</t>
  </si>
  <si>
    <t>Lawyer</t>
  </si>
  <si>
    <t>Robert Singh</t>
  </si>
  <si>
    <t>Architect</t>
  </si>
  <si>
    <t>Isabella Lopez</t>
  </si>
  <si>
    <t>Journalist</t>
  </si>
  <si>
    <t>William Thompson</t>
  </si>
  <si>
    <t>Police Officer</t>
  </si>
  <si>
    <t>Ava Patel</t>
  </si>
  <si>
    <t>Teacher</t>
  </si>
  <si>
    <t>Age</t>
  </si>
  <si>
    <t>Gender</t>
  </si>
  <si>
    <t>Occupation</t>
  </si>
  <si>
    <t xml:space="preserve">Name </t>
  </si>
  <si>
    <t>Name</t>
  </si>
  <si>
    <t>S/L</t>
  </si>
  <si>
    <t>Quantity</t>
  </si>
  <si>
    <t>Product</t>
  </si>
  <si>
    <t>Company Grade:</t>
  </si>
  <si>
    <t>Company 
Grade</t>
  </si>
  <si>
    <t>Cake</t>
  </si>
  <si>
    <t>Juice</t>
  </si>
  <si>
    <t>Chips</t>
  </si>
  <si>
    <t>Fruits</t>
  </si>
  <si>
    <t>ID</t>
  </si>
  <si>
    <t>Country</t>
  </si>
  <si>
    <t>Salary</t>
  </si>
  <si>
    <t>Department</t>
  </si>
  <si>
    <t>Product Category</t>
  </si>
  <si>
    <t>EMP001</t>
  </si>
  <si>
    <t>John Smith</t>
  </si>
  <si>
    <t>USA</t>
  </si>
  <si>
    <t>Finance</t>
  </si>
  <si>
    <t>Apparel</t>
  </si>
  <si>
    <t>EMP002</t>
  </si>
  <si>
    <t>Emma Brown</t>
  </si>
  <si>
    <t>Footwear</t>
  </si>
  <si>
    <t>EMP003</t>
  </si>
  <si>
    <t>Ali Khan</t>
  </si>
  <si>
    <t>UAE</t>
  </si>
  <si>
    <t>Accessories</t>
  </si>
  <si>
    <t>EMP004</t>
  </si>
  <si>
    <t>Priya Patel</t>
  </si>
  <si>
    <t>India</t>
  </si>
  <si>
    <t>HR</t>
  </si>
  <si>
    <t>EMP005</t>
  </si>
  <si>
    <t>Liu Wei</t>
  </si>
  <si>
    <t>China</t>
  </si>
  <si>
    <t>EMP006</t>
  </si>
  <si>
    <t>Carlos Ruiz</t>
  </si>
  <si>
    <t>EMP007</t>
  </si>
  <si>
    <t>Fatima Ahmed</t>
  </si>
  <si>
    <t>Marketing</t>
  </si>
  <si>
    <t>EMP008</t>
  </si>
  <si>
    <t>Daniel Lee</t>
  </si>
  <si>
    <t>South Korea</t>
  </si>
  <si>
    <t>EMP009</t>
  </si>
  <si>
    <t>Maria Gomez</t>
  </si>
  <si>
    <t>Mexico</t>
  </si>
  <si>
    <t>EMP010</t>
  </si>
  <si>
    <t>Peter Johnson</t>
  </si>
  <si>
    <t>Canada</t>
  </si>
  <si>
    <t>EMP011</t>
  </si>
  <si>
    <t>Hiroshi Tanaka</t>
  </si>
  <si>
    <t>Japan</t>
  </si>
  <si>
    <t>EMP012</t>
  </si>
  <si>
    <t>Sophie Dubois</t>
  </si>
  <si>
    <t>France</t>
  </si>
  <si>
    <t>EMP013</t>
  </si>
  <si>
    <t>Ahmed Elsayed</t>
  </si>
  <si>
    <t>Egypt</t>
  </si>
  <si>
    <t>Operations</t>
  </si>
  <si>
    <t>EMP014</t>
  </si>
  <si>
    <t>Jacob Muller</t>
  </si>
  <si>
    <t>Germany</t>
  </si>
  <si>
    <t>EMP015</t>
  </si>
  <si>
    <t>Elena Petrova</t>
  </si>
  <si>
    <t>Russia</t>
  </si>
  <si>
    <t>EMP016</t>
  </si>
  <si>
    <t>Isabella Rossi</t>
  </si>
  <si>
    <t>Italy</t>
  </si>
  <si>
    <t>IT</t>
  </si>
  <si>
    <t>EMP017</t>
  </si>
  <si>
    <t>Samuel Osei</t>
  </si>
  <si>
    <t>Ghana</t>
  </si>
  <si>
    <t>EMP018</t>
  </si>
  <si>
    <t>Lucas Martins</t>
  </si>
  <si>
    <t>Brazil</t>
  </si>
  <si>
    <t>EMP019</t>
  </si>
  <si>
    <t>Nathan Scott</t>
  </si>
  <si>
    <t>Logistics</t>
  </si>
  <si>
    <t>EMP020</t>
  </si>
  <si>
    <t>Aisha Mohammed</t>
  </si>
  <si>
    <t>EMP021</t>
  </si>
  <si>
    <t>William Carter</t>
  </si>
  <si>
    <t>EMP022</t>
  </si>
  <si>
    <t>Chen Xiaolong</t>
  </si>
  <si>
    <t>EMP023</t>
  </si>
  <si>
    <t>Rafael Silva</t>
  </si>
  <si>
    <t>EMP024</t>
  </si>
  <si>
    <t>Kim Seok-jin</t>
  </si>
  <si>
    <t>EMP025</t>
  </si>
  <si>
    <t>Jacques Moreau</t>
  </si>
  <si>
    <t>EMP026</t>
  </si>
  <si>
    <t>Amara Okafor</t>
  </si>
  <si>
    <t>Nigeria</t>
  </si>
  <si>
    <t>EMP027</t>
  </si>
  <si>
    <t>Antonio Bianchi</t>
  </si>
  <si>
    <t>EMP028</t>
  </si>
  <si>
    <t>Hassan Rahman</t>
  </si>
  <si>
    <t>EMP029</t>
  </si>
  <si>
    <t>Oliver Hansen</t>
  </si>
  <si>
    <t>EMP030</t>
  </si>
  <si>
    <t>Yuki Nakamura</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</si>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</sst>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3" x14ac:knownFonts="1">
    <font>
      <sz val="11"/>
      <color theme="1"/>
      <name val="Calibri"/>
      <family val="2"/>
      <scheme val="minor"/>
    </font>
    <font>
      <b/>
      <sz val="12"/>
      <color theme="1"/>
      <name val="Calibri"/>
      <family val="2"/>
      <scheme val="minor"/>
    </font>
    <font>
      <b/>
      <sz val="12"/>
      <color theme="1"/>
      <name val="Times New Roman"/>
      <family val="1"/>
    </font>
    <font>
      <sz val="12"/>
      <color theme="1"/>
      <name val="Times New Roman"/>
      <family val="1"/>
    </font>
    <font>
      <u/>
      <sz val="12"/>
      <color theme="1"/>
      <name val="Times New Roman"/>
      <family val="1"/>
    </font>
    <font>
      <b/>
      <sz val="11"/>
      <color theme="1"/>
      <name val="Calibri"/>
      <family val="2"/>
      <scheme val="minor"/>
    </font>
    <font>
      <b/>
      <u val="double"/>
      <sz val="12"/>
      <color theme="1"/>
      <name val="Times New Roman"/>
      <family val="1"/>
    </font>
    <font>
      <b/>
      <u/>
      <sz val="24"/>
      <color rgb="FF002060"/>
      <name val="Demun Lotion"/>
    </font>
    <font>
      <b/>
      <u/>
      <sz val="11"/>
      <color theme="1"/>
      <name val="Calibri"/>
      <family val="2"/>
      <scheme val="minor"/>
    </font>
    <font>
      <b/>
      <sz val="11"/>
      <color theme="1"/>
      <name val="Times New Roman"/>
      <family val="1"/>
    </font>
    <font>
      <sz val="11"/>
      <color theme="1"/>
      <name val="Times New Roman"/>
      <family val="1"/>
    </font>
    <font>
      <sz val="12"/>
      <color theme="0"/>
      <name val="Times New Roman"/>
      <family val="1"/>
    </font>
    <font>
      <b/>
      <sz val="12"/>
      <color theme="0"/>
      <name val="Times New Roman"/>
      <family val="1"/>
    </font>
  </fonts>
  <fills count="1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9"/>
        <bgColor indexed="64"/>
      </patternFill>
    </fill>
    <fill>
      <patternFill patternType="solid">
        <fgColor rgb="FF002060"/>
        <bgColor indexed="64"/>
      </patternFill>
    </fill>
    <fill>
      <patternFill patternType="solid">
        <fgColor theme="3"/>
        <bgColor indexed="64"/>
      </patternFill>
    </fill>
    <fill>
      <patternFill patternType="solid">
        <fgColor rgb="FF7030A0"/>
        <bgColor indexed="64"/>
      </patternFill>
    </fill>
    <fill>
      <patternFill patternType="solid">
        <fgColor theme="9"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4">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vertical="center" wrapText="1"/>
    </xf>
    <xf numFmtId="164" fontId="3" fillId="0" borderId="1" xfId="0" applyNumberFormat="1" applyFont="1" applyBorder="1" applyAlignment="1">
      <alignment vertical="center" wrapText="1"/>
    </xf>
    <xf numFmtId="0" fontId="3" fillId="0" borderId="0" xfId="0" applyFont="1"/>
    <xf numFmtId="0" fontId="2" fillId="0" borderId="0" xfId="0" applyFont="1" applyAlignment="1">
      <alignment vertical="center" wrapText="1"/>
    </xf>
    <xf numFmtId="164" fontId="3" fillId="0" borderId="0" xfId="0" applyNumberFormat="1" applyFont="1" applyAlignment="1">
      <alignment vertical="center" wrapText="1"/>
    </xf>
    <xf numFmtId="164" fontId="3" fillId="0" borderId="0" xfId="0" applyNumberFormat="1" applyFont="1"/>
    <xf numFmtId="0" fontId="1" fillId="0" borderId="0" xfId="0" applyFont="1"/>
    <xf numFmtId="164" fontId="4" fillId="0" borderId="1" xfId="0" applyNumberFormat="1" applyFont="1" applyBorder="1" applyAlignment="1">
      <alignment vertical="center" wrapText="1"/>
    </xf>
    <xf numFmtId="0" fontId="0" fillId="0" borderId="1" xfId="0" applyBorder="1" applyAlignment="1">
      <alignment horizontal="left"/>
    </xf>
    <xf numFmtId="2" fontId="0" fillId="0" borderId="1" xfId="0" applyNumberFormat="1" applyBorder="1" applyAlignment="1">
      <alignment horizontal="center" vertical="center"/>
    </xf>
    <xf numFmtId="0" fontId="0" fillId="0" borderId="1" xfId="0" applyBorder="1" applyAlignment="1">
      <alignment horizontal="center"/>
    </xf>
    <xf numFmtId="2" fontId="3" fillId="0" borderId="1" xfId="0" applyNumberFormat="1" applyFont="1" applyBorder="1" applyAlignment="1">
      <alignment horizontal="center" vertical="center" wrapText="1"/>
    </xf>
    <xf numFmtId="164" fontId="2" fillId="0" borderId="1" xfId="0" applyNumberFormat="1" applyFont="1" applyBorder="1" applyAlignment="1">
      <alignment vertical="center" wrapText="1"/>
    </xf>
    <xf numFmtId="164" fontId="6" fillId="0" borderId="1" xfId="0" applyNumberFormat="1" applyFont="1" applyBorder="1" applyAlignment="1">
      <alignment vertical="center" wrapText="1"/>
    </xf>
    <xf numFmtId="2" fontId="3" fillId="0" borderId="0" xfId="0" applyNumberFormat="1" applyFont="1" applyAlignment="1">
      <alignment horizontal="center" vertical="center" wrapText="1"/>
    </xf>
    <xf numFmtId="164" fontId="3" fillId="0" borderId="1" xfId="0" applyNumberFormat="1" applyFont="1" applyBorder="1" applyAlignment="1">
      <alignment horizontal="right" vertical="center" wrapText="1"/>
    </xf>
    <xf numFmtId="164" fontId="3" fillId="0" borderId="1" xfId="0" applyNumberFormat="1" applyFont="1" applyBorder="1"/>
    <xf numFmtId="0" fontId="2" fillId="0" borderId="1" xfId="0" applyFont="1" applyBorder="1"/>
    <xf numFmtId="0" fontId="5" fillId="0" borderId="0" xfId="0" applyFont="1" applyAlignment="1">
      <alignment horizontal="center"/>
    </xf>
    <xf numFmtId="0" fontId="0" fillId="0" borderId="1" xfId="0" applyBorder="1" applyAlignment="1">
      <alignment horizontal="right"/>
    </xf>
    <xf numFmtId="9" fontId="0" fillId="0" borderId="1" xfId="0" applyNumberFormat="1" applyBorder="1" applyAlignment="1">
      <alignment horizontal="center" vertical="center"/>
    </xf>
    <xf numFmtId="0" fontId="0" fillId="0" borderId="0" xfId="0" pivotButton="1"/>
    <xf numFmtId="0" fontId="0" fillId="0" borderId="0" xfId="0" applyAlignment="1">
      <alignment horizontal="left"/>
    </xf>
    <xf numFmtId="0" fontId="9" fillId="0" borderId="0" xfId="0" applyFont="1"/>
    <xf numFmtId="0" fontId="10" fillId="0" borderId="0" xfId="0" applyFont="1"/>
    <xf numFmtId="0" fontId="9" fillId="0" borderId="0" xfId="0" applyFont="1" applyAlignment="1">
      <alignment horizontal="center"/>
    </xf>
    <xf numFmtId="0" fontId="3" fillId="0" borderId="1" xfId="0" applyFont="1" applyBorder="1"/>
    <xf numFmtId="0" fontId="3" fillId="0" borderId="1" xfId="0" applyFont="1" applyBorder="1" applyAlignment="1">
      <alignment vertical="center" wrapText="1"/>
    </xf>
    <xf numFmtId="0" fontId="11" fillId="8" borderId="1" xfId="0" applyFont="1" applyFill="1" applyBorder="1" applyAlignment="1">
      <alignment horizontal="center" vertical="center"/>
    </xf>
    <xf numFmtId="0" fontId="12" fillId="7" borderId="1" xfId="0" applyFont="1" applyFill="1" applyBorder="1" applyAlignment="1">
      <alignment vertical="center"/>
    </xf>
    <xf numFmtId="0" fontId="2" fillId="5" borderId="1" xfId="0" applyFont="1" applyFill="1" applyBorder="1" applyAlignment="1">
      <alignment vertical="center"/>
    </xf>
    <xf numFmtId="0" fontId="12" fillId="6" borderId="1" xfId="0" applyFont="1" applyFill="1" applyBorder="1" applyAlignment="1">
      <alignment vertical="center"/>
    </xf>
    <xf numFmtId="0" fontId="2" fillId="4" borderId="1" xfId="0" applyFont="1" applyFill="1" applyBorder="1" applyAlignment="1">
      <alignment vertical="center"/>
    </xf>
    <xf numFmtId="0" fontId="3" fillId="0" borderId="1" xfId="0" applyFont="1" applyBorder="1" applyAlignment="1">
      <alignment horizontal="center" vertical="center"/>
    </xf>
    <xf numFmtId="0" fontId="11" fillId="7" borderId="0" xfId="0" applyFont="1" applyFill="1" applyAlignment="1">
      <alignment wrapText="1"/>
    </xf>
    <xf numFmtId="0" fontId="3" fillId="5" borderId="0" xfId="0" applyFont="1" applyFill="1"/>
    <xf numFmtId="0" fontId="11" fillId="6" borderId="0" xfId="0" applyFont="1" applyFill="1"/>
    <xf numFmtId="0" fontId="3" fillId="4" borderId="0" xfId="0" applyFont="1" applyFill="1"/>
    <xf numFmtId="0" fontId="3" fillId="0" borderId="1" xfId="0" applyFont="1" applyBorder="1" applyAlignment="1">
      <alignment horizontal="center" vertical="center" wrapText="1"/>
    </xf>
    <xf numFmtId="0" fontId="11" fillId="9" borderId="1" xfId="0" applyFont="1" applyFill="1" applyBorder="1" applyAlignment="1">
      <alignment horizontal="center" vertical="center"/>
    </xf>
    <xf numFmtId="0" fontId="11" fillId="9" borderId="1" xfId="0" applyFont="1" applyFill="1" applyBorder="1"/>
    <xf numFmtId="0" fontId="5" fillId="0" borderId="1" xfId="0" applyFont="1" applyBorder="1" applyAlignment="1">
      <alignment horizontal="center" vertical="center"/>
    </xf>
    <xf numFmtId="0" fontId="0" fillId="0" borderId="0" xfId="0"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3" fontId="0" fillId="0" borderId="0" xfId="0" applyNumberFormat="1"/>
    <xf numFmtId="0" fontId="0" fillId="0" borderId="1" xfId="0" applyBorder="1" applyAlignment="1">
      <alignment vertical="center" wrapText="1"/>
    </xf>
    <xf numFmtId="3" fontId="0" fillId="0" borderId="1" xfId="0" applyNumberFormat="1" applyBorder="1" applyAlignment="1">
      <alignment vertical="center" wrapText="1"/>
    </xf>
    <xf numFmtId="0" fontId="5" fillId="2" borderId="1" xfId="0" applyFont="1" applyFill="1" applyBorder="1" applyAlignment="1">
      <alignment horizontal="center" vertical="center" wrapText="1"/>
    </xf>
    <xf numFmtId="0" fontId="7" fillId="2" borderId="2" xfId="0" applyFont="1" applyFill="1" applyBorder="1" applyAlignment="1">
      <alignment horizontal="center" vertical="center"/>
    </xf>
    <xf numFmtId="0" fontId="0" fillId="0" borderId="0" xfId="0" applyAlignment="1">
      <alignment horizontal="center" vertical="center"/>
    </xf>
    <xf numFmtId="0" fontId="8" fillId="3" borderId="1" xfId="0" applyFont="1" applyFill="1" applyBorder="1" applyAlignment="1">
      <alignment horizontal="center"/>
    </xf>
  </cellXfs>
  <cellStyles count="1">
    <cellStyle name="Normal" xfId="0" builtinId="0"/>
  </cellStyles>
  <dxfs count="4">
    <dxf>
      <font>
        <color theme="0"/>
      </font>
      <fill>
        <patternFill>
          <bgColor rgb="FFFF0000"/>
        </patternFill>
      </fill>
    </dxf>
    <dxf>
      <font>
        <color theme="0"/>
      </font>
      <fill>
        <patternFill>
          <bgColor rgb="FFFF0000"/>
        </patternFill>
      </fill>
    </dxf>
    <dxf>
      <font>
        <color rgb="FFFFFF00"/>
      </font>
      <fill>
        <patternFill>
          <bgColor theme="9" tint="-0.24994659260841701"/>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2/10/relationships/richValueRel" Target="richData/richValueRel.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eetMetadata" Target="metadata.xml"/><Relationship Id="rId10" Type="http://schemas.microsoft.com/office/2007/relationships/slicerCache" Target="slicerCaches/slicerCache2.xml"/><Relationship Id="rId19" Type="http://schemas.microsoft.com/office/2017/06/relationships/rdRichValueTypes" Target="richData/rdRichValueTypes.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'IF Formula'!$A$17</c:f>
              <c:strCache>
                <c:ptCount val="1"/>
                <c:pt idx="0">
                  <c:v>Sales</c:v>
                </c:pt>
              </c:strCache>
            </c:strRef>
          </c:tx>
          <c:spPr>
            <a:solidFill>
              <a:schemeClr val="accent6"/>
            </a:solidFill>
            <a:ln>
              <a:noFill/>
            </a:ln>
            <a:effectLst/>
          </c:spPr>
          <c:invertIfNegative val="0"/>
          <c:dLbls>
            <c:dLbl>
              <c:idx val="2"/>
              <c:layout>
                <c:manualLayout>
                  <c:x val="-7.6663600122662042E-3"/>
                  <c:y val="-2.20750551876379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BB-4091-AF66-C73F5CECDF96}"/>
                </c:ext>
              </c:extLst>
            </c:dLbl>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('IF Formula'!$B$17,'IF Formula'!$C$17,'IF Formula'!$D$17,'IF Formula'!$E$17,'IF Formula'!$F$17,'IF Formula'!$G$17,'IF Formula'!$H$17,'IF Formula'!$I$17,'IF Formula'!$J$17,'IF Formula'!$K$17)</c:f>
              <c:numCache>
                <c:formatCode>"$"#,##0</c:formatCode>
                <c:ptCount val="10"/>
                <c:pt idx="0">
                  <c:v>8900</c:v>
                </c:pt>
                <c:pt idx="1">
                  <c:v>7098</c:v>
                </c:pt>
                <c:pt idx="2">
                  <c:v>6509</c:v>
                </c:pt>
                <c:pt idx="3">
                  <c:v>5645</c:v>
                </c:pt>
                <c:pt idx="4">
                  <c:v>9800</c:v>
                </c:pt>
                <c:pt idx="5">
                  <c:v>9890</c:v>
                </c:pt>
                <c:pt idx="6">
                  <c:v>9930</c:v>
                </c:pt>
                <c:pt idx="7">
                  <c:v>9870</c:v>
                </c:pt>
                <c:pt idx="8">
                  <c:v>8320</c:v>
                </c:pt>
                <c:pt idx="9">
                  <c:v>11670</c:v>
                </c:pt>
              </c:numCache>
            </c:numRef>
          </c:val>
          <c:extLst>
            <c:ext xmlns:c16="http://schemas.microsoft.com/office/drawing/2014/chart" uri="{C3380CC4-5D6E-409C-BE32-E72D297353CC}">
              <c16:uniqueId val="{00000000-EBBB-4091-AF66-C73F5CECDF96}"/>
            </c:ext>
          </c:extLst>
        </c:ser>
        <c:ser>
          <c:idx val="1"/>
          <c:order val="1"/>
          <c:tx>
            <c:strRef>
              <c:f>'IF Formula'!$A$18</c:f>
              <c:strCache>
                <c:ptCount val="1"/>
                <c:pt idx="0">
                  <c:v>COGS</c:v>
                </c:pt>
              </c:strCache>
            </c:strRef>
          </c:tx>
          <c:spPr>
            <a:solidFill>
              <a:schemeClr val="accent4"/>
            </a:solidFill>
            <a:ln>
              <a:noFill/>
            </a:ln>
            <a:effectLst/>
          </c:spPr>
          <c:invertIfNegative val="0"/>
          <c:dLbls>
            <c:dLbl>
              <c:idx val="4"/>
              <c:layout>
                <c:manualLayout>
                  <c:x val="1.3799448022079172E-2"/>
                  <c:y val="-4.41501103752767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BB-4091-AF66-C73F5CECDF96}"/>
                </c:ext>
              </c:extLst>
            </c:dLbl>
            <c:dLbl>
              <c:idx val="5"/>
              <c:layout>
                <c:manualLayout>
                  <c:x val="9.1996320147194107E-3"/>
                  <c:y val="-4.41501103752759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BB-4091-AF66-C73F5CECDF96}"/>
                </c:ext>
              </c:extLst>
            </c:dLbl>
            <c:dLbl>
              <c:idx val="6"/>
              <c:layout>
                <c:manualLayout>
                  <c:x val="7.666360012266175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BB-4091-AF66-C73F5CECDF96}"/>
                </c:ext>
              </c:extLst>
            </c:dLbl>
            <c:dLbl>
              <c:idx val="7"/>
              <c:layout>
                <c:manualLayout>
                  <c:x val="7.6663600122660637E-3"/>
                  <c:y val="-4.41501103752759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BB-4091-AF66-C73F5CECDF96}"/>
                </c:ext>
              </c:extLst>
            </c:dLbl>
            <c:dLbl>
              <c:idx val="8"/>
              <c:layout>
                <c:manualLayout>
                  <c:x val="7.666360012266063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BB-4091-AF66-C73F5CECDF96}"/>
                </c:ext>
              </c:extLst>
            </c:dLbl>
            <c:dLbl>
              <c:idx val="9"/>
              <c:layout>
                <c:manualLayout>
                  <c:x val="9.1996320147194107E-3"/>
                  <c:y val="-4.41501103752759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BB-4091-AF66-C73F5CECDF96}"/>
                </c:ext>
              </c:extLst>
            </c:dLbl>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('IF Formula'!$B$18,'IF Formula'!$C$18,'IF Formula'!$D$18,'IF Formula'!$E$18,'IF Formula'!$F$18,'IF Formula'!$G$18,'IF Formula'!$H$18,'IF Formula'!$I$18,'IF Formula'!$J$18,'IF Formula'!$K$18)</c:f>
              <c:numCache>
                <c:formatCode>"$"#,##0</c:formatCode>
                <c:ptCount val="10"/>
                <c:pt idx="0">
                  <c:v>6980</c:v>
                </c:pt>
                <c:pt idx="1">
                  <c:v>5700</c:v>
                </c:pt>
                <c:pt idx="2">
                  <c:v>6400</c:v>
                </c:pt>
                <c:pt idx="3">
                  <c:v>3089</c:v>
                </c:pt>
                <c:pt idx="4">
                  <c:v>6499</c:v>
                </c:pt>
                <c:pt idx="5">
                  <c:v>3900</c:v>
                </c:pt>
                <c:pt idx="6">
                  <c:v>5000</c:v>
                </c:pt>
                <c:pt idx="7">
                  <c:v>4200</c:v>
                </c:pt>
                <c:pt idx="8">
                  <c:v>4900</c:v>
                </c:pt>
                <c:pt idx="9">
                  <c:v>4300</c:v>
                </c:pt>
              </c:numCache>
            </c:numRef>
          </c:val>
          <c:extLst>
            <c:ext xmlns:c16="http://schemas.microsoft.com/office/drawing/2014/chart" uri="{C3380CC4-5D6E-409C-BE32-E72D297353CC}">
              <c16:uniqueId val="{00000001-EBBB-4091-AF66-C73F5CECDF96}"/>
            </c:ext>
          </c:extLst>
        </c:ser>
        <c:dLbls>
          <c:dLblPos val="outEnd"/>
          <c:showLegendKey val="0"/>
          <c:showVal val="1"/>
          <c:showCatName val="0"/>
          <c:showSerName val="0"/>
          <c:showPercent val="0"/>
          <c:showBubbleSize val="0"/>
        </c:dLbls>
        <c:gapWidth val="219"/>
        <c:overlap val="-27"/>
        <c:axId val="1132278751"/>
        <c:axId val="1132279231"/>
      </c:barChart>
      <c:catAx>
        <c:axId val="1132278751"/>
        <c:scaling>
          <c:orientation val="minMax"/>
        </c:scaling>
        <c:delete val="1"/>
        <c:axPos val="b"/>
        <c:majorTickMark val="out"/>
        <c:minorTickMark val="none"/>
        <c:tickLblPos val="nextTo"/>
        <c:crossAx val="1132279231"/>
        <c:crosses val="autoZero"/>
        <c:auto val="1"/>
        <c:lblAlgn val="ctr"/>
        <c:lblOffset val="100"/>
        <c:noMultiLvlLbl val="0"/>
      </c:catAx>
      <c:valAx>
        <c:axId val="1132279231"/>
        <c:scaling>
          <c:orientation val="minMax"/>
        </c:scaling>
        <c:delete val="1"/>
        <c:axPos val="l"/>
        <c:numFmt formatCode="&quot;$&quot;#,##0" sourceLinked="1"/>
        <c:majorTickMark val="out"/>
        <c:minorTickMark val="none"/>
        <c:tickLblPos val="nextTo"/>
        <c:crossAx val="1132278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[07-Aktaruzzaman-Batch 69.xlsx]Country!PivotTable1</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Country!$B$3</c:f>
              <c:strCache>
                <c:ptCount val="1"/>
                <c:pt idx="0">
                  <c:v>Total</c:v>
                </c:pt>
              </c:strCache>
            </c:strRef>
          </c:tx>
          <c:spPr>
            <a:solidFill>
              <a:schemeClr val="accent1"/>
            </a:solidFill>
            <a:ln>
              <a:noFill/>
            </a:ln>
            <a:effectLst/>
            <a:sp3d/>
          </c:spPr>
          <c:invertIfNegative val="0"/>
          <c:cat>
            <c:strRef>
              <c:f>Country!$A$4:$A$20</c:f>
              <c:strCache>
                <c:ptCount val="16"/>
                <c:pt idx="0">
                  <c:v>Brazil</c:v>
                </c:pt>
                <c:pt idx="1">
                  <c:v>Canada</c:v>
                </c:pt>
                <c:pt idx="2">
                  <c:v>China</c:v>
                </c:pt>
                <c:pt idx="3">
                  <c:v>Egypt</c:v>
                </c:pt>
                <c:pt idx="4">
                  <c:v>France</c:v>
                </c:pt>
                <c:pt idx="5">
                  <c:v>Germany</c:v>
                </c:pt>
                <c:pt idx="6">
                  <c:v>Ghana</c:v>
                </c:pt>
                <c:pt idx="7">
                  <c:v>India</c:v>
                </c:pt>
                <c:pt idx="8">
                  <c:v>Italy</c:v>
                </c:pt>
                <c:pt idx="9">
                  <c:v>Japan</c:v>
                </c:pt>
                <c:pt idx="10">
                  <c:v>Mexico</c:v>
                </c:pt>
                <c:pt idx="11">
                  <c:v>Nigeria</c:v>
                </c:pt>
                <c:pt idx="12">
                  <c:v>Russia</c:v>
                </c:pt>
                <c:pt idx="13">
                  <c:v>South Korea</c:v>
                </c:pt>
                <c:pt idx="14">
                  <c:v>UAE</c:v>
                </c:pt>
                <c:pt idx="15">
                  <c:v>USA</c:v>
                </c:pt>
              </c:strCache>
            </c:strRef>
          </c:cat>
          <c:val>
            <c:numRef>
              <c:f>Country!$B$4:$B$20</c:f>
              <c:numCache>
                <c:formatCode>#,##0</c:formatCode>
                <c:ptCount val="16"/>
                <c:pt idx="0">
                  <c:v>119000</c:v>
                </c:pt>
                <c:pt idx="1">
                  <c:v>70000</c:v>
                </c:pt>
                <c:pt idx="2">
                  <c:v>154500</c:v>
                </c:pt>
                <c:pt idx="3">
                  <c:v>119500</c:v>
                </c:pt>
                <c:pt idx="4">
                  <c:v>138000</c:v>
                </c:pt>
                <c:pt idx="5">
                  <c:v>124500</c:v>
                </c:pt>
                <c:pt idx="6">
                  <c:v>64000</c:v>
                </c:pt>
                <c:pt idx="7">
                  <c:v>126000</c:v>
                </c:pt>
                <c:pt idx="8">
                  <c:v>134500</c:v>
                </c:pt>
                <c:pt idx="9">
                  <c:v>146000</c:v>
                </c:pt>
                <c:pt idx="10">
                  <c:v>63000</c:v>
                </c:pt>
                <c:pt idx="11">
                  <c:v>65000</c:v>
                </c:pt>
                <c:pt idx="12">
                  <c:v>57000</c:v>
                </c:pt>
                <c:pt idx="13">
                  <c:v>133000</c:v>
                </c:pt>
                <c:pt idx="14">
                  <c:v>196000</c:v>
                </c:pt>
                <c:pt idx="15">
                  <c:v>180500</c:v>
                </c:pt>
              </c:numCache>
            </c:numRef>
          </c:val>
          <c:extLst>
            <c:ext xmlns:c16="http://schemas.microsoft.com/office/drawing/2014/chart" uri="{C3380CC4-5D6E-409C-BE32-E72D297353CC}">
              <c16:uniqueId val="{00000000-7252-4CDD-8D42-419552BCAA71}"/>
            </c:ext>
          </c:extLst>
        </c:ser>
        <c:dLbls>
          <c:showLegendKey val="0"/>
          <c:showVal val="0"/>
          <c:showCatName val="0"/>
          <c:showSerName val="0"/>
          <c:showPercent val="0"/>
          <c:showBubbleSize val="0"/>
        </c:dLbls>
        <c:gapWidth val="150"/>
        <c:shape val="box"/>
        <c:axId val="290190000"/>
        <c:axId val="290190960"/>
        <c:axId val="0"/>
      </c:bar3DChart>
      <c:catAx>
        <c:axId val="29019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90960"/>
        <c:crosses val="autoZero"/>
        <c:auto val="1"/>
        <c:lblAlgn val="ctr"/>
        <c:lblOffset val="100"/>
        <c:noMultiLvlLbl val="0"/>
      </c:catAx>
      <c:valAx>
        <c:axId val="290190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[07-Aktaruzzaman-Batch 69.xlsx]Department!PivotTable2</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Department!$B$3</c:f>
              <c:strCache>
                <c:ptCount val="1"/>
                <c:pt idx="0">
                  <c:v>Total</c:v>
                </c:pt>
              </c:strCache>
            </c:strRef>
          </c:tx>
          <c:spPr>
            <a:solidFill>
              <a:schemeClr val="accent1"/>
            </a:solidFill>
            <a:ln>
              <a:noFill/>
            </a:ln>
            <a:effectLst/>
            <a:sp3d/>
          </c:spPr>
          <c:invertIfNegative val="0"/>
          <c:cat>
            <c:strRef>
              <c:f>Department!$A$4:$A$11</c:f>
              <c:strCache>
                <c:ptCount val="7"/>
                <c:pt idx="0">
                  <c:v>Finance</c:v>
                </c:pt>
                <c:pt idx="1">
                  <c:v>HR</c:v>
                </c:pt>
                <c:pt idx="2">
                  <c:v>IT</c:v>
                </c:pt>
                <c:pt idx="3">
                  <c:v>Logistics</c:v>
                </c:pt>
                <c:pt idx="4">
                  <c:v>Marketing</c:v>
                </c:pt>
                <c:pt idx="5">
                  <c:v>Operations</c:v>
                </c:pt>
                <c:pt idx="6">
                  <c:v>Sales</c:v>
                </c:pt>
              </c:strCache>
            </c:strRef>
          </c:cat>
          <c:val>
            <c:numRef>
              <c:f>Department!$B$4:$B$11</c:f>
              <c:numCache>
                <c:formatCode>#,##0</c:formatCode>
                <c:ptCount val="7"/>
                <c:pt idx="0">
                  <c:v>242500</c:v>
                </c:pt>
                <c:pt idx="1">
                  <c:v>209500</c:v>
                </c:pt>
                <c:pt idx="2">
                  <c:v>255000</c:v>
                </c:pt>
                <c:pt idx="3">
                  <c:v>282500</c:v>
                </c:pt>
                <c:pt idx="4">
                  <c:v>314500</c:v>
                </c:pt>
                <c:pt idx="5">
                  <c:v>247000</c:v>
                </c:pt>
                <c:pt idx="6">
                  <c:v>339500</c:v>
                </c:pt>
              </c:numCache>
            </c:numRef>
          </c:val>
          <c:extLst>
            <c:ext xmlns:c16="http://schemas.microsoft.com/office/drawing/2014/chart" uri="{C3380CC4-5D6E-409C-BE32-E72D297353CC}">
              <c16:uniqueId val="{00000000-D8AF-450E-8B38-1B6F7B575FCA}"/>
            </c:ext>
          </c:extLst>
        </c:ser>
        <c:dLbls>
          <c:showLegendKey val="0"/>
          <c:showVal val="0"/>
          <c:showCatName val="0"/>
          <c:showSerName val="0"/>
          <c:showPercent val="0"/>
          <c:showBubbleSize val="0"/>
        </c:dLbls>
        <c:gapWidth val="150"/>
        <c:shape val="box"/>
        <c:axId val="292730144"/>
        <c:axId val="292731584"/>
        <c:axId val="0"/>
      </c:bar3DChart>
      <c:catAx>
        <c:axId val="29273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31584"/>
        <c:crosses val="autoZero"/>
        <c:auto val="1"/>
        <c:lblAlgn val="ctr"/>
        <c:lblOffset val="100"/>
        <c:noMultiLvlLbl val="0"/>
      </c:catAx>
      <c:valAx>
        <c:axId val="292731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3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[07-Aktaruzzaman-Batch 69.xlsx]Product!PivotTable3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51-46BE-9D95-BA06BB775D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51-46BE-9D95-BA06BB775D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51-46BE-9D95-BA06BB775D51}"/>
              </c:ext>
            </c:extLst>
          </c:dPt>
          <c:cat>
            <c:strRef>
              <c:f>Product!$A$4:$A$7</c:f>
              <c:strCache>
                <c:ptCount val="3"/>
                <c:pt idx="0">
                  <c:v>Accessories</c:v>
                </c:pt>
                <c:pt idx="1">
                  <c:v>Apparel</c:v>
                </c:pt>
                <c:pt idx="2">
                  <c:v>Footwear</c:v>
                </c:pt>
              </c:strCache>
            </c:strRef>
          </c:cat>
          <c:val>
            <c:numRef>
              <c:f>Product!$B$4:$B$7</c:f>
              <c:numCache>
                <c:formatCode>#,##0</c:formatCode>
                <c:ptCount val="3"/>
                <c:pt idx="0">
                  <c:v>634000</c:v>
                </c:pt>
                <c:pt idx="1">
                  <c:v>628000</c:v>
                </c:pt>
                <c:pt idx="2">
                  <c:v>628500</c:v>
                </c:pt>
              </c:numCache>
            </c:numRef>
          </c:val>
          <c:extLst>
            <c:ext xmlns:c16="http://schemas.microsoft.com/office/drawing/2014/chart" uri="{C3380CC4-5D6E-409C-BE32-E72D297353CC}">
              <c16:uniqueId val="{00000006-C651-46BE-9D95-BA06BB775D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[07-Aktaruzzaman-Batch 69.xlsx]Country!PivotTable1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Country!$B$3</c:f>
              <c:strCache>
                <c:ptCount val="1"/>
                <c:pt idx="0">
                  <c:v>Total</c:v>
                </c:pt>
              </c:strCache>
            </c:strRef>
          </c:tx>
          <c:spPr>
            <a:solidFill>
              <a:schemeClr val="accent1"/>
            </a:solidFill>
            <a:ln>
              <a:noFill/>
            </a:ln>
            <a:effectLst/>
            <a:sp3d/>
          </c:spPr>
          <c:invertIfNegative val="0"/>
          <c:cat>
            <c:strRef>
              <c:f>Country!$A$4:$A$20</c:f>
              <c:strCache>
                <c:ptCount val="16"/>
                <c:pt idx="0">
                  <c:v>Brazil</c:v>
                </c:pt>
                <c:pt idx="1">
                  <c:v>Canada</c:v>
                </c:pt>
                <c:pt idx="2">
                  <c:v>China</c:v>
                </c:pt>
                <c:pt idx="3">
                  <c:v>Egypt</c:v>
                </c:pt>
                <c:pt idx="4">
                  <c:v>France</c:v>
                </c:pt>
                <c:pt idx="5">
                  <c:v>Germany</c:v>
                </c:pt>
                <c:pt idx="6">
                  <c:v>Ghana</c:v>
                </c:pt>
                <c:pt idx="7">
                  <c:v>India</c:v>
                </c:pt>
                <c:pt idx="8">
                  <c:v>Italy</c:v>
                </c:pt>
                <c:pt idx="9">
                  <c:v>Japan</c:v>
                </c:pt>
                <c:pt idx="10">
                  <c:v>Mexico</c:v>
                </c:pt>
                <c:pt idx="11">
                  <c:v>Nigeria</c:v>
                </c:pt>
                <c:pt idx="12">
                  <c:v>Russia</c:v>
                </c:pt>
                <c:pt idx="13">
                  <c:v>South Korea</c:v>
                </c:pt>
                <c:pt idx="14">
                  <c:v>UAE</c:v>
                </c:pt>
                <c:pt idx="15">
                  <c:v>USA</c:v>
                </c:pt>
              </c:strCache>
            </c:strRef>
          </c:cat>
          <c:val>
            <c:numRef>
              <c:f>Country!$B$4:$B$20</c:f>
              <c:numCache>
                <c:formatCode>#,##0</c:formatCode>
                <c:ptCount val="16"/>
                <c:pt idx="0">
                  <c:v>119000</c:v>
                </c:pt>
                <c:pt idx="1">
                  <c:v>70000</c:v>
                </c:pt>
                <c:pt idx="2">
                  <c:v>154500</c:v>
                </c:pt>
                <c:pt idx="3">
                  <c:v>119500</c:v>
                </c:pt>
                <c:pt idx="4">
                  <c:v>138000</c:v>
                </c:pt>
                <c:pt idx="5">
                  <c:v>124500</c:v>
                </c:pt>
                <c:pt idx="6">
                  <c:v>64000</c:v>
                </c:pt>
                <c:pt idx="7">
                  <c:v>126000</c:v>
                </c:pt>
                <c:pt idx="8">
                  <c:v>134500</c:v>
                </c:pt>
                <c:pt idx="9">
                  <c:v>146000</c:v>
                </c:pt>
                <c:pt idx="10">
                  <c:v>63000</c:v>
                </c:pt>
                <c:pt idx="11">
                  <c:v>65000</c:v>
                </c:pt>
                <c:pt idx="12">
                  <c:v>57000</c:v>
                </c:pt>
                <c:pt idx="13">
                  <c:v>133000</c:v>
                </c:pt>
                <c:pt idx="14">
                  <c:v>196000</c:v>
                </c:pt>
                <c:pt idx="15">
                  <c:v>180500</c:v>
                </c:pt>
              </c:numCache>
            </c:numRef>
          </c:val>
          <c:extLst>
            <c:ext xmlns:c16="http://schemas.microsoft.com/office/drawing/2014/chart" uri="{C3380CC4-5D6E-409C-BE32-E72D297353CC}">
              <c16:uniqueId val="{00000000-AAD9-415F-9847-28F1B0815719}"/>
            </c:ext>
          </c:extLst>
        </c:ser>
        <c:dLbls>
          <c:showLegendKey val="0"/>
          <c:showVal val="0"/>
          <c:showCatName val="0"/>
          <c:showSerName val="0"/>
          <c:showPercent val="0"/>
          <c:showBubbleSize val="0"/>
        </c:dLbls>
        <c:gapWidth val="150"/>
        <c:shape val="box"/>
        <c:axId val="290190000"/>
        <c:axId val="290190960"/>
        <c:axId val="0"/>
      </c:bar3DChart>
      <c:catAx>
        <c:axId val="29019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90960"/>
        <c:crosses val="autoZero"/>
        <c:auto val="1"/>
        <c:lblAlgn val="ctr"/>
        <c:lblOffset val="100"/>
        <c:noMultiLvlLbl val="0"/>
      </c:catAx>
      <c:valAx>
        <c:axId val="290190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[07-Aktaruzzaman-Batch 69.xlsx]Department!PivotTable2</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Department!$B$3</c:f>
              <c:strCache>
                <c:ptCount val="1"/>
                <c:pt idx="0">
                  <c:v>Total</c:v>
                </c:pt>
              </c:strCache>
            </c:strRef>
          </c:tx>
          <c:spPr>
            <a:solidFill>
              <a:schemeClr val="accent1"/>
            </a:solidFill>
            <a:ln>
              <a:noFill/>
            </a:ln>
            <a:effectLst/>
            <a:sp3d/>
          </c:spPr>
          <c:invertIfNegative val="0"/>
          <c:cat>
            <c:strRef>
              <c:f>Department!$A$4:$A$11</c:f>
              <c:strCache>
                <c:ptCount val="7"/>
                <c:pt idx="0">
                  <c:v>Finance</c:v>
                </c:pt>
                <c:pt idx="1">
                  <c:v>HR</c:v>
                </c:pt>
                <c:pt idx="2">
                  <c:v>IT</c:v>
                </c:pt>
                <c:pt idx="3">
                  <c:v>Logistics</c:v>
                </c:pt>
                <c:pt idx="4">
                  <c:v>Marketing</c:v>
                </c:pt>
                <c:pt idx="5">
                  <c:v>Operations</c:v>
                </c:pt>
                <c:pt idx="6">
                  <c:v>Sales</c:v>
                </c:pt>
              </c:strCache>
            </c:strRef>
          </c:cat>
          <c:val>
            <c:numRef>
              <c:f>Department!$B$4:$B$11</c:f>
              <c:numCache>
                <c:formatCode>#,##0</c:formatCode>
                <c:ptCount val="7"/>
                <c:pt idx="0">
                  <c:v>242500</c:v>
                </c:pt>
                <c:pt idx="1">
                  <c:v>209500</c:v>
                </c:pt>
                <c:pt idx="2">
                  <c:v>255000</c:v>
                </c:pt>
                <c:pt idx="3">
                  <c:v>282500</c:v>
                </c:pt>
                <c:pt idx="4">
                  <c:v>314500</c:v>
                </c:pt>
                <c:pt idx="5">
                  <c:v>247000</c:v>
                </c:pt>
                <c:pt idx="6">
                  <c:v>339500</c:v>
                </c:pt>
              </c:numCache>
            </c:numRef>
          </c:val>
          <c:extLst>
            <c:ext xmlns:c16="http://schemas.microsoft.com/office/drawing/2014/chart" uri="{C3380CC4-5D6E-409C-BE32-E72D297353CC}">
              <c16:uniqueId val="{00000000-2063-4906-A025-5FF964212378}"/>
            </c:ext>
          </c:extLst>
        </c:ser>
        <c:dLbls>
          <c:showLegendKey val="0"/>
          <c:showVal val="0"/>
          <c:showCatName val="0"/>
          <c:showSerName val="0"/>
          <c:showPercent val="0"/>
          <c:showBubbleSize val="0"/>
        </c:dLbls>
        <c:gapWidth val="150"/>
        <c:shape val="box"/>
        <c:axId val="292730144"/>
        <c:axId val="292731584"/>
        <c:axId val="0"/>
      </c:bar3DChart>
      <c:catAx>
        <c:axId val="29273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31584"/>
        <c:crosses val="autoZero"/>
        <c:auto val="1"/>
        <c:lblAlgn val="ctr"/>
        <c:lblOffset val="100"/>
        <c:noMultiLvlLbl val="0"/>
      </c:catAx>
      <c:valAx>
        <c:axId val="292731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3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[07-Aktaruzzaman-Batch 69.xlsx]Product!PivotTable3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C8-4314-A084-46E85EBD2B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C8-4314-A084-46E85EBD2B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C8-4314-A084-46E85EBD2B91}"/>
              </c:ext>
            </c:extLst>
          </c:dPt>
          <c:cat>
            <c:strRef>
              <c:f>Product!$A$4:$A$7</c:f>
              <c:strCache>
                <c:ptCount val="3"/>
                <c:pt idx="0">
                  <c:v>Accessories</c:v>
                </c:pt>
                <c:pt idx="1">
                  <c:v>Apparel</c:v>
                </c:pt>
                <c:pt idx="2">
                  <c:v>Footwear</c:v>
                </c:pt>
              </c:strCache>
            </c:strRef>
          </c:cat>
          <c:val>
            <c:numRef>
              <c:f>Product!$B$4:$B$7</c:f>
              <c:numCache>
                <c:formatCode>#,##0</c:formatCode>
                <c:ptCount val="3"/>
                <c:pt idx="0">
                  <c:v>634000</c:v>
                </c:pt>
                <c:pt idx="1">
                  <c:v>628000</c:v>
                </c:pt>
                <c:pt idx="2">
                  <c:v>628500</c:v>
                </c:pt>
              </c:numCache>
            </c:numRef>
          </c:val>
          <c:extLst>
            <c:ext xmlns:c16="http://schemas.microsoft.com/office/drawing/2014/chart" uri="{C3380CC4-5D6E-409C-BE32-E72D297353CC}">
              <c16:uniqueId val="{00000000-6ADE-4540-A13C-34EC58B836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129540</xdr:colOff>
      <xdr:row>31</xdr:row>
      <xdr:rowOff>64770</xdr:rowOff>
    </xdr:from>
    <xdr:to>
      <xdr:col>12</xdr:col>
      <xdr:colOff>439615</xdr:colOff>
      <xdr:row>46</xdr:row>
      <xdr:rowOff>140677</xdr:rowOff>
    </xdr:to>
    <xdr:graphicFrame macro="">
      <xdr:nvGraphicFramePr>
        <xdr:cNvPr id="2" name="Chart 1">
          <a:extLst>
            <a:ext uri="{FF2B5EF4-FFF2-40B4-BE49-F238E27FC236}">
              <a16:creationId xmlns:a16="http://schemas.microsoft.com/office/drawing/2014/main" id="{09250ACD-C388-50EF-7A0B-8A2BEA445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160020</xdr:colOff>
      <xdr:row>17</xdr:row>
      <xdr:rowOff>53340</xdr:rowOff>
    </xdr:to>
    <xdr:graphicFrame macro="">
      <xdr:nvGraphicFramePr>
        <xdr:cNvPr id="2" name="Chart 1">
          <a:extLst>
            <a:ext uri="{FF2B5EF4-FFF2-40B4-BE49-F238E27FC236}">
              <a16:creationId xmlns:a16="http://schemas.microsoft.com/office/drawing/2014/main" id="{CC37FCCB-3E88-4B26-A599-DD012103F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7</xdr:col>
      <xdr:colOff>304800</xdr:colOff>
      <xdr:row>35</xdr:row>
      <xdr:rowOff>0</xdr:rowOff>
    </xdr:to>
    <xdr:graphicFrame macro="">
      <xdr:nvGraphicFramePr>
        <xdr:cNvPr id="3" name="Chart 2">
          <a:extLst>
            <a:ext uri="{FF2B5EF4-FFF2-40B4-BE49-F238E27FC236}">
              <a16:creationId xmlns:a16="http://schemas.microsoft.com/office/drawing/2014/main" id="{47B5BD47-1BDD-46B6-8C30-BAB9BC69C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91440</xdr:rowOff>
    </xdr:from>
    <xdr:to>
      <xdr:col>7</xdr:col>
      <xdr:colOff>304800</xdr:colOff>
      <xdr:row>56</xdr:row>
      <xdr:rowOff>91440</xdr:rowOff>
    </xdr:to>
    <xdr:graphicFrame macro="">
      <xdr:nvGraphicFramePr>
        <xdr:cNvPr id="4" name="Chart 3">
          <a:extLst>
            <a:ext uri="{FF2B5EF4-FFF2-40B4-BE49-F238E27FC236}">
              <a16:creationId xmlns:a16="http://schemas.microsoft.com/office/drawing/2014/main" id="{0063A598-04B1-494A-AE50-44A001F71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365760</xdr:colOff>
      <xdr:row>20</xdr:row>
      <xdr:rowOff>38100</xdr:rowOff>
    </xdr:from>
    <xdr:to>
      <xdr:col>10</xdr:col>
      <xdr:colOff>365760</xdr:colOff>
      <xdr:row>33</xdr:row>
      <xdr:rowOff>127635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B94DBD7F-9BCB-D8B3-1CA8-CAB5E700447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632960" y="3695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99060</xdr:colOff>
      <xdr:row>20</xdr:row>
      <xdr:rowOff>68580</xdr:rowOff>
    </xdr:from>
    <xdr:to>
      <xdr:col>12</xdr:col>
      <xdr:colOff>99060</xdr:colOff>
      <xdr:row>33</xdr:row>
      <xdr:rowOff>158115</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AC2BE805-3526-58AE-2494-38269522D40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585460" y="3726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20</xdr:row>
      <xdr:rowOff>99060</xdr:rowOff>
    </xdr:from>
    <xdr:to>
      <xdr:col>13</xdr:col>
      <xdr:colOff>601980</xdr:colOff>
      <xdr:row>34</xdr:row>
      <xdr:rowOff>5715</xdr:rowOff>
    </xdr:to>
    <mc:AlternateContent xmlns:mc="http://schemas.openxmlformats.org/markup-compatibility/2006">
      <mc:Choice xmlns:a14="http://schemas.microsoft.com/office/drawing/2010/main" Requires="a14">
        <xdr:graphicFrame macro="">
          <xdr:nvGraphicFramePr>
            <xdr:cNvPr id="7" name="Product Category">
              <a:extLst>
                <a:ext uri="{FF2B5EF4-FFF2-40B4-BE49-F238E27FC236}">
                  <a16:creationId xmlns:a16="http://schemas.microsoft.com/office/drawing/2014/main" id="{F904A9A5-56A4-2FD5-278B-AB203EBC294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6697980" y="3756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320040</xdr:colOff>
      <xdr:row>5</xdr:row>
      <xdr:rowOff>83820</xdr:rowOff>
    </xdr:from>
    <xdr:to>
      <xdr:col>16</xdr:col>
      <xdr:colOff>480060</xdr:colOff>
      <xdr:row>22</xdr:row>
      <xdr:rowOff>137160</xdr:rowOff>
    </xdr:to>
    <xdr:graphicFrame macro="">
      <xdr:nvGraphicFramePr>
        <xdr:cNvPr id="2" name="Chart 1">
          <a:extLst>
            <a:ext uri="{FF2B5EF4-FFF2-40B4-BE49-F238E27FC236}">
              <a16:creationId xmlns:a16="http://schemas.microsoft.com/office/drawing/2014/main" id="{45B5C989-7719-06E7-8D11-D110189C6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5</xdr:row>
      <xdr:rowOff>83820</xdr:rowOff>
    </xdr:from>
    <xdr:to>
      <xdr:col>11</xdr:col>
      <xdr:colOff>495300</xdr:colOff>
      <xdr:row>20</xdr:row>
      <xdr:rowOff>83820</xdr:rowOff>
    </xdr:to>
    <xdr:graphicFrame macro="">
      <xdr:nvGraphicFramePr>
        <xdr:cNvPr id="2" name="Chart 1">
          <a:extLst>
            <a:ext uri="{FF2B5EF4-FFF2-40B4-BE49-F238E27FC236}">
              <a16:creationId xmlns:a16="http://schemas.microsoft.com/office/drawing/2014/main" id="{C7DBB44B-3103-E15E-90E0-81E60D2DE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190500</xdr:colOff>
      <xdr:row>5</xdr:row>
      <xdr:rowOff>83820</xdr:rowOff>
    </xdr:from>
    <xdr:to>
      <xdr:col>11</xdr:col>
      <xdr:colOff>495300</xdr:colOff>
      <xdr:row>20</xdr:row>
      <xdr:rowOff>83820</xdr:rowOff>
    </xdr:to>
    <xdr:graphicFrame macro="">
      <xdr:nvGraphicFramePr>
        <xdr:cNvPr id="2" name="Chart 1">
          <a:extLst>
            <a:ext uri="{FF2B5EF4-FFF2-40B4-BE49-F238E27FC236}">
              <a16:creationId xmlns:a16="http://schemas.microsoft.com/office/drawing/2014/main" id="{E040FFCC-3EBC-A575-A822-0FFB18CBC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CC2" refreshedDate="45709.477825578702" createdVersion="8" refreshedVersion="8" minRefreshableVersion="3" recordCount="30" xr:uid="{84A67043-BD8A-48A4-BA1F-171A1C2834B5}">
  <cacheSource type="worksheet">
    <worksheetSource ref="A1:F31" sheet="Pivotable(data)"/>
  </cacheSource>
  <cacheFields count="6">
    <cacheField name="ID" numFmtId="0">
      <sharedItems/>
    </cacheField>
    <cacheField name="Name" numFmtId="0">
      <sharedItems/>
    </cacheField>
    <cacheField name="Country" numFmtId="0">
      <sharedItems count="16">
        <s v="USA"/>
        <s v="UAE"/>
        <s v="India"/>
        <s v="China"/>
        <s v="South Korea"/>
        <s v="Mexico"/>
        <s v="Canada"/>
        <s v="Japan"/>
        <s v="France"/>
        <s v="Egypt"/>
        <s v="Germany"/>
        <s v="Russia"/>
        <s v="Italy"/>
        <s v="Ghana"/>
        <s v="Brazil"/>
        <s v="Nigeria"/>
      </sharedItems>
    </cacheField>
    <cacheField name="Salary" numFmtId="3">
      <sharedItems containsSemiMixedTypes="0" containsString="0" containsNumber="1" containsInteger="1" minValue="50000" maxValue="74000"/>
    </cacheField>
    <cacheField name="Department" numFmtId="0">
      <sharedItems count="7">
        <s v="Finance"/>
        <s v="HR"/>
        <s v="Marketing"/>
        <s v="Sales"/>
        <s v="Operations"/>
        <s v="IT"/>
        <s v="Logistics"/>
      </sharedItems>
    </cacheField>
    <cacheField name="Product Category" numFmtId="0">
      <sharedItems count="3">
        <s v="Apparel"/>
        <s v="Footwear"/>
        <s v="Accessories"/>
      </sharedItems>
    </cacheField>
  </cacheFields>
  <extLst>
    <ext xmlns:x14="http://schemas.microsoft.com/office/spreadsheetml/2009/9/main" uri="{725AE2AE-9491-48be-B2B4-4EB974FC3084}">
      <x14:pivotCacheDefinition pivotCacheId="737582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EMP001"/>
    <s v="John Smith"/>
    <x v="0"/>
    <n v="60000"/>
    <x v="0"/>
    <x v="0"/>
  </r>
  <r>
    <s v="EMP002"/>
    <s v="Emma Brown"/>
    <x v="0"/>
    <n v="58000"/>
    <x v="0"/>
    <x v="1"/>
  </r>
  <r>
    <s v="EMP003"/>
    <s v="Ali Khan"/>
    <x v="1"/>
    <n v="62000"/>
    <x v="0"/>
    <x v="2"/>
  </r>
  <r>
    <s v="EMP004"/>
    <s v="Priya Patel"/>
    <x v="2"/>
    <n v="55000"/>
    <x v="1"/>
    <x v="0"/>
  </r>
  <r>
    <s v="EMP005"/>
    <s v="Liu Wei"/>
    <x v="3"/>
    <n v="50000"/>
    <x v="1"/>
    <x v="1"/>
  </r>
  <r>
    <s v="EMP006"/>
    <s v="Carlos Ruiz"/>
    <x v="3"/>
    <n v="53000"/>
    <x v="1"/>
    <x v="2"/>
  </r>
  <r>
    <s v="EMP007"/>
    <s v="Fatima Ahmed"/>
    <x v="1"/>
    <n v="65000"/>
    <x v="2"/>
    <x v="0"/>
  </r>
  <r>
    <s v="EMP008"/>
    <s v="Daniel Lee"/>
    <x v="4"/>
    <n v="67000"/>
    <x v="2"/>
    <x v="1"/>
  </r>
  <r>
    <s v="EMP009"/>
    <s v="Maria Gomez"/>
    <x v="5"/>
    <n v="63000"/>
    <x v="2"/>
    <x v="2"/>
  </r>
  <r>
    <s v="EMP010"/>
    <s v="Peter Johnson"/>
    <x v="6"/>
    <n v="70000"/>
    <x v="3"/>
    <x v="0"/>
  </r>
  <r>
    <s v="EMP011"/>
    <s v="Hiroshi Tanaka"/>
    <x v="7"/>
    <n v="72000"/>
    <x v="3"/>
    <x v="1"/>
  </r>
  <r>
    <s v="EMP012"/>
    <s v="Sophie Dubois"/>
    <x v="8"/>
    <n v="68000"/>
    <x v="3"/>
    <x v="2"/>
  </r>
  <r>
    <s v="EMP013"/>
    <s v="Ahmed Elsayed"/>
    <x v="9"/>
    <n v="59000"/>
    <x v="4"/>
    <x v="0"/>
  </r>
  <r>
    <s v="EMP014"/>
    <s v="Jacob Muller"/>
    <x v="10"/>
    <n v="61000"/>
    <x v="4"/>
    <x v="1"/>
  </r>
  <r>
    <s v="EMP015"/>
    <s v="Elena Petrova"/>
    <x v="11"/>
    <n v="57000"/>
    <x v="4"/>
    <x v="2"/>
  </r>
  <r>
    <s v="EMP016"/>
    <s v="Isabella Rossi"/>
    <x v="12"/>
    <n v="66000"/>
    <x v="5"/>
    <x v="0"/>
  </r>
  <r>
    <s v="EMP017"/>
    <s v="Samuel Osei"/>
    <x v="13"/>
    <n v="64000"/>
    <x v="5"/>
    <x v="1"/>
  </r>
  <r>
    <s v="EMP018"/>
    <s v="Lucas Martins"/>
    <x v="14"/>
    <n v="60000"/>
    <x v="5"/>
    <x v="2"/>
  </r>
  <r>
    <s v="EMP019"/>
    <s v="Nathan Scott"/>
    <x v="2"/>
    <n v="71000"/>
    <x v="6"/>
    <x v="0"/>
  </r>
  <r>
    <s v="EMP020"/>
    <s v="Aisha Mohammed"/>
    <x v="1"/>
    <n v="69000"/>
    <x v="6"/>
    <x v="1"/>
  </r>
  <r>
    <s v="EMP021"/>
    <s v="William Carter"/>
    <x v="0"/>
    <n v="62500"/>
    <x v="0"/>
    <x v="2"/>
  </r>
  <r>
    <s v="EMP022"/>
    <s v="Chen Xiaolong"/>
    <x v="3"/>
    <n v="51500"/>
    <x v="1"/>
    <x v="0"/>
  </r>
  <r>
    <s v="EMP023"/>
    <s v="Rafael Silva"/>
    <x v="14"/>
    <n v="59000"/>
    <x v="2"/>
    <x v="1"/>
  </r>
  <r>
    <s v="EMP024"/>
    <s v="Kim Seok-jin"/>
    <x v="4"/>
    <n v="66000"/>
    <x v="3"/>
    <x v="2"/>
  </r>
  <r>
    <s v="EMP025"/>
    <s v="Jacques Moreau"/>
    <x v="8"/>
    <n v="70000"/>
    <x v="4"/>
    <x v="0"/>
  </r>
  <r>
    <s v="EMP026"/>
    <s v="Amara Okafor"/>
    <x v="15"/>
    <n v="65000"/>
    <x v="5"/>
    <x v="1"/>
  </r>
  <r>
    <s v="EMP027"/>
    <s v="Antonio Bianchi"/>
    <x v="12"/>
    <n v="68500"/>
    <x v="6"/>
    <x v="2"/>
  </r>
  <r>
    <s v="EMP028"/>
    <s v="Hassan Rahman"/>
    <x v="9"/>
    <n v="60500"/>
    <x v="2"/>
    <x v="0"/>
  </r>
  <r>
    <s v="EMP029"/>
    <s v="Oliver Hansen"/>
    <x v="10"/>
    <n v="63500"/>
    <x v="3"/>
    <x v="1"/>
  </r>
  <r>
    <s v="EMP030"/>
    <s v="Yuki Nakamura"/>
    <x v="7"/>
    <n v="74000"/>
    <x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1D61D1-227F-44FF-9F27-F53C7468F7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0" firstHeaderRow="1" firstDataRow="1" firstDataCol="1"/>
  <pivotFields count="6">
    <pivotField showAll="0"/>
    <pivotField showAll="0"/>
    <pivotField axis="axisRow" showAll="0">
      <items count="17">
        <item x="14"/>
        <item x="6"/>
        <item x="3"/>
        <item x="9"/>
        <item x="8"/>
        <item x="10"/>
        <item x="13"/>
        <item x="2"/>
        <item x="12"/>
        <item x="7"/>
        <item x="5"/>
        <item x="15"/>
        <item x="11"/>
        <item x="4"/>
        <item x="1"/>
        <item x="0"/>
        <item t="default"/>
      </items>
    </pivotField>
    <pivotField dataField="1" numFmtId="3" showAll="0"/>
    <pivotField showAll="0">
      <items count="8">
        <item x="0"/>
        <item x="1"/>
        <item x="5"/>
        <item x="6"/>
        <item x="2"/>
        <item x="4"/>
        <item x="3"/>
        <item t="default"/>
      </items>
    </pivotField>
    <pivotField showAll="0">
      <items count="4">
        <item x="2"/>
        <item x="0"/>
        <item x="1"/>
        <item t="default"/>
      </items>
    </pivotField>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Salary" fld="3"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F299A1-F2BD-4DBD-8E88-15B8E7A81D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6">
    <pivotField showAll="0"/>
    <pivotField showAll="0"/>
    <pivotField showAll="0">
      <items count="17">
        <item x="14"/>
        <item x="6"/>
        <item x="3"/>
        <item x="9"/>
        <item x="8"/>
        <item x="10"/>
        <item x="13"/>
        <item x="2"/>
        <item x="12"/>
        <item x="7"/>
        <item x="5"/>
        <item x="15"/>
        <item x="11"/>
        <item x="4"/>
        <item x="1"/>
        <item x="0"/>
        <item t="default"/>
      </items>
    </pivotField>
    <pivotField dataField="1" numFmtId="3" showAll="0"/>
    <pivotField axis="axisRow" showAll="0">
      <items count="8">
        <item x="0"/>
        <item x="1"/>
        <item x="5"/>
        <item x="6"/>
        <item x="2"/>
        <item x="4"/>
        <item x="3"/>
        <item t="default"/>
      </items>
    </pivotField>
    <pivotField showAll="0">
      <items count="4">
        <item x="2"/>
        <item x="0"/>
        <item x="1"/>
        <item t="default"/>
      </items>
    </pivotField>
  </pivotFields>
  <rowFields count="1">
    <field x="4"/>
  </rowFields>
  <rowItems count="8">
    <i>
      <x/>
    </i>
    <i>
      <x v="1"/>
    </i>
    <i>
      <x v="2"/>
    </i>
    <i>
      <x v="3"/>
    </i>
    <i>
      <x v="4"/>
    </i>
    <i>
      <x v="5"/>
    </i>
    <i>
      <x v="6"/>
    </i>
    <i t="grand">
      <x/>
    </i>
  </rowItems>
  <colItems count="1">
    <i/>
  </colItems>
  <dataFields count="1">
    <dataField name="Sum of Salary" fld="3"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A0CE66-C7C7-4412-98E1-87FADBB560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6">
    <pivotField showAll="0"/>
    <pivotField showAll="0"/>
    <pivotField showAll="0">
      <items count="17">
        <item x="14"/>
        <item x="6"/>
        <item x="3"/>
        <item x="9"/>
        <item x="8"/>
        <item x="10"/>
        <item x="13"/>
        <item x="2"/>
        <item x="12"/>
        <item x="7"/>
        <item x="5"/>
        <item x="15"/>
        <item x="11"/>
        <item x="4"/>
        <item x="1"/>
        <item x="0"/>
        <item t="default"/>
      </items>
    </pivotField>
    <pivotField dataField="1" numFmtId="3" showAll="0"/>
    <pivotField showAll="0">
      <items count="8">
        <item x="0"/>
        <item x="1"/>
        <item x="5"/>
        <item x="6"/>
        <item x="2"/>
        <item x="4"/>
        <item x="3"/>
        <item t="default"/>
      </items>
    </pivotField>
    <pivotField axis="axisRow" showAll="0">
      <items count="4">
        <item x="2"/>
        <item x="0"/>
        <item x="1"/>
        <item t="default"/>
      </items>
    </pivotField>
  </pivotFields>
  <rowFields count="1">
    <field x="5"/>
  </rowFields>
  <rowItems count="4">
    <i>
      <x/>
    </i>
    <i>
      <x v="1"/>
    </i>
    <i>
      <x v="2"/>
    </i>
    <i t="grand">
      <x/>
    </i>
  </rowItems>
  <colItems count="1">
    <i/>
  </colItems>
  <dataFields count="1">
    <dataField name="Sum of Salary" fld="3" baseField="0" baseItem="0" numFmtId="3"/>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0"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A89E8E2-268B-4864-A0D4-102C5E39A02F}" sourceName="Country">
  <pivotTables>
    <pivotTable tabId="7" name="PivotTable3"/>
    <pivotTable tabId="5" name="PivotTable1"/>
    <pivotTable tabId="6" name="PivotTable2"/>
  </pivotTables>
  <data>
    <tabular pivotCacheId="737582015">
      <items count="16">
        <i x="14" s="1"/>
        <i x="6" s="1"/>
        <i x="3" s="1"/>
        <i x="9" s="1"/>
        <i x="8" s="1"/>
        <i x="10" s="1"/>
        <i x="13" s="1"/>
        <i x="2" s="1"/>
        <i x="12" s="1"/>
        <i x="7" s="1"/>
        <i x="5" s="1"/>
        <i x="15" s="1"/>
        <i x="11" s="1"/>
        <i x="4"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FA6334A-F0E3-47E5-B638-1BF9D9AFB7E9}" sourceName="Department">
  <pivotTables>
    <pivotTable tabId="7" name="PivotTable3"/>
    <pivotTable tabId="5" name="PivotTable1"/>
    <pivotTable tabId="6" name="PivotTable2"/>
  </pivotTables>
  <data>
    <tabular pivotCacheId="737582015">
      <items count="7">
        <i x="0" s="1"/>
        <i x="1" s="1"/>
        <i x="5" s="1"/>
        <i x="6"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2EC4E20-6F61-4740-947F-F920008FF66E}" sourceName="Product Category">
  <pivotTables>
    <pivotTable tabId="7" name="PivotTable3"/>
    <pivotTable tabId="5" name="PivotTable1"/>
    <pivotTable tabId="6" name="PivotTable2"/>
  </pivotTables>
  <data>
    <tabular pivotCacheId="73758201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B7EB18A-4E29-4112-B57D-1FC222B312D7}" cache="Slicer_Country" caption="Country" rowHeight="234950"/>
  <slicer name="Department" xr10:uid="{4F893295-8D83-48F8-803C-3988A3965AF6}" cache="Slicer_Department" caption="Department" rowHeight="234950"/>
  <slicer name="Product Category" xr10:uid="{FA68280C-5785-4714-AB55-1F16E4846197}"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showGridLines="0" view="pageBreakPreview" zoomScale="130" zoomScaleNormal="100" zoomScaleSheetLayoutView="130" workbookViewId="0">
      <selection activeCell="K4" sqref="K4"/>
    </sheetView>
  </sheetViews>
  <sheetFormatPr defaultRowHeight="14.4" x14ac:dyDescent="0.3"/>
  <cols>
    <col min="1" max="1" width="23" customWidth="1"/>
    <col min="6" max="6" width="7.21875" bestFit="1" customWidth="1"/>
    <col min="7" max="7" width="9.77734375" bestFit="1" customWidth="1"/>
    <col min="9" max="9" width="10.21875" customWidth="1"/>
  </cols>
  <sheetData>
    <row r="1" spans="1:11" ht="27" customHeight="1" x14ac:dyDescent="0.3">
      <c r="A1" s="51" t="s">
        <v>9</v>
      </c>
      <c r="B1" s="51"/>
      <c r="C1" s="51"/>
      <c r="D1" s="51"/>
      <c r="E1" s="51"/>
      <c r="F1" s="51"/>
      <c r="G1" s="51"/>
      <c r="H1" s="51"/>
      <c r="I1" s="51"/>
      <c r="J1" s="51"/>
      <c r="K1" s="51"/>
    </row>
    <row r="2" spans="1:11" ht="6.6" customHeight="1" x14ac:dyDescent="0.3"/>
    <row r="3" spans="1:11" x14ac:dyDescent="0.3">
      <c r="F3" s="53" t="s">
        <v>50</v>
      </c>
      <c r="G3" s="53"/>
      <c r="I3" s="53" t="s">
        <v>44</v>
      </c>
      <c r="J3" s="53"/>
      <c r="K3" s="53"/>
    </row>
    <row r="4" spans="1:11" ht="31.2" x14ac:dyDescent="0.3">
      <c r="A4" s="52" t="e" vm="1">
        <v>#VALUE!</v>
      </c>
      <c r="B4" s="52"/>
      <c r="E4" s="20"/>
      <c r="F4" s="43" t="s">
        <v>24</v>
      </c>
      <c r="G4" s="43" t="s">
        <v>23</v>
      </c>
      <c r="H4" s="44"/>
      <c r="I4" s="2" t="s">
        <v>85</v>
      </c>
      <c r="J4" s="43" t="s">
        <v>24</v>
      </c>
      <c r="K4" s="43" t="s">
        <v>23</v>
      </c>
    </row>
    <row r="5" spans="1:11" x14ac:dyDescent="0.3">
      <c r="A5" s="52"/>
      <c r="B5" s="52"/>
      <c r="F5" s="22">
        <v>0</v>
      </c>
      <c r="G5" s="21" t="s">
        <v>47</v>
      </c>
      <c r="I5" s="10" t="s">
        <v>31</v>
      </c>
      <c r="J5" s="11">
        <v>5</v>
      </c>
      <c r="K5" s="12" t="s">
        <v>51</v>
      </c>
    </row>
    <row r="6" spans="1:11" x14ac:dyDescent="0.3">
      <c r="A6" s="52"/>
      <c r="B6" s="52"/>
      <c r="F6" s="22">
        <v>0.05</v>
      </c>
      <c r="G6" s="21" t="s">
        <v>46</v>
      </c>
      <c r="I6" s="10" t="s">
        <v>32</v>
      </c>
      <c r="J6" s="11">
        <v>4.5</v>
      </c>
      <c r="K6" s="12" t="s">
        <v>25</v>
      </c>
    </row>
    <row r="7" spans="1:11" x14ac:dyDescent="0.3">
      <c r="A7" s="52"/>
      <c r="B7" s="52"/>
      <c r="F7" s="22">
        <v>0.1</v>
      </c>
      <c r="G7" s="21" t="s">
        <v>45</v>
      </c>
      <c r="I7" s="10" t="s">
        <v>38</v>
      </c>
      <c r="J7" s="11">
        <v>4</v>
      </c>
      <c r="K7" s="12" t="s">
        <v>18</v>
      </c>
    </row>
    <row r="8" spans="1:11" x14ac:dyDescent="0.3">
      <c r="A8" s="52"/>
      <c r="B8" s="52"/>
      <c r="F8" s="22">
        <v>0.15</v>
      </c>
      <c r="G8" s="21" t="s">
        <v>48</v>
      </c>
      <c r="I8" s="10" t="s">
        <v>33</v>
      </c>
      <c r="J8" s="11">
        <v>3.5</v>
      </c>
      <c r="K8" s="12" t="s">
        <v>26</v>
      </c>
    </row>
    <row r="9" spans="1:11" x14ac:dyDescent="0.3">
      <c r="A9" s="52"/>
      <c r="B9" s="52"/>
      <c r="F9" s="22">
        <v>0.2</v>
      </c>
      <c r="G9" s="21" t="s">
        <v>49</v>
      </c>
      <c r="I9" s="10" t="s">
        <v>34</v>
      </c>
      <c r="J9" s="11">
        <v>3</v>
      </c>
      <c r="K9" s="12" t="s">
        <v>27</v>
      </c>
    </row>
    <row r="10" spans="1:11" x14ac:dyDescent="0.3">
      <c r="A10" s="52"/>
      <c r="B10" s="52"/>
      <c r="I10" s="10" t="s">
        <v>40</v>
      </c>
      <c r="J10" s="11">
        <v>2.5</v>
      </c>
      <c r="K10" s="12" t="s">
        <v>28</v>
      </c>
    </row>
    <row r="11" spans="1:11" x14ac:dyDescent="0.3">
      <c r="I11" s="10" t="s">
        <v>35</v>
      </c>
      <c r="J11" s="11">
        <v>2</v>
      </c>
      <c r="K11" s="12" t="s">
        <v>29</v>
      </c>
    </row>
    <row r="12" spans="1:11" x14ac:dyDescent="0.3">
      <c r="I12" s="10" t="s">
        <v>36</v>
      </c>
      <c r="J12" s="11">
        <v>1.5</v>
      </c>
      <c r="K12" s="12" t="s">
        <v>30</v>
      </c>
    </row>
    <row r="13" spans="1:11" x14ac:dyDescent="0.3">
      <c r="I13" s="10" t="s">
        <v>37</v>
      </c>
      <c r="J13" s="11">
        <v>1</v>
      </c>
      <c r="K13" s="12" t="s">
        <v>41</v>
      </c>
    </row>
    <row r="14" spans="1:11" x14ac:dyDescent="0.3">
      <c r="I14" s="10" t="s">
        <v>39</v>
      </c>
      <c r="J14" s="11">
        <v>0</v>
      </c>
      <c r="K14" s="12" t="s">
        <v>42</v>
      </c>
    </row>
    <row r="15" spans="1:11" ht="6" customHeight="1" x14ac:dyDescent="0.3"/>
    <row r="16" spans="1:11" ht="15.6" x14ac:dyDescent="0.3">
      <c r="A16" s="1" t="s">
        <v>8</v>
      </c>
      <c r="B16" s="1" t="s">
        <v>2</v>
      </c>
      <c r="C16" s="1" t="s">
        <v>3</v>
      </c>
      <c r="D16" s="1" t="s">
        <v>4</v>
      </c>
      <c r="E16" s="1" t="s">
        <v>5</v>
      </c>
      <c r="F16" s="1" t="s">
        <v>6</v>
      </c>
      <c r="G16" s="1" t="s">
        <v>10</v>
      </c>
      <c r="H16" s="1" t="s">
        <v>11</v>
      </c>
      <c r="I16" s="1" t="s">
        <v>12</v>
      </c>
      <c r="J16" s="1" t="s">
        <v>13</v>
      </c>
      <c r="K16" s="1" t="s">
        <v>14</v>
      </c>
    </row>
    <row r="17" spans="1:11" ht="15.6" x14ac:dyDescent="0.3">
      <c r="A17" s="2" t="s">
        <v>0</v>
      </c>
      <c r="B17" s="3">
        <v>8900</v>
      </c>
      <c r="C17" s="3">
        <v>7098</v>
      </c>
      <c r="D17" s="3">
        <v>6509</v>
      </c>
      <c r="E17" s="3">
        <v>5645</v>
      </c>
      <c r="F17" s="3">
        <v>9800</v>
      </c>
      <c r="G17" s="3">
        <v>9890</v>
      </c>
      <c r="H17" s="3">
        <v>9930</v>
      </c>
      <c r="I17" s="3">
        <v>9870</v>
      </c>
      <c r="J17" s="3">
        <v>8320</v>
      </c>
      <c r="K17" s="3">
        <v>11670</v>
      </c>
    </row>
    <row r="18" spans="1:11" ht="15.6" x14ac:dyDescent="0.3">
      <c r="A18" s="2" t="s">
        <v>1</v>
      </c>
      <c r="B18" s="9">
        <v>6980</v>
      </c>
      <c r="C18" s="9">
        <v>5700</v>
      </c>
      <c r="D18" s="9">
        <v>6400</v>
      </c>
      <c r="E18" s="9">
        <v>3089</v>
      </c>
      <c r="F18" s="9">
        <v>6499</v>
      </c>
      <c r="G18" s="9">
        <v>3900</v>
      </c>
      <c r="H18" s="9">
        <v>5000</v>
      </c>
      <c r="I18" s="9">
        <v>4200</v>
      </c>
      <c r="J18" s="9">
        <v>4900</v>
      </c>
      <c r="K18" s="9">
        <v>4300</v>
      </c>
    </row>
    <row r="19" spans="1:11" ht="18.600000000000001" customHeight="1" x14ac:dyDescent="0.3">
      <c r="A19" s="2" t="s">
        <v>43</v>
      </c>
      <c r="B19" s="14">
        <f>B17-B18</f>
        <v>1920</v>
      </c>
      <c r="C19" s="14">
        <f t="shared" ref="C19:K19" si="0">C17-C18</f>
        <v>1398</v>
      </c>
      <c r="D19" s="14">
        <f t="shared" si="0"/>
        <v>109</v>
      </c>
      <c r="E19" s="14">
        <f t="shared" si="0"/>
        <v>2556</v>
      </c>
      <c r="F19" s="14">
        <f t="shared" si="0"/>
        <v>3301</v>
      </c>
      <c r="G19" s="14">
        <f t="shared" si="0"/>
        <v>5990</v>
      </c>
      <c r="H19" s="14">
        <f t="shared" si="0"/>
        <v>4930</v>
      </c>
      <c r="I19" s="14">
        <f t="shared" si="0"/>
        <v>5670</v>
      </c>
      <c r="J19" s="14">
        <f t="shared" si="0"/>
        <v>3420</v>
      </c>
      <c r="K19" s="14">
        <f t="shared" si="0"/>
        <v>7370</v>
      </c>
    </row>
    <row r="20" spans="1:11" ht="13.2" customHeight="1" x14ac:dyDescent="0.3">
      <c r="A20" s="2" t="s">
        <v>16</v>
      </c>
      <c r="B20" s="3">
        <v>540</v>
      </c>
      <c r="C20" s="3">
        <v>630</v>
      </c>
      <c r="D20" s="3">
        <v>580</v>
      </c>
      <c r="E20" s="3">
        <v>730</v>
      </c>
      <c r="F20" s="3">
        <v>565</v>
      </c>
      <c r="G20" s="3">
        <v>500</v>
      </c>
      <c r="H20" s="3">
        <v>600</v>
      </c>
      <c r="I20" s="3">
        <v>550</v>
      </c>
      <c r="J20" s="3">
        <v>700</v>
      </c>
      <c r="K20" s="3">
        <v>600</v>
      </c>
    </row>
    <row r="21" spans="1:11" ht="15.6" x14ac:dyDescent="0.3">
      <c r="A21" s="2" t="s">
        <v>17</v>
      </c>
      <c r="B21" s="3">
        <f>IF(B19&lt;=1000,B19*0%,IF(B19&lt;=2000,B19*5%,IF(B19&lt;=3000,B19*10%,IF(B19&lt;=4000,B19*15%,B19*20%))))</f>
        <v>96</v>
      </c>
      <c r="C21" s="3">
        <f t="shared" ref="C21:K21" si="1">IF(C19&lt;=1000,C19*0%,IF(C19&lt;=2000,C19*5%,IF(C19&lt;=3000,C19*10%,IF(C19&lt;=4000,C19*15%,C19*20%))))</f>
        <v>69.900000000000006</v>
      </c>
      <c r="D21" s="3">
        <f t="shared" si="1"/>
        <v>0</v>
      </c>
      <c r="E21" s="3">
        <f t="shared" si="1"/>
        <v>255.60000000000002</v>
      </c>
      <c r="F21" s="3">
        <f t="shared" si="1"/>
        <v>495.15</v>
      </c>
      <c r="G21" s="3">
        <f t="shared" si="1"/>
        <v>1198</v>
      </c>
      <c r="H21" s="3">
        <f t="shared" si="1"/>
        <v>986</v>
      </c>
      <c r="I21" s="3">
        <f t="shared" si="1"/>
        <v>1134</v>
      </c>
      <c r="J21" s="3">
        <f t="shared" si="1"/>
        <v>513</v>
      </c>
      <c r="K21" s="3">
        <f t="shared" si="1"/>
        <v>1474</v>
      </c>
    </row>
    <row r="22" spans="1:11" ht="16.2" customHeight="1" x14ac:dyDescent="0.3">
      <c r="A22" s="2" t="s">
        <v>7</v>
      </c>
      <c r="B22" s="15">
        <f>B19-B20-B21</f>
        <v>1284</v>
      </c>
      <c r="C22" s="15">
        <f t="shared" ref="C22:F22" si="2">C19-C20-C21</f>
        <v>698.1</v>
      </c>
      <c r="D22" s="15">
        <f t="shared" si="2"/>
        <v>-471</v>
      </c>
      <c r="E22" s="15">
        <f t="shared" si="2"/>
        <v>1570.4</v>
      </c>
      <c r="F22" s="15">
        <f t="shared" si="2"/>
        <v>2240.85</v>
      </c>
      <c r="G22" s="15">
        <f>G19-G20-G21</f>
        <v>4292</v>
      </c>
      <c r="H22" s="15">
        <f t="shared" ref="H22:K22" si="3">H19-H20-H21</f>
        <v>3344</v>
      </c>
      <c r="I22" s="15">
        <f t="shared" si="3"/>
        <v>3986</v>
      </c>
      <c r="J22" s="15">
        <f t="shared" si="3"/>
        <v>2207</v>
      </c>
      <c r="K22" s="15">
        <f t="shared" si="3"/>
        <v>5296</v>
      </c>
    </row>
    <row r="23" spans="1:11" ht="16.2" customHeight="1" x14ac:dyDescent="0.3">
      <c r="A23" s="5"/>
      <c r="B23" s="6"/>
      <c r="C23" s="6"/>
      <c r="D23" s="6"/>
      <c r="E23" s="6"/>
      <c r="F23" s="6"/>
    </row>
    <row r="24" spans="1:11" ht="16.2" customHeight="1" x14ac:dyDescent="0.3">
      <c r="A24" s="2" t="s">
        <v>20</v>
      </c>
      <c r="B24" s="13">
        <f>IF(B22&gt;=4500,5,IF(B22&gt;=4000,4.5,IF(B22&gt;=3500,4,IF(B22&gt;=3000,3.5,IF(B22&gt;=2500,3,IF(B22&gt;=2000,2.5,IF(B22&gt;=1500,2,IF(B22&gt;=1000,1.5,IF(B22&gt;=500,1,0)))))))))</f>
        <v>1.5</v>
      </c>
      <c r="C24" s="13">
        <f t="shared" ref="C24:K24" si="4">IF(C22&gt;=4500,5,IF(C22&gt;=4000,4.5,IF(C22&gt;=3500,4,IF(C22&gt;=3000,3.5,IF(C22&gt;=2500,3,IF(C22&gt;=2000,2.5,IF(C22&gt;=1500,2,IF(C22&gt;=1000,1.5,IF(C22&gt;=500,1,0)))))))))</f>
        <v>1</v>
      </c>
      <c r="D24" s="13">
        <f t="shared" si="4"/>
        <v>0</v>
      </c>
      <c r="E24" s="13">
        <f t="shared" si="4"/>
        <v>2</v>
      </c>
      <c r="F24" s="13">
        <f t="shared" si="4"/>
        <v>2.5</v>
      </c>
      <c r="G24" s="13">
        <f t="shared" si="4"/>
        <v>4.5</v>
      </c>
      <c r="H24" s="13">
        <f t="shared" si="4"/>
        <v>3.5</v>
      </c>
      <c r="I24" s="13">
        <f t="shared" si="4"/>
        <v>4</v>
      </c>
      <c r="J24" s="13">
        <f t="shared" si="4"/>
        <v>2.5</v>
      </c>
      <c r="K24" s="13">
        <f t="shared" si="4"/>
        <v>5</v>
      </c>
    </row>
    <row r="25" spans="1:11" ht="16.2" customHeight="1" x14ac:dyDescent="0.3">
      <c r="A25" s="2" t="s">
        <v>84</v>
      </c>
      <c r="B25" s="13" t="str">
        <f>IF(B24&gt;=5,"A+",IF(B24&gt;=4.5,"A",IF(B24&gt;=4,"A-",IF(B24&gt;=3.5,"B+",IF(B24&gt;=3,"B",IF(B24&gt;=2.5,"B-",IF(B24&gt;=2,"C",IF(B24&gt;=1.5,"D",IF(B24&gt;=1,"E","F")))))))))</f>
        <v>D</v>
      </c>
      <c r="C25" s="13" t="str">
        <f t="shared" ref="C25:K25" si="5">IF(C24&gt;=5,"A+",IF(C24&gt;=4.5,"A",IF(C24&gt;=4,"A-",IF(C24&gt;=3.5,"B+",IF(C24&gt;=3,"B",IF(C24&gt;=2.5,"B-",IF(C24&gt;=2,"C",IF(C24&gt;=1.5,"D",IF(C24&gt;=1,"E","F")))))))))</f>
        <v>E</v>
      </c>
      <c r="D25" s="13" t="str">
        <f t="shared" si="5"/>
        <v>F</v>
      </c>
      <c r="E25" s="13" t="str">
        <f t="shared" si="5"/>
        <v>C</v>
      </c>
      <c r="F25" s="13" t="str">
        <f t="shared" si="5"/>
        <v>B-</v>
      </c>
      <c r="G25" s="13" t="str">
        <f t="shared" si="5"/>
        <v>A</v>
      </c>
      <c r="H25" s="13" t="str">
        <f t="shared" si="5"/>
        <v>B+</v>
      </c>
      <c r="I25" s="13" t="str">
        <f t="shared" si="5"/>
        <v>A-</v>
      </c>
      <c r="J25" s="13" t="str">
        <f t="shared" si="5"/>
        <v>B-</v>
      </c>
      <c r="K25" s="13" t="str">
        <f t="shared" si="5"/>
        <v>A+</v>
      </c>
    </row>
    <row r="26" spans="1:11" ht="16.2" customHeight="1" x14ac:dyDescent="0.3">
      <c r="A26" s="5"/>
      <c r="B26" s="16"/>
      <c r="C26" s="16"/>
      <c r="D26" s="16"/>
      <c r="E26" s="16"/>
      <c r="F26" s="16"/>
      <c r="G26" s="16"/>
      <c r="H26" s="16"/>
      <c r="I26" s="16"/>
      <c r="J26" s="16"/>
      <c r="K26" s="16"/>
    </row>
    <row r="27" spans="1:11" ht="16.2" customHeight="1" x14ac:dyDescent="0.3">
      <c r="A27" s="2" t="s">
        <v>19</v>
      </c>
      <c r="B27" s="3">
        <f>SUM(B22:K22)</f>
        <v>24447.35</v>
      </c>
      <c r="C27" s="6"/>
      <c r="D27" s="6"/>
      <c r="E27" s="6"/>
      <c r="F27" s="6"/>
      <c r="G27" s="25"/>
      <c r="H27" s="26"/>
      <c r="I27" s="26"/>
    </row>
    <row r="28" spans="1:11" ht="16.2" customHeight="1" x14ac:dyDescent="0.3">
      <c r="A28" s="2" t="s">
        <v>15</v>
      </c>
      <c r="B28" s="17">
        <f>AVERAGE(B22:K22)</f>
        <v>2444.7349999999997</v>
      </c>
      <c r="C28" s="6"/>
      <c r="D28" s="6"/>
      <c r="E28" s="6"/>
      <c r="G28" s="27"/>
      <c r="H28" s="27"/>
      <c r="I28" s="27"/>
    </row>
    <row r="29" spans="1:11" ht="15.6" x14ac:dyDescent="0.3">
      <c r="A29" s="2" t="s">
        <v>21</v>
      </c>
      <c r="B29" s="3">
        <f>MAX(B22:K22)</f>
        <v>5296</v>
      </c>
      <c r="C29" s="4"/>
      <c r="D29" s="4"/>
      <c r="E29" s="4"/>
      <c r="G29" s="26"/>
      <c r="H29" s="26"/>
      <c r="I29" s="26"/>
    </row>
    <row r="30" spans="1:11" ht="15.6" x14ac:dyDescent="0.3">
      <c r="A30" s="19" t="s">
        <v>22</v>
      </c>
      <c r="B30" s="18">
        <f>MIN(B22:K22)</f>
        <v>-471</v>
      </c>
      <c r="C30" s="4"/>
      <c r="D30" s="4"/>
      <c r="E30" s="4"/>
      <c r="F30" s="7"/>
    </row>
    <row r="34" spans="1:1" ht="15.6" x14ac:dyDescent="0.3">
      <c r="A34" s="8"/>
    </row>
  </sheetData>
  <mergeCells count="4">
    <mergeCell ref="A1:K1"/>
    <mergeCell ref="A4:B10"/>
    <mergeCell ref="I3:K3"/>
    <mergeCell ref="F3:G3"/>
  </mergeCells>
  <conditionalFormatting sqref="B24:K24">
    <cfRule type="containsText" dxfId="3" priority="2" operator="containsText" text="0.00">
      <formula>NOT(ISERROR(SEARCH("0.00",B24)))</formula>
    </cfRule>
  </conditionalFormatting>
  <conditionalFormatting sqref="B25:K26">
    <cfRule type="containsText" dxfId="2" priority="1" operator="containsText" text="A+">
      <formula>NOT(ISERROR(SEARCH("A+",B25)))</formula>
    </cfRule>
    <cfRule type="containsText" dxfId="1" priority="5" operator="containsText" text="F">
      <formula>NOT(ISERROR(SEARCH("F",B25)))</formula>
    </cfRule>
  </conditionalFormatting>
  <conditionalFormatting sqref="D24">
    <cfRule type="containsText" dxfId="0" priority="3" operator="containsText" text="0.00">
      <formula>NOT(ISERROR(SEARCH("0.00",D24)))</formula>
    </cfRule>
  </conditionalFormatting>
  <dataValidations count="2">
    <dataValidation type="list" allowBlank="1" showInputMessage="1" showErrorMessage="1" sqref="G29" xr:uid="{565B396F-64AB-4AE4-9B1B-00AA79B18E51}">
      <formula1>$A$17:$A$22</formula1>
    </dataValidation>
    <dataValidation type="list" allowBlank="1" showInputMessage="1" showErrorMessage="1" sqref="H29" xr:uid="{065320DB-07BB-4D77-8DD5-ACE134B39207}">
      <formula1>$B$16:$K$16</formula1>
    </dataValidation>
  </dataValidations>
  <printOptions horizontalCentered="1"/>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58F88-7F87-457C-972B-194ABAED9065}">
  <dimension ref="A2:E40"/>
  <sheetViews>
    <sheetView view="pageBreakPreview" topLeftCell="B4" zoomScale="175" zoomScaleNormal="100" zoomScaleSheetLayoutView="175" workbookViewId="0">
      <selection activeCell="K4" sqref="K4"/>
    </sheetView>
  </sheetViews>
  <sheetFormatPr defaultRowHeight="15.6" x14ac:dyDescent="0.3"/>
  <cols>
    <col min="1" max="1" width="8.88671875" style="4"/>
    <col min="2" max="2" width="20.88671875" style="4" customWidth="1"/>
    <col min="3" max="4" width="8.88671875" style="4"/>
    <col min="5" max="5" width="21.109375" style="4" customWidth="1"/>
    <col min="6" max="16384" width="8.88671875" style="4"/>
  </cols>
  <sheetData>
    <row r="2" spans="1:5" x14ac:dyDescent="0.3">
      <c r="A2" s="30" t="s">
        <v>81</v>
      </c>
      <c r="B2" s="31" t="s">
        <v>79</v>
      </c>
      <c r="C2" s="32" t="s">
        <v>76</v>
      </c>
      <c r="D2" s="33" t="s">
        <v>77</v>
      </c>
      <c r="E2" s="34" t="s">
        <v>78</v>
      </c>
    </row>
    <row r="3" spans="1:5" x14ac:dyDescent="0.3">
      <c r="A3" s="35">
        <v>1</v>
      </c>
      <c r="B3" s="29" t="s">
        <v>54</v>
      </c>
      <c r="C3" s="40">
        <v>34</v>
      </c>
      <c r="D3" s="29" t="s">
        <v>55</v>
      </c>
      <c r="E3" s="29" t="s">
        <v>56</v>
      </c>
    </row>
    <row r="4" spans="1:5" x14ac:dyDescent="0.3">
      <c r="A4" s="35">
        <v>2</v>
      </c>
      <c r="B4" s="29" t="s">
        <v>57</v>
      </c>
      <c r="C4" s="40">
        <v>28</v>
      </c>
      <c r="D4" s="29" t="s">
        <v>58</v>
      </c>
      <c r="E4" s="29" t="s">
        <v>59</v>
      </c>
    </row>
    <row r="5" spans="1:5" x14ac:dyDescent="0.3">
      <c r="A5" s="35">
        <v>3</v>
      </c>
      <c r="B5" s="29" t="s">
        <v>60</v>
      </c>
      <c r="C5" s="40">
        <v>40</v>
      </c>
      <c r="D5" s="29" t="s">
        <v>55</v>
      </c>
      <c r="E5" s="29" t="s">
        <v>61</v>
      </c>
    </row>
    <row r="6" spans="1:5" x14ac:dyDescent="0.3">
      <c r="A6" s="35">
        <v>4</v>
      </c>
      <c r="B6" s="29" t="s">
        <v>62</v>
      </c>
      <c r="C6" s="40">
        <v>25</v>
      </c>
      <c r="D6" s="29" t="s">
        <v>58</v>
      </c>
      <c r="E6" s="29" t="s">
        <v>63</v>
      </c>
    </row>
    <row r="7" spans="1:5" x14ac:dyDescent="0.3">
      <c r="A7" s="35">
        <v>5</v>
      </c>
      <c r="B7" s="29" t="s">
        <v>64</v>
      </c>
      <c r="C7" s="40">
        <v>50</v>
      </c>
      <c r="D7" s="29" t="s">
        <v>55</v>
      </c>
      <c r="E7" s="29" t="s">
        <v>65</v>
      </c>
    </row>
    <row r="8" spans="1:5" x14ac:dyDescent="0.3">
      <c r="A8" s="35">
        <v>6</v>
      </c>
      <c r="B8" s="29" t="s">
        <v>66</v>
      </c>
      <c r="C8" s="40">
        <v>31</v>
      </c>
      <c r="D8" s="29" t="s">
        <v>58</v>
      </c>
      <c r="E8" s="29" t="s">
        <v>67</v>
      </c>
    </row>
    <row r="9" spans="1:5" x14ac:dyDescent="0.3">
      <c r="A9" s="35">
        <v>7</v>
      </c>
      <c r="B9" s="29" t="s">
        <v>68</v>
      </c>
      <c r="C9" s="40">
        <v>45</v>
      </c>
      <c r="D9" s="29" t="s">
        <v>55</v>
      </c>
      <c r="E9" s="29" t="s">
        <v>69</v>
      </c>
    </row>
    <row r="10" spans="1:5" x14ac:dyDescent="0.3">
      <c r="A10" s="35">
        <v>8</v>
      </c>
      <c r="B10" s="29" t="s">
        <v>70</v>
      </c>
      <c r="C10" s="40">
        <v>29</v>
      </c>
      <c r="D10" s="29" t="s">
        <v>58</v>
      </c>
      <c r="E10" s="29" t="s">
        <v>71</v>
      </c>
    </row>
    <row r="11" spans="1:5" x14ac:dyDescent="0.3">
      <c r="A11" s="35">
        <v>9</v>
      </c>
      <c r="B11" s="29" t="s">
        <v>72</v>
      </c>
      <c r="C11" s="40">
        <v>38</v>
      </c>
      <c r="D11" s="29" t="s">
        <v>55</v>
      </c>
      <c r="E11" s="29" t="s">
        <v>73</v>
      </c>
    </row>
    <row r="12" spans="1:5" x14ac:dyDescent="0.3">
      <c r="A12" s="35">
        <v>10</v>
      </c>
      <c r="B12" s="29" t="s">
        <v>74</v>
      </c>
      <c r="C12" s="40">
        <v>27</v>
      </c>
      <c r="D12" s="29" t="s">
        <v>58</v>
      </c>
      <c r="E12" s="29" t="s">
        <v>75</v>
      </c>
    </row>
    <row r="15" spans="1:5" x14ac:dyDescent="0.3">
      <c r="B15" s="36" t="s">
        <v>80</v>
      </c>
      <c r="C15" s="37" t="s">
        <v>76</v>
      </c>
      <c r="D15" s="38" t="s">
        <v>77</v>
      </c>
      <c r="E15" s="39" t="s">
        <v>78</v>
      </c>
    </row>
    <row r="16" spans="1:5" x14ac:dyDescent="0.3">
      <c r="B16" s="28" t="s">
        <v>66</v>
      </c>
      <c r="C16" s="28">
        <f>LOOKUP(B16,B3:B12,C3:C12)</f>
        <v>29</v>
      </c>
      <c r="D16" s="28" t="str">
        <f>LOOKUP(B16,B3:B12,D3:D12)</f>
        <v>Female</v>
      </c>
      <c r="E16" s="28" t="str">
        <f>LOOKUP(B16,B3:B12,E3:E12)</f>
        <v>Journalist</v>
      </c>
    </row>
    <row r="19" spans="2:4" x14ac:dyDescent="0.3">
      <c r="B19" s="41" t="str">
        <f>B2</f>
        <v xml:space="preserve">Name </v>
      </c>
      <c r="C19" s="41" t="s">
        <v>83</v>
      </c>
      <c r="D19" s="41" t="s">
        <v>82</v>
      </c>
    </row>
    <row r="20" spans="2:4" x14ac:dyDescent="0.3">
      <c r="B20" s="29" t="s">
        <v>54</v>
      </c>
      <c r="C20" s="35" t="s">
        <v>86</v>
      </c>
      <c r="D20" s="35">
        <v>5</v>
      </c>
    </row>
    <row r="21" spans="2:4" x14ac:dyDescent="0.3">
      <c r="B21" s="29" t="s">
        <v>57</v>
      </c>
      <c r="C21" s="35" t="s">
        <v>87</v>
      </c>
      <c r="D21" s="35">
        <v>2</v>
      </c>
    </row>
    <row r="22" spans="2:4" x14ac:dyDescent="0.3">
      <c r="B22" s="29" t="s">
        <v>60</v>
      </c>
      <c r="C22" s="35" t="s">
        <v>88</v>
      </c>
      <c r="D22" s="35">
        <v>15</v>
      </c>
    </row>
    <row r="23" spans="2:4" x14ac:dyDescent="0.3">
      <c r="B23" s="29" t="s">
        <v>57</v>
      </c>
      <c r="C23" s="35" t="s">
        <v>89</v>
      </c>
      <c r="D23" s="35">
        <v>3</v>
      </c>
    </row>
    <row r="24" spans="2:4" x14ac:dyDescent="0.3">
      <c r="B24" s="29" t="s">
        <v>54</v>
      </c>
      <c r="C24" s="35" t="s">
        <v>87</v>
      </c>
      <c r="D24" s="35">
        <v>19</v>
      </c>
    </row>
    <row r="25" spans="2:4" x14ac:dyDescent="0.3">
      <c r="B25" s="29" t="s">
        <v>57</v>
      </c>
      <c r="C25" s="35" t="s">
        <v>88</v>
      </c>
      <c r="D25" s="35">
        <v>12</v>
      </c>
    </row>
    <row r="26" spans="2:4" x14ac:dyDescent="0.3">
      <c r="B26" s="29" t="s">
        <v>66</v>
      </c>
      <c r="C26" s="35" t="s">
        <v>86</v>
      </c>
      <c r="D26" s="35">
        <v>10</v>
      </c>
    </row>
    <row r="27" spans="2:4" x14ac:dyDescent="0.3">
      <c r="B27" s="29" t="s">
        <v>68</v>
      </c>
      <c r="C27" s="35" t="s">
        <v>87</v>
      </c>
      <c r="D27" s="35">
        <v>1</v>
      </c>
    </row>
    <row r="28" spans="2:4" x14ac:dyDescent="0.3">
      <c r="B28" s="29" t="s">
        <v>54</v>
      </c>
      <c r="C28" s="35" t="s">
        <v>89</v>
      </c>
      <c r="D28" s="35">
        <v>5</v>
      </c>
    </row>
    <row r="29" spans="2:4" x14ac:dyDescent="0.3">
      <c r="B29" s="29" t="s">
        <v>62</v>
      </c>
      <c r="C29" s="35" t="s">
        <v>88</v>
      </c>
      <c r="D29" s="35">
        <v>3</v>
      </c>
    </row>
    <row r="30" spans="2:4" x14ac:dyDescent="0.3">
      <c r="B30" s="29" t="s">
        <v>62</v>
      </c>
      <c r="C30" s="35" t="s">
        <v>89</v>
      </c>
      <c r="D30" s="35">
        <v>22</v>
      </c>
    </row>
    <row r="31" spans="2:4" x14ac:dyDescent="0.3">
      <c r="B31" s="29" t="s">
        <v>64</v>
      </c>
      <c r="C31" s="35" t="s">
        <v>87</v>
      </c>
      <c r="D31" s="35">
        <v>12</v>
      </c>
    </row>
    <row r="32" spans="2:4" x14ac:dyDescent="0.3">
      <c r="B32" s="29" t="s">
        <v>66</v>
      </c>
      <c r="C32" s="35" t="s">
        <v>87</v>
      </c>
      <c r="D32" s="35">
        <v>5</v>
      </c>
    </row>
    <row r="33" spans="2:4" x14ac:dyDescent="0.3">
      <c r="B33" s="29" t="s">
        <v>68</v>
      </c>
      <c r="C33" s="35" t="s">
        <v>88</v>
      </c>
      <c r="D33" s="35">
        <v>2</v>
      </c>
    </row>
    <row r="34" spans="2:4" x14ac:dyDescent="0.3">
      <c r="B34" s="29" t="s">
        <v>70</v>
      </c>
      <c r="C34" s="35" t="s">
        <v>86</v>
      </c>
      <c r="D34" s="35">
        <v>18</v>
      </c>
    </row>
    <row r="35" spans="2:4" x14ac:dyDescent="0.3">
      <c r="B35" s="29" t="s">
        <v>72</v>
      </c>
      <c r="C35" s="35" t="s">
        <v>86</v>
      </c>
      <c r="D35" s="35">
        <v>12</v>
      </c>
    </row>
    <row r="36" spans="2:4" x14ac:dyDescent="0.3">
      <c r="B36" s="29" t="s">
        <v>74</v>
      </c>
      <c r="C36" s="35" t="s">
        <v>87</v>
      </c>
      <c r="D36" s="35">
        <v>10</v>
      </c>
    </row>
    <row r="37" spans="2:4" x14ac:dyDescent="0.3">
      <c r="B37" s="45"/>
      <c r="C37" s="46"/>
      <c r="D37" s="46"/>
    </row>
    <row r="39" spans="2:4" x14ac:dyDescent="0.3">
      <c r="B39" s="42" t="str">
        <f>B19</f>
        <v xml:space="preserve">Name </v>
      </c>
      <c r="C39" s="42" t="str">
        <f>C19</f>
        <v>Product</v>
      </c>
      <c r="D39" s="42" t="str">
        <f>D19</f>
        <v>Quantity</v>
      </c>
    </row>
    <row r="40" spans="2:4" x14ac:dyDescent="0.3">
      <c r="B40" s="28" t="s">
        <v>70</v>
      </c>
      <c r="C40" s="28" t="s">
        <v>86</v>
      </c>
      <c r="D40" s="28">
        <f>SUMIFS(D20:D36,B20:B36,B40,C20:C36,C40)</f>
        <v>18</v>
      </c>
    </row>
  </sheetData>
  <dataValidations count="3">
    <dataValidation type="list" allowBlank="1" showInputMessage="1" showErrorMessage="1" sqref="B16" xr:uid="{D7CAD231-E2C1-4B58-8887-9787A470C558}">
      <formula1>$B$3:$B$12</formula1>
    </dataValidation>
    <dataValidation type="list" allowBlank="1" showInputMessage="1" showErrorMessage="1" sqref="B40" xr:uid="{0713375D-832E-4814-9892-A7E038DFF0CC}">
      <formula1>$B$20:$B$36</formula1>
    </dataValidation>
    <dataValidation type="list" allowBlank="1" showInputMessage="1" showErrorMessage="1" sqref="C40" xr:uid="{09B61716-90A9-4D04-B076-430E6D253EC1}">
      <formula1>$C$20:$C$36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3E839-D839-4570-9F1F-A2AE083995E2}">
  <dimension ref="A1:F31"/>
  <sheetViews>
    <sheetView showGridLines="0" view="pageBreakPreview" topLeftCell="A4" zoomScale="160" zoomScaleNormal="100" zoomScaleSheetLayoutView="160" workbookViewId="0">
      <selection activeCell="K4" sqref="K4"/>
    </sheetView>
  </sheetViews>
  <sheetFormatPr defaultRowHeight="14.4" x14ac:dyDescent="0.3"/>
  <cols>
    <col min="2" max="2" width="16.21875" customWidth="1"/>
    <col min="3" max="3" width="11.88671875" customWidth="1"/>
    <col min="5" max="5" width="11.77734375" customWidth="1"/>
    <col min="6" max="6" width="15.77734375" customWidth="1"/>
  </cols>
  <sheetData>
    <row r="1" spans="1:6" x14ac:dyDescent="0.3">
      <c r="A1" s="50" t="s">
        <v>90</v>
      </c>
      <c r="B1" s="50" t="s">
        <v>80</v>
      </c>
      <c r="C1" s="50" t="s">
        <v>91</v>
      </c>
      <c r="D1" s="50" t="s">
        <v>92</v>
      </c>
      <c r="E1" s="50" t="s">
        <v>93</v>
      </c>
      <c r="F1" s="50" t="s">
        <v>94</v>
      </c>
    </row>
    <row r="2" spans="1:6" x14ac:dyDescent="0.3">
      <c r="A2" s="48" t="s">
        <v>95</v>
      </c>
      <c r="B2" s="48" t="s">
        <v>96</v>
      </c>
      <c r="C2" s="48" t="s">
        <v>97</v>
      </c>
      <c r="D2" s="49">
        <v>60000</v>
      </c>
      <c r="E2" s="48" t="s">
        <v>98</v>
      </c>
      <c r="F2" s="48" t="s">
        <v>99</v>
      </c>
    </row>
    <row r="3" spans="1:6" x14ac:dyDescent="0.3">
      <c r="A3" s="48" t="s">
        <v>100</v>
      </c>
      <c r="B3" s="48" t="s">
        <v>101</v>
      </c>
      <c r="C3" s="48" t="s">
        <v>97</v>
      </c>
      <c r="D3" s="49">
        <v>58000</v>
      </c>
      <c r="E3" s="48" t="s">
        <v>98</v>
      </c>
      <c r="F3" s="48" t="s">
        <v>102</v>
      </c>
    </row>
    <row r="4" spans="1:6" x14ac:dyDescent="0.3">
      <c r="A4" s="48" t="s">
        <v>103</v>
      </c>
      <c r="B4" s="48" t="s">
        <v>104</v>
      </c>
      <c r="C4" s="48" t="s">
        <v>105</v>
      </c>
      <c r="D4" s="49">
        <v>62000</v>
      </c>
      <c r="E4" s="48" t="s">
        <v>98</v>
      </c>
      <c r="F4" s="48" t="s">
        <v>106</v>
      </c>
    </row>
    <row r="5" spans="1:6" x14ac:dyDescent="0.3">
      <c r="A5" s="48" t="s">
        <v>107</v>
      </c>
      <c r="B5" s="48" t="s">
        <v>108</v>
      </c>
      <c r="C5" s="48" t="s">
        <v>109</v>
      </c>
      <c r="D5" s="49">
        <v>55000</v>
      </c>
      <c r="E5" s="48" t="s">
        <v>110</v>
      </c>
      <c r="F5" s="48" t="s">
        <v>99</v>
      </c>
    </row>
    <row r="6" spans="1:6" x14ac:dyDescent="0.3">
      <c r="A6" s="48" t="s">
        <v>111</v>
      </c>
      <c r="B6" s="48" t="s">
        <v>112</v>
      </c>
      <c r="C6" s="48" t="s">
        <v>113</v>
      </c>
      <c r="D6" s="49">
        <v>50000</v>
      </c>
      <c r="E6" s="48" t="s">
        <v>110</v>
      </c>
      <c r="F6" s="48" t="s">
        <v>102</v>
      </c>
    </row>
    <row r="7" spans="1:6" x14ac:dyDescent="0.3">
      <c r="A7" s="48" t="s">
        <v>114</v>
      </c>
      <c r="B7" s="48" t="s">
        <v>115</v>
      </c>
      <c r="C7" s="48" t="s">
        <v>113</v>
      </c>
      <c r="D7" s="49">
        <v>53000</v>
      </c>
      <c r="E7" s="48" t="s">
        <v>110</v>
      </c>
      <c r="F7" s="48" t="s">
        <v>106</v>
      </c>
    </row>
    <row r="8" spans="1:6" x14ac:dyDescent="0.3">
      <c r="A8" s="48" t="s">
        <v>116</v>
      </c>
      <c r="B8" s="48" t="s">
        <v>117</v>
      </c>
      <c r="C8" s="48" t="s">
        <v>105</v>
      </c>
      <c r="D8" s="49">
        <v>65000</v>
      </c>
      <c r="E8" s="48" t="s">
        <v>118</v>
      </c>
      <c r="F8" s="48" t="s">
        <v>99</v>
      </c>
    </row>
    <row r="9" spans="1:6" x14ac:dyDescent="0.3">
      <c r="A9" s="48" t="s">
        <v>119</v>
      </c>
      <c r="B9" s="48" t="s">
        <v>120</v>
      </c>
      <c r="C9" s="48" t="s">
        <v>121</v>
      </c>
      <c r="D9" s="49">
        <v>67000</v>
      </c>
      <c r="E9" s="48" t="s">
        <v>118</v>
      </c>
      <c r="F9" s="48" t="s">
        <v>102</v>
      </c>
    </row>
    <row r="10" spans="1:6" x14ac:dyDescent="0.3">
      <c r="A10" s="48" t="s">
        <v>122</v>
      </c>
      <c r="B10" s="48" t="s">
        <v>123</v>
      </c>
      <c r="C10" s="48" t="s">
        <v>124</v>
      </c>
      <c r="D10" s="49">
        <v>63000</v>
      </c>
      <c r="E10" s="48" t="s">
        <v>118</v>
      </c>
      <c r="F10" s="48" t="s">
        <v>106</v>
      </c>
    </row>
    <row r="11" spans="1:6" x14ac:dyDescent="0.3">
      <c r="A11" s="48" t="s">
        <v>125</v>
      </c>
      <c r="B11" s="48" t="s">
        <v>126</v>
      </c>
      <c r="C11" s="48" t="s">
        <v>127</v>
      </c>
      <c r="D11" s="49">
        <v>70000</v>
      </c>
      <c r="E11" s="48" t="s">
        <v>0</v>
      </c>
      <c r="F11" s="48" t="s">
        <v>99</v>
      </c>
    </row>
    <row r="12" spans="1:6" x14ac:dyDescent="0.3">
      <c r="A12" s="48" t="s">
        <v>128</v>
      </c>
      <c r="B12" s="48" t="s">
        <v>129</v>
      </c>
      <c r="C12" s="48" t="s">
        <v>130</v>
      </c>
      <c r="D12" s="49">
        <v>72000</v>
      </c>
      <c r="E12" s="48" t="s">
        <v>0</v>
      </c>
      <c r="F12" s="48" t="s">
        <v>102</v>
      </c>
    </row>
    <row r="13" spans="1:6" x14ac:dyDescent="0.3">
      <c r="A13" s="48" t="s">
        <v>131</v>
      </c>
      <c r="B13" s="48" t="s">
        <v>132</v>
      </c>
      <c r="C13" s="48" t="s">
        <v>133</v>
      </c>
      <c r="D13" s="49">
        <v>68000</v>
      </c>
      <c r="E13" s="48" t="s">
        <v>0</v>
      </c>
      <c r="F13" s="48" t="s">
        <v>106</v>
      </c>
    </row>
    <row r="14" spans="1:6" x14ac:dyDescent="0.3">
      <c r="A14" s="48" t="s">
        <v>134</v>
      </c>
      <c r="B14" s="48" t="s">
        <v>135</v>
      </c>
      <c r="C14" s="48" t="s">
        <v>136</v>
      </c>
      <c r="D14" s="49">
        <v>59000</v>
      </c>
      <c r="E14" s="48" t="s">
        <v>137</v>
      </c>
      <c r="F14" s="48" t="s">
        <v>99</v>
      </c>
    </row>
    <row r="15" spans="1:6" x14ac:dyDescent="0.3">
      <c r="A15" s="48" t="s">
        <v>138</v>
      </c>
      <c r="B15" s="48" t="s">
        <v>139</v>
      </c>
      <c r="C15" s="48" t="s">
        <v>140</v>
      </c>
      <c r="D15" s="49">
        <v>61000</v>
      </c>
      <c r="E15" s="48" t="s">
        <v>137</v>
      </c>
      <c r="F15" s="48" t="s">
        <v>102</v>
      </c>
    </row>
    <row r="16" spans="1:6" x14ac:dyDescent="0.3">
      <c r="A16" s="48" t="s">
        <v>141</v>
      </c>
      <c r="B16" s="48" t="s">
        <v>142</v>
      </c>
      <c r="C16" s="48" t="s">
        <v>143</v>
      </c>
      <c r="D16" s="49">
        <v>57000</v>
      </c>
      <c r="E16" s="48" t="s">
        <v>137</v>
      </c>
      <c r="F16" s="48" t="s">
        <v>106</v>
      </c>
    </row>
    <row r="17" spans="1:6" x14ac:dyDescent="0.3">
      <c r="A17" s="48" t="s">
        <v>144</v>
      </c>
      <c r="B17" s="48" t="s">
        <v>145</v>
      </c>
      <c r="C17" s="48" t="s">
        <v>146</v>
      </c>
      <c r="D17" s="49">
        <v>66000</v>
      </c>
      <c r="E17" s="48" t="s">
        <v>147</v>
      </c>
      <c r="F17" s="48" t="s">
        <v>99</v>
      </c>
    </row>
    <row r="18" spans="1:6" x14ac:dyDescent="0.3">
      <c r="A18" s="48" t="s">
        <v>148</v>
      </c>
      <c r="B18" s="48" t="s">
        <v>149</v>
      </c>
      <c r="C18" s="48" t="s">
        <v>150</v>
      </c>
      <c r="D18" s="49">
        <v>64000</v>
      </c>
      <c r="E18" s="48" t="s">
        <v>147</v>
      </c>
      <c r="F18" s="48" t="s">
        <v>102</v>
      </c>
    </row>
    <row r="19" spans="1:6" x14ac:dyDescent="0.3">
      <c r="A19" s="48" t="s">
        <v>151</v>
      </c>
      <c r="B19" s="48" t="s">
        <v>152</v>
      </c>
      <c r="C19" s="48" t="s">
        <v>153</v>
      </c>
      <c r="D19" s="49">
        <v>60000</v>
      </c>
      <c r="E19" s="48" t="s">
        <v>147</v>
      </c>
      <c r="F19" s="48" t="s">
        <v>106</v>
      </c>
    </row>
    <row r="20" spans="1:6" x14ac:dyDescent="0.3">
      <c r="A20" s="48" t="s">
        <v>154</v>
      </c>
      <c r="B20" s="48" t="s">
        <v>155</v>
      </c>
      <c r="C20" s="48" t="s">
        <v>109</v>
      </c>
      <c r="D20" s="49">
        <v>71000</v>
      </c>
      <c r="E20" s="48" t="s">
        <v>156</v>
      </c>
      <c r="F20" s="48" t="s">
        <v>99</v>
      </c>
    </row>
    <row r="21" spans="1:6" x14ac:dyDescent="0.3">
      <c r="A21" s="48" t="s">
        <v>157</v>
      </c>
      <c r="B21" s="48" t="s">
        <v>158</v>
      </c>
      <c r="C21" s="48" t="s">
        <v>105</v>
      </c>
      <c r="D21" s="49">
        <v>69000</v>
      </c>
      <c r="E21" s="48" t="s">
        <v>156</v>
      </c>
      <c r="F21" s="48" t="s">
        <v>102</v>
      </c>
    </row>
    <row r="22" spans="1:6" x14ac:dyDescent="0.3">
      <c r="A22" s="48" t="s">
        <v>159</v>
      </c>
      <c r="B22" s="48" t="s">
        <v>160</v>
      </c>
      <c r="C22" s="48" t="s">
        <v>97</v>
      </c>
      <c r="D22" s="49">
        <v>62500</v>
      </c>
      <c r="E22" s="48" t="s">
        <v>98</v>
      </c>
      <c r="F22" s="48" t="s">
        <v>106</v>
      </c>
    </row>
    <row r="23" spans="1:6" x14ac:dyDescent="0.3">
      <c r="A23" s="48" t="s">
        <v>161</v>
      </c>
      <c r="B23" s="48" t="s">
        <v>162</v>
      </c>
      <c r="C23" s="48" t="s">
        <v>113</v>
      </c>
      <c r="D23" s="49">
        <v>51500</v>
      </c>
      <c r="E23" s="48" t="s">
        <v>110</v>
      </c>
      <c r="F23" s="48" t="s">
        <v>99</v>
      </c>
    </row>
    <row r="24" spans="1:6" x14ac:dyDescent="0.3">
      <c r="A24" s="48" t="s">
        <v>163</v>
      </c>
      <c r="B24" s="48" t="s">
        <v>164</v>
      </c>
      <c r="C24" s="48" t="s">
        <v>153</v>
      </c>
      <c r="D24" s="49">
        <v>59000</v>
      </c>
      <c r="E24" s="48" t="s">
        <v>118</v>
      </c>
      <c r="F24" s="48" t="s">
        <v>102</v>
      </c>
    </row>
    <row r="25" spans="1:6" x14ac:dyDescent="0.3">
      <c r="A25" s="48" t="s">
        <v>165</v>
      </c>
      <c r="B25" s="48" t="s">
        <v>166</v>
      </c>
      <c r="C25" s="48" t="s">
        <v>121</v>
      </c>
      <c r="D25" s="49">
        <v>66000</v>
      </c>
      <c r="E25" s="48" t="s">
        <v>0</v>
      </c>
      <c r="F25" s="48" t="s">
        <v>106</v>
      </c>
    </row>
    <row r="26" spans="1:6" x14ac:dyDescent="0.3">
      <c r="A26" s="48" t="s">
        <v>167</v>
      </c>
      <c r="B26" s="48" t="s">
        <v>168</v>
      </c>
      <c r="C26" s="48" t="s">
        <v>133</v>
      </c>
      <c r="D26" s="49">
        <v>70000</v>
      </c>
      <c r="E26" s="48" t="s">
        <v>137</v>
      </c>
      <c r="F26" s="48" t="s">
        <v>99</v>
      </c>
    </row>
    <row r="27" spans="1:6" x14ac:dyDescent="0.3">
      <c r="A27" s="48" t="s">
        <v>169</v>
      </c>
      <c r="B27" s="48" t="s">
        <v>170</v>
      </c>
      <c r="C27" s="48" t="s">
        <v>171</v>
      </c>
      <c r="D27" s="49">
        <v>65000</v>
      </c>
      <c r="E27" s="48" t="s">
        <v>147</v>
      </c>
      <c r="F27" s="48" t="s">
        <v>102</v>
      </c>
    </row>
    <row r="28" spans="1:6" x14ac:dyDescent="0.3">
      <c r="A28" s="48" t="s">
        <v>172</v>
      </c>
      <c r="B28" s="48" t="s">
        <v>173</v>
      </c>
      <c r="C28" s="48" t="s">
        <v>146</v>
      </c>
      <c r="D28" s="49">
        <v>68500</v>
      </c>
      <c r="E28" s="48" t="s">
        <v>156</v>
      </c>
      <c r="F28" s="48" t="s">
        <v>106</v>
      </c>
    </row>
    <row r="29" spans="1:6" x14ac:dyDescent="0.3">
      <c r="A29" s="48" t="s">
        <v>174</v>
      </c>
      <c r="B29" s="48" t="s">
        <v>175</v>
      </c>
      <c r="C29" s="48" t="s">
        <v>136</v>
      </c>
      <c r="D29" s="49">
        <v>60500</v>
      </c>
      <c r="E29" s="48" t="s">
        <v>118</v>
      </c>
      <c r="F29" s="48" t="s">
        <v>99</v>
      </c>
    </row>
    <row r="30" spans="1:6" x14ac:dyDescent="0.3">
      <c r="A30" s="48" t="s">
        <v>176</v>
      </c>
      <c r="B30" s="48" t="s">
        <v>177</v>
      </c>
      <c r="C30" s="48" t="s">
        <v>140</v>
      </c>
      <c r="D30" s="49">
        <v>63500</v>
      </c>
      <c r="E30" s="48" t="s">
        <v>0</v>
      </c>
      <c r="F30" s="48" t="s">
        <v>102</v>
      </c>
    </row>
    <row r="31" spans="1:6" x14ac:dyDescent="0.3">
      <c r="A31" s="48" t="s">
        <v>178</v>
      </c>
      <c r="B31" s="48" t="s">
        <v>179</v>
      </c>
      <c r="C31" s="48" t="s">
        <v>130</v>
      </c>
      <c r="D31" s="49">
        <v>74000</v>
      </c>
      <c r="E31" s="48" t="s">
        <v>156</v>
      </c>
      <c r="F31" s="48" t="s">
        <v>106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E26EC-DE14-404F-A4E2-890B8D5F3D8B}">
  <dimension ref="A1"/>
  <sheetViews>
    <sheetView view="pageBreakPreview" topLeftCell="A31" zoomScaleNormal="66" zoomScaleSheetLayoutView="100" workbookViewId="0">
      <selection activeCell="K51" sqref="K51"/>
    </sheetView>
  </sheetViews>
  <sheetFormatPr defaultRowHeight="14.4" x14ac:dyDescent="0.3"/>
  <sheetData/>
  <pageMargins left="0.7" right="0.7" top="0.75" bottom="0.75" header="0.3" footer="0.3"/>
  <pageSetup scale="86" orientation="landscape" r:id="rId1"/>
  <colBreaks count="1" manualBreakCount="1">
    <brk id="16" max="1048575" man="1"/>
  </colBreaks>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ADF79-78C9-48C1-82A8-34A2BECAC374}">
  <dimension ref="A3:B20"/>
  <sheetViews>
    <sheetView workbookViewId="0">
      <selection activeCell="K4" sqref="K4"/>
    </sheetView>
  </sheetViews>
  <sheetFormatPr defaultRowHeight="14.4" x14ac:dyDescent="0.3"/>
  <cols>
    <col min="1" max="2" width="12.5546875" bestFit="1" customWidth="1"/>
  </cols>
  <sheetData>
    <row r="3" spans="1:2" x14ac:dyDescent="0.3">
      <c r="A3" s="23" t="s">
        <v>52</v>
      </c>
      <c r="B3" t="s">
        <v>180</v>
      </c>
    </row>
    <row r="4" spans="1:2" x14ac:dyDescent="0.3">
      <c r="A4" s="24" t="s">
        <v>153</v>
      </c>
      <c r="B4" s="47">
        <v>119000</v>
      </c>
    </row>
    <row r="5" spans="1:2" x14ac:dyDescent="0.3">
      <c r="A5" s="24" t="s">
        <v>127</v>
      </c>
      <c r="B5" s="47">
        <v>70000</v>
      </c>
    </row>
    <row r="6" spans="1:2" x14ac:dyDescent="0.3">
      <c r="A6" s="24" t="s">
        <v>113</v>
      </c>
      <c r="B6" s="47">
        <v>154500</v>
      </c>
    </row>
    <row r="7" spans="1:2" x14ac:dyDescent="0.3">
      <c r="A7" s="24" t="s">
        <v>136</v>
      </c>
      <c r="B7" s="47">
        <v>119500</v>
      </c>
    </row>
    <row r="8" spans="1:2" x14ac:dyDescent="0.3">
      <c r="A8" s="24" t="s">
        <v>133</v>
      </c>
      <c r="B8" s="47">
        <v>138000</v>
      </c>
    </row>
    <row r="9" spans="1:2" x14ac:dyDescent="0.3">
      <c r="A9" s="24" t="s">
        <v>140</v>
      </c>
      <c r="B9" s="47">
        <v>124500</v>
      </c>
    </row>
    <row r="10" spans="1:2" x14ac:dyDescent="0.3">
      <c r="A10" s="24" t="s">
        <v>150</v>
      </c>
      <c r="B10" s="47">
        <v>64000</v>
      </c>
    </row>
    <row r="11" spans="1:2" x14ac:dyDescent="0.3">
      <c r="A11" s="24" t="s">
        <v>109</v>
      </c>
      <c r="B11" s="47">
        <v>126000</v>
      </c>
    </row>
    <row r="12" spans="1:2" x14ac:dyDescent="0.3">
      <c r="A12" s="24" t="s">
        <v>146</v>
      </c>
      <c r="B12" s="47">
        <v>134500</v>
      </c>
    </row>
    <row r="13" spans="1:2" x14ac:dyDescent="0.3">
      <c r="A13" s="24" t="s">
        <v>130</v>
      </c>
      <c r="B13" s="47">
        <v>146000</v>
      </c>
    </row>
    <row r="14" spans="1:2" x14ac:dyDescent="0.3">
      <c r="A14" s="24" t="s">
        <v>124</v>
      </c>
      <c r="B14" s="47">
        <v>63000</v>
      </c>
    </row>
    <row r="15" spans="1:2" x14ac:dyDescent="0.3">
      <c r="A15" s="24" t="s">
        <v>171</v>
      </c>
      <c r="B15" s="47">
        <v>65000</v>
      </c>
    </row>
    <row r="16" spans="1:2" x14ac:dyDescent="0.3">
      <c r="A16" s="24" t="s">
        <v>143</v>
      </c>
      <c r="B16" s="47">
        <v>57000</v>
      </c>
    </row>
    <row r="17" spans="1:2" x14ac:dyDescent="0.3">
      <c r="A17" s="24" t="s">
        <v>121</v>
      </c>
      <c r="B17" s="47">
        <v>133000</v>
      </c>
    </row>
    <row r="18" spans="1:2" x14ac:dyDescent="0.3">
      <c r="A18" s="24" t="s">
        <v>105</v>
      </c>
      <c r="B18" s="47">
        <v>196000</v>
      </c>
    </row>
    <row r="19" spans="1:2" x14ac:dyDescent="0.3">
      <c r="A19" s="24" t="s">
        <v>97</v>
      </c>
      <c r="B19" s="47">
        <v>180500</v>
      </c>
    </row>
    <row r="20" spans="1:2" x14ac:dyDescent="0.3">
      <c r="A20" s="24" t="s">
        <v>53</v>
      </c>
      <c r="B20" s="47">
        <v>1890500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22E4-91FF-4E01-A70B-B99BB72CEA2D}">
  <dimension ref="A3:B11"/>
  <sheetViews>
    <sheetView topLeftCell="A4" workbookViewId="0">
      <selection activeCell="K4" sqref="K4"/>
    </sheetView>
  </sheetViews>
  <sheetFormatPr defaultRowHeight="14.4" x14ac:dyDescent="0.3"/>
  <cols>
    <col min="1" max="2" width="12.5546875" bestFit="1" customWidth="1"/>
  </cols>
  <sheetData>
    <row r="3" spans="1:2" x14ac:dyDescent="0.3">
      <c r="A3" s="23" t="s">
        <v>52</v>
      </c>
      <c r="B3" t="s">
        <v>180</v>
      </c>
    </row>
    <row r="4" spans="1:2" x14ac:dyDescent="0.3">
      <c r="A4" s="24" t="s">
        <v>98</v>
      </c>
      <c r="B4" s="47">
        <v>242500</v>
      </c>
    </row>
    <row r="5" spans="1:2" x14ac:dyDescent="0.3">
      <c r="A5" s="24" t="s">
        <v>110</v>
      </c>
      <c r="B5" s="47">
        <v>209500</v>
      </c>
    </row>
    <row r="6" spans="1:2" x14ac:dyDescent="0.3">
      <c r="A6" s="24" t="s">
        <v>147</v>
      </c>
      <c r="B6" s="47">
        <v>255000</v>
      </c>
    </row>
    <row r="7" spans="1:2" x14ac:dyDescent="0.3">
      <c r="A7" s="24" t="s">
        <v>156</v>
      </c>
      <c r="B7" s="47">
        <v>282500</v>
      </c>
    </row>
    <row r="8" spans="1:2" x14ac:dyDescent="0.3">
      <c r="A8" s="24" t="s">
        <v>118</v>
      </c>
      <c r="B8" s="47">
        <v>314500</v>
      </c>
    </row>
    <row r="9" spans="1:2" x14ac:dyDescent="0.3">
      <c r="A9" s="24" t="s">
        <v>137</v>
      </c>
      <c r="B9" s="47">
        <v>247000</v>
      </c>
    </row>
    <row r="10" spans="1:2" x14ac:dyDescent="0.3">
      <c r="A10" s="24" t="s">
        <v>0</v>
      </c>
      <c r="B10" s="47">
        <v>339500</v>
      </c>
    </row>
    <row r="11" spans="1:2" x14ac:dyDescent="0.3">
      <c r="A11" s="24" t="s">
        <v>53</v>
      </c>
      <c r="B11" s="47">
        <v>1890500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E43B-50F2-411E-A161-264AE72EF271}">
  <dimension ref="A3:B7"/>
  <sheetViews>
    <sheetView tabSelected="1" workbookViewId="0">
      <selection activeCell="T1" sqref="T1"/>
    </sheetView>
  </sheetViews>
  <sheetFormatPr defaultRowHeight="14.4" x14ac:dyDescent="0.3"/>
  <cols>
    <col min="1" max="2" width="12.5546875" bestFit="1" customWidth="1"/>
  </cols>
  <sheetData>
    <row r="3" spans="1:2" x14ac:dyDescent="0.3">
      <c r="A3" s="23" t="s">
        <v>52</v>
      </c>
      <c r="B3" t="s">
        <v>180</v>
      </c>
    </row>
    <row r="4" spans="1:2" x14ac:dyDescent="0.3">
      <c r="A4" s="24" t="s">
        <v>106</v>
      </c>
      <c r="B4" s="47">
        <v>634000</v>
      </c>
    </row>
    <row r="5" spans="1:2" x14ac:dyDescent="0.3">
      <c r="A5" s="24" t="s">
        <v>99</v>
      </c>
      <c r="B5" s="47">
        <v>628000</v>
      </c>
    </row>
    <row r="6" spans="1:2" x14ac:dyDescent="0.3">
      <c r="A6" s="24" t="s">
        <v>102</v>
      </c>
      <c r="B6" s="47">
        <v>628500</v>
      </c>
    </row>
    <row r="7" spans="1:2" x14ac:dyDescent="0.3">
      <c r="A7" s="24" t="s">
        <v>53</v>
      </c>
      <c r="B7" s="47">
        <v>1890500</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IF Formula</vt:lpstr>
      <vt:lpstr>Look up &amp; Sumifs</vt:lpstr>
      <vt:lpstr>Pivotable(data)</vt:lpstr>
      <vt:lpstr>Combined</vt:lpstr>
      <vt:lpstr>Country</vt:lpstr>
      <vt:lpstr>Department</vt:lpstr>
      <vt:lpstr>Product</vt:lpstr>
      <vt:lpstr>Combined!Print_Area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Zishan</dc:creator>
  <cp:lastModifiedBy>A Xishan</cp:lastModifiedBy>
  <cp:lastPrinted>2025-02-22T14:49:59Z</cp:lastPrinted>
  <dcterms:created xsi:type="dcterms:W3CDTF">2015-06-05T18:17:20Z</dcterms:created>
  <dcterms:modified xsi:type="dcterms:W3CDTF">2025-02-22T14:50:15Z</dcterms:modified>
</cp:coreProperties>
</file>