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E:\zexcel projects\"/>
    </mc:Choice>
  </mc:AlternateContent>
  <xr:revisionPtr revIDLastSave="0" documentId="13_ncr:1_{9FA89011-15E6-4796-85D5-899B58E37417}" xr6:coauthVersionLast="36" xr6:coauthVersionMax="36" xr10:uidLastSave="{00000000-0000-0000-0000-000000000000}"/>
  <bookViews>
    <workbookView xWindow="0" yWindow="0" windowWidth="20160" windowHeight="6660" tabRatio="821" xr2:uid="{8D917683-7457-455C-8242-BF67437F0FEE}"/>
  </bookViews>
  <sheets>
    <sheet name="choose" sheetId="20" r:id="rId1"/>
    <sheet name="vlk on multiplw sheets" sheetId="7" r:id="rId2"/>
    <sheet name="SUMIFS INDEX MATCH RJQ" sheetId="11" r:id="rId3"/>
    <sheet name="CONDITIONAL RAN" sheetId="18" r:id="rId4"/>
    <sheet name="virtual table" sheetId="21" r:id="rId5"/>
    <sheet name="offset-2" sheetId="9" r:id="rId6"/>
    <sheet name="DGET" sheetId="1" r:id="rId7"/>
    <sheet name="DSUM" sheetId="2" r:id="rId8"/>
    <sheet name="DAVEG" sheetId="3" r:id="rId9"/>
    <sheet name="DCOUNT AND A COUNT" sheetId="4" r:id="rId10"/>
    <sheet name="DPRODUCT" sheetId="5" r:id="rId11"/>
    <sheet name="DMAX" sheetId="6" r:id="rId12"/>
    <sheet name="OFF REAL USE" sheetId="10" r:id="rId13"/>
    <sheet name="ISBLANK" sheetId="12" r:id="rId14"/>
    <sheet name="COUNTINGWORLDS" sheetId="13" r:id="rId15"/>
    <sheet name="DISCOUNT" sheetId="14" r:id="rId16"/>
    <sheet name="DYNAMIC LIST" sheetId="15" r:id="rId17"/>
    <sheet name="HOLIDAYS" sheetId="16" r:id="rId18"/>
    <sheet name="CONDITIONAL FORMATING" sheetId="17" r:id="rId19"/>
    <sheet name="reverse vlookup" sheetId="22" r:id="rId20"/>
    <sheet name="PART 125" sheetId="23" r:id="rId21"/>
    <sheet name="PART 126" sheetId="24" r:id="rId22"/>
    <sheet name="CONCATE VLOKUP" sheetId="25" r:id="rId23"/>
    <sheet name="TEXTJOIN" sheetId="27" r:id="rId24"/>
    <sheet name="IFS" sheetId="26" r:id="rId25"/>
    <sheet name="MAXIF AND MINIF" sheetId="28" r:id="rId26"/>
    <sheet name="AGGREGATE FUNCTION" sheetId="31" r:id="rId27"/>
  </sheets>
  <definedNames>
    <definedName name="price_tab">'PART 125'!$A$1:$D$13</definedName>
    <definedName name="TABLE1">'vlk on multiplw sheets'!$A$2:$C$13</definedName>
    <definedName name="TABLE2">'vlk on multiplw sheets'!$F$2:$H$13</definedName>
    <definedName name="TABLE3">'vlk on multiplw sheets'!$K$2:$M$13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31" l="1"/>
  <c r="A4" i="31"/>
  <c r="A5" i="31"/>
  <c r="A6" i="31"/>
  <c r="A7" i="31"/>
  <c r="A8" i="31"/>
  <c r="A9" i="31"/>
  <c r="A10" i="31"/>
  <c r="A11" i="31"/>
  <c r="A12" i="31"/>
  <c r="A13" i="31"/>
  <c r="A14" i="31"/>
  <c r="A15" i="31"/>
  <c r="A16" i="31"/>
  <c r="A17" i="31"/>
  <c r="A18" i="31"/>
  <c r="A19" i="31"/>
  <c r="A20" i="31"/>
  <c r="A21" i="31"/>
  <c r="A22" i="31"/>
  <c r="A23" i="31"/>
  <c r="A24" i="31"/>
  <c r="A25" i="31"/>
  <c r="A26" i="31"/>
  <c r="A27" i="31"/>
  <c r="A28" i="31"/>
  <c r="A29" i="31"/>
  <c r="A30" i="31"/>
  <c r="A31" i="31"/>
  <c r="A32" i="31"/>
  <c r="A33" i="31"/>
  <c r="A34" i="31"/>
  <c r="A35" i="31"/>
  <c r="A36" i="31"/>
  <c r="A37" i="31"/>
  <c r="A38" i="31"/>
  <c r="A39" i="31"/>
  <c r="A40" i="31"/>
  <c r="A41" i="31"/>
  <c r="A42" i="31"/>
  <c r="A43" i="31"/>
  <c r="A44" i="31"/>
  <c r="A45" i="31"/>
  <c r="A46" i="31"/>
  <c r="A47" i="31"/>
  <c r="A48" i="31"/>
  <c r="A49" i="31"/>
  <c r="A50" i="31"/>
  <c r="A51" i="31"/>
  <c r="A52" i="31"/>
  <c r="A53" i="31"/>
  <c r="A54" i="31"/>
  <c r="A55" i="31"/>
  <c r="A56" i="31"/>
  <c r="A57" i="31"/>
  <c r="A58" i="31"/>
  <c r="A59" i="31"/>
  <c r="A60" i="31"/>
  <c r="A61" i="31"/>
  <c r="A62" i="31"/>
  <c r="A63" i="31"/>
  <c r="A64" i="31"/>
  <c r="A65" i="31"/>
  <c r="A66" i="31"/>
  <c r="A67" i="31"/>
  <c r="A68" i="31"/>
  <c r="A69" i="31"/>
  <c r="A70" i="31"/>
  <c r="A71" i="31"/>
  <c r="A72" i="31"/>
  <c r="A73" i="31"/>
  <c r="A74" i="31"/>
  <c r="A75" i="31"/>
  <c r="A76" i="31"/>
  <c r="A77" i="31"/>
  <c r="A78" i="31"/>
  <c r="A79" i="31"/>
  <c r="A80" i="31"/>
  <c r="A81" i="31"/>
  <c r="A82" i="31"/>
  <c r="A83" i="31"/>
  <c r="A84" i="31"/>
  <c r="A85" i="31"/>
  <c r="A86" i="31"/>
  <c r="A87" i="31"/>
  <c r="A88" i="31"/>
  <c r="A89" i="31"/>
  <c r="A90" i="31"/>
  <c r="A91" i="31"/>
  <c r="A92" i="31"/>
  <c r="A93" i="31"/>
  <c r="A94" i="31"/>
  <c r="A95" i="31"/>
  <c r="A96" i="31"/>
  <c r="A97" i="31"/>
  <c r="A98" i="31"/>
  <c r="A99" i="31"/>
  <c r="A100" i="31"/>
  <c r="A101" i="31"/>
  <c r="A102" i="31"/>
  <c r="A103" i="31"/>
  <c r="A104" i="31"/>
  <c r="A105" i="31"/>
  <c r="A106" i="31"/>
  <c r="A107" i="31"/>
  <c r="A108" i="31"/>
  <c r="A109" i="31"/>
  <c r="A110" i="31"/>
  <c r="A111" i="31"/>
  <c r="A112" i="31"/>
  <c r="A113" i="31"/>
  <c r="A114" i="31"/>
  <c r="A115" i="31"/>
  <c r="A116" i="31"/>
  <c r="A117" i="31"/>
  <c r="A2" i="31"/>
  <c r="G2" i="28"/>
  <c r="C3" i="26"/>
  <c r="C4" i="26"/>
  <c r="C5" i="26"/>
  <c r="C6" i="26"/>
  <c r="C2" i="26"/>
  <c r="C3" i="27"/>
  <c r="C4" i="27"/>
  <c r="C5" i="27"/>
  <c r="C6" i="27"/>
  <c r="C2" i="27"/>
  <c r="J9" i="25" a="1"/>
  <c r="J9" i="25"/>
  <c r="I6" i="25" a="1"/>
  <c r="I6" i="25" s="1"/>
  <c r="I2" i="25" a="1"/>
  <c r="I2" i="25" s="1"/>
  <c r="H2" i="24"/>
  <c r="A3" i="24"/>
  <c r="A4" i="24"/>
  <c r="A5" i="24"/>
  <c r="A6" i="24"/>
  <c r="A7" i="24"/>
  <c r="A8" i="24"/>
  <c r="A2" i="24"/>
  <c r="J3" i="23"/>
  <c r="J4" i="23"/>
  <c r="J5" i="23"/>
  <c r="J6" i="23"/>
  <c r="J7" i="23"/>
  <c r="J8" i="23"/>
  <c r="J9" i="23"/>
  <c r="J10" i="23"/>
  <c r="J11" i="23"/>
  <c r="J12" i="23"/>
  <c r="J13" i="23"/>
  <c r="J2" i="23"/>
  <c r="I2" i="23"/>
  <c r="I3" i="23"/>
  <c r="I4" i="23"/>
  <c r="I5" i="23"/>
  <c r="I6" i="23"/>
  <c r="I7" i="23"/>
  <c r="I8" i="23"/>
  <c r="I9" i="23"/>
  <c r="I10" i="23"/>
  <c r="I11" i="23"/>
  <c r="I12" i="23"/>
  <c r="I13" i="23"/>
  <c r="H2" i="23"/>
  <c r="H3" i="23"/>
  <c r="H4" i="23"/>
  <c r="H5" i="23"/>
  <c r="H6" i="23"/>
  <c r="H7" i="23"/>
  <c r="H8" i="23"/>
  <c r="H9" i="23"/>
  <c r="H10" i="23"/>
  <c r="H11" i="23"/>
  <c r="H12" i="23"/>
  <c r="H13" i="23"/>
  <c r="I4" i="22"/>
  <c r="I5" i="22"/>
  <c r="I6" i="22"/>
  <c r="I3" i="22"/>
  <c r="G2" i="21"/>
  <c r="H2" i="21"/>
  <c r="I2" i="21"/>
  <c r="J2" i="21"/>
  <c r="K2" i="21"/>
  <c r="G3" i="21"/>
  <c r="H3" i="21"/>
  <c r="I3" i="21"/>
  <c r="J3" i="21"/>
  <c r="K3" i="21"/>
  <c r="G4" i="21"/>
  <c r="H4" i="21"/>
  <c r="I4" i="21"/>
  <c r="J4" i="21"/>
  <c r="K4" i="21"/>
  <c r="G5" i="21"/>
  <c r="H5" i="21"/>
  <c r="I5" i="21"/>
  <c r="J5" i="21"/>
  <c r="K5" i="21"/>
  <c r="G6" i="21"/>
  <c r="H6" i="21"/>
  <c r="I6" i="21"/>
  <c r="J6" i="21"/>
  <c r="K6" i="21"/>
  <c r="G7" i="21"/>
  <c r="H7" i="21"/>
  <c r="I7" i="21"/>
  <c r="J7" i="21"/>
  <c r="K7" i="21"/>
  <c r="G8" i="21"/>
  <c r="H8" i="21"/>
  <c r="I8" i="21"/>
  <c r="J8" i="21"/>
  <c r="K8" i="21"/>
  <c r="G9" i="21"/>
  <c r="H9" i="21"/>
  <c r="I9" i="21"/>
  <c r="J9" i="21"/>
  <c r="K9" i="21"/>
  <c r="G10" i="21"/>
  <c r="H10" i="21"/>
  <c r="I10" i="21"/>
  <c r="J10" i="21"/>
  <c r="K10" i="21"/>
  <c r="G11" i="21"/>
  <c r="H11" i="21"/>
  <c r="I11" i="21"/>
  <c r="J11" i="21"/>
  <c r="K11" i="21"/>
  <c r="J1" i="21"/>
  <c r="K1" i="21"/>
  <c r="I1" i="21"/>
  <c r="H1" i="21"/>
  <c r="G1" i="21"/>
  <c r="D4" i="20"/>
  <c r="D4" i="18"/>
  <c r="D5" i="18"/>
  <c r="D6" i="18"/>
  <c r="D7" i="18"/>
  <c r="D8" i="18"/>
  <c r="D9" i="18"/>
  <c r="D10" i="18"/>
  <c r="D11" i="18"/>
  <c r="D3" i="18"/>
  <c r="E4" i="15"/>
  <c r="E5" i="15"/>
  <c r="E6" i="15"/>
  <c r="E7" i="15"/>
  <c r="E3" i="15"/>
  <c r="D4" i="14"/>
  <c r="D5" i="14"/>
  <c r="D6" i="14"/>
  <c r="D7" i="14"/>
  <c r="D8" i="14"/>
  <c r="D9" i="14"/>
  <c r="D10" i="14"/>
  <c r="D11" i="14"/>
  <c r="D3" i="14"/>
  <c r="B4" i="13"/>
  <c r="B5" i="13"/>
  <c r="B3" i="13"/>
  <c r="G3" i="12"/>
  <c r="G4" i="12"/>
  <c r="G5" i="12"/>
  <c r="G6" i="12"/>
  <c r="G7" i="12"/>
  <c r="G8" i="12"/>
  <c r="G9" i="12"/>
  <c r="G10" i="12"/>
  <c r="G11" i="12"/>
  <c r="G12" i="12"/>
  <c r="G13" i="12"/>
  <c r="G2" i="12"/>
  <c r="D4" i="12"/>
  <c r="D5" i="12"/>
  <c r="D6" i="12"/>
  <c r="D7" i="12"/>
  <c r="D8" i="12"/>
  <c r="D3" i="12"/>
  <c r="I3" i="11" a="1"/>
  <c r="I3" i="11" s="1"/>
  <c r="E2" i="10"/>
  <c r="E15" i="9" a="1"/>
  <c r="E15" i="9" s="1"/>
  <c r="E2" i="9" a="1"/>
  <c r="E2" i="9" s="1"/>
  <c r="P6" i="7"/>
  <c r="P5" i="7"/>
  <c r="J20" i="2"/>
  <c r="I10" i="6"/>
  <c r="I5" i="6"/>
  <c r="O12" i="6"/>
  <c r="O11" i="6"/>
  <c r="F4" i="5"/>
  <c r="F3" i="5"/>
  <c r="J2" i="4"/>
  <c r="I2" i="3"/>
  <c r="L17" i="2"/>
  <c r="M17" i="2"/>
  <c r="L11" i="2"/>
  <c r="M11" i="2"/>
  <c r="K11" i="2"/>
  <c r="L2" i="2"/>
  <c r="K2" i="2"/>
  <c r="M2" i="2"/>
  <c r="J2" i="2"/>
  <c r="H2" i="1"/>
  <c r="H10" i="1"/>
  <c r="I2" i="1"/>
  <c r="J2" i="1"/>
  <c r="K2" i="1"/>
  <c r="J18" i="1" l="1"/>
  <c r="K18" i="1"/>
  <c r="I18" i="1"/>
  <c r="D7" i="31" l="1"/>
  <c r="D8" i="31"/>
  <c r="D9" i="31"/>
  <c r="E4" i="16" l="1"/>
  <c r="E5" i="16"/>
  <c r="E6" i="16"/>
  <c r="E7" i="16"/>
  <c r="E8" i="16"/>
  <c r="E9" i="16"/>
  <c r="E10" i="16"/>
  <c r="E11" i="16"/>
  <c r="E12" i="16"/>
  <c r="E13" i="16"/>
  <c r="E14" i="16"/>
  <c r="E3" i="16"/>
  <c r="D3" i="11" l="1"/>
  <c r="D4" i="11"/>
  <c r="D5" i="11"/>
  <c r="D6" i="11"/>
  <c r="D7" i="11"/>
  <c r="D8" i="11"/>
  <c r="D9" i="11"/>
  <c r="D10" i="11"/>
  <c r="D11" i="11"/>
  <c r="D12" i="11"/>
  <c r="D2" i="11"/>
</calcChain>
</file>

<file path=xl/sharedStrings.xml><?xml version="1.0" encoding="utf-8"?>
<sst xmlns="http://schemas.openxmlformats.org/spreadsheetml/2006/main" count="814" uniqueCount="352">
  <si>
    <t>STUDENT ID</t>
  </si>
  <si>
    <t>COURSE</t>
  </si>
  <si>
    <t>STUDENT</t>
  </si>
  <si>
    <t>TOTAL FEES</t>
  </si>
  <si>
    <t>BALANCE FEES</t>
  </si>
  <si>
    <t>M101</t>
  </si>
  <si>
    <t>TALLY</t>
  </si>
  <si>
    <t>RAVI VERMA</t>
  </si>
  <si>
    <t>M102</t>
  </si>
  <si>
    <t>M103</t>
  </si>
  <si>
    <t>M104</t>
  </si>
  <si>
    <t>M105</t>
  </si>
  <si>
    <t>M106</t>
  </si>
  <si>
    <t>M107</t>
  </si>
  <si>
    <t>M108</t>
  </si>
  <si>
    <t>M109</t>
  </si>
  <si>
    <t>M110</t>
  </si>
  <si>
    <t>EXCEL</t>
  </si>
  <si>
    <t>PHOTOSHOP</t>
  </si>
  <si>
    <t>SAURAJ SINGH</t>
  </si>
  <si>
    <t>ANIL RAJSEKAR</t>
  </si>
  <si>
    <t>VINAY ANAND</t>
  </si>
  <si>
    <t>RAM VERMA</t>
  </si>
  <si>
    <t>SHANAR HIND</t>
  </si>
  <si>
    <t>SHIAOB HAN</t>
  </si>
  <si>
    <t>ZARIN SKAIKH</t>
  </si>
  <si>
    <t>RAM SINGH</t>
  </si>
  <si>
    <t>SURAJ SHARMA</t>
  </si>
  <si>
    <t>FIELD</t>
  </si>
  <si>
    <t>CRITERIA</t>
  </si>
  <si>
    <t>REVERSE</t>
  </si>
  <si>
    <t xml:space="preserve">WE CANT V.DRAG </t>
  </si>
  <si>
    <t>DUPLICATE AND 2 CRITERIS</t>
  </si>
  <si>
    <t>PRODUCT</t>
  </si>
  <si>
    <t>QTY</t>
  </si>
  <si>
    <t>AMOUNT</t>
  </si>
  <si>
    <t>TOTAL</t>
  </si>
  <si>
    <t>DISCOUNT</t>
  </si>
  <si>
    <t>KEYBOARD</t>
  </si>
  <si>
    <t>MOUSE</t>
  </si>
  <si>
    <t>PENDRIVE</t>
  </si>
  <si>
    <t>LCD</t>
  </si>
  <si>
    <t>HARDDISK</t>
  </si>
  <si>
    <t>CPU</t>
  </si>
  <si>
    <t>&gt;5</t>
  </si>
  <si>
    <t>&gt;5000</t>
  </si>
  <si>
    <t>AREA</t>
  </si>
  <si>
    <t>SALES</t>
  </si>
  <si>
    <t>DELHI</t>
  </si>
  <si>
    <t>MUMBAI</t>
  </si>
  <si>
    <t>PUNE</t>
  </si>
  <si>
    <t>EMPLOYEE NAME</t>
  </si>
  <si>
    <t>DESG</t>
  </si>
  <si>
    <t>GENDER</t>
  </si>
  <si>
    <t>ABSENT DAYS</t>
  </si>
  <si>
    <t>SURAJ SINGH</t>
  </si>
  <si>
    <t>ANIL</t>
  </si>
  <si>
    <t>RAM</t>
  </si>
  <si>
    <t>VINAY</t>
  </si>
  <si>
    <t>SHANAR</t>
  </si>
  <si>
    <t>SHOAIB</t>
  </si>
  <si>
    <t>ZARIN</t>
  </si>
  <si>
    <t>MANAGER</t>
  </si>
  <si>
    <t>SUPERVISOR</t>
  </si>
  <si>
    <t>CLERK</t>
  </si>
  <si>
    <t>MALE</t>
  </si>
  <si>
    <t>FEMALE</t>
  </si>
  <si>
    <t>COUNTING</t>
  </si>
  <si>
    <t>Data1</t>
  </si>
  <si>
    <t>PRODUCT ID</t>
  </si>
  <si>
    <t>QUANTITY</t>
  </si>
  <si>
    <t>HEADPHONE</t>
  </si>
  <si>
    <t>HDD</t>
  </si>
  <si>
    <t>SSD</t>
  </si>
  <si>
    <t>LED</t>
  </si>
  <si>
    <t>ENTER PRODUCT ID</t>
  </si>
  <si>
    <t>DATE</t>
  </si>
  <si>
    <t>ITEM</t>
  </si>
  <si>
    <t>QUANTITY SOLD</t>
  </si>
  <si>
    <t>item1</t>
  </si>
  <si>
    <t>item2</t>
  </si>
  <si>
    <t>item3</t>
  </si>
  <si>
    <t>item4</t>
  </si>
  <si>
    <t>item5</t>
  </si>
  <si>
    <t>item6</t>
  </si>
  <si>
    <t>item7</t>
  </si>
  <si>
    <t>item8</t>
  </si>
  <si>
    <t>LAST 6 DAYS SUM</t>
  </si>
  <si>
    <t>DYNAMIC</t>
  </si>
  <si>
    <t>LAST 6 SAYS SUM</t>
  </si>
  <si>
    <t>SELECT MONTH</t>
  </si>
  <si>
    <t>NEXT 3 MONTH TOTAL</t>
  </si>
  <si>
    <t>MAY</t>
  </si>
  <si>
    <t>MONTH</t>
  </si>
  <si>
    <t>JAN</t>
  </si>
  <si>
    <t>FEB</t>
  </si>
  <si>
    <t>MAR</t>
  </si>
  <si>
    <t>APR</t>
  </si>
  <si>
    <t>JUN</t>
  </si>
  <si>
    <t>JUL</t>
  </si>
  <si>
    <t>AUG</t>
  </si>
  <si>
    <t>RATE</t>
  </si>
  <si>
    <t>ITEM1</t>
  </si>
  <si>
    <t>ITEM3</t>
  </si>
  <si>
    <t>ITEM2</t>
  </si>
  <si>
    <t>SELECT ITEM</t>
  </si>
  <si>
    <t>CATEGORY</t>
  </si>
  <si>
    <t>Practical use of ISBlank Formula</t>
  </si>
  <si>
    <t>Values</t>
  </si>
  <si>
    <t>Number</t>
  </si>
  <si>
    <t>Policy ID</t>
  </si>
  <si>
    <t>Preminum Amount</t>
  </si>
  <si>
    <t>Date</t>
  </si>
  <si>
    <t>Status</t>
  </si>
  <si>
    <t>Blank</t>
  </si>
  <si>
    <t>Counting Words</t>
  </si>
  <si>
    <t>Name</t>
  </si>
  <si>
    <t>Rajiv              Singh   sdfds</t>
  </si>
  <si>
    <t xml:space="preserve">Shashank     Mehta  </t>
  </si>
  <si>
    <t>Mr.   Sandeep   Sinha</t>
  </si>
  <si>
    <t>REAL JOB/INTERVIEW QUESTION</t>
  </si>
  <si>
    <t>Employee</t>
  </si>
  <si>
    <t>Desg</t>
  </si>
  <si>
    <t>Salary</t>
  </si>
  <si>
    <t>Bonus</t>
  </si>
  <si>
    <t>Raj</t>
  </si>
  <si>
    <t>Manager</t>
  </si>
  <si>
    <t>Vinod</t>
  </si>
  <si>
    <t>Supervisor</t>
  </si>
  <si>
    <t>Ravi</t>
  </si>
  <si>
    <t>Cleark</t>
  </si>
  <si>
    <t>Vikas</t>
  </si>
  <si>
    <t>Anil</t>
  </si>
  <si>
    <t>Rajiv</t>
  </si>
  <si>
    <t>Akash</t>
  </si>
  <si>
    <t>Sanjiv</t>
  </si>
  <si>
    <t>Get Dynamic List from Index Formula</t>
  </si>
  <si>
    <t>DYNAMIC LIST</t>
  </si>
  <si>
    <t>Cricket</t>
  </si>
  <si>
    <t>FootBall</t>
  </si>
  <si>
    <t>Kabbadi</t>
  </si>
  <si>
    <t>MS Dhoni</t>
  </si>
  <si>
    <t>Lionel Messi</t>
  </si>
  <si>
    <t>Ajay Thakur</t>
  </si>
  <si>
    <t>Sachin</t>
  </si>
  <si>
    <t>Cristiano Ronaldo</t>
  </si>
  <si>
    <t>Maninder Singh</t>
  </si>
  <si>
    <t>Virat</t>
  </si>
  <si>
    <t>Thomas Muller</t>
  </si>
  <si>
    <t>Deepak Nivas Hooda</t>
  </si>
  <si>
    <t>Rohit</t>
  </si>
  <si>
    <t>Willian</t>
  </si>
  <si>
    <t>Pardeep Narwal</t>
  </si>
  <si>
    <t>Gautam</t>
  </si>
  <si>
    <t>David Silva</t>
  </si>
  <si>
    <t>Amit Hooda</t>
  </si>
  <si>
    <t>Highlight Saturday, Sunday Using Conditional formatting</t>
  </si>
  <si>
    <t>Item</t>
  </si>
  <si>
    <t>Quantity Sold</t>
  </si>
  <si>
    <t>Item1</t>
  </si>
  <si>
    <t>Item2</t>
  </si>
  <si>
    <t>Item3</t>
  </si>
  <si>
    <t>Item4</t>
  </si>
  <si>
    <t>Item5</t>
  </si>
  <si>
    <t>Item6</t>
  </si>
  <si>
    <t>Item7</t>
  </si>
  <si>
    <t>Item8</t>
  </si>
  <si>
    <t>Item9</t>
  </si>
  <si>
    <t>Item10</t>
  </si>
  <si>
    <t>Item11</t>
  </si>
  <si>
    <t>Item12</t>
  </si>
  <si>
    <t>Full Name</t>
  </si>
  <si>
    <t>Trial Test</t>
  </si>
  <si>
    <t>Test</t>
  </si>
  <si>
    <t xml:space="preserve">Highlight </t>
  </si>
  <si>
    <t>Beginning With</t>
  </si>
  <si>
    <t>JINKO FINAL TEST M TRIAL TEST</t>
  </si>
  <si>
    <t>Raj Pandey</t>
  </si>
  <si>
    <t>P</t>
  </si>
  <si>
    <t>SE JYDA MILE WO HIGHLIGH KRO</t>
  </si>
  <si>
    <t>Ravi Pandey</t>
  </si>
  <si>
    <t>Vikas Shankar</t>
  </si>
  <si>
    <t>Shilpa Lal</t>
  </si>
  <si>
    <t>Ranjan Dutta</t>
  </si>
  <si>
    <t>Priyanaka Modi</t>
  </si>
  <si>
    <t>Ankita  Singhi</t>
  </si>
  <si>
    <t>Manas Jana</t>
  </si>
  <si>
    <t>Pritam Dey</t>
  </si>
  <si>
    <t>Raju Gupta</t>
  </si>
  <si>
    <t>Biprotip Ghosh</t>
  </si>
  <si>
    <t>Danish Ahmed</t>
  </si>
  <si>
    <t>Sajida Malik</t>
  </si>
  <si>
    <t>CONDITIONAL RANK</t>
  </si>
  <si>
    <t>RANK</t>
  </si>
  <si>
    <t>Product</t>
  </si>
  <si>
    <t>Netman</t>
  </si>
  <si>
    <t>Ratman</t>
  </si>
  <si>
    <t>Hitman</t>
  </si>
  <si>
    <t>Antman</t>
  </si>
  <si>
    <t>Spiderman</t>
  </si>
  <si>
    <t>Batman</t>
  </si>
  <si>
    <t>COUNT</t>
  </si>
  <si>
    <t>Thor</t>
  </si>
  <si>
    <t>AVG</t>
  </si>
  <si>
    <t>Superman</t>
  </si>
  <si>
    <t>MIN</t>
  </si>
  <si>
    <t>SUM</t>
  </si>
  <si>
    <t>Ironman</t>
  </si>
  <si>
    <t>MAX</t>
  </si>
  <si>
    <t>SELECT FUNCTION</t>
  </si>
  <si>
    <t>Shaktimaan</t>
  </si>
  <si>
    <t>Sales</t>
  </si>
  <si>
    <t>Salesman</t>
  </si>
  <si>
    <t>South City</t>
  </si>
  <si>
    <t>Tigerbalm</t>
  </si>
  <si>
    <t>West City</t>
  </si>
  <si>
    <t>Zandubalm</t>
  </si>
  <si>
    <t>North City</t>
  </si>
  <si>
    <t>Toothbrush</t>
  </si>
  <si>
    <t>Iodex</t>
  </si>
  <si>
    <t>Toothpaste</t>
  </si>
  <si>
    <t>Product ID</t>
  </si>
  <si>
    <t>Zone</t>
  </si>
  <si>
    <t>INDEX AND MATCH</t>
  </si>
  <si>
    <t>1100-467</t>
  </si>
  <si>
    <t>Ghaziabad</t>
  </si>
  <si>
    <t>1100012322,90,76777</t>
  </si>
  <si>
    <t>1100-212</t>
  </si>
  <si>
    <t>85,1100012321,89</t>
  </si>
  <si>
    <t>1100-090</t>
  </si>
  <si>
    <t>Mumbai</t>
  </si>
  <si>
    <t>1100012320,345,90</t>
  </si>
  <si>
    <t>1100-345</t>
  </si>
  <si>
    <t>Bhopal</t>
  </si>
  <si>
    <t>1100-987</t>
  </si>
  <si>
    <t>1520, 1100012318</t>
  </si>
  <si>
    <t>1100-230</t>
  </si>
  <si>
    <t>Bangluru</t>
  </si>
  <si>
    <t>1100012317,0</t>
  </si>
  <si>
    <t>1100-568</t>
  </si>
  <si>
    <t>1100012316,234,3</t>
  </si>
  <si>
    <t>1100-453</t>
  </si>
  <si>
    <t>Delhi</t>
  </si>
  <si>
    <t>1100-324</t>
  </si>
  <si>
    <t>1100-236</t>
  </si>
  <si>
    <t>1100012313,1123121,23</t>
  </si>
  <si>
    <t>1100-235</t>
  </si>
  <si>
    <t>1100-234</t>
  </si>
  <si>
    <t>1100012311,11234901,11</t>
  </si>
  <si>
    <t>Price</t>
  </si>
  <si>
    <t>Branch</t>
  </si>
  <si>
    <t>Tally</t>
  </si>
  <si>
    <t>Anil Kumar</t>
  </si>
  <si>
    <t>Excel</t>
  </si>
  <si>
    <t>Raj Jadhav</t>
  </si>
  <si>
    <t>Vikas Singh</t>
  </si>
  <si>
    <t>Ajay Sharma</t>
  </si>
  <si>
    <t>Paid Fees</t>
  </si>
  <si>
    <t>Course</t>
  </si>
  <si>
    <t>Jadhav</t>
  </si>
  <si>
    <t>Shukla</t>
  </si>
  <si>
    <t>Singh</t>
  </si>
  <si>
    <t>Rajesh</t>
    <phoneticPr fontId="0"/>
  </si>
  <si>
    <t>Kumar</t>
  </si>
  <si>
    <t>Pandey</t>
  </si>
  <si>
    <t>Singhaniya</t>
    <phoneticPr fontId="0"/>
  </si>
  <si>
    <t>Pandey</t>
    <phoneticPr fontId="0"/>
  </si>
  <si>
    <t>Ravi</t>
    <phoneticPr fontId="0"/>
  </si>
  <si>
    <t>Shankar</t>
    <phoneticPr fontId="0"/>
  </si>
  <si>
    <t>Total Salary</t>
  </si>
  <si>
    <t>LastName</t>
  </si>
  <si>
    <t>FirstName</t>
  </si>
  <si>
    <t>Q.3</t>
    <phoneticPr fontId="0"/>
  </si>
  <si>
    <t>RajeshKumar</t>
  </si>
  <si>
    <t>Name</t>
    <phoneticPr fontId="0"/>
  </si>
  <si>
    <t>Q.2</t>
    <phoneticPr fontId="0"/>
  </si>
  <si>
    <t>Tiwari</t>
    <phoneticPr fontId="0"/>
  </si>
  <si>
    <t>Verma</t>
  </si>
  <si>
    <t>Ravi Verma</t>
  </si>
  <si>
    <t>Q.1</t>
    <phoneticPr fontId="0"/>
  </si>
  <si>
    <t>TotalSalary</t>
  </si>
  <si>
    <t>Dull</t>
  </si>
  <si>
    <t>Simran</t>
  </si>
  <si>
    <t>&lt;</t>
  </si>
  <si>
    <t>Good</t>
  </si>
  <si>
    <t>Average</t>
  </si>
  <si>
    <t>&gt;=</t>
  </si>
  <si>
    <t>Best</t>
  </si>
  <si>
    <t>Ajay</t>
  </si>
  <si>
    <t>Performance</t>
  </si>
  <si>
    <t>Crietria</t>
  </si>
  <si>
    <t>Qty</t>
  </si>
  <si>
    <t>TEXT JOIN</t>
  </si>
  <si>
    <t>East</t>
  </si>
  <si>
    <t>Ramraje</t>
  </si>
  <si>
    <t>North</t>
  </si>
  <si>
    <t>Shantnu</t>
  </si>
  <si>
    <t>Ram</t>
  </si>
  <si>
    <t>West</t>
  </si>
  <si>
    <t>Sandeep</t>
  </si>
  <si>
    <t>Priya</t>
  </si>
  <si>
    <t>Shital</t>
  </si>
  <si>
    <t>Anvi</t>
  </si>
  <si>
    <t>South</t>
  </si>
  <si>
    <t>CITY</t>
  </si>
  <si>
    <t>Proejct Name</t>
  </si>
  <si>
    <t>S.No.</t>
  </si>
  <si>
    <t>ABSENT</t>
  </si>
  <si>
    <t>CELL WHERE FUCNTION IS APPLIED</t>
  </si>
  <si>
    <t xml:space="preserve">FUCNTION </t>
  </si>
  <si>
    <t>APPLIED</t>
  </si>
  <si>
    <t>THIS IS USING DSUM</t>
  </si>
  <si>
    <t xml:space="preserve">THIS IS USING </t>
  </si>
  <si>
    <t>SUMIFS</t>
  </si>
  <si>
    <t xml:space="preserve">HERE YOU </t>
  </si>
  <si>
    <t xml:space="preserve">CAN </t>
  </si>
  <si>
    <t xml:space="preserve">SEE THE </t>
  </si>
  <si>
    <t>COMPLICATED</t>
  </si>
  <si>
    <t xml:space="preserve">THINGS IN </t>
  </si>
  <si>
    <t>BUT NOT IN DSUM</t>
  </si>
  <si>
    <t>SHAVAIZ</t>
  </si>
  <si>
    <t>IT HELPS US TO DO PRODUCTS</t>
  </si>
  <si>
    <t xml:space="preserve">BUT IF WE HAVE SAME PRODUCT WHILE PRODUCT </t>
  </si>
  <si>
    <t>IT WILL GIVE SAME RESULT</t>
  </si>
  <si>
    <t>AND IF ADD ANOTHER MOUSE THEN ALSO</t>
  </si>
  <si>
    <t xml:space="preserve">UNTIL OR UNLESS WE DO NOT MENTION ANY </t>
  </si>
  <si>
    <t xml:space="preserve">OTHER UNIQUE PRODUCT </t>
  </si>
  <si>
    <t>IN THIS CASE IT WILL TAKE ALL THE VALUES</t>
  </si>
  <si>
    <t>TO THE PROUCT MOUSE AND TAKE ALL THE VALUES</t>
  </si>
  <si>
    <t>LIKE IN THIS CASE</t>
  </si>
  <si>
    <t>FOR EX . MOUSE = 3 * 2 * 3 =  18</t>
  </si>
  <si>
    <t>IT WILL GIVE US PRODUCT AS 18  SAME</t>
  </si>
  <si>
    <t>TO THE PRODUCT KEYBOARD AND THEN  WILL PRODUCT OF THEM</t>
  </si>
  <si>
    <t>DMIN</t>
  </si>
  <si>
    <t>DMAX</t>
  </si>
  <si>
    <t>TABLE1</t>
  </si>
  <si>
    <t>YOU CAN CHANGE MONTHS HERE</t>
  </si>
  <si>
    <t>DROP DOWN LIST</t>
  </si>
  <si>
    <t xml:space="preserve">real </t>
  </si>
  <si>
    <t>table</t>
  </si>
  <si>
    <t>vlookup</t>
  </si>
  <si>
    <t>created</t>
  </si>
  <si>
    <t xml:space="preserve">in </t>
  </si>
  <si>
    <t>column</t>
  </si>
  <si>
    <t>fro</t>
  </si>
  <si>
    <t>concatenation</t>
  </si>
  <si>
    <t>join</t>
  </si>
  <si>
    <t>applied here</t>
  </si>
  <si>
    <t>WEST</t>
  </si>
  <si>
    <t>QTY.</t>
  </si>
  <si>
    <t>BUSINESS ANALYST</t>
  </si>
  <si>
    <t>FUNCTION APPLIED IN A1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</si>
</sst>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rgb="FFFF0000"/>
      <name val="Calibri"/>
      <family val="2"/>
      <scheme val="minor"/>
    </font>
    <font>
      <sz val="14"/>
      <name val="Calibri"/>
      <family val="2"/>
      <scheme val="minor"/>
    </font>
    <font>
      <sz val="1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1"/>
      <color theme="1"/>
      <name val="Arial Black"/>
      <family val="2"/>
    </font>
    <font>
      <b/>
      <sz val="11"/>
      <color rgb="FF002060"/>
      <name val="Arial Black"/>
      <family val="2"/>
    </font>
    <font>
      <sz val="11"/>
      <color theme="1"/>
      <name val="Calibri"/>
      <family val="2"/>
      <charset val="128"/>
    </font>
    <font>
      <b/>
      <u/>
      <sz val="11"/>
      <color theme="1"/>
      <name val="Calibri"/>
      <family val="2"/>
    </font>
    <font>
      <sz val="11"/>
      <color theme="1"/>
      <name val="Calibri"/>
      <family val="2"/>
    </font>
    <font>
      <sz val="18"/>
      <color theme="1"/>
      <name val="Bahnschrift SemiBold"/>
      <family val="2"/>
    </font>
    <font>
      <b/>
      <sz val="18"/>
      <color theme="1"/>
      <name val="Bahnschrift SemiBold"/>
      <family val="2"/>
    </font>
    <font>
      <sz val="11"/>
      <color theme="1"/>
      <name val="Bahnschrift SemiBold"/>
      <family val="2"/>
    </font>
    <font>
      <sz val="11"/>
      <color theme="1"/>
      <name val="Bahnschrift"/>
      <family val="2"/>
    </font>
    <font>
      <sz val="11"/>
      <color rgb="FF000000"/>
      <name val="Calibri"/>
      <family val="2"/>
      <scheme val="minor"/>
    </font>
    <font>
      <b/>
      <sz val="11"/>
      <color rgb="FFFFFFFF"/>
      <name val="Calibri"/>
      <family val="2"/>
      <scheme val="minor"/>
    </font>
    <font>
      <sz val="10"/>
      <name val="Calibri"/>
      <family val="2"/>
      <scheme val="minor"/>
    </font>
    <font>
      <b/>
      <sz val="10"/>
      <name val="Calibri"/>
      <family val="2"/>
      <scheme val="minor"/>
    </font>
  </fonts>
  <fills count="19">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0070C0"/>
        <bgColor indexed="64"/>
      </patternFill>
    </fill>
    <fill>
      <patternFill patternType="solid">
        <fgColor theme="5" tint="-0.49998474074526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tint="-0.499984740745262"/>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rgb="FF00B050"/>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3" tint="0.59999389629810485"/>
        <bgColor indexed="64"/>
      </patternFill>
    </fill>
    <fill>
      <patternFill patternType="solid">
        <fgColor rgb="FF305496"/>
        <bgColor rgb="FF000000"/>
      </patternFill>
    </fill>
    <fill>
      <patternFill patternType="solid">
        <fgColor theme="9"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9" fontId="4" fillId="0" borderId="0" applyFont="0" applyFill="0" applyBorder="0" applyAlignment="0" applyProtection="0"/>
    <xf numFmtId="0" fontId="4" fillId="0" borderId="0"/>
    <xf numFmtId="0" fontId="10" fillId="0" borderId="0">
      <alignment vertical="center"/>
    </xf>
  </cellStyleXfs>
  <cellXfs count="96">
    <xf numFmtId="0" fontId="0" fillId="0" borderId="0" xfId="0"/>
    <xf numFmtId="0" fontId="0" fillId="2" borderId="0" xfId="0" applyFill="1"/>
    <xf numFmtId="0" fontId="0" fillId="2" borderId="2" xfId="0" applyFill="1" applyBorder="1"/>
    <xf numFmtId="0" fontId="0" fillId="2" borderId="3" xfId="0" applyFill="1" applyBorder="1"/>
    <xf numFmtId="0" fontId="0" fillId="2" borderId="4" xfId="0" applyFill="1"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2" borderId="1" xfId="0" applyFill="1" applyBorder="1"/>
    <xf numFmtId="0" fontId="0" fillId="0" borderId="1" xfId="0" applyBorder="1"/>
    <xf numFmtId="0" fontId="0" fillId="3" borderId="0" xfId="0" applyFill="1"/>
    <xf numFmtId="0" fontId="0" fillId="4" borderId="0" xfId="0" applyFill="1"/>
    <xf numFmtId="0" fontId="1" fillId="2" borderId="1" xfId="0" applyFont="1" applyFill="1" applyBorder="1"/>
    <xf numFmtId="0" fontId="0" fillId="4" borderId="1" xfId="0" applyFill="1" applyBorder="1"/>
    <xf numFmtId="0" fontId="1" fillId="0" borderId="1" xfId="0" applyFont="1" applyBorder="1"/>
    <xf numFmtId="0" fontId="0" fillId="3" borderId="1" xfId="0" applyFill="1" applyBorder="1"/>
    <xf numFmtId="0" fontId="3" fillId="4" borderId="1" xfId="0" applyFont="1" applyFill="1" applyBorder="1"/>
    <xf numFmtId="0" fontId="1" fillId="2" borderId="0" xfId="0" applyFont="1" applyFill="1"/>
    <xf numFmtId="14" fontId="0" fillId="0" borderId="1" xfId="0" applyNumberFormat="1" applyBorder="1"/>
    <xf numFmtId="0" fontId="0" fillId="6" borderId="1" xfId="0" applyFill="1" applyBorder="1"/>
    <xf numFmtId="15" fontId="0" fillId="0" borderId="1" xfId="0" applyNumberFormat="1" applyBorder="1"/>
    <xf numFmtId="0" fontId="5" fillId="0" borderId="0" xfId="0" applyFont="1"/>
    <xf numFmtId="9" fontId="0" fillId="6" borderId="1" xfId="1" applyFont="1" applyFill="1" applyBorder="1"/>
    <xf numFmtId="9" fontId="0" fillId="0" borderId="1" xfId="1" applyFont="1" applyBorder="1"/>
    <xf numFmtId="14" fontId="0" fillId="0" borderId="1" xfId="1" applyNumberFormat="1" applyFont="1" applyBorder="1"/>
    <xf numFmtId="0" fontId="5" fillId="6" borderId="10" xfId="0" applyFont="1" applyFill="1" applyBorder="1"/>
    <xf numFmtId="15" fontId="5" fillId="0" borderId="1" xfId="0" applyNumberFormat="1" applyFont="1" applyBorder="1"/>
    <xf numFmtId="0" fontId="5" fillId="0" borderId="1" xfId="0" applyFont="1" applyBorder="1"/>
    <xf numFmtId="0" fontId="5" fillId="0" borderId="1" xfId="0" applyFont="1" applyBorder="1" applyAlignment="1">
      <alignment horizontal="center"/>
    </xf>
    <xf numFmtId="0" fontId="5" fillId="9" borderId="1" xfId="2" applyFont="1" applyFill="1" applyBorder="1" applyAlignment="1" applyProtection="1">
      <alignment horizontal="center" vertical="center"/>
      <protection locked="0"/>
    </xf>
    <xf numFmtId="0" fontId="0" fillId="0" borderId="1" xfId="2" applyFont="1" applyBorder="1" applyAlignment="1" applyProtection="1">
      <alignment horizontal="center" vertical="center"/>
      <protection locked="0"/>
    </xf>
    <xf numFmtId="0" fontId="4" fillId="0" borderId="1" xfId="2" applyBorder="1" applyAlignment="1" applyProtection="1">
      <alignment horizontal="center" vertical="center"/>
      <protection locked="0"/>
    </xf>
    <xf numFmtId="0" fontId="4" fillId="0" borderId="1" xfId="2" applyBorder="1" applyAlignment="1" applyProtection="1">
      <alignment horizontal="left" vertical="top"/>
      <protection locked="0"/>
    </xf>
    <xf numFmtId="0" fontId="5" fillId="10" borderId="1" xfId="0" applyFont="1" applyFill="1" applyBorder="1" applyAlignment="1">
      <alignment horizontal="center" vertical="center"/>
    </xf>
    <xf numFmtId="0" fontId="5" fillId="11" borderId="1" xfId="0" applyFont="1" applyFill="1" applyBorder="1"/>
    <xf numFmtId="0" fontId="0" fillId="11" borderId="1" xfId="0" applyFill="1" applyBorder="1"/>
    <xf numFmtId="0" fontId="0" fillId="0" borderId="1" xfId="0" applyFill="1" applyBorder="1"/>
    <xf numFmtId="0" fontId="5" fillId="9" borderId="1" xfId="0" applyFont="1" applyFill="1" applyBorder="1" applyAlignment="1">
      <alignment horizontal="center"/>
    </xf>
    <xf numFmtId="0" fontId="5" fillId="9" borderId="5" xfId="0" applyFont="1" applyFill="1" applyBorder="1" applyAlignment="1">
      <alignment horizontal="center"/>
    </xf>
    <xf numFmtId="0" fontId="5" fillId="9" borderId="1" xfId="2" applyFont="1" applyFill="1" applyBorder="1" applyAlignment="1" applyProtection="1">
      <alignment horizontal="left" vertical="center"/>
      <protection locked="0"/>
    </xf>
    <xf numFmtId="0" fontId="5" fillId="9" borderId="1" xfId="2" applyFont="1" applyFill="1" applyBorder="1" applyAlignment="1" applyProtection="1">
      <alignment horizontal="right" vertical="center"/>
      <protection locked="0"/>
    </xf>
    <xf numFmtId="0" fontId="5" fillId="0" borderId="0" xfId="0" applyFont="1" applyAlignment="1">
      <alignment horizontal="center"/>
    </xf>
    <xf numFmtId="0" fontId="0" fillId="0" borderId="1" xfId="2" applyFont="1" applyBorder="1" applyAlignment="1" applyProtection="1">
      <alignment horizontal="left" vertical="center"/>
      <protection locked="0"/>
    </xf>
    <xf numFmtId="0" fontId="4" fillId="0" borderId="1" xfId="2" applyBorder="1" applyAlignment="1" applyProtection="1">
      <alignment horizontal="right" vertical="center"/>
      <protection locked="0"/>
    </xf>
    <xf numFmtId="0" fontId="6" fillId="15" borderId="1" xfId="0" applyFont="1" applyFill="1" applyBorder="1" applyAlignment="1">
      <alignment horizontal="center"/>
    </xf>
    <xf numFmtId="0" fontId="6" fillId="13" borderId="1" xfId="0" applyFont="1" applyFill="1" applyBorder="1" applyAlignment="1">
      <alignment horizontal="center"/>
    </xf>
    <xf numFmtId="0" fontId="0" fillId="0" borderId="1" xfId="0" applyBorder="1" applyAlignment="1">
      <alignment horizontal="left"/>
    </xf>
    <xf numFmtId="0" fontId="6" fillId="13" borderId="1" xfId="0" applyFont="1" applyFill="1" applyBorder="1"/>
    <xf numFmtId="0" fontId="5" fillId="9" borderId="1" xfId="0" applyFont="1" applyFill="1" applyBorder="1"/>
    <xf numFmtId="0" fontId="10" fillId="0" borderId="0" xfId="3">
      <alignment vertical="center"/>
    </xf>
    <xf numFmtId="0" fontId="11" fillId="0" borderId="0" xfId="3" applyFont="1" applyAlignment="1">
      <alignment horizontal="center" vertical="center" wrapText="1"/>
    </xf>
    <xf numFmtId="0" fontId="12" fillId="0" borderId="0" xfId="3" applyFont="1">
      <alignment vertical="center"/>
    </xf>
    <xf numFmtId="0" fontId="13" fillId="0" borderId="0" xfId="3" applyFont="1">
      <alignment vertical="center"/>
    </xf>
    <xf numFmtId="0" fontId="10" fillId="0" borderId="1" xfId="3" applyBorder="1" applyAlignment="1"/>
    <xf numFmtId="0" fontId="10" fillId="0" borderId="1" xfId="3" applyFill="1" applyBorder="1" applyAlignment="1"/>
    <xf numFmtId="0" fontId="10" fillId="0" borderId="1" xfId="3" applyBorder="1" applyAlignment="1">
      <alignment horizontal="left" vertical="center"/>
    </xf>
    <xf numFmtId="0" fontId="10" fillId="0" borderId="1" xfId="3" applyBorder="1" applyAlignment="1">
      <alignment horizontal="left" vertical="center" wrapText="1"/>
    </xf>
    <xf numFmtId="0" fontId="10" fillId="0" borderId="1" xfId="3" applyBorder="1" applyAlignment="1">
      <alignment horizontal="center" vertical="center" wrapText="1"/>
    </xf>
    <xf numFmtId="0" fontId="10" fillId="0" borderId="1" xfId="3" applyBorder="1" applyAlignment="1">
      <alignment horizontal="center" wrapText="1"/>
    </xf>
    <xf numFmtId="0" fontId="15" fillId="0" borderId="1" xfId="3" applyFont="1" applyBorder="1" applyAlignment="1"/>
    <xf numFmtId="0" fontId="16" fillId="0" borderId="0" xfId="0" applyFont="1"/>
    <xf numFmtId="0" fontId="17" fillId="0" borderId="0" xfId="0" applyFont="1"/>
    <xf numFmtId="0" fontId="17" fillId="0" borderId="11" xfId="0" applyFont="1" applyBorder="1"/>
    <xf numFmtId="0" fontId="18" fillId="17" borderId="11" xfId="0" applyFont="1" applyFill="1" applyBorder="1"/>
    <xf numFmtId="0" fontId="19" fillId="0" borderId="1" xfId="0" applyFont="1" applyBorder="1" applyAlignment="1">
      <alignment horizontal="center"/>
    </xf>
    <xf numFmtId="0" fontId="19" fillId="0" borderId="1" xfId="0" applyFont="1" applyBorder="1" applyAlignment="1">
      <alignment horizontal="left"/>
    </xf>
    <xf numFmtId="0" fontId="20" fillId="18" borderId="1" xfId="0" applyFont="1" applyFill="1" applyBorder="1" applyAlignment="1">
      <alignment horizontal="center" vertical="center"/>
    </xf>
    <xf numFmtId="0" fontId="0" fillId="3" borderId="1" xfId="0" applyFont="1" applyFill="1" applyBorder="1"/>
    <xf numFmtId="0" fontId="0" fillId="3" borderId="2" xfId="0" applyFont="1" applyFill="1" applyBorder="1"/>
    <xf numFmtId="0" fontId="0" fillId="3" borderId="0" xfId="0" applyFont="1" applyFill="1"/>
    <xf numFmtId="0" fontId="0" fillId="4" borderId="0" xfId="0" applyFont="1" applyFill="1"/>
    <xf numFmtId="0" fontId="0" fillId="0" borderId="10" xfId="0" applyFill="1" applyBorder="1"/>
    <xf numFmtId="1" fontId="0" fillId="0" borderId="1" xfId="1" applyNumberFormat="1" applyFont="1" applyBorder="1"/>
    <xf numFmtId="0" fontId="4" fillId="2" borderId="1" xfId="2" applyFill="1" applyBorder="1" applyAlignment="1" applyProtection="1">
      <alignment horizontal="left" vertical="top"/>
      <protection locked="0"/>
    </xf>
    <xf numFmtId="0" fontId="0" fillId="2" borderId="10" xfId="0" applyFill="1" applyBorder="1"/>
    <xf numFmtId="0" fontId="6" fillId="2" borderId="5" xfId="0" applyFont="1" applyFill="1" applyBorder="1" applyAlignment="1">
      <alignment horizontal="center"/>
    </xf>
    <xf numFmtId="0" fontId="18" fillId="17" borderId="0" xfId="0" applyFont="1" applyFill="1" applyBorder="1"/>
    <xf numFmtId="0" fontId="19" fillId="2" borderId="1" xfId="0" applyFont="1" applyFill="1" applyBorder="1" applyAlignment="1">
      <alignment horizontal="left"/>
    </xf>
    <xf numFmtId="0" fontId="0" fillId="14" borderId="0" xfId="0" applyFill="1" applyAlignment="1">
      <alignment horizontal="center"/>
    </xf>
    <xf numFmtId="0" fontId="0" fillId="0" borderId="0" xfId="0" applyAlignment="1">
      <alignment horizontal="center"/>
    </xf>
    <xf numFmtId="0" fontId="0" fillId="0" borderId="0" xfId="0" applyAlignment="1">
      <alignment horizontal="center" vertical="center"/>
    </xf>
    <xf numFmtId="0" fontId="9" fillId="7" borderId="1" xfId="0" applyFont="1" applyFill="1" applyBorder="1" applyAlignment="1">
      <alignment horizontal="center"/>
    </xf>
    <xf numFmtId="0" fontId="2" fillId="5" borderId="0" xfId="0" applyFont="1" applyFill="1" applyAlignment="1">
      <alignment horizontal="center"/>
    </xf>
    <xf numFmtId="0" fontId="0" fillId="5" borderId="0" xfId="0" applyFill="1" applyAlignment="1">
      <alignment horizontal="center"/>
    </xf>
    <xf numFmtId="0" fontId="8" fillId="7" borderId="1" xfId="0" applyFont="1" applyFill="1" applyBorder="1" applyAlignment="1">
      <alignment horizontal="center" vertical="center"/>
    </xf>
    <xf numFmtId="0" fontId="7" fillId="8" borderId="1" xfId="0" applyFont="1" applyFill="1" applyBorder="1" applyAlignment="1">
      <alignment horizontal="center"/>
    </xf>
    <xf numFmtId="0" fontId="6" fillId="8" borderId="8" xfId="0" applyFont="1" applyFill="1" applyBorder="1" applyAlignment="1">
      <alignment horizontal="center"/>
    </xf>
    <xf numFmtId="0" fontId="5" fillId="10" borderId="8" xfId="0" applyFont="1" applyFill="1" applyBorder="1" applyAlignment="1">
      <alignment horizontal="center"/>
    </xf>
    <xf numFmtId="0" fontId="0" fillId="12" borderId="8" xfId="0" applyFill="1" applyBorder="1" applyAlignment="1">
      <alignment horizontal="center"/>
    </xf>
    <xf numFmtId="0" fontId="0" fillId="2" borderId="1" xfId="0" applyFill="1" applyBorder="1" applyAlignment="1">
      <alignment horizontal="center"/>
    </xf>
    <xf numFmtId="0" fontId="14" fillId="6" borderId="1" xfId="3" applyFont="1" applyFill="1" applyBorder="1" applyAlignment="1">
      <alignment horizontal="center" vertical="center" wrapText="1"/>
    </xf>
    <xf numFmtId="0" fontId="14" fillId="16" borderId="1" xfId="3" applyFont="1" applyFill="1" applyBorder="1" applyAlignment="1">
      <alignment horizontal="center" vertical="center" wrapText="1"/>
    </xf>
    <xf numFmtId="0" fontId="14" fillId="14" borderId="1" xfId="3" applyFont="1" applyFill="1" applyBorder="1" applyAlignment="1">
      <alignment horizontal="center" vertical="center" wrapText="1"/>
    </xf>
  </cellXfs>
  <cellStyles count="4">
    <cellStyle name="Normal" xfId="0" builtinId="0"/>
    <cellStyle name="Normal 2" xfId="3" xr:uid="{C2D1B007-8AFE-49E2-9A32-F2ED9787BE21}"/>
    <cellStyle name="Normal 2 3 2" xfId="2" xr:uid="{374C9DC9-B8D2-4F2E-9304-2CC52043D34F}"/>
    <cellStyle name="Percent" xfId="1" builtinId="5"/>
  </cellStyles>
  <dxfs count="5">
    <dxf>
      <fill>
        <patternFill>
          <bgColor theme="4" tint="0.39994506668294322"/>
        </patternFill>
      </fill>
    </dxf>
    <dxf>
      <fill>
        <patternFill>
          <bgColor rgb="FFFFFF00"/>
        </patternFill>
      </fill>
    </dxf>
    <dxf>
      <font>
        <color rgb="FF9C0006"/>
      </font>
      <fill>
        <patternFill>
          <bgColor rgb="FFFFC7CE"/>
        </patternFill>
      </fill>
    </dxf>
    <dxf>
      <fill>
        <patternFill>
          <bgColor theme="7" tint="-0.24994659260841701"/>
        </patternFill>
      </fill>
    </dxf>
    <dxf>
      <fill>
        <patternFill>
          <bgColor rgb="FF7030A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190500</xdr:colOff>
      <xdr:row>0</xdr:row>
      <xdr:rowOff>53578</xdr:rowOff>
    </xdr:from>
    <xdr:to>
      <xdr:col>11</xdr:col>
      <xdr:colOff>333375</xdr:colOff>
      <xdr:row>6</xdr:row>
      <xdr:rowOff>160734</xdr:rowOff>
    </xdr:to>
    <xdr:sp macro="" textlink="">
      <xdr:nvSpPr>
        <xdr:cNvPr id="2" name="Rectangle 1">
          <a:extLst>
            <a:ext uri="{FF2B5EF4-FFF2-40B4-BE49-F238E27FC236}">
              <a16:creationId xmlns:a16="http://schemas.microsoft.com/office/drawing/2014/main" id="{CD217F55-693C-4518-9263-AD9DFC563DAE}"/>
            </a:ext>
          </a:extLst>
        </xdr:cNvPr>
        <xdr:cNvSpPr/>
      </xdr:nvSpPr>
      <xdr:spPr>
        <a:xfrm>
          <a:off x="5060156" y="53578"/>
          <a:ext cx="2571750" cy="125015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USE</a:t>
          </a:r>
          <a:r>
            <a:rPr lang="en-GB" sz="1100" baseline="0"/>
            <a:t> OF CHOOSE FUNCTION:</a:t>
          </a:r>
        </a:p>
        <a:p>
          <a:pPr algn="l"/>
          <a:r>
            <a:rPr lang="en-GB" sz="1100" baseline="0"/>
            <a:t>ALLOW US TO CREATE A TABLE AS PER</a:t>
          </a:r>
        </a:p>
        <a:p>
          <a:pPr algn="l"/>
          <a:r>
            <a:rPr lang="en-GB" sz="1100" baseline="0"/>
            <a:t>OUR NEED</a:t>
          </a:r>
        </a:p>
        <a:p>
          <a:pPr algn="l"/>
          <a:r>
            <a:rPr lang="en-GB" sz="1100" baseline="0"/>
            <a:t>IN THIS CASE WE USE MATCH INSIDE CHOOSE FUNCTION TO MAKE OUR CALCULATION EASY</a:t>
          </a:r>
        </a:p>
        <a:p>
          <a:pPr algn="l"/>
          <a:endParaRPr lang="en-GB" sz="1100"/>
        </a:p>
      </xdr:txBody>
    </xdr:sp>
    <xdr:clientData/>
  </xdr:twoCellAnchor>
  <xdr:twoCellAnchor>
    <xdr:from>
      <xdr:col>4</xdr:col>
      <xdr:colOff>541735</xdr:colOff>
      <xdr:row>2</xdr:row>
      <xdr:rowOff>125017</xdr:rowOff>
    </xdr:from>
    <xdr:to>
      <xdr:col>8</xdr:col>
      <xdr:colOff>196453</xdr:colOff>
      <xdr:row>8</xdr:row>
      <xdr:rowOff>172641</xdr:rowOff>
    </xdr:to>
    <xdr:cxnSp macro="">
      <xdr:nvCxnSpPr>
        <xdr:cNvPr id="4" name="Straight Arrow Connector 3">
          <a:extLst>
            <a:ext uri="{FF2B5EF4-FFF2-40B4-BE49-F238E27FC236}">
              <a16:creationId xmlns:a16="http://schemas.microsoft.com/office/drawing/2014/main" id="{F94A3DCB-BB25-43F2-8B58-D07A4072DA69}"/>
            </a:ext>
          </a:extLst>
        </xdr:cNvPr>
        <xdr:cNvCxnSpPr/>
      </xdr:nvCxnSpPr>
      <xdr:spPr>
        <a:xfrm flipH="1" flipV="1">
          <a:off x="3405188" y="506017"/>
          <a:ext cx="2268140" cy="11906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590550</xdr:colOff>
      <xdr:row>16</xdr:row>
      <xdr:rowOff>19050</xdr:rowOff>
    </xdr:from>
    <xdr:to>
      <xdr:col>6</xdr:col>
      <xdr:colOff>895350</xdr:colOff>
      <xdr:row>20</xdr:row>
      <xdr:rowOff>152400</xdr:rowOff>
    </xdr:to>
    <xdr:sp macro="" textlink="">
      <xdr:nvSpPr>
        <xdr:cNvPr id="2" name="Rectangle 1">
          <a:extLst>
            <a:ext uri="{FF2B5EF4-FFF2-40B4-BE49-F238E27FC236}">
              <a16:creationId xmlns:a16="http://schemas.microsoft.com/office/drawing/2014/main" id="{E486F09E-4CD8-4189-B1A3-2BAF3005179E}"/>
            </a:ext>
          </a:extLst>
        </xdr:cNvPr>
        <xdr:cNvSpPr/>
      </xdr:nvSpPr>
      <xdr:spPr>
        <a:xfrm>
          <a:off x="1200150" y="3067050"/>
          <a:ext cx="3457575" cy="895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VLOOKUP ON MULTIPLE SHEETS</a:t>
          </a:r>
          <a:br>
            <a:rPr lang="en-GB" sz="1100"/>
          </a:br>
          <a:r>
            <a:rPr lang="en-GB" sz="1100"/>
            <a:t>FIRST</a:t>
          </a:r>
          <a:r>
            <a:rPr lang="en-GB" sz="1100" baseline="0"/>
            <a:t> WE WILL ASSIGN A NAME TO EACH TABLES</a:t>
          </a:r>
        </a:p>
        <a:p>
          <a:pPr algn="l"/>
          <a:r>
            <a:rPr lang="en-GB" sz="1100" baseline="0"/>
            <a:t>THEN WE WILL USE THESE TABLES IN VLOOKUP SYNTAX</a:t>
          </a:r>
        </a:p>
        <a:p>
          <a:pPr algn="l"/>
          <a:r>
            <a:rPr lang="en-GB" sz="1100" baseline="0"/>
            <a:t>AS A  TABLE ARRAY WITH TH HELP OF "IF"</a:t>
          </a:r>
          <a:endParaRPr lang="en-GB" sz="1100"/>
        </a:p>
        <a:p>
          <a:pPr algn="l"/>
          <a:endParaRPr lang="en-GB" sz="1100"/>
        </a:p>
      </xdr:txBody>
    </xdr:sp>
    <xdr:clientData/>
  </xdr:twoCellAnchor>
  <xdr:twoCellAnchor>
    <xdr:from>
      <xdr:col>7</xdr:col>
      <xdr:colOff>600075</xdr:colOff>
      <xdr:row>15</xdr:row>
      <xdr:rowOff>38100</xdr:rowOff>
    </xdr:from>
    <xdr:to>
      <xdr:col>13</xdr:col>
      <xdr:colOff>9525</xdr:colOff>
      <xdr:row>20</xdr:row>
      <xdr:rowOff>123825</xdr:rowOff>
    </xdr:to>
    <xdr:sp macro="" textlink="">
      <xdr:nvSpPr>
        <xdr:cNvPr id="3" name="Rectangle 2">
          <a:extLst>
            <a:ext uri="{FF2B5EF4-FFF2-40B4-BE49-F238E27FC236}">
              <a16:creationId xmlns:a16="http://schemas.microsoft.com/office/drawing/2014/main" id="{80286353-C778-482D-A276-756DD72399F8}"/>
            </a:ext>
          </a:extLst>
        </xdr:cNvPr>
        <xdr:cNvSpPr/>
      </xdr:nvSpPr>
      <xdr:spPr>
        <a:xfrm>
          <a:off x="5276850" y="2895600"/>
          <a:ext cx="3467100" cy="1038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 </a:t>
          </a:r>
        </a:p>
        <a:p>
          <a:pPr algn="l"/>
          <a:endParaRPr lang="en-GB" sz="1100"/>
        </a:p>
        <a:p>
          <a:pPr algn="l"/>
          <a:endParaRPr lang="en-GB" sz="1100"/>
        </a:p>
        <a:p>
          <a:pPr algn="l"/>
          <a:r>
            <a:rPr lang="en-GB" sz="1100"/>
            <a:t>GREEN</a:t>
          </a:r>
          <a:r>
            <a:rPr lang="en-GB" sz="1100" baseline="0"/>
            <a:t> CELL REFERES THE CELL WHERE WE APPLIED </a:t>
          </a:r>
        </a:p>
        <a:p>
          <a:pPr algn="l"/>
          <a:r>
            <a:rPr lang="en-GB" sz="1100" baseline="0"/>
            <a:t>OUR LOGIC.....</a:t>
          </a:r>
          <a:endParaRPr lang="en-GB" sz="1100"/>
        </a:p>
      </xdr:txBody>
    </xdr:sp>
    <xdr:clientData/>
  </xdr:twoCellAnchor>
  <xdr:twoCellAnchor>
    <xdr:from>
      <xdr:col>8</xdr:col>
      <xdr:colOff>95250</xdr:colOff>
      <xdr:row>15</xdr:row>
      <xdr:rowOff>133350</xdr:rowOff>
    </xdr:from>
    <xdr:to>
      <xdr:col>9</xdr:col>
      <xdr:colOff>238125</xdr:colOff>
      <xdr:row>17</xdr:row>
      <xdr:rowOff>0</xdr:rowOff>
    </xdr:to>
    <xdr:sp macro="" textlink="">
      <xdr:nvSpPr>
        <xdr:cNvPr id="4" name="Rectangle 3">
          <a:extLst>
            <a:ext uri="{FF2B5EF4-FFF2-40B4-BE49-F238E27FC236}">
              <a16:creationId xmlns:a16="http://schemas.microsoft.com/office/drawing/2014/main" id="{94DD5A35-97A2-4AD4-A77D-C4392D4D8802}"/>
            </a:ext>
          </a:extLst>
        </xdr:cNvPr>
        <xdr:cNvSpPr/>
      </xdr:nvSpPr>
      <xdr:spPr>
        <a:xfrm>
          <a:off x="5381625" y="2990850"/>
          <a:ext cx="752475" cy="2476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1076324</xdr:colOff>
      <xdr:row>9</xdr:row>
      <xdr:rowOff>57149</xdr:rowOff>
    </xdr:from>
    <xdr:to>
      <xdr:col>18</xdr:col>
      <xdr:colOff>57149</xdr:colOff>
      <xdr:row>13</xdr:row>
      <xdr:rowOff>171450</xdr:rowOff>
    </xdr:to>
    <xdr:sp macro="" textlink="">
      <xdr:nvSpPr>
        <xdr:cNvPr id="12289" name="Text Box 1">
          <a:extLst>
            <a:ext uri="{FF2B5EF4-FFF2-40B4-BE49-F238E27FC236}">
              <a16:creationId xmlns:a16="http://schemas.microsoft.com/office/drawing/2014/main" id="{4AD8C345-7AFC-4A75-A7A9-8DC4FF636D2B}"/>
            </a:ext>
          </a:extLst>
        </xdr:cNvPr>
        <xdr:cNvSpPr txBox="1">
          <a:spLocks noChangeArrowheads="1"/>
        </xdr:cNvSpPr>
      </xdr:nvSpPr>
      <xdr:spPr bwMode="auto">
        <a:xfrm>
          <a:off x="6153149" y="1771649"/>
          <a:ext cx="6200775" cy="876301"/>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l" rtl="0">
            <a:defRPr sz="1000"/>
          </a:pPr>
          <a:r>
            <a:rPr lang="en-GB" sz="1100" b="1" i="0" u="none" strike="noStrike" baseline="0">
              <a:solidFill>
                <a:srgbClr val="000000"/>
              </a:solidFill>
              <a:latin typeface="Calibri"/>
              <a:cs typeface="Calibri"/>
            </a:rPr>
            <a:t>This function sums the values in the "Quantity Sold," "Rate," or "Total" columns based on the criteria specified in our data. It looks for a match for a specific item in the first row and then filters the results based on another condition related to the items in column A. Essentially, it provides a total for a selected item based on specified criteria.</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466725</xdr:colOff>
      <xdr:row>4</xdr:row>
      <xdr:rowOff>104775</xdr:rowOff>
    </xdr:from>
    <xdr:to>
      <xdr:col>15</xdr:col>
      <xdr:colOff>76200</xdr:colOff>
      <xdr:row>6</xdr:row>
      <xdr:rowOff>114300</xdr:rowOff>
    </xdr:to>
    <xdr:sp macro="" textlink="">
      <xdr:nvSpPr>
        <xdr:cNvPr id="2" name="Rectangle 1">
          <a:extLst>
            <a:ext uri="{FF2B5EF4-FFF2-40B4-BE49-F238E27FC236}">
              <a16:creationId xmlns:a16="http://schemas.microsoft.com/office/drawing/2014/main" id="{C4B5AF16-3DA8-45F3-91AD-0D3ECC0944F2}"/>
            </a:ext>
          </a:extLst>
        </xdr:cNvPr>
        <xdr:cNvSpPr/>
      </xdr:nvSpPr>
      <xdr:spPr>
        <a:xfrm>
          <a:off x="5076825" y="914400"/>
          <a:ext cx="387667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RANK THE EMPLOYEES AS PER THEIR SALARY </a:t>
          </a:r>
        </a:p>
        <a:p>
          <a:pPr algn="l"/>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13138</xdr:colOff>
      <xdr:row>11</xdr:row>
      <xdr:rowOff>85397</xdr:rowOff>
    </xdr:from>
    <xdr:to>
      <xdr:col>11</xdr:col>
      <xdr:colOff>236483</xdr:colOff>
      <xdr:row>13</xdr:row>
      <xdr:rowOff>72259</xdr:rowOff>
    </xdr:to>
    <xdr:sp macro="" textlink="">
      <xdr:nvSpPr>
        <xdr:cNvPr id="2" name="Rectangle 1">
          <a:extLst>
            <a:ext uri="{FF2B5EF4-FFF2-40B4-BE49-F238E27FC236}">
              <a16:creationId xmlns:a16="http://schemas.microsoft.com/office/drawing/2014/main" id="{2D5D7628-5DC4-4672-B0A2-2AE52C8FBCF8}"/>
            </a:ext>
          </a:extLst>
        </xdr:cNvPr>
        <xdr:cNvSpPr/>
      </xdr:nvSpPr>
      <xdr:spPr>
        <a:xfrm>
          <a:off x="4079328" y="2180897"/>
          <a:ext cx="4066189" cy="36786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created</a:t>
          </a:r>
          <a:r>
            <a:rPr lang="en-GB" sz="1100" baseline="0"/>
            <a:t> </a:t>
          </a:r>
          <a:r>
            <a:rPr lang="en-GB" sz="1100"/>
            <a:t>a virtual table to the existing table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57150</xdr:colOff>
      <xdr:row>2</xdr:row>
      <xdr:rowOff>161926</xdr:rowOff>
    </xdr:from>
    <xdr:to>
      <xdr:col>14</xdr:col>
      <xdr:colOff>390525</xdr:colOff>
      <xdr:row>7</xdr:row>
      <xdr:rowOff>123826</xdr:rowOff>
    </xdr:to>
    <xdr:sp macro="" textlink="">
      <xdr:nvSpPr>
        <xdr:cNvPr id="2" name="Rectangle 1">
          <a:extLst>
            <a:ext uri="{FF2B5EF4-FFF2-40B4-BE49-F238E27FC236}">
              <a16:creationId xmlns:a16="http://schemas.microsoft.com/office/drawing/2014/main" id="{3F624E0B-050A-4FA0-9AAA-892A28174710}"/>
            </a:ext>
          </a:extLst>
        </xdr:cNvPr>
        <xdr:cNvSpPr/>
      </xdr:nvSpPr>
      <xdr:spPr>
        <a:xfrm>
          <a:off x="7210425" y="542926"/>
          <a:ext cx="3381375" cy="914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LAST 6 DAYS SUM WITH THE HELP OF  "OFFSET"</a:t>
          </a:r>
          <a:r>
            <a:rPr lang="en-GB" sz="1100" baseline="0"/>
            <a:t> </a:t>
          </a:r>
        </a:p>
        <a:p>
          <a:pPr algn="l"/>
          <a:r>
            <a:rPr lang="en-GB" sz="1100" baseline="0"/>
            <a:t>FUNCTION :</a:t>
          </a:r>
        </a:p>
        <a:p>
          <a:pPr algn="l"/>
          <a:r>
            <a:rPr lang="en-GB" sz="1100" baseline="0"/>
            <a:t>WE WILL USE DIFFERENT DIFFERENT FUNCTION TO ACHEIVE  OUR RESULT  LIKE , SUM , COUNTA , OFFSET</a:t>
          </a:r>
          <a:endParaRPr lang="en-GB" sz="1100"/>
        </a:p>
      </xdr:txBody>
    </xdr:sp>
    <xdr:clientData/>
  </xdr:twoCellAnchor>
  <xdr:twoCellAnchor>
    <xdr:from>
      <xdr:col>4</xdr:col>
      <xdr:colOff>152400</xdr:colOff>
      <xdr:row>8</xdr:row>
      <xdr:rowOff>9525</xdr:rowOff>
    </xdr:from>
    <xdr:to>
      <xdr:col>6</xdr:col>
      <xdr:colOff>676275</xdr:colOff>
      <xdr:row>12</xdr:row>
      <xdr:rowOff>47625</xdr:rowOff>
    </xdr:to>
    <xdr:sp macro="" textlink="">
      <xdr:nvSpPr>
        <xdr:cNvPr id="3" name="Rectangle 2">
          <a:extLst>
            <a:ext uri="{FF2B5EF4-FFF2-40B4-BE49-F238E27FC236}">
              <a16:creationId xmlns:a16="http://schemas.microsoft.com/office/drawing/2014/main" id="{9CB1D1C7-A9F6-4878-BD99-F113F8A6F6D7}"/>
            </a:ext>
          </a:extLst>
        </xdr:cNvPr>
        <xdr:cNvSpPr/>
      </xdr:nvSpPr>
      <xdr:spPr>
        <a:xfrm>
          <a:off x="3267075" y="1533525"/>
          <a:ext cx="2419350" cy="800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TO VERIFY THE RESULT YOU CAN ADD ANY</a:t>
          </a:r>
          <a:r>
            <a:rPr lang="en-GB" sz="1100" baseline="0"/>
            <a:t> NUMBER HERE</a:t>
          </a:r>
        </a:p>
        <a:p>
          <a:pPr algn="l"/>
          <a:endParaRPr lang="en-GB" sz="1100"/>
        </a:p>
      </xdr:txBody>
    </xdr:sp>
    <xdr:clientData/>
  </xdr:twoCellAnchor>
  <xdr:twoCellAnchor>
    <xdr:from>
      <xdr:col>2</xdr:col>
      <xdr:colOff>962026</xdr:colOff>
      <xdr:row>9</xdr:row>
      <xdr:rowOff>133350</xdr:rowOff>
    </xdr:from>
    <xdr:to>
      <xdr:col>4</xdr:col>
      <xdr:colOff>381000</xdr:colOff>
      <xdr:row>11</xdr:row>
      <xdr:rowOff>19050</xdr:rowOff>
    </xdr:to>
    <xdr:cxnSp macro="">
      <xdr:nvCxnSpPr>
        <xdr:cNvPr id="5" name="Straight Arrow Connector 4">
          <a:extLst>
            <a:ext uri="{FF2B5EF4-FFF2-40B4-BE49-F238E27FC236}">
              <a16:creationId xmlns:a16="http://schemas.microsoft.com/office/drawing/2014/main" id="{8712983F-E0E1-4ABC-B280-BDA701EAB157}"/>
            </a:ext>
          </a:extLst>
        </xdr:cNvPr>
        <xdr:cNvCxnSpPr/>
      </xdr:nvCxnSpPr>
      <xdr:spPr>
        <a:xfrm flipH="1" flipV="1">
          <a:off x="2333626" y="1847850"/>
          <a:ext cx="1162049" cy="2667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561975</xdr:colOff>
      <xdr:row>11</xdr:row>
      <xdr:rowOff>9525</xdr:rowOff>
    </xdr:from>
    <xdr:to>
      <xdr:col>13</xdr:col>
      <xdr:colOff>581025</xdr:colOff>
      <xdr:row>21</xdr:row>
      <xdr:rowOff>142875</xdr:rowOff>
    </xdr:to>
    <xdr:sp macro="" textlink="">
      <xdr:nvSpPr>
        <xdr:cNvPr id="2" name="Rectangle 1">
          <a:extLst>
            <a:ext uri="{FF2B5EF4-FFF2-40B4-BE49-F238E27FC236}">
              <a16:creationId xmlns:a16="http://schemas.microsoft.com/office/drawing/2014/main" id="{BB5AC9FC-D664-4F6D-9F55-940EB8E4C9E8}"/>
            </a:ext>
          </a:extLst>
        </xdr:cNvPr>
        <xdr:cNvSpPr/>
      </xdr:nvSpPr>
      <xdr:spPr>
        <a:xfrm>
          <a:off x="4752975" y="2152650"/>
          <a:ext cx="6657975" cy="2038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GB" sz="1200" b="1"/>
            <a:t>In this case, we will see how database functions make our lives easier. All database functions require three parameters:</a:t>
          </a:r>
        </a:p>
        <a:p>
          <a:r>
            <a:rPr lang="en-GB" sz="1200" b="1"/>
            <a:t>Database: The entire table you are working with.</a:t>
          </a:r>
        </a:p>
        <a:p>
          <a:r>
            <a:rPr lang="en-GB" sz="1200" b="1"/>
            <a:t>Field: The specific column you want to examine.</a:t>
          </a:r>
        </a:p>
        <a:p>
          <a:r>
            <a:rPr lang="en-GB" sz="1200" b="1"/>
            <a:t>Criteria: The condition based on which you want your results.</a:t>
          </a:r>
        </a:p>
        <a:p>
          <a:r>
            <a:rPr lang="en-GB" sz="1200" b="1"/>
            <a:t>For example, if we want to find employees earning more than $25,000, we would specify "employees" as the database, "EMP" as the field, and the condition as "salary &gt; 25000."</a:t>
          </a:r>
        </a:p>
        <a:p>
          <a:r>
            <a:rPr lang="en-GB" sz="1200" b="1"/>
            <a:t>This is the essence of database functions, which can also accommodate multiple conditions. Common database functions include DGET, DSUM, DAVG, DCOUNT, DMAX, and DPRODUCT. In this example, we are using DGET, which is similar to VLOOKUP.</a:t>
          </a:r>
        </a:p>
        <a:p>
          <a:pPr algn="l"/>
          <a:endParaRPr lang="en-GB" sz="1100" baseline="0"/>
        </a:p>
        <a:p>
          <a:pPr algn="l"/>
          <a:endParaRPr lang="en-GB" sz="1100" baseline="0"/>
        </a:p>
        <a:p>
          <a:pPr algn="l"/>
          <a:endParaRPr lang="en-GB" sz="1100" baseline="0"/>
        </a:p>
        <a:p>
          <a:pPr algn="l"/>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19049</xdr:colOff>
      <xdr:row>13</xdr:row>
      <xdr:rowOff>180975</xdr:rowOff>
    </xdr:from>
    <xdr:to>
      <xdr:col>7</xdr:col>
      <xdr:colOff>752474</xdr:colOff>
      <xdr:row>20</xdr:row>
      <xdr:rowOff>0</xdr:rowOff>
    </xdr:to>
    <xdr:sp macro="" textlink="">
      <xdr:nvSpPr>
        <xdr:cNvPr id="2" name="Rectangle 1">
          <a:extLst>
            <a:ext uri="{FF2B5EF4-FFF2-40B4-BE49-F238E27FC236}">
              <a16:creationId xmlns:a16="http://schemas.microsoft.com/office/drawing/2014/main" id="{F0FEA666-E6C3-4205-B3BB-75042F135EA4}"/>
            </a:ext>
          </a:extLst>
        </xdr:cNvPr>
        <xdr:cNvSpPr/>
      </xdr:nvSpPr>
      <xdr:spPr>
        <a:xfrm>
          <a:off x="4210049" y="2657475"/>
          <a:ext cx="1952625" cy="1152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THIS</a:t>
          </a:r>
          <a:r>
            <a:rPr lang="en-GB" sz="1100" baseline="0"/>
            <a:t> EXAMPLE IS SAME AS </a:t>
          </a:r>
        </a:p>
        <a:p>
          <a:pPr algn="l"/>
          <a:r>
            <a:rPr lang="en-GB" sz="1100" baseline="0"/>
            <a:t>SUMIFS FUCNTION BUT IN SUMIFS OUR FUNCTION BECOMES COMPLICATED BUT IN DSUM WE CAN EASY DO IT </a:t>
          </a:r>
        </a:p>
        <a:p>
          <a:pPr algn="l"/>
          <a:r>
            <a:rPr lang="en-GB" sz="1100" baseline="0"/>
            <a:t>LET SEE HOW</a:t>
          </a:r>
          <a:endParaRPr lang="en-GB" sz="1100"/>
        </a:p>
      </xdr:txBody>
    </xdr:sp>
    <xdr:clientData/>
  </xdr:twoCellAnchor>
  <xdr:twoCellAnchor>
    <xdr:from>
      <xdr:col>10</xdr:col>
      <xdr:colOff>19050</xdr:colOff>
      <xdr:row>19</xdr:row>
      <xdr:rowOff>133350</xdr:rowOff>
    </xdr:from>
    <xdr:to>
      <xdr:col>11</xdr:col>
      <xdr:colOff>276225</xdr:colOff>
      <xdr:row>22</xdr:row>
      <xdr:rowOff>9525</xdr:rowOff>
    </xdr:to>
    <xdr:cxnSp macro="">
      <xdr:nvCxnSpPr>
        <xdr:cNvPr id="4" name="Straight Arrow Connector 3">
          <a:extLst>
            <a:ext uri="{FF2B5EF4-FFF2-40B4-BE49-F238E27FC236}">
              <a16:creationId xmlns:a16="http://schemas.microsoft.com/office/drawing/2014/main" id="{B0B7A4AF-F1A4-4841-8045-7946C61DF925}"/>
            </a:ext>
          </a:extLst>
        </xdr:cNvPr>
        <xdr:cNvCxnSpPr/>
      </xdr:nvCxnSpPr>
      <xdr:spPr>
        <a:xfrm flipH="1" flipV="1">
          <a:off x="8582025" y="3752850"/>
          <a:ext cx="1276350" cy="447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352425</xdr:colOff>
      <xdr:row>16</xdr:row>
      <xdr:rowOff>123825</xdr:rowOff>
    </xdr:from>
    <xdr:to>
      <xdr:col>12</xdr:col>
      <xdr:colOff>514350</xdr:colOff>
      <xdr:row>22</xdr:row>
      <xdr:rowOff>2</xdr:rowOff>
    </xdr:to>
    <xdr:cxnSp macro="">
      <xdr:nvCxnSpPr>
        <xdr:cNvPr id="5" name="Straight Arrow Connector 4">
          <a:extLst>
            <a:ext uri="{FF2B5EF4-FFF2-40B4-BE49-F238E27FC236}">
              <a16:creationId xmlns:a16="http://schemas.microsoft.com/office/drawing/2014/main" id="{94EC4056-349E-44CF-AEC3-F3318DDED816}"/>
            </a:ext>
          </a:extLst>
        </xdr:cNvPr>
        <xdr:cNvCxnSpPr/>
      </xdr:nvCxnSpPr>
      <xdr:spPr>
        <a:xfrm flipV="1">
          <a:off x="9934575" y="3171825"/>
          <a:ext cx="990600" cy="10191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7</xdr:col>
      <xdr:colOff>466725</xdr:colOff>
      <xdr:row>7</xdr:row>
      <xdr:rowOff>0</xdr:rowOff>
    </xdr:from>
    <xdr:to>
      <xdr:col>13</xdr:col>
      <xdr:colOff>390525</xdr:colOff>
      <xdr:row>14</xdr:row>
      <xdr:rowOff>142875</xdr:rowOff>
    </xdr:to>
    <xdr:sp macro="" textlink="">
      <xdr:nvSpPr>
        <xdr:cNvPr id="3" name="Rectangle 2">
          <a:extLst>
            <a:ext uri="{FF2B5EF4-FFF2-40B4-BE49-F238E27FC236}">
              <a16:creationId xmlns:a16="http://schemas.microsoft.com/office/drawing/2014/main" id="{97DA9EC3-617C-4BF0-AA26-95ADE6842EF6}"/>
            </a:ext>
          </a:extLst>
        </xdr:cNvPr>
        <xdr:cNvSpPr/>
      </xdr:nvSpPr>
      <xdr:spPr>
        <a:xfrm>
          <a:off x="7124700" y="1333500"/>
          <a:ext cx="4219575" cy="1476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GB"/>
            <a:t>In this case, we want to find out the number of absences where the manager is male.</a:t>
          </a:r>
        </a:p>
        <a:p>
          <a:r>
            <a:rPr lang="en-GB"/>
            <a:t>Using </a:t>
          </a:r>
          <a:r>
            <a:rPr lang="en-GB" b="1"/>
            <a:t>DCOUNT</a:t>
          </a:r>
          <a:r>
            <a:rPr lang="en-GB"/>
            <a:t>, it will count each occurrence where the designation is "Manager" and the gender is "Male," excluding any blank cells or non-numeric characters.</a:t>
          </a:r>
        </a:p>
        <a:p>
          <a:r>
            <a:rPr lang="en-GB"/>
            <a:t>In contrast, </a:t>
          </a:r>
          <a:r>
            <a:rPr lang="en-GB" b="1"/>
            <a:t>DCOUNTA</a:t>
          </a:r>
          <a:r>
            <a:rPr lang="en-GB"/>
            <a:t> will include all entries, counting both non-blank cells and any characters.</a:t>
          </a:r>
        </a:p>
        <a:p>
          <a:pPr algn="l"/>
          <a:endParaRPr lang="en-GB"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533400</xdr:colOff>
      <xdr:row>3</xdr:row>
      <xdr:rowOff>142876</xdr:rowOff>
    </xdr:from>
    <xdr:to>
      <xdr:col>6</xdr:col>
      <xdr:colOff>581025</xdr:colOff>
      <xdr:row>10</xdr:row>
      <xdr:rowOff>57150</xdr:rowOff>
    </xdr:to>
    <xdr:cxnSp macro="">
      <xdr:nvCxnSpPr>
        <xdr:cNvPr id="4" name="Straight Arrow Connector 3">
          <a:extLst>
            <a:ext uri="{FF2B5EF4-FFF2-40B4-BE49-F238E27FC236}">
              <a16:creationId xmlns:a16="http://schemas.microsoft.com/office/drawing/2014/main" id="{F03E47CE-E276-4D06-8D6B-62519A30405A}"/>
            </a:ext>
          </a:extLst>
        </xdr:cNvPr>
        <xdr:cNvCxnSpPr/>
      </xdr:nvCxnSpPr>
      <xdr:spPr>
        <a:xfrm flipH="1" flipV="1">
          <a:off x="3762375" y="714376"/>
          <a:ext cx="1000125" cy="124777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6</xdr:col>
      <xdr:colOff>142875</xdr:colOff>
      <xdr:row>5</xdr:row>
      <xdr:rowOff>76200</xdr:rowOff>
    </xdr:from>
    <xdr:to>
      <xdr:col>11</xdr:col>
      <xdr:colOff>238125</xdr:colOff>
      <xdr:row>11</xdr:row>
      <xdr:rowOff>85725</xdr:rowOff>
    </xdr:to>
    <xdr:sp macro="" textlink="">
      <xdr:nvSpPr>
        <xdr:cNvPr id="2" name="Rectangle 1">
          <a:extLst>
            <a:ext uri="{FF2B5EF4-FFF2-40B4-BE49-F238E27FC236}">
              <a16:creationId xmlns:a16="http://schemas.microsoft.com/office/drawing/2014/main" id="{3CE63FAA-E9F3-42E9-A762-946F1B38125C}"/>
            </a:ext>
          </a:extLst>
        </xdr:cNvPr>
        <xdr:cNvSpPr/>
      </xdr:nvSpPr>
      <xdr:spPr>
        <a:xfrm>
          <a:off x="5762625" y="1028700"/>
          <a:ext cx="3143250" cy="1152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a:t>IN THIS CASE,</a:t>
          </a:r>
        </a:p>
        <a:p>
          <a:pPr algn="l"/>
          <a:r>
            <a:rPr lang="en-GB" sz="1100" b="1"/>
            <a:t>WE</a:t>
          </a:r>
          <a:r>
            <a:rPr lang="en-GB" sz="1100" b="1" baseline="0"/>
            <a:t> ARE TRYING TO CALCULATE THE TOTAL OF NEXT 3 MONTH (INCLUDING THAT MONTHS) </a:t>
          </a:r>
        </a:p>
        <a:p>
          <a:pPr algn="l"/>
          <a:r>
            <a:rPr lang="en-GB" sz="1100" b="1" baseline="0"/>
            <a:t>WE USED SUM , OFFSET AND MATCH FUCNTION</a:t>
          </a:r>
        </a:p>
        <a:p>
          <a:pPr algn="l"/>
          <a:r>
            <a:rPr lang="en-GB" sz="1100" b="1" baseline="0"/>
            <a:t>WE USED MATCH TO IDENTIFY 3 MONTHS SALES </a:t>
          </a:r>
        </a:p>
        <a:p>
          <a:pPr algn="l"/>
          <a:r>
            <a:rPr lang="en-GB" sz="1100" b="1" baseline="0"/>
            <a:t>SO THAT IT WILL BECOME  UPDATATABLE</a:t>
          </a:r>
          <a:endParaRPr lang="en-GB" sz="1100" b="1" u="sng"/>
        </a:p>
      </xdr:txBody>
    </xdr:sp>
    <xdr:clientData/>
  </xdr:twoCellAnchor>
  <xdr:twoCellAnchor>
    <xdr:from>
      <xdr:col>5</xdr:col>
      <xdr:colOff>57152</xdr:colOff>
      <xdr:row>0</xdr:row>
      <xdr:rowOff>133351</xdr:rowOff>
    </xdr:from>
    <xdr:to>
      <xdr:col>13</xdr:col>
      <xdr:colOff>295275</xdr:colOff>
      <xdr:row>4</xdr:row>
      <xdr:rowOff>171450</xdr:rowOff>
    </xdr:to>
    <xdr:cxnSp macro="">
      <xdr:nvCxnSpPr>
        <xdr:cNvPr id="4" name="Straight Arrow Connector 3">
          <a:extLst>
            <a:ext uri="{FF2B5EF4-FFF2-40B4-BE49-F238E27FC236}">
              <a16:creationId xmlns:a16="http://schemas.microsoft.com/office/drawing/2014/main" id="{D0AACCCA-0095-4DDC-B5FC-ED5B38019AE9}"/>
            </a:ext>
          </a:extLst>
        </xdr:cNvPr>
        <xdr:cNvCxnSpPr/>
      </xdr:nvCxnSpPr>
      <xdr:spPr>
        <a:xfrm flipH="1" flipV="1">
          <a:off x="5067302" y="133351"/>
          <a:ext cx="5114923" cy="8000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38100</xdr:colOff>
      <xdr:row>8</xdr:row>
      <xdr:rowOff>152400</xdr:rowOff>
    </xdr:from>
    <xdr:to>
      <xdr:col>3</xdr:col>
      <xdr:colOff>609600</xdr:colOff>
      <xdr:row>14</xdr:row>
      <xdr:rowOff>47625</xdr:rowOff>
    </xdr:to>
    <xdr:sp macro="" textlink="">
      <xdr:nvSpPr>
        <xdr:cNvPr id="2" name="Rectangle 1">
          <a:extLst>
            <a:ext uri="{FF2B5EF4-FFF2-40B4-BE49-F238E27FC236}">
              <a16:creationId xmlns:a16="http://schemas.microsoft.com/office/drawing/2014/main" id="{2CE47D37-9D20-4800-96C1-181A94048B95}"/>
            </a:ext>
          </a:extLst>
        </xdr:cNvPr>
        <xdr:cNvSpPr/>
      </xdr:nvSpPr>
      <xdr:spPr>
        <a:xfrm>
          <a:off x="38100" y="1724025"/>
          <a:ext cx="2752725" cy="1038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case 1 , </a:t>
          </a:r>
        </a:p>
        <a:p>
          <a:pPr algn="l"/>
          <a:endParaRPr lang="en-GB" sz="1100"/>
        </a:p>
        <a:p>
          <a:pPr algn="l"/>
          <a:r>
            <a:rPr lang="en-GB" sz="1100"/>
            <a:t>IF THERE</a:t>
          </a:r>
          <a:r>
            <a:rPr lang="en-GB" sz="1100" baseline="0"/>
            <a:t> IS ANY BLANK DATE IN OUR DATA</a:t>
          </a:r>
        </a:p>
        <a:p>
          <a:pPr algn="l"/>
          <a:r>
            <a:rPr lang="en-GB" sz="1100" baseline="0"/>
            <a:t>WE WANT TO SHOW AS "PENDING " </a:t>
          </a:r>
        </a:p>
        <a:p>
          <a:pPr algn="l"/>
          <a:r>
            <a:rPr lang="en-GB" sz="1100" baseline="0"/>
            <a:t>ELSE "RECEIVED"</a:t>
          </a:r>
          <a:endParaRPr lang="en-GB" sz="1100"/>
        </a:p>
      </xdr:txBody>
    </xdr:sp>
    <xdr:clientData/>
  </xdr:twoCellAnchor>
  <xdr:twoCellAnchor>
    <xdr:from>
      <xdr:col>9</xdr:col>
      <xdr:colOff>19050</xdr:colOff>
      <xdr:row>1</xdr:row>
      <xdr:rowOff>180975</xdr:rowOff>
    </xdr:from>
    <xdr:to>
      <xdr:col>14</xdr:col>
      <xdr:colOff>0</xdr:colOff>
      <xdr:row>9</xdr:row>
      <xdr:rowOff>76200</xdr:rowOff>
    </xdr:to>
    <xdr:sp macro="" textlink="">
      <xdr:nvSpPr>
        <xdr:cNvPr id="3" name="Rectangle 2">
          <a:extLst>
            <a:ext uri="{FF2B5EF4-FFF2-40B4-BE49-F238E27FC236}">
              <a16:creationId xmlns:a16="http://schemas.microsoft.com/office/drawing/2014/main" id="{38574F94-6DDE-4A90-92C3-A472DEFCD566}"/>
            </a:ext>
          </a:extLst>
        </xdr:cNvPr>
        <xdr:cNvSpPr/>
      </xdr:nvSpPr>
      <xdr:spPr>
        <a:xfrm>
          <a:off x="6076950" y="419100"/>
          <a:ext cx="3028950" cy="1419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CASE 2 ,</a:t>
          </a:r>
        </a:p>
        <a:p>
          <a:pPr algn="l"/>
          <a:r>
            <a:rPr lang="en-GB" sz="1100"/>
            <a:t>IF IN THE VALUES COLUMN</a:t>
          </a:r>
          <a:r>
            <a:rPr lang="en-GB" sz="1100" baseline="0"/>
            <a:t> </a:t>
          </a:r>
        </a:p>
        <a:p>
          <a:pPr algn="l"/>
          <a:r>
            <a:rPr lang="en-GB" sz="1100" baseline="0"/>
            <a:t>IS THERE ANUY BLANK CELL THEN WE GONNA</a:t>
          </a:r>
        </a:p>
        <a:p>
          <a:pPr algn="l"/>
          <a:r>
            <a:rPr lang="en-GB" sz="1100" baseline="0"/>
            <a:t>LEFT IT AS IT IS </a:t>
          </a:r>
        </a:p>
        <a:p>
          <a:pPr algn="l"/>
          <a:r>
            <a:rPr lang="en-GB" sz="1100" baseline="0"/>
            <a:t>ELSE </a:t>
          </a:r>
        </a:p>
        <a:p>
          <a:pPr algn="l"/>
          <a:r>
            <a:rPr lang="en-GB" sz="1100" baseline="0"/>
            <a:t>WE GONNA SHOW THE NUMBER'S TO THE CORRESPONDING CELL</a:t>
          </a:r>
          <a:endParaRPr lang="en-GB"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561975</xdr:colOff>
      <xdr:row>1</xdr:row>
      <xdr:rowOff>152400</xdr:rowOff>
    </xdr:from>
    <xdr:to>
      <xdr:col>9</xdr:col>
      <xdr:colOff>47625</xdr:colOff>
      <xdr:row>7</xdr:row>
      <xdr:rowOff>142875</xdr:rowOff>
    </xdr:to>
    <xdr:sp macro="" textlink="">
      <xdr:nvSpPr>
        <xdr:cNvPr id="2" name="Rectangle 1">
          <a:extLst>
            <a:ext uri="{FF2B5EF4-FFF2-40B4-BE49-F238E27FC236}">
              <a16:creationId xmlns:a16="http://schemas.microsoft.com/office/drawing/2014/main" id="{8850E96F-C5E6-4173-9803-323D456E6120}"/>
            </a:ext>
          </a:extLst>
        </xdr:cNvPr>
        <xdr:cNvSpPr/>
      </xdr:nvSpPr>
      <xdr:spPr>
        <a:xfrm>
          <a:off x="3705225" y="342900"/>
          <a:ext cx="3143250" cy="1133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IN THIS CASE,</a:t>
          </a:r>
        </a:p>
        <a:p>
          <a:pPr algn="l"/>
          <a:r>
            <a:rPr lang="en-GB" sz="1100"/>
            <a:t>WE HAVE TO COUNT THE CHARACTERS</a:t>
          </a:r>
        </a:p>
        <a:p>
          <a:pPr algn="l"/>
          <a:endParaRPr lang="en-GB"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9</xdr:col>
      <xdr:colOff>0</xdr:colOff>
      <xdr:row>1</xdr:row>
      <xdr:rowOff>123825</xdr:rowOff>
    </xdr:from>
    <xdr:to>
      <xdr:col>16</xdr:col>
      <xdr:colOff>161925</xdr:colOff>
      <xdr:row>5</xdr:row>
      <xdr:rowOff>38100</xdr:rowOff>
    </xdr:to>
    <xdr:sp macro="" textlink="">
      <xdr:nvSpPr>
        <xdr:cNvPr id="2" name="Rectangle 1">
          <a:extLst>
            <a:ext uri="{FF2B5EF4-FFF2-40B4-BE49-F238E27FC236}">
              <a16:creationId xmlns:a16="http://schemas.microsoft.com/office/drawing/2014/main" id="{D14E2417-B61F-4F2A-B33A-5187CF1AB6B5}"/>
            </a:ext>
          </a:extLst>
        </xdr:cNvPr>
        <xdr:cNvSpPr/>
      </xdr:nvSpPr>
      <xdr:spPr>
        <a:xfrm>
          <a:off x="5248275" y="314325"/>
          <a:ext cx="442912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a:t>GIVE</a:t>
          </a:r>
          <a:r>
            <a:rPr lang="en-GB" sz="1100" b="1" baseline="0"/>
            <a:t> 20 % SALARY HIKE TO THE EMPLOYEES WHO BELONGS TO EITHER </a:t>
          </a:r>
        </a:p>
        <a:p>
          <a:pPr algn="l"/>
          <a:r>
            <a:rPr lang="en-GB" sz="1100" b="1" baseline="0"/>
            <a:t>MANAGER OR SUPERVISOR DESIGNATION</a:t>
          </a:r>
        </a:p>
        <a:p>
          <a:pPr algn="l"/>
          <a:r>
            <a:rPr lang="en-GB" sz="1100" b="1" baseline="0"/>
            <a:t>ELSE GIVE 0 % HIKE</a:t>
          </a:r>
          <a:endParaRPr lang="en-GB" sz="1100" b="1"/>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6</xdr:col>
      <xdr:colOff>552450</xdr:colOff>
      <xdr:row>2</xdr:row>
      <xdr:rowOff>76200</xdr:rowOff>
    </xdr:from>
    <xdr:to>
      <xdr:col>12</xdr:col>
      <xdr:colOff>190500</xdr:colOff>
      <xdr:row>8</xdr:row>
      <xdr:rowOff>95250</xdr:rowOff>
    </xdr:to>
    <xdr:sp macro="" textlink="">
      <xdr:nvSpPr>
        <xdr:cNvPr id="2" name="Rectangle 1">
          <a:extLst>
            <a:ext uri="{FF2B5EF4-FFF2-40B4-BE49-F238E27FC236}">
              <a16:creationId xmlns:a16="http://schemas.microsoft.com/office/drawing/2014/main" id="{F90A01D3-77FB-45C7-9A2D-924BCF8D865E}"/>
            </a:ext>
          </a:extLst>
        </xdr:cNvPr>
        <xdr:cNvSpPr/>
      </xdr:nvSpPr>
      <xdr:spPr>
        <a:xfrm>
          <a:off x="5924550" y="457200"/>
          <a:ext cx="3295650" cy="1162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DROP DOWN FOR EACH ROWS </a:t>
          </a:r>
          <a:r>
            <a:rPr lang="en-GB"/>
            <a:t>CORRESPONDING TO THIER COLUMN NAME </a:t>
          </a:r>
        </a:p>
        <a:p>
          <a:pPr algn="l"/>
          <a:r>
            <a:rPr lang="en-GB" sz="1100"/>
            <a:t>WITH THE HELP OF INDEX AND MATCH</a:t>
          </a:r>
        </a:p>
      </xdr:txBody>
    </xdr:sp>
    <xdr:clientData/>
  </xdr:twoCellAnchor>
  <xdr:twoCellAnchor>
    <xdr:from>
      <xdr:col>5</xdr:col>
      <xdr:colOff>219075</xdr:colOff>
      <xdr:row>1</xdr:row>
      <xdr:rowOff>133350</xdr:rowOff>
    </xdr:from>
    <xdr:to>
      <xdr:col>7</xdr:col>
      <xdr:colOff>66675</xdr:colOff>
      <xdr:row>4</xdr:row>
      <xdr:rowOff>161925</xdr:rowOff>
    </xdr:to>
    <xdr:cxnSp macro="">
      <xdr:nvCxnSpPr>
        <xdr:cNvPr id="4" name="Straight Connector 3">
          <a:extLst>
            <a:ext uri="{FF2B5EF4-FFF2-40B4-BE49-F238E27FC236}">
              <a16:creationId xmlns:a16="http://schemas.microsoft.com/office/drawing/2014/main" id="{A0343E8B-5EBA-448E-9090-A99C79806D37}"/>
            </a:ext>
          </a:extLst>
        </xdr:cNvPr>
        <xdr:cNvCxnSpPr/>
      </xdr:nvCxnSpPr>
      <xdr:spPr>
        <a:xfrm>
          <a:off x="5181600" y="323850"/>
          <a:ext cx="1066800" cy="6000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6.xml><?xml version="1.0" encoding="utf-8"?>
<xdr:wsDr xmlns:xdr="http://schemas.openxmlformats.org/drawingml/2006/spreadsheetDrawing" xmlns:a="http://schemas.openxmlformats.org/drawingml/2006/main">
  <xdr:twoCellAnchor>
    <xdr:from>
      <xdr:col>7</xdr:col>
      <xdr:colOff>152401</xdr:colOff>
      <xdr:row>0</xdr:row>
      <xdr:rowOff>85726</xdr:rowOff>
    </xdr:from>
    <xdr:to>
      <xdr:col>11</xdr:col>
      <xdr:colOff>438151</xdr:colOff>
      <xdr:row>3</xdr:row>
      <xdr:rowOff>152400</xdr:rowOff>
    </xdr:to>
    <xdr:sp macro="" textlink="">
      <xdr:nvSpPr>
        <xdr:cNvPr id="2" name="Rectangle 1">
          <a:extLst>
            <a:ext uri="{FF2B5EF4-FFF2-40B4-BE49-F238E27FC236}">
              <a16:creationId xmlns:a16="http://schemas.microsoft.com/office/drawing/2014/main" id="{3437BA96-8CDC-4052-A9BD-83F0863EEB9C}"/>
            </a:ext>
          </a:extLst>
        </xdr:cNvPr>
        <xdr:cNvSpPr/>
      </xdr:nvSpPr>
      <xdr:spPr>
        <a:xfrm>
          <a:off x="4657726" y="85726"/>
          <a:ext cx="2724150" cy="6381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IDENTIFYING</a:t>
          </a:r>
          <a:r>
            <a:rPr lang="en-GB" sz="1100" baseline="0"/>
            <a:t> HOLIDAY : "SAT" AND "SUN"</a:t>
          </a:r>
        </a:p>
        <a:p>
          <a:pPr algn="l"/>
          <a:r>
            <a:rPr lang="en-GB" sz="1100" baseline="0"/>
            <a:t>WITH THE HELP OF CONDITIONAL FORMATING</a:t>
          </a:r>
          <a:endParaRPr lang="en-GB"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9</xdr:col>
      <xdr:colOff>0</xdr:colOff>
      <xdr:row>3</xdr:row>
      <xdr:rowOff>19050</xdr:rowOff>
    </xdr:from>
    <xdr:to>
      <xdr:col>17</xdr:col>
      <xdr:colOff>504825</xdr:colOff>
      <xdr:row>14</xdr:row>
      <xdr:rowOff>9525</xdr:rowOff>
    </xdr:to>
    <xdr:sp macro="" textlink="">
      <xdr:nvSpPr>
        <xdr:cNvPr id="2" name="Rectangle 1">
          <a:extLst>
            <a:ext uri="{FF2B5EF4-FFF2-40B4-BE49-F238E27FC236}">
              <a16:creationId xmlns:a16="http://schemas.microsoft.com/office/drawing/2014/main" id="{CD191F72-D58E-49B0-857B-FC097D0AC26F}"/>
            </a:ext>
          </a:extLst>
        </xdr:cNvPr>
        <xdr:cNvSpPr/>
      </xdr:nvSpPr>
      <xdr:spPr>
        <a:xfrm>
          <a:off x="6915150" y="590550"/>
          <a:ext cx="5381625" cy="2085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CASE1 : </a:t>
          </a:r>
        </a:p>
        <a:p>
          <a:pPr algn="l"/>
          <a:r>
            <a:rPr lang="en-GB" sz="1100"/>
            <a:t>            FORMATE</a:t>
          </a:r>
          <a:r>
            <a:rPr lang="en-GB" sz="1100" baseline="0"/>
            <a:t> THE NAME WHOSE NAME'S INITIAL MATCHES TO THE "G" COLUMN CONDTITION </a:t>
          </a:r>
        </a:p>
        <a:p>
          <a:pPr algn="l"/>
          <a:endParaRPr lang="en-GB" sz="1100" baseline="0"/>
        </a:p>
        <a:p>
          <a:pPr algn="l"/>
          <a:r>
            <a:rPr lang="en-GB" sz="1100" baseline="0"/>
            <a:t>CASE 2:</a:t>
          </a:r>
        </a:p>
        <a:p>
          <a:pPr algn="l"/>
          <a:r>
            <a:rPr lang="en-GB" sz="1100" baseline="0"/>
            <a:t>             FORMAT THE TRIAL MARKS AS PER "E COLUMN" ONLY OF THOSE WHO SCORED MORE    THAN THAT CONDITION </a:t>
          </a:r>
        </a:p>
        <a:p>
          <a:pPr algn="l"/>
          <a:endParaRPr lang="en-GB" sz="1100" baseline="0"/>
        </a:p>
        <a:p>
          <a:pPr algn="l"/>
          <a:r>
            <a:rPr lang="en-GB" sz="1100" baseline="0"/>
            <a:t>CASE3 :</a:t>
          </a:r>
        </a:p>
        <a:p>
          <a:pPr algn="l"/>
          <a:r>
            <a:rPr lang="en-GB" sz="1100" baseline="0"/>
            <a:t>            HIGHLIGHTS THE MARKS WHERE TEST MARKS IS GREATER THAN THE TRIAL MARKS</a:t>
          </a:r>
          <a:endParaRPr lang="en-GB"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6</xdr:col>
      <xdr:colOff>73270</xdr:colOff>
      <xdr:row>13</xdr:row>
      <xdr:rowOff>51289</xdr:rowOff>
    </xdr:from>
    <xdr:to>
      <xdr:col>9</xdr:col>
      <xdr:colOff>7328</xdr:colOff>
      <xdr:row>15</xdr:row>
      <xdr:rowOff>87923</xdr:rowOff>
    </xdr:to>
    <xdr:sp macro="" textlink="">
      <xdr:nvSpPr>
        <xdr:cNvPr id="2" name="Rectangle 1">
          <a:extLst>
            <a:ext uri="{FF2B5EF4-FFF2-40B4-BE49-F238E27FC236}">
              <a16:creationId xmlns:a16="http://schemas.microsoft.com/office/drawing/2014/main" id="{BD19C273-B135-4B80-861B-157826B83D5E}"/>
            </a:ext>
          </a:extLst>
        </xdr:cNvPr>
        <xdr:cNvSpPr/>
      </xdr:nvSpPr>
      <xdr:spPr>
        <a:xfrm>
          <a:off x="4894385" y="2527789"/>
          <a:ext cx="3685443" cy="41763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finding these product details in real table of</a:t>
          </a:r>
          <a:r>
            <a:rPr lang="en-GB" sz="1100" baseline="0"/>
            <a:t> products</a:t>
          </a:r>
        </a:p>
        <a:p>
          <a:pPr algn="l"/>
          <a:endParaRPr lang="en-GB"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6</xdr:col>
      <xdr:colOff>120869</xdr:colOff>
      <xdr:row>0</xdr:row>
      <xdr:rowOff>89338</xdr:rowOff>
    </xdr:from>
    <xdr:to>
      <xdr:col>6</xdr:col>
      <xdr:colOff>409904</xdr:colOff>
      <xdr:row>1</xdr:row>
      <xdr:rowOff>99848</xdr:rowOff>
    </xdr:to>
    <xdr:sp macro="" textlink="">
      <xdr:nvSpPr>
        <xdr:cNvPr id="2" name="Arrow: Right 1">
          <a:extLst>
            <a:ext uri="{FF2B5EF4-FFF2-40B4-BE49-F238E27FC236}">
              <a16:creationId xmlns:a16="http://schemas.microsoft.com/office/drawing/2014/main" id="{A886D3E4-C4E6-4B5F-97C8-F7BBB9980172}"/>
            </a:ext>
          </a:extLst>
        </xdr:cNvPr>
        <xdr:cNvSpPr/>
      </xdr:nvSpPr>
      <xdr:spPr>
        <a:xfrm>
          <a:off x="3778469" y="89338"/>
          <a:ext cx="289035" cy="201010"/>
        </a:xfrm>
        <a:prstGeom prst="rightArrow">
          <a:avLst/>
        </a:prstGeom>
        <a:solidFill>
          <a:srgbClr val="FF0000"/>
        </a:solidFill>
        <a:ln>
          <a:noFill/>
        </a:ln>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183931</xdr:colOff>
      <xdr:row>4</xdr:row>
      <xdr:rowOff>99848</xdr:rowOff>
    </xdr:from>
    <xdr:to>
      <xdr:col>6</xdr:col>
      <xdr:colOff>472966</xdr:colOff>
      <xdr:row>5</xdr:row>
      <xdr:rowOff>110358</xdr:rowOff>
    </xdr:to>
    <xdr:sp macro="" textlink="">
      <xdr:nvSpPr>
        <xdr:cNvPr id="3" name="Arrow: Right 2">
          <a:extLst>
            <a:ext uri="{FF2B5EF4-FFF2-40B4-BE49-F238E27FC236}">
              <a16:creationId xmlns:a16="http://schemas.microsoft.com/office/drawing/2014/main" id="{CB33C342-D308-4E46-A8E9-EEB9AE5639E0}"/>
            </a:ext>
          </a:extLst>
        </xdr:cNvPr>
        <xdr:cNvSpPr/>
      </xdr:nvSpPr>
      <xdr:spPr>
        <a:xfrm>
          <a:off x="3841531" y="861848"/>
          <a:ext cx="289035" cy="201010"/>
        </a:xfrm>
        <a:prstGeom prst="rightArrow">
          <a:avLst/>
        </a:prstGeom>
        <a:solidFill>
          <a:srgbClr val="FF0000"/>
        </a:solidFill>
        <a:ln>
          <a:noFill/>
        </a:ln>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162911</xdr:colOff>
      <xdr:row>7</xdr:row>
      <xdr:rowOff>78828</xdr:rowOff>
    </xdr:from>
    <xdr:to>
      <xdr:col>6</xdr:col>
      <xdr:colOff>451946</xdr:colOff>
      <xdr:row>8</xdr:row>
      <xdr:rowOff>89337</xdr:rowOff>
    </xdr:to>
    <xdr:sp macro="" textlink="">
      <xdr:nvSpPr>
        <xdr:cNvPr id="4" name="Arrow: Right 3">
          <a:extLst>
            <a:ext uri="{FF2B5EF4-FFF2-40B4-BE49-F238E27FC236}">
              <a16:creationId xmlns:a16="http://schemas.microsoft.com/office/drawing/2014/main" id="{609BAFFE-80CE-4D4E-98FF-030929A1ECBA}"/>
            </a:ext>
          </a:extLst>
        </xdr:cNvPr>
        <xdr:cNvSpPr/>
      </xdr:nvSpPr>
      <xdr:spPr>
        <a:xfrm>
          <a:off x="3820511" y="1412328"/>
          <a:ext cx="289035" cy="201009"/>
        </a:xfrm>
        <a:prstGeom prst="rightArrow">
          <a:avLst/>
        </a:prstGeom>
        <a:solidFill>
          <a:srgbClr val="FF0000"/>
        </a:solidFill>
        <a:ln>
          <a:noFill/>
        </a:ln>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lang="en-IN" sz="11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3</xdr:col>
      <xdr:colOff>401053</xdr:colOff>
      <xdr:row>2</xdr:row>
      <xdr:rowOff>65172</xdr:rowOff>
    </xdr:from>
    <xdr:to>
      <xdr:col>6</xdr:col>
      <xdr:colOff>406066</xdr:colOff>
      <xdr:row>6</xdr:row>
      <xdr:rowOff>80212</xdr:rowOff>
    </xdr:to>
    <xdr:sp macro="" textlink="">
      <xdr:nvSpPr>
        <xdr:cNvPr id="2" name="Rectangle 1">
          <a:extLst>
            <a:ext uri="{FF2B5EF4-FFF2-40B4-BE49-F238E27FC236}">
              <a16:creationId xmlns:a16="http://schemas.microsoft.com/office/drawing/2014/main" id="{3ADFC8F6-C732-4413-9ABA-C0DC2BA6F7F5}"/>
            </a:ext>
          </a:extLst>
        </xdr:cNvPr>
        <xdr:cNvSpPr/>
      </xdr:nvSpPr>
      <xdr:spPr>
        <a:xfrm>
          <a:off x="3168316" y="446172"/>
          <a:ext cx="1839829" cy="7770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WHATEVER YOU</a:t>
          </a:r>
          <a:r>
            <a:rPr lang="en-GB" sz="1100" baseline="0"/>
            <a:t> WILL WRITE HERE THEN AGGREGATE </a:t>
          </a:r>
        </a:p>
        <a:p>
          <a:pPr algn="l"/>
          <a:r>
            <a:rPr lang="en-GB" sz="1100" baseline="0"/>
            <a:t>FUNCTION WILL KEEP INCREASES THE COUNT</a:t>
          </a:r>
          <a:endParaRPr lang="en-GB" sz="1100"/>
        </a:p>
      </xdr:txBody>
    </xdr:sp>
    <xdr:clientData/>
  </xdr:twoCellAnchor>
  <xdr:twoCellAnchor>
    <xdr:from>
      <xdr:col>1</xdr:col>
      <xdr:colOff>1007645</xdr:colOff>
      <xdr:row>3</xdr:row>
      <xdr:rowOff>120316</xdr:rowOff>
    </xdr:from>
    <xdr:to>
      <xdr:col>4</xdr:col>
      <xdr:colOff>25066</xdr:colOff>
      <xdr:row>4</xdr:row>
      <xdr:rowOff>30079</xdr:rowOff>
    </xdr:to>
    <xdr:cxnSp macro="">
      <xdr:nvCxnSpPr>
        <xdr:cNvPr id="4" name="Straight Arrow Connector 3">
          <a:extLst>
            <a:ext uri="{FF2B5EF4-FFF2-40B4-BE49-F238E27FC236}">
              <a16:creationId xmlns:a16="http://schemas.microsoft.com/office/drawing/2014/main" id="{B6629972-F788-4B8A-BF9C-D1DD5A3A21DB}"/>
            </a:ext>
          </a:extLst>
        </xdr:cNvPr>
        <xdr:cNvCxnSpPr/>
      </xdr:nvCxnSpPr>
      <xdr:spPr>
        <a:xfrm flipH="1" flipV="1">
          <a:off x="2000250" y="691816"/>
          <a:ext cx="1403684" cy="10026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92DED-3E1E-4526-8772-8653409C78F5}">
  <dimension ref="A1:I11"/>
  <sheetViews>
    <sheetView tabSelected="1" zoomScale="160" zoomScaleNormal="160" workbookViewId="0">
      <selection activeCell="D10" sqref="D10"/>
    </sheetView>
  </sheetViews>
  <sheetFormatPr defaultRowHeight="15"/>
  <cols>
    <col min="1" max="1" width="13.28515625" customWidth="1"/>
    <col min="4" max="4" width="11.42578125" customWidth="1"/>
    <col min="5" max="5" width="10.28515625" customWidth="1"/>
    <col min="6" max="6" width="10.7109375" customWidth="1"/>
  </cols>
  <sheetData>
    <row r="1" spans="1:9">
      <c r="A1" s="47" t="s">
        <v>212</v>
      </c>
      <c r="B1" s="47" t="s">
        <v>211</v>
      </c>
      <c r="G1" t="s">
        <v>206</v>
      </c>
    </row>
    <row r="2" spans="1:9">
      <c r="A2" s="12" t="s">
        <v>210</v>
      </c>
      <c r="B2" s="12">
        <v>45</v>
      </c>
      <c r="D2" s="81" t="s">
        <v>209</v>
      </c>
      <c r="E2" s="81"/>
      <c r="G2" t="s">
        <v>208</v>
      </c>
    </row>
    <row r="3" spans="1:9">
      <c r="A3" s="12" t="s">
        <v>207</v>
      </c>
      <c r="B3" s="12">
        <v>65</v>
      </c>
      <c r="D3" s="82" t="s">
        <v>203</v>
      </c>
      <c r="E3" s="82"/>
      <c r="G3" t="s">
        <v>205</v>
      </c>
    </row>
    <row r="4" spans="1:9">
      <c r="A4" s="12" t="s">
        <v>204</v>
      </c>
      <c r="B4" s="12">
        <v>32</v>
      </c>
      <c r="D4" s="83">
        <f>CHOOSE(MATCH($D$3,$G$1:$G$5,0),SUM($B$2:$B$11),MAX($B$2:$B$11),MIN($B$2:$B$11),AVERAGE($B$2:$B$11),COUNT($B$2:$B$11))</f>
        <v>58.6</v>
      </c>
      <c r="E4" s="83"/>
      <c r="G4" t="s">
        <v>203</v>
      </c>
    </row>
    <row r="5" spans="1:9">
      <c r="A5" s="12" t="s">
        <v>202</v>
      </c>
      <c r="B5" s="12">
        <v>65</v>
      </c>
      <c r="D5" s="83"/>
      <c r="E5" s="83"/>
      <c r="G5" t="s">
        <v>201</v>
      </c>
    </row>
    <row r="6" spans="1:9">
      <c r="A6" s="12" t="s">
        <v>200</v>
      </c>
      <c r="B6" s="12">
        <v>98</v>
      </c>
    </row>
    <row r="7" spans="1:9">
      <c r="A7" s="12" t="s">
        <v>199</v>
      </c>
      <c r="B7" s="12">
        <v>65</v>
      </c>
    </row>
    <row r="8" spans="1:9">
      <c r="A8" s="12" t="s">
        <v>198</v>
      </c>
      <c r="B8" s="12">
        <v>32</v>
      </c>
    </row>
    <row r="9" spans="1:9">
      <c r="A9" s="12" t="s">
        <v>197</v>
      </c>
      <c r="B9" s="12">
        <v>65</v>
      </c>
    </row>
    <row r="10" spans="1:9">
      <c r="A10" s="12" t="s">
        <v>196</v>
      </c>
      <c r="B10" s="12">
        <v>54</v>
      </c>
      <c r="I10" t="s">
        <v>337</v>
      </c>
    </row>
    <row r="11" spans="1:9">
      <c r="A11" s="12" t="s">
        <v>195</v>
      </c>
      <c r="B11" s="12">
        <v>65</v>
      </c>
    </row>
  </sheetData>
  <mergeCells count="3">
    <mergeCell ref="D2:E2"/>
    <mergeCell ref="D3:E3"/>
    <mergeCell ref="D4:E5"/>
  </mergeCells>
  <dataValidations count="1">
    <dataValidation type="list" allowBlank="1" showInputMessage="1" showErrorMessage="1" sqref="D3:E3" xr:uid="{00000000-0002-0000-0000-000000000000}">
      <formula1>$G$1:$G$5</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FC01D-3051-48A4-80A6-91FAB18B13A2}">
  <dimension ref="A2:P17"/>
  <sheetViews>
    <sheetView workbookViewId="0">
      <selection activeCell="O20" sqref="O20"/>
    </sheetView>
  </sheetViews>
  <sheetFormatPr defaultRowHeight="15"/>
  <cols>
    <col min="2" max="2" width="10.7109375" bestFit="1" customWidth="1"/>
    <col min="7" max="7" width="13.7109375" customWidth="1"/>
    <col min="12" max="12" width="13" customWidth="1"/>
    <col min="13" max="13" width="11.28515625" customWidth="1"/>
    <col min="15" max="15" width="18.5703125" customWidth="1"/>
    <col min="16" max="16" width="12.140625" customWidth="1"/>
  </cols>
  <sheetData>
    <row r="2" spans="1:16">
      <c r="A2" s="12" t="s">
        <v>335</v>
      </c>
      <c r="B2" s="21">
        <v>45323</v>
      </c>
      <c r="C2" s="12"/>
      <c r="F2" s="12" t="s">
        <v>68</v>
      </c>
      <c r="G2" s="21">
        <v>45352</v>
      </c>
      <c r="H2" s="12"/>
      <c r="K2" s="12" t="s">
        <v>68</v>
      </c>
      <c r="L2" s="21">
        <v>45383</v>
      </c>
      <c r="M2" s="12"/>
    </row>
    <row r="3" spans="1:16">
      <c r="A3" s="22" t="s">
        <v>69</v>
      </c>
      <c r="B3" s="22" t="s">
        <v>33</v>
      </c>
      <c r="C3" s="22" t="s">
        <v>70</v>
      </c>
      <c r="F3" s="22" t="s">
        <v>69</v>
      </c>
      <c r="G3" s="22" t="s">
        <v>33</v>
      </c>
      <c r="H3" s="22" t="s">
        <v>70</v>
      </c>
      <c r="K3" s="22" t="s">
        <v>69</v>
      </c>
      <c r="L3" s="22" t="s">
        <v>33</v>
      </c>
      <c r="M3" s="22" t="s">
        <v>70</v>
      </c>
    </row>
    <row r="4" spans="1:16">
      <c r="A4" s="12">
        <v>1001</v>
      </c>
      <c r="B4" s="12" t="s">
        <v>38</v>
      </c>
      <c r="C4" s="12">
        <v>20</v>
      </c>
      <c r="F4" s="12">
        <v>1011</v>
      </c>
      <c r="G4" s="12" t="s">
        <v>39</v>
      </c>
      <c r="H4" s="12">
        <v>45</v>
      </c>
      <c r="K4" s="12">
        <v>1021</v>
      </c>
      <c r="L4" s="12" t="s">
        <v>41</v>
      </c>
      <c r="M4" s="12">
        <v>67</v>
      </c>
      <c r="O4" s="12" t="s">
        <v>75</v>
      </c>
      <c r="P4" s="12">
        <v>1020</v>
      </c>
    </row>
    <row r="5" spans="1:16">
      <c r="A5" s="12">
        <v>1002</v>
      </c>
      <c r="B5" s="12" t="s">
        <v>39</v>
      </c>
      <c r="C5" s="12">
        <v>25</v>
      </c>
      <c r="F5" s="12">
        <v>1012</v>
      </c>
      <c r="G5" s="12" t="s">
        <v>39</v>
      </c>
      <c r="H5" s="12">
        <v>35</v>
      </c>
      <c r="K5" s="12">
        <v>1022</v>
      </c>
      <c r="L5" s="12" t="s">
        <v>39</v>
      </c>
      <c r="M5" s="12">
        <v>87</v>
      </c>
      <c r="O5" s="12" t="s">
        <v>33</v>
      </c>
      <c r="P5" s="11" t="str">
        <f>VLOOKUP($P$4,IF($P$4&lt;=1010,TABLE1,IF($P$4&lt;=1020,TABLE2,IF($P$4&lt;=1030,TABLE3))),2,0)</f>
        <v>LCD</v>
      </c>
    </row>
    <row r="6" spans="1:16">
      <c r="A6" s="12">
        <v>1003</v>
      </c>
      <c r="B6" s="12" t="s">
        <v>71</v>
      </c>
      <c r="C6" s="12">
        <v>30</v>
      </c>
      <c r="F6" s="12">
        <v>1013</v>
      </c>
      <c r="G6" s="12" t="s">
        <v>71</v>
      </c>
      <c r="H6" s="12">
        <v>25</v>
      </c>
      <c r="K6" s="12">
        <v>1023</v>
      </c>
      <c r="L6" s="12" t="s">
        <v>71</v>
      </c>
      <c r="M6" s="12">
        <v>90</v>
      </c>
      <c r="O6" s="12" t="s">
        <v>70</v>
      </c>
      <c r="P6" s="11">
        <f>VLOOKUP($P$4,IF($P$4&lt;=1010,TABLE1,IF($P$4&lt;=1020,TABLE2,IF($P$4&lt;=1030,TABLE3))),3,0)</f>
        <v>55</v>
      </c>
    </row>
    <row r="7" spans="1:16">
      <c r="A7" s="12">
        <v>1004</v>
      </c>
      <c r="B7" s="12" t="s">
        <v>39</v>
      </c>
      <c r="C7" s="12">
        <v>35</v>
      </c>
      <c r="F7" s="12">
        <v>1014</v>
      </c>
      <c r="G7" s="12" t="s">
        <v>39</v>
      </c>
      <c r="H7" s="12">
        <v>25</v>
      </c>
      <c r="K7" s="12">
        <v>1024</v>
      </c>
      <c r="L7" s="12" t="s">
        <v>38</v>
      </c>
      <c r="M7" s="12">
        <v>35</v>
      </c>
    </row>
    <row r="8" spans="1:16">
      <c r="A8" s="12">
        <v>1005</v>
      </c>
      <c r="B8" s="12" t="s">
        <v>39</v>
      </c>
      <c r="C8" s="12">
        <v>40</v>
      </c>
      <c r="F8" s="12">
        <v>1015</v>
      </c>
      <c r="G8" s="12" t="s">
        <v>39</v>
      </c>
      <c r="H8" s="12">
        <v>25</v>
      </c>
      <c r="K8" s="12">
        <v>1025</v>
      </c>
      <c r="L8" s="12" t="s">
        <v>38</v>
      </c>
      <c r="M8" s="12">
        <v>40</v>
      </c>
    </row>
    <row r="9" spans="1:16">
      <c r="A9" s="12">
        <v>1006</v>
      </c>
      <c r="B9" s="12" t="s">
        <v>40</v>
      </c>
      <c r="C9" s="12">
        <v>45</v>
      </c>
      <c r="F9" s="12">
        <v>1016</v>
      </c>
      <c r="G9" s="12" t="s">
        <v>40</v>
      </c>
      <c r="H9" s="12">
        <v>25</v>
      </c>
      <c r="K9" s="12">
        <v>1026</v>
      </c>
      <c r="L9" s="12" t="s">
        <v>40</v>
      </c>
      <c r="M9" s="12">
        <v>23</v>
      </c>
    </row>
    <row r="10" spans="1:16">
      <c r="A10" s="12">
        <v>1007</v>
      </c>
      <c r="B10" s="12" t="s">
        <v>72</v>
      </c>
      <c r="C10" s="12">
        <v>50</v>
      </c>
      <c r="F10" s="12">
        <v>1017</v>
      </c>
      <c r="G10" s="12" t="s">
        <v>72</v>
      </c>
      <c r="H10" s="12">
        <v>25</v>
      </c>
      <c r="K10" s="12">
        <v>1027</v>
      </c>
      <c r="L10" s="12" t="s">
        <v>72</v>
      </c>
      <c r="M10" s="12">
        <v>65</v>
      </c>
    </row>
    <row r="11" spans="1:16">
      <c r="A11" s="12">
        <v>1008</v>
      </c>
      <c r="B11" s="12" t="s">
        <v>73</v>
      </c>
      <c r="C11" s="12">
        <v>55</v>
      </c>
      <c r="F11" s="12">
        <v>1018</v>
      </c>
      <c r="G11" s="12" t="s">
        <v>73</v>
      </c>
      <c r="H11" s="12">
        <v>25</v>
      </c>
      <c r="K11" s="12">
        <v>1028</v>
      </c>
      <c r="L11" s="12" t="s">
        <v>73</v>
      </c>
      <c r="M11" s="12">
        <v>87</v>
      </c>
    </row>
    <row r="12" spans="1:16">
      <c r="A12" s="12">
        <v>1009</v>
      </c>
      <c r="B12" s="12" t="s">
        <v>74</v>
      </c>
      <c r="C12" s="12">
        <v>60</v>
      </c>
      <c r="F12" s="12">
        <v>1019</v>
      </c>
      <c r="G12" s="12" t="s">
        <v>74</v>
      </c>
      <c r="H12" s="12">
        <v>34</v>
      </c>
      <c r="K12" s="12">
        <v>1029</v>
      </c>
      <c r="L12" s="12" t="s">
        <v>74</v>
      </c>
      <c r="M12" s="12">
        <v>98</v>
      </c>
    </row>
    <row r="13" spans="1:16">
      <c r="A13" s="12">
        <v>1010</v>
      </c>
      <c r="B13" s="12" t="s">
        <v>41</v>
      </c>
      <c r="C13" s="12">
        <v>65</v>
      </c>
      <c r="F13" s="12">
        <v>1020</v>
      </c>
      <c r="G13" s="12" t="s">
        <v>41</v>
      </c>
      <c r="H13" s="12">
        <v>55</v>
      </c>
      <c r="K13" s="12">
        <v>1030</v>
      </c>
      <c r="L13" s="12" t="s">
        <v>41</v>
      </c>
      <c r="M13" s="12">
        <v>70</v>
      </c>
    </row>
    <row r="17" spans="9:9">
      <c r="I17" s="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4B8F6-BA54-4DEA-A30D-BECF286D4EE8}">
  <dimension ref="A1:I12"/>
  <sheetViews>
    <sheetView workbookViewId="0">
      <selection activeCell="H23" sqref="H23"/>
    </sheetView>
  </sheetViews>
  <sheetFormatPr defaultRowHeight="15"/>
  <cols>
    <col min="2" max="2" width="16.7109375" customWidth="1"/>
    <col min="7" max="7" width="13.7109375" customWidth="1"/>
    <col min="8" max="8" width="16.85546875" customWidth="1"/>
    <col min="9" max="9" width="9.140625" customWidth="1"/>
  </cols>
  <sheetData>
    <row r="1" spans="1:9">
      <c r="A1" s="30" t="s">
        <v>77</v>
      </c>
      <c r="B1" s="30" t="s">
        <v>78</v>
      </c>
      <c r="C1" s="30" t="s">
        <v>101</v>
      </c>
      <c r="D1" s="30" t="s">
        <v>36</v>
      </c>
    </row>
    <row r="2" spans="1:9">
      <c r="A2" s="30" t="s">
        <v>102</v>
      </c>
      <c r="B2" s="30">
        <v>23</v>
      </c>
      <c r="C2" s="30">
        <v>390</v>
      </c>
      <c r="D2" s="30">
        <f>B2*C2</f>
        <v>8970</v>
      </c>
      <c r="G2" s="24" t="s">
        <v>105</v>
      </c>
      <c r="H2" s="24" t="s">
        <v>106</v>
      </c>
      <c r="I2" s="24" t="s">
        <v>36</v>
      </c>
    </row>
    <row r="3" spans="1:9">
      <c r="A3" s="30" t="s">
        <v>102</v>
      </c>
      <c r="B3" s="30">
        <v>45</v>
      </c>
      <c r="C3" s="30">
        <v>270</v>
      </c>
      <c r="D3" s="30">
        <f t="shared" ref="D3:D12" si="0">B3*C3</f>
        <v>12150</v>
      </c>
      <c r="G3" t="s">
        <v>104</v>
      </c>
      <c r="H3" t="s">
        <v>101</v>
      </c>
      <c r="I3" s="1">
        <f t="array" ref="I3">SUMIFS(INDEX($A$1:$D$12,0,MATCH($H$3,$A$1:$D$1,0)),$A$1:$A$12,$G$3)</f>
        <v>1290</v>
      </c>
    </row>
    <row r="4" spans="1:9">
      <c r="A4" s="30" t="s">
        <v>103</v>
      </c>
      <c r="B4" s="30">
        <v>64</v>
      </c>
      <c r="C4" s="30">
        <v>150</v>
      </c>
      <c r="D4" s="30">
        <f t="shared" si="0"/>
        <v>9600</v>
      </c>
    </row>
    <row r="5" spans="1:9">
      <c r="A5" s="30" t="s">
        <v>102</v>
      </c>
      <c r="B5" s="30">
        <v>54</v>
      </c>
      <c r="C5" s="30">
        <v>180</v>
      </c>
      <c r="D5" s="30">
        <f t="shared" si="0"/>
        <v>9720</v>
      </c>
    </row>
    <row r="6" spans="1:9">
      <c r="A6" s="30" t="s">
        <v>102</v>
      </c>
      <c r="B6" s="30">
        <v>56</v>
      </c>
      <c r="C6" s="30">
        <v>210</v>
      </c>
      <c r="D6" s="30">
        <f t="shared" si="0"/>
        <v>11760</v>
      </c>
    </row>
    <row r="7" spans="1:9">
      <c r="A7" s="30" t="s">
        <v>103</v>
      </c>
      <c r="B7" s="30">
        <v>34</v>
      </c>
      <c r="C7" s="30">
        <v>240</v>
      </c>
      <c r="D7" s="30">
        <f t="shared" si="0"/>
        <v>8160</v>
      </c>
    </row>
    <row r="8" spans="1:9">
      <c r="A8" s="30" t="s">
        <v>104</v>
      </c>
      <c r="B8" s="30">
        <v>34</v>
      </c>
      <c r="C8" s="30">
        <v>270</v>
      </c>
      <c r="D8" s="30">
        <f t="shared" si="0"/>
        <v>9180</v>
      </c>
    </row>
    <row r="9" spans="1:9">
      <c r="A9" s="30" t="s">
        <v>104</v>
      </c>
      <c r="B9" s="30">
        <v>32</v>
      </c>
      <c r="C9" s="30">
        <v>300</v>
      </c>
      <c r="D9" s="30">
        <f t="shared" si="0"/>
        <v>9600</v>
      </c>
    </row>
    <row r="10" spans="1:9">
      <c r="A10" s="30" t="s">
        <v>104</v>
      </c>
      <c r="B10" s="30">
        <v>56</v>
      </c>
      <c r="C10" s="30">
        <v>330</v>
      </c>
      <c r="D10" s="30">
        <f t="shared" si="0"/>
        <v>18480</v>
      </c>
    </row>
    <row r="11" spans="1:9">
      <c r="A11" s="30" t="s">
        <v>102</v>
      </c>
      <c r="B11" s="30">
        <v>80</v>
      </c>
      <c r="C11" s="30">
        <v>360</v>
      </c>
      <c r="D11" s="30">
        <f t="shared" si="0"/>
        <v>28800</v>
      </c>
    </row>
    <row r="12" spans="1:9">
      <c r="A12" s="30" t="s">
        <v>104</v>
      </c>
      <c r="B12" s="30">
        <v>104</v>
      </c>
      <c r="C12" s="30">
        <v>390</v>
      </c>
      <c r="D12" s="30">
        <f t="shared" si="0"/>
        <v>40560</v>
      </c>
    </row>
  </sheetData>
  <dataValidations count="2">
    <dataValidation type="list" allowBlank="1" showInputMessage="1" showErrorMessage="1" sqref="G3" xr:uid="{9B5D1ED4-CC41-4612-BAEA-DCAB89A4C1C3}">
      <formula1>"ITEM1,ITEM2,ITEM3"</formula1>
    </dataValidation>
    <dataValidation type="list" allowBlank="1" showInputMessage="1" showErrorMessage="1" sqref="H3" xr:uid="{30A93984-995B-42B6-824E-87FA67CC9AEF}">
      <formula1>"QUANTITY SOLD,RATE,TOTAL"</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CF6BF-6E89-4BB2-BDCB-A2E2C82EF366}">
  <dimension ref="A1:D11"/>
  <sheetViews>
    <sheetView workbookViewId="0">
      <selection activeCell="F6" sqref="F6"/>
    </sheetView>
  </sheetViews>
  <sheetFormatPr defaultRowHeight="15"/>
  <cols>
    <col min="1" max="1" width="9.85546875" bestFit="1" customWidth="1"/>
    <col min="2" max="2" width="10.42578125" bestFit="1" customWidth="1"/>
    <col min="3" max="3" width="6.28515625" bestFit="1" customWidth="1"/>
    <col min="4" max="4" width="6" bestFit="1" customWidth="1"/>
  </cols>
  <sheetData>
    <row r="1" spans="1:4" ht="18.75">
      <c r="A1" s="84" t="s">
        <v>192</v>
      </c>
      <c r="B1" s="84"/>
      <c r="C1" s="84"/>
    </row>
    <row r="2" spans="1:4">
      <c r="A2" s="42" t="s">
        <v>121</v>
      </c>
      <c r="B2" s="42" t="s">
        <v>122</v>
      </c>
      <c r="C2" s="43" t="s">
        <v>123</v>
      </c>
      <c r="D2" s="44" t="s">
        <v>193</v>
      </c>
    </row>
    <row r="3" spans="1:4">
      <c r="A3" s="45" t="s">
        <v>125</v>
      </c>
      <c r="B3" s="45" t="s">
        <v>126</v>
      </c>
      <c r="C3" s="46">
        <v>18500</v>
      </c>
      <c r="D3" s="1">
        <f>COUNTIFS($B$2:$B$11,B3,$C$2:$C$11,"&gt;"&amp;C3)+1</f>
        <v>1</v>
      </c>
    </row>
    <row r="4" spans="1:4">
      <c r="A4" s="45" t="s">
        <v>127</v>
      </c>
      <c r="B4" s="45" t="s">
        <v>130</v>
      </c>
      <c r="C4" s="46">
        <v>12200</v>
      </c>
      <c r="D4">
        <f t="shared" ref="D4:D11" si="0">COUNTIFS($B$2:$B$11,B4,$C$2:$C$11,"&gt;"&amp;C4)+1</f>
        <v>2</v>
      </c>
    </row>
    <row r="5" spans="1:4">
      <c r="A5" s="45" t="s">
        <v>129</v>
      </c>
      <c r="B5" s="45" t="s">
        <v>130</v>
      </c>
      <c r="C5" s="46">
        <v>15500</v>
      </c>
      <c r="D5">
        <f t="shared" si="0"/>
        <v>1</v>
      </c>
    </row>
    <row r="6" spans="1:4">
      <c r="A6" s="45" t="s">
        <v>131</v>
      </c>
      <c r="B6" s="45" t="s">
        <v>128</v>
      </c>
      <c r="C6" s="46">
        <v>13500</v>
      </c>
      <c r="D6">
        <f t="shared" si="0"/>
        <v>1</v>
      </c>
    </row>
    <row r="7" spans="1:4">
      <c r="A7" s="45" t="s">
        <v>132</v>
      </c>
      <c r="B7" s="45" t="s">
        <v>130</v>
      </c>
      <c r="C7" s="46">
        <v>11500</v>
      </c>
      <c r="D7">
        <f t="shared" si="0"/>
        <v>4</v>
      </c>
    </row>
    <row r="8" spans="1:4">
      <c r="A8" s="45" t="s">
        <v>133</v>
      </c>
      <c r="B8" s="45" t="s">
        <v>128</v>
      </c>
      <c r="C8" s="46">
        <v>12750</v>
      </c>
      <c r="D8">
        <f t="shared" si="0"/>
        <v>2</v>
      </c>
    </row>
    <row r="9" spans="1:4">
      <c r="A9" s="45" t="s">
        <v>134</v>
      </c>
      <c r="B9" s="45" t="s">
        <v>126</v>
      </c>
      <c r="C9" s="46">
        <v>13250</v>
      </c>
      <c r="D9">
        <f t="shared" si="0"/>
        <v>2</v>
      </c>
    </row>
    <row r="10" spans="1:4">
      <c r="A10" s="45" t="s">
        <v>132</v>
      </c>
      <c r="B10" s="45" t="s">
        <v>128</v>
      </c>
      <c r="C10" s="46">
        <v>10000</v>
      </c>
      <c r="D10">
        <f t="shared" si="0"/>
        <v>3</v>
      </c>
    </row>
    <row r="11" spans="1:4">
      <c r="A11" s="45" t="s">
        <v>135</v>
      </c>
      <c r="B11" s="45" t="s">
        <v>130</v>
      </c>
      <c r="C11" s="46">
        <v>12000</v>
      </c>
      <c r="D11">
        <f t="shared" si="0"/>
        <v>3</v>
      </c>
    </row>
  </sheetData>
  <mergeCells count="1">
    <mergeCell ref="A1:C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29D43-DD97-47CE-B154-C84B12F522B4}">
  <dimension ref="A1:K13"/>
  <sheetViews>
    <sheetView topLeftCell="C1" zoomScale="145" zoomScaleNormal="145" workbookViewId="0">
      <selection activeCell="D8" sqref="D8"/>
    </sheetView>
  </sheetViews>
  <sheetFormatPr defaultRowHeight="15"/>
  <cols>
    <col min="1" max="1" width="11.28515625" bestFit="1" customWidth="1"/>
    <col min="2" max="2" width="11.140625" bestFit="1" customWidth="1"/>
    <col min="3" max="3" width="10" bestFit="1" customWidth="1"/>
    <col min="5" max="5" width="10.140625" bestFit="1" customWidth="1"/>
    <col min="7" max="7" width="10.140625" bestFit="1" customWidth="1"/>
    <col min="8" max="8" width="11.28515625" bestFit="1" customWidth="1"/>
    <col min="9" max="9" width="15" customWidth="1"/>
    <col min="10" max="10" width="10" bestFit="1" customWidth="1"/>
    <col min="11" max="11" width="11.140625" bestFit="1" customWidth="1"/>
  </cols>
  <sheetData>
    <row r="1" spans="1:11">
      <c r="A1" s="48" t="s">
        <v>212</v>
      </c>
      <c r="B1" s="48" t="s">
        <v>194</v>
      </c>
      <c r="C1" s="48" t="s">
        <v>222</v>
      </c>
      <c r="D1" s="48" t="s">
        <v>211</v>
      </c>
      <c r="E1" s="48" t="s">
        <v>221</v>
      </c>
      <c r="G1" t="str">
        <f>CHOOSE(COLUMN()-6,$A$1:$A$11,$B$1:$B$11,$C$1:$C$11,$D$1:$D$11,$E$1:$E$11)</f>
        <v>Salesman</v>
      </c>
      <c r="H1" t="str">
        <f>CHOOSE(COLUMN()-6,$A$1:$A$11,$B$1:$B$11,$C$1:$C$11,$D$1:$D$11,$E$1:$E$11)</f>
        <v>Product</v>
      </c>
      <c r="I1" t="str">
        <f>CHOOSE(COLUMN()-6,$A$1:$A$11,$B$1:$B$11,$C$1:$C$11,$D$1:$D$11,$E$1:$E$11)</f>
        <v>Zone</v>
      </c>
      <c r="J1" t="str">
        <f>CHOOSE(COLUMN()-6,$A$1:$A$11,$B$1:$B$11,$C$1:$C$11,$D$1:$D$11,$E$1:$E$11)</f>
        <v>Sales</v>
      </c>
      <c r="K1" t="str">
        <f>CHOOSE(COLUMN()-6,$A$1:$A$11,$B$1:$B$11,$C$1:$C$11,$D$1:$D$11,$E$1:$E$11)</f>
        <v>Product ID</v>
      </c>
    </row>
    <row r="2" spans="1:11">
      <c r="A2" s="12" t="s">
        <v>210</v>
      </c>
      <c r="B2" s="12" t="s">
        <v>216</v>
      </c>
      <c r="C2" s="12" t="s">
        <v>213</v>
      </c>
      <c r="D2" s="12">
        <v>99</v>
      </c>
      <c r="E2" s="12">
        <v>1231</v>
      </c>
      <c r="G2" t="str">
        <f t="shared" ref="G2:K11" si="0">CHOOSE(COLUMN()-6,$A$1:$A$11,$B$1:$B$11,$C$1:$C$11,$D$1:$D$11,$E$1:$E$11)</f>
        <v>Shaktimaan</v>
      </c>
      <c r="H2" t="str">
        <f t="shared" si="0"/>
        <v>Zandubalm</v>
      </c>
      <c r="I2" t="str">
        <f t="shared" si="0"/>
        <v>South City</v>
      </c>
      <c r="J2">
        <f t="shared" si="0"/>
        <v>99</v>
      </c>
      <c r="K2">
        <f t="shared" si="0"/>
        <v>1231</v>
      </c>
    </row>
    <row r="3" spans="1:11">
      <c r="A3" s="12" t="s">
        <v>207</v>
      </c>
      <c r="B3" s="12" t="s">
        <v>214</v>
      </c>
      <c r="C3" s="12" t="s">
        <v>217</v>
      </c>
      <c r="D3" s="12">
        <v>65</v>
      </c>
      <c r="E3" s="12">
        <v>1232</v>
      </c>
      <c r="G3" t="str">
        <f t="shared" si="0"/>
        <v>Ironman</v>
      </c>
      <c r="H3" t="str">
        <f t="shared" si="0"/>
        <v>Tigerbalm</v>
      </c>
      <c r="I3" t="str">
        <f t="shared" si="0"/>
        <v>North City</v>
      </c>
      <c r="J3">
        <f t="shared" si="0"/>
        <v>65</v>
      </c>
      <c r="K3">
        <f t="shared" si="0"/>
        <v>1232</v>
      </c>
    </row>
    <row r="4" spans="1:11">
      <c r="A4" s="12" t="s">
        <v>204</v>
      </c>
      <c r="B4" s="12" t="s">
        <v>220</v>
      </c>
      <c r="C4" s="12" t="s">
        <v>215</v>
      </c>
      <c r="D4" s="12">
        <v>32</v>
      </c>
      <c r="E4" s="12">
        <v>1233</v>
      </c>
      <c r="G4" t="str">
        <f t="shared" si="0"/>
        <v>Superman</v>
      </c>
      <c r="H4" t="str">
        <f t="shared" si="0"/>
        <v>Toothpaste</v>
      </c>
      <c r="I4" t="str">
        <f t="shared" si="0"/>
        <v>West City</v>
      </c>
      <c r="J4">
        <f t="shared" si="0"/>
        <v>32</v>
      </c>
      <c r="K4">
        <f t="shared" si="0"/>
        <v>1233</v>
      </c>
    </row>
    <row r="5" spans="1:11">
      <c r="A5" s="12" t="s">
        <v>202</v>
      </c>
      <c r="B5" s="12" t="s">
        <v>218</v>
      </c>
      <c r="C5" s="12" t="s">
        <v>213</v>
      </c>
      <c r="D5" s="12">
        <v>65</v>
      </c>
      <c r="E5" s="12">
        <v>1234</v>
      </c>
      <c r="G5" t="str">
        <f t="shared" si="0"/>
        <v>Thor</v>
      </c>
      <c r="H5" t="str">
        <f t="shared" si="0"/>
        <v>Toothbrush</v>
      </c>
      <c r="I5" t="str">
        <f t="shared" si="0"/>
        <v>South City</v>
      </c>
      <c r="J5">
        <f t="shared" si="0"/>
        <v>65</v>
      </c>
      <c r="K5">
        <f t="shared" si="0"/>
        <v>1234</v>
      </c>
    </row>
    <row r="6" spans="1:11">
      <c r="A6" s="12" t="s">
        <v>200</v>
      </c>
      <c r="B6" s="12" t="s">
        <v>219</v>
      </c>
      <c r="C6" s="12" t="s">
        <v>217</v>
      </c>
      <c r="D6" s="12">
        <v>98</v>
      </c>
      <c r="E6" s="12">
        <v>1235</v>
      </c>
      <c r="G6" t="str">
        <f t="shared" si="0"/>
        <v>Batman</v>
      </c>
      <c r="H6" t="str">
        <f t="shared" si="0"/>
        <v>Iodex</v>
      </c>
      <c r="I6" t="str">
        <f t="shared" si="0"/>
        <v>North City</v>
      </c>
      <c r="J6">
        <f t="shared" si="0"/>
        <v>98</v>
      </c>
      <c r="K6">
        <f t="shared" si="0"/>
        <v>1235</v>
      </c>
    </row>
    <row r="7" spans="1:11">
      <c r="A7" s="12" t="s">
        <v>199</v>
      </c>
      <c r="B7" s="12" t="s">
        <v>214</v>
      </c>
      <c r="C7" s="12" t="s">
        <v>215</v>
      </c>
      <c r="D7" s="12">
        <v>65</v>
      </c>
      <c r="E7" s="12">
        <v>1236</v>
      </c>
      <c r="G7" t="str">
        <f t="shared" si="0"/>
        <v>Spiderman</v>
      </c>
      <c r="H7" t="str">
        <f t="shared" si="0"/>
        <v>Tigerbalm</v>
      </c>
      <c r="I7" t="str">
        <f t="shared" si="0"/>
        <v>West City</v>
      </c>
      <c r="J7">
        <f t="shared" si="0"/>
        <v>65</v>
      </c>
      <c r="K7">
        <f t="shared" si="0"/>
        <v>1236</v>
      </c>
    </row>
    <row r="8" spans="1:11">
      <c r="A8" s="12" t="s">
        <v>198</v>
      </c>
      <c r="B8" s="12" t="s">
        <v>218</v>
      </c>
      <c r="C8" s="12" t="s">
        <v>213</v>
      </c>
      <c r="D8" s="12">
        <v>32</v>
      </c>
      <c r="E8" s="12">
        <v>1237</v>
      </c>
      <c r="G8" t="str">
        <f t="shared" si="0"/>
        <v>Antman</v>
      </c>
      <c r="H8" t="str">
        <f t="shared" si="0"/>
        <v>Toothbrush</v>
      </c>
      <c r="I8" t="str">
        <f t="shared" si="0"/>
        <v>South City</v>
      </c>
      <c r="J8">
        <f t="shared" si="0"/>
        <v>32</v>
      </c>
      <c r="K8">
        <f t="shared" si="0"/>
        <v>1237</v>
      </c>
    </row>
    <row r="9" spans="1:11">
      <c r="A9" s="12" t="s">
        <v>197</v>
      </c>
      <c r="B9" s="12" t="s">
        <v>216</v>
      </c>
      <c r="C9" s="12" t="s">
        <v>217</v>
      </c>
      <c r="D9" s="12">
        <v>65</v>
      </c>
      <c r="E9" s="12">
        <v>1238</v>
      </c>
      <c r="G9" t="str">
        <f t="shared" si="0"/>
        <v>Hitman</v>
      </c>
      <c r="H9" t="str">
        <f t="shared" si="0"/>
        <v>Zandubalm</v>
      </c>
      <c r="I9" t="str">
        <f t="shared" si="0"/>
        <v>North City</v>
      </c>
      <c r="J9">
        <f t="shared" si="0"/>
        <v>65</v>
      </c>
      <c r="K9">
        <f t="shared" si="0"/>
        <v>1238</v>
      </c>
    </row>
    <row r="10" spans="1:11">
      <c r="A10" s="12" t="s">
        <v>196</v>
      </c>
      <c r="B10" s="12" t="s">
        <v>216</v>
      </c>
      <c r="C10" s="12" t="s">
        <v>215</v>
      </c>
      <c r="D10" s="12">
        <v>54</v>
      </c>
      <c r="E10" s="12">
        <v>1239</v>
      </c>
      <c r="G10" t="str">
        <f t="shared" si="0"/>
        <v>Ratman</v>
      </c>
      <c r="H10" t="str">
        <f t="shared" si="0"/>
        <v>Zandubalm</v>
      </c>
      <c r="I10" t="str">
        <f t="shared" si="0"/>
        <v>West City</v>
      </c>
      <c r="J10">
        <f t="shared" si="0"/>
        <v>54</v>
      </c>
      <c r="K10">
        <f t="shared" si="0"/>
        <v>1239</v>
      </c>
    </row>
    <row r="11" spans="1:11">
      <c r="A11" s="12" t="s">
        <v>195</v>
      </c>
      <c r="B11" s="12" t="s">
        <v>214</v>
      </c>
      <c r="C11" s="12" t="s">
        <v>213</v>
      </c>
      <c r="D11" s="12">
        <v>65</v>
      </c>
      <c r="E11" s="12">
        <v>1240</v>
      </c>
      <c r="G11" t="str">
        <f t="shared" si="0"/>
        <v>Netman</v>
      </c>
      <c r="H11" t="str">
        <f t="shared" si="0"/>
        <v>Tigerbalm</v>
      </c>
      <c r="I11" t="str">
        <f t="shared" si="0"/>
        <v>South City</v>
      </c>
      <c r="J11">
        <f t="shared" si="0"/>
        <v>65</v>
      </c>
      <c r="K11">
        <f t="shared" si="0"/>
        <v>1240</v>
      </c>
    </row>
    <row r="12" spans="1:11">
      <c r="A12" s="77" t="s">
        <v>338</v>
      </c>
    </row>
    <row r="13" spans="1:11">
      <c r="A13" s="77" t="s">
        <v>339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1E414-A54F-4226-803C-621C83F10182}">
  <dimension ref="A1:I18"/>
  <sheetViews>
    <sheetView workbookViewId="0">
      <selection activeCell="I10" sqref="I10"/>
    </sheetView>
  </sheetViews>
  <sheetFormatPr defaultRowHeight="15"/>
  <cols>
    <col min="1" max="1" width="9.85546875" bestFit="1" customWidth="1"/>
    <col min="2" max="2" width="10.7109375" bestFit="1" customWidth="1"/>
    <col min="3" max="3" width="15.42578125" bestFit="1" customWidth="1"/>
    <col min="4" max="4" width="10.7109375" bestFit="1" customWidth="1"/>
    <col min="5" max="5" width="17.7109375" customWidth="1"/>
    <col min="6" max="9" width="10.7109375" bestFit="1" customWidth="1"/>
  </cols>
  <sheetData>
    <row r="1" spans="1:9">
      <c r="A1" s="22" t="s">
        <v>76</v>
      </c>
      <c r="B1" s="22" t="s">
        <v>77</v>
      </c>
      <c r="C1" s="22" t="s">
        <v>78</v>
      </c>
      <c r="E1" s="24" t="s">
        <v>87</v>
      </c>
      <c r="F1" s="24" t="s">
        <v>88</v>
      </c>
    </row>
    <row r="2" spans="1:9">
      <c r="A2" s="23">
        <v>44038</v>
      </c>
      <c r="B2" s="12" t="s">
        <v>79</v>
      </c>
      <c r="C2" s="12">
        <v>23</v>
      </c>
      <c r="E2" s="1">
        <f t="array" aca="1" ref="E2" ca="1">SUM(OFFSET(C1,COUNTA(C2:C14),0,-6,1))</f>
        <v>341</v>
      </c>
    </row>
    <row r="3" spans="1:9">
      <c r="A3" s="23">
        <v>44039</v>
      </c>
      <c r="B3" s="12" t="s">
        <v>80</v>
      </c>
      <c r="C3" s="12">
        <v>45</v>
      </c>
    </row>
    <row r="4" spans="1:9">
      <c r="A4" s="23">
        <v>44040</v>
      </c>
      <c r="B4" s="12" t="s">
        <v>81</v>
      </c>
      <c r="C4" s="12">
        <v>64</v>
      </c>
    </row>
    <row r="5" spans="1:9">
      <c r="A5" s="23">
        <v>44041</v>
      </c>
      <c r="B5" s="12" t="s">
        <v>82</v>
      </c>
      <c r="C5" s="12">
        <v>54</v>
      </c>
    </row>
    <row r="6" spans="1:9">
      <c r="A6" s="23">
        <v>44042</v>
      </c>
      <c r="B6" s="12" t="s">
        <v>83</v>
      </c>
      <c r="C6" s="12">
        <v>56</v>
      </c>
    </row>
    <row r="7" spans="1:9">
      <c r="A7" s="23">
        <v>44043</v>
      </c>
      <c r="B7" s="12" t="s">
        <v>84</v>
      </c>
      <c r="C7" s="12">
        <v>34</v>
      </c>
    </row>
    <row r="8" spans="1:9">
      <c r="A8" s="23">
        <v>44044</v>
      </c>
      <c r="B8" s="12" t="s">
        <v>85</v>
      </c>
      <c r="C8" s="12">
        <v>34</v>
      </c>
    </row>
    <row r="9" spans="1:9">
      <c r="A9" s="23">
        <v>44045</v>
      </c>
      <c r="B9" s="12" t="s">
        <v>86</v>
      </c>
      <c r="C9" s="12">
        <v>99</v>
      </c>
    </row>
    <row r="10" spans="1:9">
      <c r="C10" s="74"/>
    </row>
    <row r="14" spans="1:9">
      <c r="E14" s="24" t="s">
        <v>89</v>
      </c>
    </row>
    <row r="15" spans="1:9">
      <c r="E15" s="1">
        <f t="array" aca="1" ref="E15" ca="1">SUM(OFFSET(A18,0,COUNTA(B18:P18),1,-6))</f>
        <v>341</v>
      </c>
    </row>
    <row r="16" spans="1:9">
      <c r="A16" s="25" t="s">
        <v>76</v>
      </c>
      <c r="B16" s="27">
        <v>44038</v>
      </c>
      <c r="C16" s="27">
        <v>44039</v>
      </c>
      <c r="D16" s="27">
        <v>44040</v>
      </c>
      <c r="E16" s="27">
        <v>44041</v>
      </c>
      <c r="F16" s="27">
        <v>44042</v>
      </c>
      <c r="G16" s="27">
        <v>44043</v>
      </c>
      <c r="H16" s="27">
        <v>44044</v>
      </c>
      <c r="I16" s="27">
        <v>44045</v>
      </c>
    </row>
    <row r="17" spans="1:9">
      <c r="A17" s="25" t="s">
        <v>77</v>
      </c>
      <c r="B17" s="26" t="s">
        <v>79</v>
      </c>
      <c r="C17" s="26" t="s">
        <v>80</v>
      </c>
      <c r="D17" s="26" t="s">
        <v>81</v>
      </c>
      <c r="E17" s="26" t="s">
        <v>82</v>
      </c>
      <c r="F17" s="26" t="s">
        <v>83</v>
      </c>
      <c r="G17" s="26" t="s">
        <v>84</v>
      </c>
      <c r="H17" s="26" t="s">
        <v>85</v>
      </c>
      <c r="I17" s="26" t="s">
        <v>86</v>
      </c>
    </row>
    <row r="18" spans="1:9">
      <c r="A18" s="25" t="s">
        <v>78</v>
      </c>
      <c r="B18" s="75">
        <v>23</v>
      </c>
      <c r="C18" s="75">
        <v>45</v>
      </c>
      <c r="D18" s="75">
        <v>64</v>
      </c>
      <c r="E18" s="75">
        <v>54</v>
      </c>
      <c r="F18" s="75">
        <v>56</v>
      </c>
      <c r="G18" s="75">
        <v>34</v>
      </c>
      <c r="H18" s="75">
        <v>34</v>
      </c>
      <c r="I18" s="75">
        <v>99</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023B7-A583-4810-AC31-B8D30C4EA8E0}">
  <dimension ref="A1:N27"/>
  <sheetViews>
    <sheetView zoomScaleNormal="100" workbookViewId="0">
      <selection activeCell="I9" sqref="I9"/>
    </sheetView>
  </sheetViews>
  <sheetFormatPr defaultRowHeight="15"/>
  <cols>
    <col min="1" max="1" width="11.28515625" bestFit="1" customWidth="1"/>
    <col min="2" max="2" width="12.140625" bestFit="1" customWidth="1"/>
    <col min="3" max="3" width="14.7109375" bestFit="1" customWidth="1"/>
    <col min="4" max="4" width="11" bestFit="1" customWidth="1"/>
    <col min="5" max="5" width="13.7109375" bestFit="1" customWidth="1"/>
    <col min="7" max="7" width="15.140625" customWidth="1"/>
    <col min="8" max="8" width="13" customWidth="1"/>
    <col min="9" max="9" width="15.5703125" customWidth="1"/>
    <col min="10" max="10" width="13.5703125" customWidth="1"/>
    <col min="11" max="11" width="14.85546875" customWidth="1"/>
    <col min="14" max="14" width="32.42578125" customWidth="1"/>
  </cols>
  <sheetData>
    <row r="1" spans="1:14">
      <c r="A1" s="2" t="s">
        <v>0</v>
      </c>
      <c r="B1" s="3" t="s">
        <v>1</v>
      </c>
      <c r="C1" s="3" t="s">
        <v>2</v>
      </c>
      <c r="D1" s="3" t="s">
        <v>3</v>
      </c>
      <c r="E1" s="4" t="s">
        <v>4</v>
      </c>
      <c r="G1" s="16" t="s">
        <v>0</v>
      </c>
      <c r="H1" s="70" t="s">
        <v>1</v>
      </c>
      <c r="I1" s="18" t="s">
        <v>2</v>
      </c>
      <c r="J1" s="18" t="s">
        <v>3</v>
      </c>
      <c r="K1" s="18" t="s">
        <v>4</v>
      </c>
    </row>
    <row r="2" spans="1:14">
      <c r="A2" s="5" t="s">
        <v>5</v>
      </c>
      <c r="B2" s="6" t="s">
        <v>6</v>
      </c>
      <c r="C2" s="6" t="s">
        <v>7</v>
      </c>
      <c r="D2" s="6">
        <v>3500</v>
      </c>
      <c r="E2" s="7">
        <v>1000</v>
      </c>
      <c r="G2" s="5" t="s">
        <v>9</v>
      </c>
      <c r="H2" s="11" t="str">
        <f>DGET($A$1:$E$11,H1,$G$1:$G$2)</f>
        <v>TALLY</v>
      </c>
      <c r="I2" s="11" t="str">
        <f t="shared" ref="I2:K2" si="0">DGET($A$1:$E$11,I1,$G$1:$G$2)</f>
        <v>ANIL RAJSEKAR</v>
      </c>
      <c r="J2" s="11">
        <f t="shared" si="0"/>
        <v>3500</v>
      </c>
      <c r="K2" s="11">
        <f t="shared" si="0"/>
        <v>1000</v>
      </c>
      <c r="M2" s="13"/>
      <c r="N2" t="s">
        <v>28</v>
      </c>
    </row>
    <row r="3" spans="1:14">
      <c r="A3" s="5" t="s">
        <v>8</v>
      </c>
      <c r="B3" s="6" t="s">
        <v>6</v>
      </c>
      <c r="C3" s="6" t="s">
        <v>19</v>
      </c>
      <c r="D3" s="6">
        <v>3500</v>
      </c>
      <c r="E3" s="7">
        <v>1000</v>
      </c>
      <c r="M3" s="14"/>
      <c r="N3" t="s">
        <v>29</v>
      </c>
    </row>
    <row r="4" spans="1:14">
      <c r="A4" s="5" t="s">
        <v>9</v>
      </c>
      <c r="B4" s="6" t="s">
        <v>6</v>
      </c>
      <c r="C4" s="6" t="s">
        <v>20</v>
      </c>
      <c r="D4" s="6">
        <v>3500</v>
      </c>
      <c r="E4" s="7">
        <v>1000</v>
      </c>
      <c r="I4" t="s">
        <v>31</v>
      </c>
      <c r="M4" s="1"/>
      <c r="N4" t="s">
        <v>308</v>
      </c>
    </row>
    <row r="5" spans="1:14">
      <c r="A5" s="5" t="s">
        <v>10</v>
      </c>
      <c r="B5" s="6" t="s">
        <v>17</v>
      </c>
      <c r="C5" s="6" t="s">
        <v>21</v>
      </c>
      <c r="D5" s="6">
        <v>2000</v>
      </c>
      <c r="E5" s="7">
        <v>0</v>
      </c>
    </row>
    <row r="6" spans="1:14" ht="18.75">
      <c r="A6" s="5" t="s">
        <v>11</v>
      </c>
      <c r="B6" s="6" t="s">
        <v>17</v>
      </c>
      <c r="C6" s="6" t="s">
        <v>22</v>
      </c>
      <c r="D6" s="6">
        <v>2000</v>
      </c>
      <c r="E6" s="7">
        <v>1500</v>
      </c>
      <c r="G6" s="85" t="s">
        <v>30</v>
      </c>
      <c r="H6" s="85"/>
      <c r="I6" s="85"/>
      <c r="J6" s="85"/>
      <c r="K6" s="85"/>
    </row>
    <row r="7" spans="1:14">
      <c r="A7" s="5" t="s">
        <v>12</v>
      </c>
      <c r="B7" s="6" t="s">
        <v>17</v>
      </c>
      <c r="C7" s="6" t="s">
        <v>23</v>
      </c>
      <c r="D7" s="6">
        <v>2000</v>
      </c>
      <c r="E7" s="7">
        <v>0</v>
      </c>
      <c r="G7" s="16"/>
      <c r="H7" s="2"/>
    </row>
    <row r="8" spans="1:14">
      <c r="A8" s="5" t="s">
        <v>13</v>
      </c>
      <c r="B8" s="6" t="s">
        <v>18</v>
      </c>
      <c r="C8" s="6" t="s">
        <v>24</v>
      </c>
      <c r="D8" s="6">
        <v>4000</v>
      </c>
      <c r="E8" s="7">
        <v>1500</v>
      </c>
    </row>
    <row r="9" spans="1:14">
      <c r="A9" s="5" t="s">
        <v>14</v>
      </c>
      <c r="B9" s="6" t="s">
        <v>18</v>
      </c>
      <c r="C9" s="6" t="s">
        <v>25</v>
      </c>
      <c r="D9" s="6">
        <v>4000</v>
      </c>
      <c r="E9" s="7">
        <v>1500</v>
      </c>
      <c r="G9" s="16" t="s">
        <v>2</v>
      </c>
      <c r="H9" s="71" t="s">
        <v>0</v>
      </c>
    </row>
    <row r="10" spans="1:14">
      <c r="A10" s="5" t="s">
        <v>15</v>
      </c>
      <c r="B10" s="6" t="s">
        <v>18</v>
      </c>
      <c r="C10" s="6" t="s">
        <v>26</v>
      </c>
      <c r="D10" s="6">
        <v>4000</v>
      </c>
      <c r="E10" s="7">
        <v>1000</v>
      </c>
      <c r="G10" s="6" t="s">
        <v>25</v>
      </c>
      <c r="H10" s="1" t="str">
        <f>DGET($A$1:$E$11,H9,$G$9:$G$10)</f>
        <v>M108</v>
      </c>
    </row>
    <row r="11" spans="1:14">
      <c r="A11" s="8" t="s">
        <v>16</v>
      </c>
      <c r="B11" s="9" t="s">
        <v>18</v>
      </c>
      <c r="C11" s="9" t="s">
        <v>27</v>
      </c>
      <c r="D11" s="9">
        <v>4000</v>
      </c>
      <c r="E11" s="10">
        <v>500</v>
      </c>
    </row>
    <row r="15" spans="1:14">
      <c r="G15" s="86" t="s">
        <v>32</v>
      </c>
      <c r="H15" s="86"/>
      <c r="I15" s="86"/>
      <c r="J15" s="86"/>
      <c r="K15" s="86"/>
    </row>
    <row r="17" spans="1:11">
      <c r="A17" s="2" t="s">
        <v>0</v>
      </c>
      <c r="B17" s="3" t="s">
        <v>1</v>
      </c>
      <c r="C17" s="3" t="s">
        <v>2</v>
      </c>
      <c r="D17" s="3" t="s">
        <v>3</v>
      </c>
      <c r="E17" s="4" t="s">
        <v>4</v>
      </c>
      <c r="G17" s="16" t="s">
        <v>0</v>
      </c>
      <c r="H17" s="16" t="s">
        <v>1</v>
      </c>
      <c r="I17" s="15" t="s">
        <v>2</v>
      </c>
      <c r="J17" s="11" t="s">
        <v>3</v>
      </c>
      <c r="K17" s="11" t="s">
        <v>4</v>
      </c>
    </row>
    <row r="18" spans="1:11">
      <c r="A18" s="5" t="s">
        <v>5</v>
      </c>
      <c r="B18" s="6" t="s">
        <v>6</v>
      </c>
      <c r="C18" s="6" t="s">
        <v>7</v>
      </c>
      <c r="D18" s="6">
        <v>3500</v>
      </c>
      <c r="E18" s="7">
        <v>1000</v>
      </c>
      <c r="G18" s="16" t="s">
        <v>9</v>
      </c>
      <c r="H18" s="16" t="s">
        <v>6</v>
      </c>
      <c r="I18" s="12" t="str">
        <f>DGET($A$17:$E$27,I17,$G$17:$H$18)</f>
        <v>ANIL RAJSEKAR</v>
      </c>
      <c r="J18" s="12">
        <f t="shared" ref="J18:K18" si="1">DGET($A$17:$E$27,J17,$G$17:$H$18)</f>
        <v>3500</v>
      </c>
      <c r="K18" s="12">
        <f t="shared" si="1"/>
        <v>1000</v>
      </c>
    </row>
    <row r="19" spans="1:11">
      <c r="A19" s="5" t="s">
        <v>8</v>
      </c>
      <c r="B19" s="6" t="s">
        <v>6</v>
      </c>
      <c r="C19" s="6" t="s">
        <v>19</v>
      </c>
      <c r="D19" s="6">
        <v>3500</v>
      </c>
      <c r="E19" s="7">
        <v>1000</v>
      </c>
    </row>
    <row r="20" spans="1:11">
      <c r="A20" s="5" t="s">
        <v>9</v>
      </c>
      <c r="B20" s="6" t="s">
        <v>6</v>
      </c>
      <c r="C20" s="6" t="s">
        <v>20</v>
      </c>
      <c r="D20" s="6">
        <v>3500</v>
      </c>
      <c r="E20" s="7">
        <v>1000</v>
      </c>
    </row>
    <row r="21" spans="1:11">
      <c r="A21" s="5" t="s">
        <v>5</v>
      </c>
      <c r="B21" s="6" t="s">
        <v>17</v>
      </c>
      <c r="C21" s="6" t="s">
        <v>21</v>
      </c>
      <c r="D21" s="6">
        <v>2000</v>
      </c>
      <c r="E21" s="7">
        <v>0</v>
      </c>
    </row>
    <row r="22" spans="1:11">
      <c r="A22" s="5" t="s">
        <v>8</v>
      </c>
      <c r="B22" s="6" t="s">
        <v>17</v>
      </c>
      <c r="C22" s="6" t="s">
        <v>22</v>
      </c>
      <c r="D22" s="6">
        <v>2000</v>
      </c>
      <c r="E22" s="7">
        <v>1500</v>
      </c>
    </row>
    <row r="23" spans="1:11">
      <c r="A23" s="5" t="s">
        <v>9</v>
      </c>
      <c r="B23" s="6" t="s">
        <v>17</v>
      </c>
      <c r="C23" s="6" t="s">
        <v>23</v>
      </c>
      <c r="D23" s="6">
        <v>2000</v>
      </c>
      <c r="E23" s="7">
        <v>0</v>
      </c>
    </row>
    <row r="24" spans="1:11">
      <c r="A24" s="5" t="s">
        <v>5</v>
      </c>
      <c r="B24" s="6" t="s">
        <v>18</v>
      </c>
      <c r="C24" s="6" t="s">
        <v>24</v>
      </c>
      <c r="D24" s="6">
        <v>4000</v>
      </c>
      <c r="E24" s="7">
        <v>1500</v>
      </c>
    </row>
    <row r="25" spans="1:11">
      <c r="A25" s="5" t="s">
        <v>8</v>
      </c>
      <c r="B25" s="6" t="s">
        <v>18</v>
      </c>
      <c r="C25" s="6" t="s">
        <v>25</v>
      </c>
      <c r="D25" s="6">
        <v>4000</v>
      </c>
      <c r="E25" s="7">
        <v>1500</v>
      </c>
    </row>
    <row r="26" spans="1:11">
      <c r="A26" s="5" t="s">
        <v>9</v>
      </c>
      <c r="B26" s="6" t="s">
        <v>18</v>
      </c>
      <c r="C26" s="6" t="s">
        <v>26</v>
      </c>
      <c r="D26" s="6">
        <v>4000</v>
      </c>
      <c r="E26" s="7">
        <v>1000</v>
      </c>
    </row>
    <row r="27" spans="1:11">
      <c r="A27" s="8" t="s">
        <v>10</v>
      </c>
      <c r="B27" s="9" t="s">
        <v>18</v>
      </c>
      <c r="C27" s="9" t="s">
        <v>27</v>
      </c>
      <c r="D27" s="9">
        <v>4000</v>
      </c>
      <c r="E27" s="10">
        <v>500</v>
      </c>
    </row>
  </sheetData>
  <mergeCells count="2">
    <mergeCell ref="G6:K6"/>
    <mergeCell ref="G15:K15"/>
  </mergeCells>
  <dataValidations count="2">
    <dataValidation type="list" allowBlank="1" showInputMessage="1" showErrorMessage="1" sqref="G8" xr:uid="{5F28264E-6336-4612-B079-225A6EE434DC}">
      <formula1>$C$2:$C$11</formula1>
    </dataValidation>
    <dataValidation type="list" allowBlank="1" showInputMessage="1" showErrorMessage="1" sqref="G18" xr:uid="{3C800EF2-CC17-4F07-85BB-934A74BEF1E5}">
      <formula1>$A$18:$A$27</formula1>
    </dataValidation>
  </dataValidation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B8AB1-DC7E-4D9B-9202-70FC68EE3B34}">
  <dimension ref="A1:M29"/>
  <sheetViews>
    <sheetView workbookViewId="0">
      <selection activeCell="M20" sqref="M20"/>
    </sheetView>
  </sheetViews>
  <sheetFormatPr defaultRowHeight="15"/>
  <cols>
    <col min="1" max="1" width="19.85546875" customWidth="1"/>
    <col min="4" max="4" width="11.7109375" customWidth="1"/>
    <col min="5" max="5" width="13" customWidth="1"/>
    <col min="8" max="8" width="11.5703125" customWidth="1"/>
    <col min="9" max="9" width="19.7109375" customWidth="1"/>
    <col min="10" max="10" width="16" customWidth="1"/>
    <col min="11" max="11" width="15.28515625" customWidth="1"/>
    <col min="12" max="12" width="12.42578125" customWidth="1"/>
    <col min="13" max="13" width="15.7109375" customWidth="1"/>
  </cols>
  <sheetData>
    <row r="1" spans="1:13">
      <c r="A1" s="11" t="s">
        <v>33</v>
      </c>
      <c r="B1" s="11" t="s">
        <v>34</v>
      </c>
      <c r="C1" s="11" t="s">
        <v>35</v>
      </c>
      <c r="D1" s="11" t="s">
        <v>36</v>
      </c>
      <c r="E1" s="11" t="s">
        <v>37</v>
      </c>
      <c r="I1" s="16" t="s">
        <v>33</v>
      </c>
      <c r="J1" s="18" t="s">
        <v>34</v>
      </c>
      <c r="K1" s="18" t="s">
        <v>35</v>
      </c>
      <c r="L1" s="18" t="s">
        <v>36</v>
      </c>
      <c r="M1" s="18" t="s">
        <v>37</v>
      </c>
    </row>
    <row r="2" spans="1:13">
      <c r="A2" s="12" t="s">
        <v>38</v>
      </c>
      <c r="B2" s="12">
        <v>3</v>
      </c>
      <c r="C2" s="12">
        <v>5500</v>
      </c>
      <c r="D2" s="12">
        <v>16500</v>
      </c>
      <c r="E2" s="12">
        <v>1650</v>
      </c>
      <c r="I2" s="14" t="s">
        <v>38</v>
      </c>
      <c r="J2" s="1">
        <f>DSUM($A$1:$E$7,J1,$I$1:$I$2)</f>
        <v>8</v>
      </c>
      <c r="K2" s="1">
        <f>DSUM($A$1:$E$7,K1,$I$1:$I$2)</f>
        <v>14000</v>
      </c>
      <c r="L2" s="1">
        <f>DSUM($A$1:$E$7,L1,$I$1:$I$2)</f>
        <v>59000</v>
      </c>
      <c r="M2" s="1">
        <f t="shared" ref="M2" si="0">DSUM($A$1:$E$7,M1,$I$1:$I$2)</f>
        <v>5900</v>
      </c>
    </row>
    <row r="3" spans="1:13">
      <c r="A3" s="12" t="s">
        <v>39</v>
      </c>
      <c r="B3" s="12">
        <v>3</v>
      </c>
      <c r="C3" s="12">
        <v>7200</v>
      </c>
      <c r="D3" s="12">
        <v>21600</v>
      </c>
      <c r="E3" s="12">
        <v>2160</v>
      </c>
    </row>
    <row r="4" spans="1:13">
      <c r="A4" s="12" t="s">
        <v>38</v>
      </c>
      <c r="B4" s="12">
        <v>5</v>
      </c>
      <c r="C4" s="12">
        <v>8500</v>
      </c>
      <c r="D4" s="12">
        <v>42500</v>
      </c>
      <c r="E4" s="12">
        <v>4250</v>
      </c>
      <c r="G4" s="14"/>
      <c r="H4" t="s">
        <v>29</v>
      </c>
    </row>
    <row r="5" spans="1:13">
      <c r="A5" s="12" t="s">
        <v>41</v>
      </c>
      <c r="B5" s="12">
        <v>5</v>
      </c>
      <c r="C5" s="12">
        <v>8000</v>
      </c>
      <c r="D5" s="12">
        <v>40000</v>
      </c>
      <c r="E5" s="12">
        <v>4000</v>
      </c>
      <c r="G5" s="13"/>
      <c r="H5" t="s">
        <v>28</v>
      </c>
    </row>
    <row r="6" spans="1:13">
      <c r="A6" s="12" t="s">
        <v>42</v>
      </c>
      <c r="B6" s="12">
        <v>2</v>
      </c>
      <c r="C6" s="12">
        <v>6500</v>
      </c>
      <c r="D6" s="12">
        <v>13000</v>
      </c>
      <c r="E6" s="12">
        <v>1300</v>
      </c>
      <c r="G6" s="1"/>
      <c r="H6" t="s">
        <v>309</v>
      </c>
    </row>
    <row r="7" spans="1:13">
      <c r="A7" s="12" t="s">
        <v>43</v>
      </c>
      <c r="B7" s="12">
        <v>3</v>
      </c>
      <c r="C7" s="12">
        <v>7200</v>
      </c>
      <c r="D7" s="12">
        <v>21600</v>
      </c>
      <c r="E7" s="12">
        <v>2160</v>
      </c>
      <c r="H7" t="s">
        <v>310</v>
      </c>
    </row>
    <row r="10" spans="1:13">
      <c r="I10" s="16" t="s">
        <v>33</v>
      </c>
      <c r="J10" s="16" t="s">
        <v>34</v>
      </c>
      <c r="K10" s="18" t="s">
        <v>35</v>
      </c>
      <c r="L10" s="18" t="s">
        <v>36</v>
      </c>
      <c r="M10" s="18" t="s">
        <v>37</v>
      </c>
    </row>
    <row r="11" spans="1:13">
      <c r="I11" s="16" t="s">
        <v>38</v>
      </c>
      <c r="J11" s="16" t="s">
        <v>44</v>
      </c>
      <c r="K11" s="11">
        <f>DSUM($A$12:$E$24,K10,$I$10:$J$11)</f>
        <v>8500</v>
      </c>
      <c r="L11" s="11">
        <f t="shared" ref="L11:M11" si="1">DSUM($A$12:$E$24,L10,$I$10:$J$11)</f>
        <v>42500</v>
      </c>
      <c r="M11" s="11">
        <f t="shared" si="1"/>
        <v>4250</v>
      </c>
    </row>
    <row r="12" spans="1:13">
      <c r="A12" s="11" t="s">
        <v>33</v>
      </c>
      <c r="B12" s="11" t="s">
        <v>34</v>
      </c>
      <c r="C12" s="11" t="s">
        <v>35</v>
      </c>
      <c r="D12" s="11" t="s">
        <v>36</v>
      </c>
      <c r="E12" s="11" t="s">
        <v>37</v>
      </c>
    </row>
    <row r="13" spans="1:13">
      <c r="A13" s="12" t="s">
        <v>38</v>
      </c>
      <c r="B13" s="12">
        <v>3</v>
      </c>
      <c r="C13" s="12">
        <v>5500</v>
      </c>
      <c r="D13" s="12">
        <v>16500</v>
      </c>
      <c r="E13" s="12">
        <v>1650</v>
      </c>
    </row>
    <row r="14" spans="1:13">
      <c r="A14" s="12" t="s">
        <v>39</v>
      </c>
      <c r="B14" s="12">
        <v>3</v>
      </c>
      <c r="C14" s="12">
        <v>7200</v>
      </c>
      <c r="D14" s="12">
        <v>21600</v>
      </c>
      <c r="E14" s="12">
        <v>2160</v>
      </c>
    </row>
    <row r="15" spans="1:13">
      <c r="A15" s="12" t="s">
        <v>38</v>
      </c>
      <c r="B15" s="12">
        <v>8</v>
      </c>
      <c r="C15" s="12">
        <v>8500</v>
      </c>
      <c r="D15" s="12">
        <v>42500</v>
      </c>
      <c r="E15" s="12">
        <v>4250</v>
      </c>
      <c r="I15" t="s">
        <v>311</v>
      </c>
    </row>
    <row r="16" spans="1:13">
      <c r="A16" s="12" t="s">
        <v>41</v>
      </c>
      <c r="B16" s="12">
        <v>5</v>
      </c>
      <c r="C16" s="12">
        <v>8000</v>
      </c>
      <c r="D16" s="12">
        <v>40000</v>
      </c>
      <c r="E16" s="12">
        <v>4000</v>
      </c>
      <c r="I16" s="16" t="s">
        <v>33</v>
      </c>
      <c r="J16" s="16" t="s">
        <v>34</v>
      </c>
      <c r="K16" s="19" t="s">
        <v>35</v>
      </c>
      <c r="L16" s="18" t="s">
        <v>36</v>
      </c>
      <c r="M16" s="18" t="s">
        <v>37</v>
      </c>
    </row>
    <row r="17" spans="1:13">
      <c r="A17" s="12" t="s">
        <v>42</v>
      </c>
      <c r="B17" s="12">
        <v>2</v>
      </c>
      <c r="C17" s="12">
        <v>6500</v>
      </c>
      <c r="D17" s="12">
        <v>13000</v>
      </c>
      <c r="E17" s="12">
        <v>1300</v>
      </c>
      <c r="I17" s="16" t="s">
        <v>38</v>
      </c>
      <c r="J17" s="16" t="s">
        <v>44</v>
      </c>
      <c r="K17" s="16" t="s">
        <v>45</v>
      </c>
      <c r="L17" s="11">
        <f>DSUM($A$12:$E$24,L16,$I$16:$K$17)</f>
        <v>42500</v>
      </c>
      <c r="M17" s="11">
        <f>DSUM($A$12:$E$24,M16,$I$16:$K$17)</f>
        <v>4250</v>
      </c>
    </row>
    <row r="18" spans="1:13">
      <c r="A18" s="12" t="s">
        <v>43</v>
      </c>
      <c r="B18" s="12">
        <v>3</v>
      </c>
      <c r="C18" s="12">
        <v>7200</v>
      </c>
      <c r="D18" s="12">
        <v>21600</v>
      </c>
      <c r="E18" s="12">
        <v>2160</v>
      </c>
    </row>
    <row r="19" spans="1:13">
      <c r="A19" s="12" t="s">
        <v>38</v>
      </c>
      <c r="B19" s="12">
        <v>4</v>
      </c>
      <c r="C19" s="12">
        <v>5500</v>
      </c>
      <c r="D19" s="12">
        <v>16500</v>
      </c>
      <c r="E19" s="12">
        <v>1650</v>
      </c>
      <c r="I19" t="s">
        <v>312</v>
      </c>
      <c r="J19" t="s">
        <v>313</v>
      </c>
    </row>
    <row r="20" spans="1:13">
      <c r="A20" s="12" t="s">
        <v>39</v>
      </c>
      <c r="B20" s="12">
        <v>3</v>
      </c>
      <c r="C20" s="12">
        <v>7200</v>
      </c>
      <c r="D20" s="12">
        <v>21600</v>
      </c>
      <c r="E20" s="12">
        <v>2160</v>
      </c>
      <c r="I20" t="s">
        <v>313</v>
      </c>
      <c r="J20" s="1">
        <f>SUMIFS($E$12:$E$24,$A$12:$A$24,I17,$B$12:$B$24,J17,$C$12:$C$24,K17)</f>
        <v>4250</v>
      </c>
    </row>
    <row r="21" spans="1:13">
      <c r="A21" s="12" t="s">
        <v>38</v>
      </c>
      <c r="B21" s="12">
        <v>5</v>
      </c>
      <c r="C21" s="12">
        <v>8500</v>
      </c>
      <c r="D21" s="12">
        <v>42500</v>
      </c>
      <c r="E21" s="12">
        <v>4250</v>
      </c>
    </row>
    <row r="22" spans="1:13">
      <c r="A22" s="12" t="s">
        <v>41</v>
      </c>
      <c r="B22" s="12">
        <v>5</v>
      </c>
      <c r="C22" s="12">
        <v>8000</v>
      </c>
      <c r="D22" s="12">
        <v>40000</v>
      </c>
      <c r="E22" s="12">
        <v>4000</v>
      </c>
    </row>
    <row r="23" spans="1:13">
      <c r="A23" s="12" t="s">
        <v>42</v>
      </c>
      <c r="B23" s="12">
        <v>2</v>
      </c>
      <c r="C23" s="12">
        <v>6500</v>
      </c>
      <c r="D23" s="12">
        <v>13000</v>
      </c>
      <c r="E23" s="12">
        <v>1300</v>
      </c>
      <c r="L23" t="s">
        <v>314</v>
      </c>
    </row>
    <row r="24" spans="1:13">
      <c r="A24" s="12" t="s">
        <v>43</v>
      </c>
      <c r="B24" s="12">
        <v>3</v>
      </c>
      <c r="C24" s="12">
        <v>7200</v>
      </c>
      <c r="D24" s="12">
        <v>21600</v>
      </c>
      <c r="E24" s="12">
        <v>2160</v>
      </c>
      <c r="L24" t="s">
        <v>315</v>
      </c>
    </row>
    <row r="25" spans="1:13">
      <c r="L25" t="s">
        <v>316</v>
      </c>
    </row>
    <row r="26" spans="1:13">
      <c r="L26" t="s">
        <v>317</v>
      </c>
    </row>
    <row r="27" spans="1:13">
      <c r="L27" t="s">
        <v>318</v>
      </c>
    </row>
    <row r="28" spans="1:13">
      <c r="L28" t="s">
        <v>313</v>
      </c>
    </row>
    <row r="29" spans="1:13">
      <c r="L29" t="s">
        <v>319</v>
      </c>
    </row>
  </sheetData>
  <dataValidations count="1">
    <dataValidation type="list" allowBlank="1" showInputMessage="1" showErrorMessage="1" sqref="I2 I11 I17" xr:uid="{3C67E794-890D-4A21-9796-52B2009FF4BB}">
      <formula1>$A$2:$A$7</formula1>
    </dataValidation>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A0C40-1909-485E-8093-BE7AA0EE6BB3}">
  <dimension ref="A1:I9"/>
  <sheetViews>
    <sheetView workbookViewId="0">
      <selection activeCell="G6" sqref="G6"/>
    </sheetView>
  </sheetViews>
  <sheetFormatPr defaultRowHeight="15"/>
  <cols>
    <col min="1" max="1" width="8.7109375" bestFit="1" customWidth="1"/>
    <col min="2" max="2" width="10.42578125" bestFit="1" customWidth="1"/>
    <col min="3" max="3" width="6.140625" bestFit="1" customWidth="1"/>
    <col min="7" max="7" width="11.85546875" customWidth="1"/>
    <col min="8" max="8" width="13.5703125" customWidth="1"/>
    <col min="9" max="9" width="12.7109375" customWidth="1"/>
  </cols>
  <sheetData>
    <row r="1" spans="1:9">
      <c r="A1" s="12" t="s">
        <v>46</v>
      </c>
      <c r="B1" s="12" t="s">
        <v>33</v>
      </c>
      <c r="C1" s="12" t="s">
        <v>47</v>
      </c>
      <c r="G1" s="16" t="s">
        <v>46</v>
      </c>
      <c r="H1" s="16" t="s">
        <v>33</v>
      </c>
      <c r="I1" s="18" t="s">
        <v>47</v>
      </c>
    </row>
    <row r="2" spans="1:9">
      <c r="A2" s="12" t="s">
        <v>48</v>
      </c>
      <c r="B2" s="12" t="s">
        <v>38</v>
      </c>
      <c r="C2" s="12">
        <v>90</v>
      </c>
      <c r="G2" s="16" t="s">
        <v>48</v>
      </c>
      <c r="H2" s="16" t="s">
        <v>38</v>
      </c>
      <c r="I2" s="11">
        <f>DAVERAGE($A$1:$C$9,I1,G1:H2)</f>
        <v>60</v>
      </c>
    </row>
    <row r="3" spans="1:9">
      <c r="A3" s="12" t="s">
        <v>49</v>
      </c>
      <c r="B3" s="12" t="s">
        <v>39</v>
      </c>
      <c r="C3" s="12">
        <v>444</v>
      </c>
    </row>
    <row r="4" spans="1:9">
      <c r="A4" s="12" t="s">
        <v>50</v>
      </c>
      <c r="B4" s="12" t="s">
        <v>40</v>
      </c>
      <c r="C4" s="12">
        <v>555</v>
      </c>
    </row>
    <row r="5" spans="1:9">
      <c r="A5" s="12" t="s">
        <v>48</v>
      </c>
      <c r="B5" s="12" t="s">
        <v>38</v>
      </c>
      <c r="C5" s="12">
        <v>30</v>
      </c>
    </row>
    <row r="6" spans="1:9">
      <c r="A6" s="12" t="s">
        <v>49</v>
      </c>
      <c r="B6" s="12" t="s">
        <v>39</v>
      </c>
      <c r="C6" s="12">
        <v>555</v>
      </c>
    </row>
    <row r="7" spans="1:9">
      <c r="A7" s="12" t="s">
        <v>50</v>
      </c>
      <c r="B7" s="12" t="s">
        <v>40</v>
      </c>
      <c r="C7" s="12">
        <v>333</v>
      </c>
    </row>
    <row r="8" spans="1:9">
      <c r="A8" s="12" t="s">
        <v>48</v>
      </c>
      <c r="B8" s="12" t="s">
        <v>39</v>
      </c>
      <c r="C8" s="12">
        <v>555</v>
      </c>
    </row>
    <row r="9" spans="1:9">
      <c r="A9" s="12" t="s">
        <v>49</v>
      </c>
      <c r="B9" s="12" t="s">
        <v>38</v>
      </c>
      <c r="C9" s="12">
        <v>333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DEBBD-35EE-4048-85CD-A8EC62042525}">
  <dimension ref="A1:J11"/>
  <sheetViews>
    <sheetView workbookViewId="0">
      <selection activeCell="E6" sqref="E6"/>
    </sheetView>
  </sheetViews>
  <sheetFormatPr defaultRowHeight="15"/>
  <cols>
    <col min="1" max="1" width="18.28515625" customWidth="1"/>
    <col min="2" max="2" width="16.28515625" customWidth="1"/>
    <col min="3" max="3" width="15" customWidth="1"/>
    <col min="4" max="4" width="15.85546875" customWidth="1"/>
    <col min="7" max="7" width="16.140625" bestFit="1" customWidth="1"/>
    <col min="8" max="8" width="10.85546875" customWidth="1"/>
    <col min="9" max="9" width="13.28515625" customWidth="1"/>
    <col min="10" max="10" width="12.85546875" bestFit="1" customWidth="1"/>
  </cols>
  <sheetData>
    <row r="1" spans="1:10">
      <c r="A1" s="12" t="s">
        <v>51</v>
      </c>
      <c r="B1" s="12" t="s">
        <v>52</v>
      </c>
      <c r="C1" s="12" t="s">
        <v>53</v>
      </c>
      <c r="D1" s="12" t="s">
        <v>54</v>
      </c>
      <c r="G1" s="12" t="s">
        <v>51</v>
      </c>
      <c r="H1" s="16" t="s">
        <v>52</v>
      </c>
      <c r="I1" s="16" t="s">
        <v>53</v>
      </c>
      <c r="J1" s="12" t="s">
        <v>67</v>
      </c>
    </row>
    <row r="2" spans="1:10">
      <c r="A2" s="12" t="s">
        <v>7</v>
      </c>
      <c r="B2" s="12" t="s">
        <v>62</v>
      </c>
      <c r="C2" s="12" t="s">
        <v>65</v>
      </c>
      <c r="D2" s="12">
        <v>3</v>
      </c>
      <c r="H2" s="16" t="s">
        <v>62</v>
      </c>
      <c r="I2" s="16" t="s">
        <v>65</v>
      </c>
      <c r="J2" s="1">
        <f>DCOUNTA($A$1:$D$11,4,$H$1:$I$2)</f>
        <v>3</v>
      </c>
    </row>
    <row r="3" spans="1:10">
      <c r="A3" s="12" t="s">
        <v>55</v>
      </c>
      <c r="B3" s="12" t="s">
        <v>63</v>
      </c>
      <c r="C3" s="12" t="s">
        <v>65</v>
      </c>
      <c r="D3" s="12">
        <v>5</v>
      </c>
    </row>
    <row r="4" spans="1:10">
      <c r="A4" s="12" t="s">
        <v>56</v>
      </c>
      <c r="B4" s="12" t="s">
        <v>64</v>
      </c>
      <c r="C4" s="12" t="s">
        <v>65</v>
      </c>
      <c r="D4" s="12">
        <v>6</v>
      </c>
    </row>
    <row r="5" spans="1:10">
      <c r="A5" s="12" t="s">
        <v>58</v>
      </c>
      <c r="B5" s="12" t="s">
        <v>62</v>
      </c>
      <c r="C5" s="12" t="s">
        <v>65</v>
      </c>
      <c r="D5" s="12" t="s">
        <v>307</v>
      </c>
    </row>
    <row r="6" spans="1:10">
      <c r="A6" s="12" t="s">
        <v>57</v>
      </c>
      <c r="B6" s="12" t="s">
        <v>63</v>
      </c>
      <c r="C6" s="12" t="s">
        <v>66</v>
      </c>
      <c r="D6" s="12">
        <v>6</v>
      </c>
    </row>
    <row r="7" spans="1:10">
      <c r="A7" s="12" t="s">
        <v>59</v>
      </c>
      <c r="B7" s="12" t="s">
        <v>64</v>
      </c>
      <c r="C7" s="12" t="s">
        <v>65</v>
      </c>
      <c r="D7" s="12">
        <v>5</v>
      </c>
    </row>
    <row r="8" spans="1:10">
      <c r="A8" s="12" t="s">
        <v>60</v>
      </c>
      <c r="B8" s="12" t="s">
        <v>62</v>
      </c>
      <c r="C8" s="12" t="s">
        <v>65</v>
      </c>
      <c r="D8" s="12">
        <v>6</v>
      </c>
    </row>
    <row r="9" spans="1:10">
      <c r="A9" s="12" t="s">
        <v>61</v>
      </c>
      <c r="B9" s="12" t="s">
        <v>63</v>
      </c>
      <c r="C9" s="12" t="s">
        <v>66</v>
      </c>
      <c r="D9" s="12">
        <v>2</v>
      </c>
    </row>
    <row r="10" spans="1:10">
      <c r="A10" s="12" t="s">
        <v>26</v>
      </c>
      <c r="B10" s="12" t="s">
        <v>64</v>
      </c>
      <c r="C10" s="12" t="s">
        <v>65</v>
      </c>
      <c r="D10" s="12">
        <v>3</v>
      </c>
    </row>
    <row r="11" spans="1:10">
      <c r="A11" s="12" t="s">
        <v>27</v>
      </c>
      <c r="B11" s="12" t="s">
        <v>62</v>
      </c>
      <c r="C11" s="12" t="s">
        <v>66</v>
      </c>
      <c r="D11" s="12">
        <v>5</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21B32-E84D-4950-A377-B41DFEE1DD75}">
  <dimension ref="A1:H14"/>
  <sheetViews>
    <sheetView workbookViewId="0">
      <selection activeCell="H5" sqref="H5"/>
    </sheetView>
  </sheetViews>
  <sheetFormatPr defaultRowHeight="15"/>
  <cols>
    <col min="1" max="1" width="10.42578125" bestFit="1" customWidth="1"/>
    <col min="2" max="2" width="4.42578125" bestFit="1" customWidth="1"/>
    <col min="5" max="5" width="15.28515625" customWidth="1"/>
    <col min="6" max="6" width="14.28515625" customWidth="1"/>
    <col min="8" max="8" width="62.7109375" customWidth="1"/>
  </cols>
  <sheetData>
    <row r="1" spans="1:8">
      <c r="A1" s="12" t="s">
        <v>33</v>
      </c>
      <c r="B1" s="12" t="s">
        <v>34</v>
      </c>
    </row>
    <row r="2" spans="1:8">
      <c r="A2" s="12" t="s">
        <v>38</v>
      </c>
      <c r="B2" s="12">
        <v>4</v>
      </c>
      <c r="E2" s="16" t="s">
        <v>33</v>
      </c>
      <c r="F2" s="17" t="s">
        <v>34</v>
      </c>
    </row>
    <row r="3" spans="1:8">
      <c r="A3" s="12" t="s">
        <v>39</v>
      </c>
      <c r="B3" s="12">
        <v>3</v>
      </c>
      <c r="E3" s="16" t="s">
        <v>39</v>
      </c>
      <c r="F3" s="12">
        <f>DPRODUCT($A$1:$B$13,$F$2,$E$2:E3)</f>
        <v>18</v>
      </c>
      <c r="H3" t="s">
        <v>321</v>
      </c>
    </row>
    <row r="4" spans="1:8">
      <c r="A4" s="12" t="s">
        <v>40</v>
      </c>
      <c r="B4" s="12">
        <v>5</v>
      </c>
      <c r="E4" t="s">
        <v>38</v>
      </c>
      <c r="F4" s="12">
        <f>DPRODUCT($A$1:$B$13,$F$2,$E$2:E4)</f>
        <v>216</v>
      </c>
      <c r="H4" t="s">
        <v>322</v>
      </c>
    </row>
    <row r="5" spans="1:8">
      <c r="A5" s="12" t="s">
        <v>41</v>
      </c>
      <c r="B5" s="12">
        <v>5</v>
      </c>
      <c r="H5" t="s">
        <v>323</v>
      </c>
    </row>
    <row r="6" spans="1:8">
      <c r="A6" s="12" t="s">
        <v>39</v>
      </c>
      <c r="B6" s="12">
        <v>2</v>
      </c>
      <c r="H6" t="s">
        <v>330</v>
      </c>
    </row>
    <row r="7" spans="1:8">
      <c r="A7" s="12" t="s">
        <v>43</v>
      </c>
      <c r="B7" s="12">
        <v>2</v>
      </c>
      <c r="H7" t="s">
        <v>324</v>
      </c>
    </row>
    <row r="8" spans="1:8">
      <c r="A8" s="12" t="s">
        <v>38</v>
      </c>
      <c r="B8" s="12">
        <v>3</v>
      </c>
      <c r="H8" t="s">
        <v>331</v>
      </c>
    </row>
    <row r="9" spans="1:8">
      <c r="A9" s="12" t="s">
        <v>39</v>
      </c>
      <c r="B9" s="12">
        <v>3</v>
      </c>
      <c r="H9" t="s">
        <v>325</v>
      </c>
    </row>
    <row r="10" spans="1:8">
      <c r="A10" s="12" t="s">
        <v>40</v>
      </c>
      <c r="B10" s="12">
        <v>4</v>
      </c>
      <c r="H10" t="s">
        <v>326</v>
      </c>
    </row>
    <row r="11" spans="1:8">
      <c r="A11" s="12" t="s">
        <v>41</v>
      </c>
      <c r="B11" s="12">
        <v>5</v>
      </c>
      <c r="H11" t="s">
        <v>329</v>
      </c>
    </row>
    <row r="12" spans="1:8">
      <c r="A12" s="12" t="s">
        <v>42</v>
      </c>
      <c r="B12" s="12">
        <v>2</v>
      </c>
      <c r="H12" t="s">
        <v>327</v>
      </c>
    </row>
    <row r="13" spans="1:8">
      <c r="A13" s="12" t="s">
        <v>43</v>
      </c>
      <c r="B13" s="12">
        <v>3</v>
      </c>
      <c r="H13" t="s">
        <v>328</v>
      </c>
    </row>
    <row r="14" spans="1:8">
      <c r="H14" t="s">
        <v>332</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62561-CE81-4D13-9515-A00F05813573}">
  <dimension ref="A1:P12"/>
  <sheetViews>
    <sheetView workbookViewId="0">
      <selection activeCell="L13" sqref="L13"/>
    </sheetView>
  </sheetViews>
  <sheetFormatPr defaultRowHeight="15"/>
  <cols>
    <col min="2" max="2" width="12.7109375" customWidth="1"/>
    <col min="8" max="8" width="12" customWidth="1"/>
    <col min="14" max="14" width="11.7109375" customWidth="1"/>
    <col min="15" max="15" width="11.140625" customWidth="1"/>
  </cols>
  <sheetData>
    <row r="1" spans="1:16">
      <c r="A1" s="1" t="s">
        <v>46</v>
      </c>
      <c r="B1" s="1" t="s">
        <v>33</v>
      </c>
      <c r="C1" s="1" t="s">
        <v>47</v>
      </c>
    </row>
    <row r="2" spans="1:16">
      <c r="A2" s="12" t="s">
        <v>48</v>
      </c>
      <c r="B2" s="12" t="s">
        <v>38</v>
      </c>
      <c r="C2" s="12">
        <v>850</v>
      </c>
    </row>
    <row r="3" spans="1:16">
      <c r="A3" s="12" t="s">
        <v>49</v>
      </c>
      <c r="B3" s="12" t="s">
        <v>39</v>
      </c>
      <c r="C3" s="12">
        <v>444</v>
      </c>
      <c r="G3" t="s">
        <v>334</v>
      </c>
    </row>
    <row r="4" spans="1:16">
      <c r="A4" s="12" t="s">
        <v>50</v>
      </c>
      <c r="B4" s="12" t="s">
        <v>40</v>
      </c>
      <c r="C4" s="12">
        <v>555</v>
      </c>
      <c r="G4" s="14" t="s">
        <v>46</v>
      </c>
      <c r="H4" s="73" t="s">
        <v>33</v>
      </c>
      <c r="I4" s="72" t="s">
        <v>47</v>
      </c>
    </row>
    <row r="5" spans="1:16">
      <c r="A5" s="12" t="s">
        <v>48</v>
      </c>
      <c r="B5" s="12" t="s">
        <v>41</v>
      </c>
      <c r="C5" s="12">
        <v>333</v>
      </c>
      <c r="G5" s="14" t="s">
        <v>48</v>
      </c>
      <c r="H5" s="14" t="s">
        <v>38</v>
      </c>
      <c r="I5" s="1">
        <f>DMAX($A$1:$C$9,I4,$G$4:$H$5)</f>
        <v>1000</v>
      </c>
    </row>
    <row r="6" spans="1:16">
      <c r="A6" s="12" t="s">
        <v>49</v>
      </c>
      <c r="B6" s="12" t="s">
        <v>39</v>
      </c>
      <c r="C6" s="12">
        <v>555</v>
      </c>
    </row>
    <row r="7" spans="1:16">
      <c r="A7" s="12" t="s">
        <v>50</v>
      </c>
      <c r="B7" s="12" t="s">
        <v>39</v>
      </c>
      <c r="C7" s="12">
        <v>10</v>
      </c>
    </row>
    <row r="8" spans="1:16">
      <c r="A8" s="12" t="s">
        <v>48</v>
      </c>
      <c r="B8" s="12" t="s">
        <v>39</v>
      </c>
      <c r="C8" s="12">
        <v>555</v>
      </c>
      <c r="G8" t="s">
        <v>333</v>
      </c>
    </row>
    <row r="9" spans="1:16">
      <c r="A9" s="12" t="s">
        <v>48</v>
      </c>
      <c r="B9" s="12" t="s">
        <v>38</v>
      </c>
      <c r="C9" s="12">
        <v>1000</v>
      </c>
      <c r="G9" s="14" t="s">
        <v>46</v>
      </c>
      <c r="H9" s="14" t="s">
        <v>33</v>
      </c>
      <c r="I9" s="72" t="s">
        <v>47</v>
      </c>
    </row>
    <row r="10" spans="1:16">
      <c r="G10" s="14" t="s">
        <v>48</v>
      </c>
      <c r="H10" s="14" t="s">
        <v>38</v>
      </c>
      <c r="I10">
        <f>DMIN($A$1:$C$9,I9,$G$9:$H$10)</f>
        <v>850</v>
      </c>
      <c r="M10" s="14" t="s">
        <v>46</v>
      </c>
      <c r="N10" s="14" t="s">
        <v>33</v>
      </c>
      <c r="O10" s="20" t="s">
        <v>47</v>
      </c>
    </row>
    <row r="11" spans="1:16">
      <c r="M11" s="14" t="s">
        <v>48</v>
      </c>
      <c r="N11" s="14" t="s">
        <v>38</v>
      </c>
      <c r="O11">
        <f>DMAX($A$1:$C$9,$O$10,$M$10:N11)</f>
        <v>1000</v>
      </c>
      <c r="P11" t="s">
        <v>208</v>
      </c>
    </row>
    <row r="12" spans="1:16">
      <c r="M12" t="s">
        <v>50</v>
      </c>
      <c r="N12" t="s">
        <v>39</v>
      </c>
      <c r="O12">
        <f>DMIN($A$1:$C$9,$O$10,$M$10:N12)</f>
        <v>10</v>
      </c>
      <c r="P12" t="s">
        <v>205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BD251-BCBD-42DC-AED0-C7C20CAB79FF}">
  <dimension ref="A1:N9"/>
  <sheetViews>
    <sheetView workbookViewId="0">
      <selection activeCell="E2" sqref="E2"/>
    </sheetView>
  </sheetViews>
  <sheetFormatPr defaultRowHeight="15"/>
  <cols>
    <col min="1" max="1" width="9.85546875" bestFit="1" customWidth="1"/>
    <col min="2" max="2" width="6.140625" bestFit="1" customWidth="1"/>
    <col min="3" max="3" width="15.140625" bestFit="1" customWidth="1"/>
    <col min="4" max="4" width="26.140625" customWidth="1"/>
    <col min="5" max="5" width="17.85546875" customWidth="1"/>
    <col min="14" max="14" width="32.140625" customWidth="1"/>
  </cols>
  <sheetData>
    <row r="1" spans="1:14">
      <c r="A1" s="22" t="s">
        <v>93</v>
      </c>
      <c r="B1" s="22" t="s">
        <v>77</v>
      </c>
      <c r="C1" s="22" t="s">
        <v>78</v>
      </c>
      <c r="D1" s="28" t="s">
        <v>90</v>
      </c>
      <c r="E1" s="28" t="s">
        <v>96</v>
      </c>
    </row>
    <row r="2" spans="1:14">
      <c r="A2" s="29" t="s">
        <v>94</v>
      </c>
      <c r="B2" s="12" t="s">
        <v>79</v>
      </c>
      <c r="C2" s="12">
        <v>23</v>
      </c>
      <c r="D2" s="24" t="s">
        <v>91</v>
      </c>
      <c r="E2" s="1">
        <f ca="1">SUM(OFFSET(C1,MATCH($E$1,$A$2:$A$9,0),0,3,1))</f>
        <v>174</v>
      </c>
    </row>
    <row r="3" spans="1:14">
      <c r="A3" s="29" t="s">
        <v>95</v>
      </c>
      <c r="B3" s="12" t="s">
        <v>80</v>
      </c>
      <c r="C3" s="12">
        <v>45</v>
      </c>
    </row>
    <row r="4" spans="1:14">
      <c r="A4" s="29" t="s">
        <v>96</v>
      </c>
      <c r="B4" s="12" t="s">
        <v>81</v>
      </c>
      <c r="C4" s="12">
        <v>64</v>
      </c>
    </row>
    <row r="5" spans="1:14">
      <c r="A5" s="29" t="s">
        <v>97</v>
      </c>
      <c r="B5" s="12" t="s">
        <v>82</v>
      </c>
      <c r="C5" s="12">
        <v>54</v>
      </c>
      <c r="N5" s="24" t="s">
        <v>336</v>
      </c>
    </row>
    <row r="6" spans="1:14">
      <c r="A6" s="29" t="s">
        <v>92</v>
      </c>
      <c r="B6" s="12" t="s">
        <v>83</v>
      </c>
      <c r="C6" s="12">
        <v>56</v>
      </c>
    </row>
    <row r="7" spans="1:14">
      <c r="A7" s="29" t="s">
        <v>98</v>
      </c>
      <c r="B7" s="12" t="s">
        <v>84</v>
      </c>
      <c r="C7" s="12">
        <v>34</v>
      </c>
    </row>
    <row r="8" spans="1:14">
      <c r="A8" s="29" t="s">
        <v>99</v>
      </c>
      <c r="B8" s="12" t="s">
        <v>85</v>
      </c>
      <c r="C8" s="12">
        <v>34</v>
      </c>
    </row>
    <row r="9" spans="1:14">
      <c r="A9" s="29" t="s">
        <v>100</v>
      </c>
      <c r="B9" s="12" t="s">
        <v>86</v>
      </c>
      <c r="C9" s="12">
        <v>99</v>
      </c>
    </row>
  </sheetData>
  <dataValidations count="1">
    <dataValidation type="list" allowBlank="1" showInputMessage="1" showErrorMessage="1" sqref="E1" xr:uid="{ADE1B2A6-9B78-4BBB-9072-F71E39EB9F49}">
      <formula1>$A$2:$A$9</formula1>
    </dataValidation>
  </dataValidation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59697-E7CB-4BBA-9C8A-99021934CCDE}">
  <dimension ref="A1:G13"/>
  <sheetViews>
    <sheetView workbookViewId="0">
      <selection activeCell="G2" sqref="G2"/>
    </sheetView>
  </sheetViews>
  <sheetFormatPr defaultRowHeight="15"/>
  <cols>
    <col min="3" max="3" width="14.42578125" customWidth="1"/>
    <col min="4" max="4" width="12.42578125" customWidth="1"/>
  </cols>
  <sheetData>
    <row r="1" spans="1:7" ht="18.75">
      <c r="A1" s="87" t="s">
        <v>107</v>
      </c>
      <c r="B1" s="87"/>
      <c r="C1" s="87"/>
      <c r="D1" s="87"/>
      <c r="F1" s="12" t="s">
        <v>108</v>
      </c>
      <c r="G1" s="12" t="s">
        <v>109</v>
      </c>
    </row>
    <row r="2" spans="1:7">
      <c r="A2" s="12" t="s">
        <v>110</v>
      </c>
      <c r="B2" s="12" t="s">
        <v>111</v>
      </c>
      <c r="C2" s="12" t="s">
        <v>112</v>
      </c>
      <c r="D2" s="12" t="s">
        <v>113</v>
      </c>
      <c r="F2" s="12">
        <v>45</v>
      </c>
      <c r="G2" s="11">
        <f>IF(ISTEXT(F2),"",F2)</f>
        <v>45</v>
      </c>
    </row>
    <row r="3" spans="1:7">
      <c r="A3" s="12">
        <v>1001</v>
      </c>
      <c r="B3" s="12">
        <v>4500</v>
      </c>
      <c r="C3" s="21">
        <v>43725</v>
      </c>
      <c r="D3" s="11" t="str">
        <f>IF(ISBLANK(C3),"PENDING","RECEIVED")</f>
        <v>RECEIVED</v>
      </c>
      <c r="F3" s="12">
        <v>65</v>
      </c>
      <c r="G3" s="12">
        <f t="shared" ref="G3:G13" si="0">IF(ISTEXT(F3),"",F3)</f>
        <v>65</v>
      </c>
    </row>
    <row r="4" spans="1:7">
      <c r="A4" s="12">
        <v>1002</v>
      </c>
      <c r="B4" s="12">
        <v>3600</v>
      </c>
      <c r="C4" s="21"/>
      <c r="D4" s="12" t="str">
        <f t="shared" ref="D4:D8" si="1">IF(ISBLANK(C4),"PENDING","RECEIVED")</f>
        <v>PENDING</v>
      </c>
      <c r="F4" s="12">
        <v>65</v>
      </c>
      <c r="G4" s="12">
        <f t="shared" si="0"/>
        <v>65</v>
      </c>
    </row>
    <row r="5" spans="1:7">
      <c r="A5" s="12">
        <v>1003</v>
      </c>
      <c r="B5" s="12">
        <v>2500</v>
      </c>
      <c r="C5" s="21">
        <v>43727</v>
      </c>
      <c r="D5" s="12" t="str">
        <f t="shared" si="1"/>
        <v>RECEIVED</v>
      </c>
      <c r="F5" s="12" t="s">
        <v>114</v>
      </c>
      <c r="G5" s="12" t="str">
        <f t="shared" si="0"/>
        <v/>
      </c>
    </row>
    <row r="6" spans="1:7">
      <c r="A6" s="12">
        <v>1004</v>
      </c>
      <c r="B6" s="12">
        <v>2500</v>
      </c>
      <c r="C6" s="21"/>
      <c r="D6" s="12" t="str">
        <f t="shared" si="1"/>
        <v>PENDING</v>
      </c>
      <c r="F6" s="12">
        <v>45</v>
      </c>
      <c r="G6" s="12">
        <f t="shared" si="0"/>
        <v>45</v>
      </c>
    </row>
    <row r="7" spans="1:7">
      <c r="A7" s="12">
        <v>1005</v>
      </c>
      <c r="B7" s="12">
        <v>6500</v>
      </c>
      <c r="C7" s="21">
        <v>43729</v>
      </c>
      <c r="D7" s="12" t="str">
        <f t="shared" si="1"/>
        <v>RECEIVED</v>
      </c>
      <c r="F7" s="12">
        <v>65</v>
      </c>
      <c r="G7" s="12">
        <f t="shared" si="0"/>
        <v>65</v>
      </c>
    </row>
    <row r="8" spans="1:7">
      <c r="A8" s="12">
        <v>1006</v>
      </c>
      <c r="B8" s="12">
        <v>3500</v>
      </c>
      <c r="C8" s="21">
        <v>43730</v>
      </c>
      <c r="D8" s="12" t="str">
        <f t="shared" si="1"/>
        <v>RECEIVED</v>
      </c>
      <c r="F8" s="12">
        <v>98</v>
      </c>
      <c r="G8" s="12">
        <f t="shared" si="0"/>
        <v>98</v>
      </c>
    </row>
    <row r="9" spans="1:7">
      <c r="F9" s="12" t="s">
        <v>114</v>
      </c>
      <c r="G9" s="12" t="str">
        <f t="shared" si="0"/>
        <v/>
      </c>
    </row>
    <row r="10" spans="1:7">
      <c r="F10" s="12" t="s">
        <v>114</v>
      </c>
      <c r="G10" s="12" t="str">
        <f t="shared" si="0"/>
        <v/>
      </c>
    </row>
    <row r="11" spans="1:7">
      <c r="F11" s="12">
        <v>45</v>
      </c>
      <c r="G11" s="12">
        <f t="shared" si="0"/>
        <v>45</v>
      </c>
    </row>
    <row r="12" spans="1:7">
      <c r="F12" s="12">
        <v>65</v>
      </c>
      <c r="G12" s="12">
        <f t="shared" si="0"/>
        <v>65</v>
      </c>
    </row>
    <row r="13" spans="1:7">
      <c r="F13" s="12">
        <v>98</v>
      </c>
      <c r="G13" s="12">
        <f t="shared" si="0"/>
        <v>98</v>
      </c>
    </row>
  </sheetData>
  <mergeCells count="1">
    <mergeCell ref="A1:D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18EE0-8FA1-44B7-A781-1A93076023AD}">
  <dimension ref="A1:B5"/>
  <sheetViews>
    <sheetView workbookViewId="0">
      <selection activeCell="D14" sqref="D14"/>
    </sheetView>
  </sheetViews>
  <sheetFormatPr defaultRowHeight="15"/>
  <cols>
    <col min="1" max="1" width="22.5703125" bestFit="1" customWidth="1"/>
    <col min="2" max="2" width="15.42578125" bestFit="1" customWidth="1"/>
  </cols>
  <sheetData>
    <row r="1" spans="1:2">
      <c r="A1" s="88" t="s">
        <v>115</v>
      </c>
      <c r="B1" s="88"/>
    </row>
    <row r="2" spans="1:2">
      <c r="A2" s="31" t="s">
        <v>116</v>
      </c>
      <c r="B2" s="31" t="s">
        <v>115</v>
      </c>
    </row>
    <row r="3" spans="1:2">
      <c r="A3" s="12" t="s">
        <v>117</v>
      </c>
      <c r="B3" s="11">
        <f>LEN(TRIM(A3))-LEN(SUBSTITUTE(A3," ",""))+1</f>
        <v>3</v>
      </c>
    </row>
    <row r="4" spans="1:2">
      <c r="A4" s="12" t="s">
        <v>118</v>
      </c>
      <c r="B4" s="12">
        <f t="shared" ref="B4:B5" si="0">LEN(TRIM(A4))-LEN(SUBSTITUTE(A4," ",""))+1</f>
        <v>2</v>
      </c>
    </row>
    <row r="5" spans="1:2">
      <c r="A5" s="12" t="s">
        <v>119</v>
      </c>
      <c r="B5" s="12">
        <f t="shared" si="0"/>
        <v>3</v>
      </c>
    </row>
  </sheetData>
  <mergeCells count="1">
    <mergeCell ref="A1:B1"/>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9726-7D9B-4632-A014-C8312EB7A579}">
  <dimension ref="A1:D11"/>
  <sheetViews>
    <sheetView workbookViewId="0">
      <selection activeCell="F11" sqref="F11"/>
    </sheetView>
  </sheetViews>
  <sheetFormatPr defaultRowHeight="15"/>
  <cols>
    <col min="1" max="1" width="9.85546875" bestFit="1" customWidth="1"/>
    <col min="2" max="2" width="10.42578125" bestFit="1" customWidth="1"/>
    <col min="3" max="3" width="6.28515625" bestFit="1" customWidth="1"/>
    <col min="4" max="4" width="10.85546875" customWidth="1"/>
  </cols>
  <sheetData>
    <row r="1" spans="1:4">
      <c r="A1" s="89" t="s">
        <v>120</v>
      </c>
      <c r="B1" s="89"/>
      <c r="C1" s="89"/>
      <c r="D1" s="89"/>
    </row>
    <row r="2" spans="1:4">
      <c r="A2" s="32" t="s">
        <v>121</v>
      </c>
      <c r="B2" s="32" t="s">
        <v>122</v>
      </c>
      <c r="C2" s="32" t="s">
        <v>123</v>
      </c>
      <c r="D2" s="32" t="s">
        <v>124</v>
      </c>
    </row>
    <row r="3" spans="1:4">
      <c r="A3" s="33" t="s">
        <v>125</v>
      </c>
      <c r="B3" s="33" t="s">
        <v>126</v>
      </c>
      <c r="C3" s="34">
        <v>18000</v>
      </c>
      <c r="D3" s="76">
        <f>IF(OR(B3="MANAGER",B3="SUPERVISOR"),C3*20%,"NO HIKE")</f>
        <v>3600</v>
      </c>
    </row>
    <row r="4" spans="1:4">
      <c r="A4" s="33" t="s">
        <v>127</v>
      </c>
      <c r="B4" s="33" t="s">
        <v>128</v>
      </c>
      <c r="C4" s="34">
        <v>12000</v>
      </c>
      <c r="D4" s="35">
        <f t="shared" ref="D4:D11" si="0">IF(OR(B4="MANAGER",B4="SUPERVISOR"),C4*20%,"NO HIKE")</f>
        <v>2400</v>
      </c>
    </row>
    <row r="5" spans="1:4">
      <c r="A5" s="33" t="s">
        <v>129</v>
      </c>
      <c r="B5" s="33" t="s">
        <v>130</v>
      </c>
      <c r="C5" s="34">
        <v>15000</v>
      </c>
      <c r="D5" s="35" t="str">
        <f t="shared" si="0"/>
        <v>NO HIKE</v>
      </c>
    </row>
    <row r="6" spans="1:4">
      <c r="A6" s="33" t="s">
        <v>131</v>
      </c>
      <c r="B6" s="33" t="s">
        <v>128</v>
      </c>
      <c r="C6" s="34">
        <v>8500</v>
      </c>
      <c r="D6" s="35">
        <f t="shared" si="0"/>
        <v>1700</v>
      </c>
    </row>
    <row r="7" spans="1:4">
      <c r="A7" s="33" t="s">
        <v>132</v>
      </c>
      <c r="B7" s="33" t="s">
        <v>130</v>
      </c>
      <c r="C7" s="34">
        <v>3500</v>
      </c>
      <c r="D7" s="35" t="str">
        <f t="shared" si="0"/>
        <v>NO HIKE</v>
      </c>
    </row>
    <row r="8" spans="1:4">
      <c r="A8" s="33" t="s">
        <v>133</v>
      </c>
      <c r="B8" s="33" t="s">
        <v>128</v>
      </c>
      <c r="C8" s="34">
        <v>6500</v>
      </c>
      <c r="D8" s="35">
        <f t="shared" si="0"/>
        <v>1300</v>
      </c>
    </row>
    <row r="9" spans="1:4">
      <c r="A9" s="33" t="s">
        <v>134</v>
      </c>
      <c r="B9" s="33" t="s">
        <v>126</v>
      </c>
      <c r="C9" s="34">
        <v>15000</v>
      </c>
      <c r="D9" s="35">
        <f t="shared" si="0"/>
        <v>3000</v>
      </c>
    </row>
    <row r="10" spans="1:4">
      <c r="A10" s="33" t="s">
        <v>132</v>
      </c>
      <c r="B10" s="33" t="s">
        <v>128</v>
      </c>
      <c r="C10" s="34">
        <v>3200</v>
      </c>
      <c r="D10" s="35">
        <f t="shared" si="0"/>
        <v>640</v>
      </c>
    </row>
    <row r="11" spans="1:4">
      <c r="A11" s="33" t="s">
        <v>135</v>
      </c>
      <c r="B11" s="33" t="s">
        <v>130</v>
      </c>
      <c r="C11" s="34">
        <v>12000</v>
      </c>
      <c r="D11" s="35" t="str">
        <f t="shared" si="0"/>
        <v>NO HIKE</v>
      </c>
    </row>
  </sheetData>
  <mergeCells count="1">
    <mergeCell ref="A1:D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5C565-7329-49D8-B1C0-2B2D94A3C35A}">
  <dimension ref="A1:E7"/>
  <sheetViews>
    <sheetView workbookViewId="0">
      <selection activeCell="F13" sqref="F13"/>
    </sheetView>
  </sheetViews>
  <sheetFormatPr defaultRowHeight="15"/>
  <cols>
    <col min="1" max="1" width="9.42578125" bestFit="1" customWidth="1"/>
    <col min="2" max="2" width="16.7109375" bestFit="1" customWidth="1"/>
    <col min="3" max="3" width="19.42578125" bestFit="1" customWidth="1"/>
    <col min="5" max="5" width="19.7109375" customWidth="1"/>
  </cols>
  <sheetData>
    <row r="1" spans="1:5">
      <c r="A1" s="90" t="s">
        <v>136</v>
      </c>
      <c r="B1" s="90"/>
      <c r="C1" s="90"/>
      <c r="E1" s="36" t="s">
        <v>137</v>
      </c>
    </row>
    <row r="2" spans="1:5">
      <c r="A2" s="37" t="s">
        <v>138</v>
      </c>
      <c r="B2" s="37" t="s">
        <v>139</v>
      </c>
      <c r="C2" s="37" t="s">
        <v>140</v>
      </c>
      <c r="E2" s="38" t="s">
        <v>140</v>
      </c>
    </row>
    <row r="3" spans="1:5">
      <c r="A3" s="12" t="s">
        <v>141</v>
      </c>
      <c r="B3" s="12" t="s">
        <v>142</v>
      </c>
      <c r="C3" s="12" t="s">
        <v>143</v>
      </c>
      <c r="E3" s="11" t="str">
        <f>INDEX($A$2:$C$7,0,MATCH($E$2,$A$2:$C$2,0))</f>
        <v>Ajay Thakur</v>
      </c>
    </row>
    <row r="4" spans="1:5">
      <c r="A4" s="12" t="s">
        <v>144</v>
      </c>
      <c r="B4" s="12" t="s">
        <v>145</v>
      </c>
      <c r="C4" s="12" t="s">
        <v>146</v>
      </c>
      <c r="E4" s="12" t="str">
        <f t="shared" ref="E4:E7" si="0">INDEX($A$2:$C$7,0,MATCH($E$2,$A$2:$C$2,0))</f>
        <v>Maninder Singh</v>
      </c>
    </row>
    <row r="5" spans="1:5">
      <c r="A5" s="12" t="s">
        <v>147</v>
      </c>
      <c r="B5" s="12" t="s">
        <v>148</v>
      </c>
      <c r="C5" s="12" t="s">
        <v>149</v>
      </c>
      <c r="E5" s="12" t="str">
        <f t="shared" si="0"/>
        <v>Deepak Nivas Hooda</v>
      </c>
    </row>
    <row r="6" spans="1:5">
      <c r="A6" s="12" t="s">
        <v>150</v>
      </c>
      <c r="B6" s="12" t="s">
        <v>151</v>
      </c>
      <c r="C6" s="12" t="s">
        <v>152</v>
      </c>
      <c r="E6" s="12" t="str">
        <f t="shared" si="0"/>
        <v>Pardeep Narwal</v>
      </c>
    </row>
    <row r="7" spans="1:5">
      <c r="A7" s="12" t="s">
        <v>153</v>
      </c>
      <c r="B7" s="12" t="s">
        <v>154</v>
      </c>
      <c r="C7" s="12" t="s">
        <v>155</v>
      </c>
      <c r="E7" s="12" t="str">
        <f t="shared" si="0"/>
        <v>Amit Hooda</v>
      </c>
    </row>
  </sheetData>
  <mergeCells count="1">
    <mergeCell ref="A1:C1"/>
  </mergeCells>
  <dataValidations count="1">
    <dataValidation type="list" allowBlank="1" showInputMessage="1" showErrorMessage="1" sqref="E2" xr:uid="{956B934C-5C07-4B5E-84D4-FEF7073E0846}">
      <formula1>$A$2:$C$2</formula1>
    </dataValidation>
  </dataValidation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86932-5237-4757-AEA1-7537E5D7F1B6}">
  <dimension ref="A1:E14"/>
  <sheetViews>
    <sheetView workbookViewId="0">
      <selection activeCell="K19" sqref="K19"/>
    </sheetView>
  </sheetViews>
  <sheetFormatPr defaultRowHeight="15"/>
  <cols>
    <col min="1" max="1" width="10.7109375" bestFit="1" customWidth="1"/>
    <col min="2" max="2" width="7.140625" bestFit="1" customWidth="1"/>
    <col min="3" max="3" width="13.140625" bestFit="1" customWidth="1"/>
  </cols>
  <sheetData>
    <row r="1" spans="1:5">
      <c r="A1" s="91" t="s">
        <v>156</v>
      </c>
      <c r="B1" s="91"/>
      <c r="C1" s="91"/>
    </row>
    <row r="2" spans="1:5">
      <c r="A2" s="31" t="s">
        <v>112</v>
      </c>
      <c r="B2" s="31" t="s">
        <v>157</v>
      </c>
      <c r="C2" s="31" t="s">
        <v>158</v>
      </c>
    </row>
    <row r="3" spans="1:5">
      <c r="A3" s="21">
        <v>44097</v>
      </c>
      <c r="B3" s="12" t="s">
        <v>159</v>
      </c>
      <c r="C3" s="12">
        <v>23</v>
      </c>
      <c r="E3" t="str">
        <f>TEXT(A3,"ddd")</f>
        <v>Wed</v>
      </c>
    </row>
    <row r="4" spans="1:5">
      <c r="A4" s="21">
        <v>44098</v>
      </c>
      <c r="B4" s="12" t="s">
        <v>160</v>
      </c>
      <c r="C4" s="12">
        <v>45</v>
      </c>
      <c r="E4" t="str">
        <f t="shared" ref="E4:E14" si="0">TEXT(A4,"ddd")</f>
        <v>Thu</v>
      </c>
    </row>
    <row r="5" spans="1:5">
      <c r="A5" s="21">
        <v>44099</v>
      </c>
      <c r="B5" s="12" t="s">
        <v>161</v>
      </c>
      <c r="C5" s="12">
        <v>64</v>
      </c>
      <c r="E5" t="str">
        <f t="shared" si="0"/>
        <v>Fri</v>
      </c>
    </row>
    <row r="6" spans="1:5">
      <c r="A6" s="21">
        <v>44100</v>
      </c>
      <c r="B6" s="12" t="s">
        <v>162</v>
      </c>
      <c r="C6" s="12">
        <v>54</v>
      </c>
      <c r="E6" t="str">
        <f t="shared" si="0"/>
        <v>Sat</v>
      </c>
    </row>
    <row r="7" spans="1:5">
      <c r="A7" s="21">
        <v>44101</v>
      </c>
      <c r="B7" s="12" t="s">
        <v>163</v>
      </c>
      <c r="C7" s="12">
        <v>56</v>
      </c>
      <c r="E7" t="str">
        <f t="shared" si="0"/>
        <v>Sun</v>
      </c>
    </row>
    <row r="8" spans="1:5">
      <c r="A8" s="21">
        <v>44102</v>
      </c>
      <c r="B8" s="12" t="s">
        <v>164</v>
      </c>
      <c r="C8" s="12">
        <v>34</v>
      </c>
      <c r="E8" t="str">
        <f t="shared" si="0"/>
        <v>Mon</v>
      </c>
    </row>
    <row r="9" spans="1:5">
      <c r="A9" s="21">
        <v>44103</v>
      </c>
      <c r="B9" s="12" t="s">
        <v>165</v>
      </c>
      <c r="C9" s="12">
        <v>34</v>
      </c>
      <c r="E9" t="str">
        <f t="shared" si="0"/>
        <v>Tue</v>
      </c>
    </row>
    <row r="10" spans="1:5">
      <c r="A10" s="21">
        <v>44104</v>
      </c>
      <c r="B10" s="12" t="s">
        <v>166</v>
      </c>
      <c r="C10" s="39">
        <v>45</v>
      </c>
      <c r="E10" t="str">
        <f t="shared" si="0"/>
        <v>Wed</v>
      </c>
    </row>
    <row r="11" spans="1:5">
      <c r="A11" s="21">
        <v>44105</v>
      </c>
      <c r="B11" s="12" t="s">
        <v>167</v>
      </c>
      <c r="C11" s="12">
        <v>56</v>
      </c>
      <c r="E11" t="str">
        <f t="shared" si="0"/>
        <v>Thu</v>
      </c>
    </row>
    <row r="12" spans="1:5">
      <c r="A12" s="21">
        <v>44106</v>
      </c>
      <c r="B12" s="12" t="s">
        <v>168</v>
      </c>
      <c r="C12" s="12">
        <v>65</v>
      </c>
      <c r="E12" t="str">
        <f t="shared" si="0"/>
        <v>Fri</v>
      </c>
    </row>
    <row r="13" spans="1:5">
      <c r="A13" s="21">
        <v>44107</v>
      </c>
      <c r="B13" s="12" t="s">
        <v>169</v>
      </c>
      <c r="C13" s="12">
        <v>89</v>
      </c>
      <c r="E13" t="str">
        <f t="shared" si="0"/>
        <v>Sat</v>
      </c>
    </row>
    <row r="14" spans="1:5">
      <c r="A14" s="21">
        <v>44108</v>
      </c>
      <c r="B14" s="12" t="s">
        <v>170</v>
      </c>
      <c r="C14" s="12">
        <v>65</v>
      </c>
      <c r="E14" t="str">
        <f t="shared" si="0"/>
        <v>Sun</v>
      </c>
    </row>
  </sheetData>
  <mergeCells count="1">
    <mergeCell ref="A1:C1"/>
  </mergeCells>
  <conditionalFormatting sqref="A2:C2">
    <cfRule type="expression" dxfId="4" priority="3">
      <formula>"OR(TEXT($A3,""DDD"")=""sun"",TEXT($A3,""DDD"")=""satT"""</formula>
    </cfRule>
  </conditionalFormatting>
  <conditionalFormatting sqref="A3:C14">
    <cfRule type="expression" dxfId="3" priority="1">
      <formula>OR(TEXT($A3,"DDD") = "SAT", TEXT($A3,"DDD") = "SUN")</formula>
    </cfRule>
  </conditionalFormatting>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07897-1192-49D9-9506-A85D8C17C05E}">
  <dimension ref="A1:I14"/>
  <sheetViews>
    <sheetView workbookViewId="0">
      <selection activeCell="G13" sqref="G13"/>
    </sheetView>
  </sheetViews>
  <sheetFormatPr defaultRowHeight="15"/>
  <cols>
    <col min="1" max="1" width="19.7109375" customWidth="1"/>
    <col min="2" max="2" width="15" customWidth="1"/>
    <col min="7" max="7" width="14.140625" customWidth="1"/>
  </cols>
  <sheetData>
    <row r="1" spans="1:9">
      <c r="A1" s="40" t="s">
        <v>171</v>
      </c>
      <c r="B1" s="40" t="s">
        <v>172</v>
      </c>
      <c r="C1" s="40" t="s">
        <v>173</v>
      </c>
      <c r="E1" s="40" t="s">
        <v>174</v>
      </c>
      <c r="G1" s="41" t="s">
        <v>175</v>
      </c>
      <c r="I1" t="s">
        <v>176</v>
      </c>
    </row>
    <row r="2" spans="1:9">
      <c r="A2" s="12" t="s">
        <v>177</v>
      </c>
      <c r="B2" s="12">
        <v>89</v>
      </c>
      <c r="C2" s="12">
        <v>93</v>
      </c>
      <c r="E2" s="12">
        <v>80</v>
      </c>
      <c r="G2" t="s">
        <v>178</v>
      </c>
      <c r="I2" t="s">
        <v>179</v>
      </c>
    </row>
    <row r="3" spans="1:9">
      <c r="A3" s="12" t="s">
        <v>180</v>
      </c>
      <c r="B3" s="12">
        <v>91</v>
      </c>
      <c r="C3" s="12">
        <v>90</v>
      </c>
    </row>
    <row r="4" spans="1:9">
      <c r="A4" s="12" t="s">
        <v>181</v>
      </c>
      <c r="B4" s="12">
        <v>75</v>
      </c>
      <c r="C4" s="12">
        <v>81</v>
      </c>
    </row>
    <row r="5" spans="1:9">
      <c r="A5" s="12" t="s">
        <v>182</v>
      </c>
      <c r="B5" s="12">
        <v>65</v>
      </c>
      <c r="C5" s="12">
        <v>65</v>
      </c>
    </row>
    <row r="6" spans="1:9">
      <c r="A6" s="12" t="s">
        <v>183</v>
      </c>
      <c r="B6" s="12">
        <v>90</v>
      </c>
      <c r="C6" s="12">
        <v>81</v>
      </c>
    </row>
    <row r="7" spans="1:9">
      <c r="A7" s="12" t="s">
        <v>184</v>
      </c>
      <c r="B7" s="12">
        <v>83</v>
      </c>
      <c r="C7" s="12">
        <v>88</v>
      </c>
    </row>
    <row r="8" spans="1:9">
      <c r="A8" s="12" t="s">
        <v>185</v>
      </c>
      <c r="B8" s="12">
        <v>74</v>
      </c>
      <c r="C8" s="12">
        <v>71</v>
      </c>
    </row>
    <row r="9" spans="1:9">
      <c r="A9" s="12" t="s">
        <v>186</v>
      </c>
      <c r="B9" s="12">
        <v>59</v>
      </c>
      <c r="C9" s="12">
        <v>74</v>
      </c>
    </row>
    <row r="10" spans="1:9">
      <c r="A10" s="12" t="s">
        <v>187</v>
      </c>
      <c r="B10" s="12">
        <v>79</v>
      </c>
      <c r="C10" s="12">
        <v>81</v>
      </c>
    </row>
    <row r="11" spans="1:9">
      <c r="A11" s="12" t="s">
        <v>188</v>
      </c>
      <c r="B11" s="12">
        <v>80</v>
      </c>
      <c r="C11" s="12">
        <v>82</v>
      </c>
    </row>
    <row r="12" spans="1:9">
      <c r="A12" s="12" t="s">
        <v>189</v>
      </c>
      <c r="B12" s="12">
        <v>96</v>
      </c>
      <c r="C12" s="12">
        <v>92</v>
      </c>
    </row>
    <row r="13" spans="1:9">
      <c r="A13" s="12" t="s">
        <v>190</v>
      </c>
      <c r="B13" s="12">
        <v>87</v>
      </c>
      <c r="C13" s="12">
        <v>83</v>
      </c>
    </row>
    <row r="14" spans="1:9">
      <c r="A14" s="12" t="s">
        <v>191</v>
      </c>
      <c r="B14" s="12">
        <v>92</v>
      </c>
      <c r="C14" s="12">
        <v>95</v>
      </c>
    </row>
  </sheetData>
  <conditionalFormatting sqref="B2:B14">
    <cfRule type="cellIs" dxfId="2" priority="2" operator="greaterThan">
      <formula>$E$2</formula>
    </cfRule>
  </conditionalFormatting>
  <conditionalFormatting sqref="C2:C14">
    <cfRule type="cellIs" dxfId="1" priority="1" operator="greaterThan">
      <formula>$B2</formula>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beginsWith" priority="3" operator="beginsWith" id="{B4DC1322-556C-4434-A157-3F97F992B286}">
            <xm:f>LEFT(A2,LEN($G$2))=$G$2</xm:f>
            <xm:f>$G$2</xm:f>
            <x14:dxf>
              <fill>
                <patternFill>
                  <bgColor theme="4" tint="0.39994506668294322"/>
                </patternFill>
              </fill>
            </x14:dxf>
          </x14:cfRule>
          <xm:sqref>A2:A14</xm:sqref>
        </x14:conditionalFormatting>
      </x14:conditionalFormatting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FE8D3-3486-49AC-96B6-F5AA5D238F8B}">
  <dimension ref="A1:I11"/>
  <sheetViews>
    <sheetView zoomScale="160" zoomScaleNormal="160" workbookViewId="0">
      <selection activeCell="G8" sqref="G8"/>
    </sheetView>
  </sheetViews>
  <sheetFormatPr defaultRowHeight="15"/>
  <cols>
    <col min="1" max="1" width="11.28515625" bestFit="1" customWidth="1"/>
    <col min="2" max="2" width="11.140625" bestFit="1" customWidth="1"/>
    <col min="3" max="3" width="10" bestFit="1" customWidth="1"/>
    <col min="5" max="5" width="10.140625" bestFit="1" customWidth="1"/>
    <col min="8" max="8" width="10.7109375" customWidth="1"/>
    <col min="9" max="9" width="11" customWidth="1"/>
  </cols>
  <sheetData>
    <row r="1" spans="1:9">
      <c r="A1" s="48" t="s">
        <v>212</v>
      </c>
      <c r="B1" s="48" t="s">
        <v>194</v>
      </c>
      <c r="C1" s="48" t="s">
        <v>222</v>
      </c>
      <c r="D1" s="48" t="s">
        <v>211</v>
      </c>
      <c r="E1" s="48" t="s">
        <v>221</v>
      </c>
      <c r="G1" s="78" t="s">
        <v>340</v>
      </c>
      <c r="H1" s="92" t="s">
        <v>223</v>
      </c>
      <c r="I1" s="92"/>
    </row>
    <row r="2" spans="1:9">
      <c r="A2" s="12" t="s">
        <v>210</v>
      </c>
      <c r="B2" s="12" t="s">
        <v>219</v>
      </c>
      <c r="C2" s="12" t="s">
        <v>213</v>
      </c>
      <c r="D2" s="12">
        <v>45</v>
      </c>
      <c r="E2" s="12">
        <v>1231</v>
      </c>
      <c r="H2" s="48" t="s">
        <v>221</v>
      </c>
      <c r="I2" s="12">
        <v>1236</v>
      </c>
    </row>
    <row r="3" spans="1:9">
      <c r="A3" s="12" t="s">
        <v>207</v>
      </c>
      <c r="B3" s="12" t="s">
        <v>214</v>
      </c>
      <c r="C3" s="12" t="s">
        <v>217</v>
      </c>
      <c r="D3" s="12">
        <v>65</v>
      </c>
      <c r="E3" s="12">
        <v>1232</v>
      </c>
      <c r="H3" s="48" t="s">
        <v>212</v>
      </c>
      <c r="I3" t="str">
        <f>INDEX($A$1:$E$11,MATCH($I$2,$E$1:$E$11,0),MATCH(H3,$A$1:$E$1,0))</f>
        <v>Spiderman</v>
      </c>
    </row>
    <row r="4" spans="1:9">
      <c r="A4" s="12" t="s">
        <v>204</v>
      </c>
      <c r="B4" s="12" t="s">
        <v>220</v>
      </c>
      <c r="C4" s="12" t="s">
        <v>215</v>
      </c>
      <c r="D4" s="12">
        <v>32</v>
      </c>
      <c r="E4" s="12">
        <v>1233</v>
      </c>
      <c r="H4" s="48" t="s">
        <v>194</v>
      </c>
      <c r="I4" t="str">
        <f t="shared" ref="I4:I6" si="0">INDEX($A$1:$E$11,MATCH($I$2,$E$1:$E$11,0),MATCH(H4,$A$1:$E$1,0))</f>
        <v>Tigerbalm</v>
      </c>
    </row>
    <row r="5" spans="1:9">
      <c r="A5" s="12" t="s">
        <v>202</v>
      </c>
      <c r="B5" s="12" t="s">
        <v>218</v>
      </c>
      <c r="C5" s="12" t="s">
        <v>213</v>
      </c>
      <c r="D5" s="12">
        <v>65</v>
      </c>
      <c r="E5" s="12">
        <v>1234</v>
      </c>
      <c r="H5" s="48" t="s">
        <v>222</v>
      </c>
      <c r="I5" t="str">
        <f t="shared" si="0"/>
        <v>West City</v>
      </c>
    </row>
    <row r="6" spans="1:9">
      <c r="A6" s="12" t="s">
        <v>200</v>
      </c>
      <c r="B6" s="12" t="s">
        <v>219</v>
      </c>
      <c r="C6" s="12" t="s">
        <v>217</v>
      </c>
      <c r="D6" s="12">
        <v>98</v>
      </c>
      <c r="E6" s="12">
        <v>1235</v>
      </c>
      <c r="H6" s="48" t="s">
        <v>211</v>
      </c>
      <c r="I6">
        <f t="shared" si="0"/>
        <v>65</v>
      </c>
    </row>
    <row r="7" spans="1:9">
      <c r="A7" s="12" t="s">
        <v>199</v>
      </c>
      <c r="B7" s="12" t="s">
        <v>214</v>
      </c>
      <c r="C7" s="12" t="s">
        <v>215</v>
      </c>
      <c r="D7" s="12">
        <v>65</v>
      </c>
      <c r="E7" s="12">
        <v>1236</v>
      </c>
    </row>
    <row r="8" spans="1:9">
      <c r="A8" s="12" t="s">
        <v>198</v>
      </c>
      <c r="B8" s="12" t="s">
        <v>218</v>
      </c>
      <c r="C8" s="12" t="s">
        <v>213</v>
      </c>
      <c r="D8" s="12">
        <v>32</v>
      </c>
      <c r="E8" s="12">
        <v>1237</v>
      </c>
    </row>
    <row r="9" spans="1:9">
      <c r="A9" s="12" t="s">
        <v>197</v>
      </c>
      <c r="B9" s="12" t="s">
        <v>216</v>
      </c>
      <c r="C9" s="12" t="s">
        <v>217</v>
      </c>
      <c r="D9" s="12">
        <v>65</v>
      </c>
      <c r="E9" s="12">
        <v>1238</v>
      </c>
    </row>
    <row r="10" spans="1:9">
      <c r="A10" s="12" t="s">
        <v>196</v>
      </c>
      <c r="B10" s="12" t="s">
        <v>216</v>
      </c>
      <c r="C10" s="12" t="s">
        <v>215</v>
      </c>
      <c r="D10" s="12">
        <v>54</v>
      </c>
      <c r="E10" s="12">
        <v>1239</v>
      </c>
      <c r="G10" s="63"/>
    </row>
    <row r="11" spans="1:9">
      <c r="A11" s="12" t="s">
        <v>195</v>
      </c>
      <c r="B11" s="12" t="s">
        <v>214</v>
      </c>
      <c r="C11" s="12" t="s">
        <v>213</v>
      </c>
      <c r="D11" s="12">
        <v>65</v>
      </c>
      <c r="E11" s="12">
        <v>1240</v>
      </c>
    </row>
  </sheetData>
  <mergeCells count="1">
    <mergeCell ref="H1:I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D9FDE-4AA9-440C-9A1B-63CF68E2FB4C}">
  <dimension ref="A1:J13"/>
  <sheetViews>
    <sheetView zoomScale="130" zoomScaleNormal="130" workbookViewId="0">
      <selection activeCell="H2" sqref="H2"/>
    </sheetView>
  </sheetViews>
  <sheetFormatPr defaultRowHeight="15"/>
  <cols>
    <col min="1" max="1" width="24.42578125" bestFit="1" customWidth="1"/>
    <col min="2" max="2" width="10.42578125" customWidth="1"/>
    <col min="3" max="3" width="10.140625" bestFit="1" customWidth="1"/>
    <col min="7" max="7" width="12" bestFit="1" customWidth="1"/>
    <col min="8" max="8" width="30.28515625" customWidth="1"/>
    <col min="9" max="9" width="14" customWidth="1"/>
  </cols>
  <sheetData>
    <row r="1" spans="1:10">
      <c r="A1" s="50" t="s">
        <v>194</v>
      </c>
      <c r="B1" s="50" t="s">
        <v>250</v>
      </c>
      <c r="C1" s="50" t="s">
        <v>221</v>
      </c>
      <c r="D1" s="50" t="s">
        <v>249</v>
      </c>
      <c r="G1" s="50" t="s">
        <v>194</v>
      </c>
      <c r="H1" s="50" t="s">
        <v>250</v>
      </c>
      <c r="I1" s="50" t="s">
        <v>221</v>
      </c>
      <c r="J1" s="50" t="s">
        <v>249</v>
      </c>
    </row>
    <row r="2" spans="1:10">
      <c r="A2" s="12" t="s">
        <v>248</v>
      </c>
      <c r="B2" s="12" t="s">
        <v>242</v>
      </c>
      <c r="C2" s="12" t="s">
        <v>247</v>
      </c>
      <c r="D2" s="12">
        <v>4479</v>
      </c>
      <c r="G2" s="49">
        <v>1100012311</v>
      </c>
      <c r="H2" s="11" t="str">
        <f t="shared" ref="H2:H13" si="0">VLOOKUP(IF(FIND($G2,$A2,1)&gt;0,$A2,""),price_tab,2,0)</f>
        <v>Delhi</v>
      </c>
      <c r="I2" s="12" t="str">
        <f t="shared" ref="I2:I13" si="1">VLOOKUP(IF(FIND($G2,$A2,1)&gt;0,$A2,""),price_tab,3,0)</f>
        <v>1100-234</v>
      </c>
      <c r="J2" s="12">
        <f t="shared" ref="J2:J13" si="2">VLOOKUP(IF(FIND($G2,$A2,1)&gt;0,$A2,""),price_tab,4,0)</f>
        <v>4479</v>
      </c>
    </row>
    <row r="3" spans="1:10">
      <c r="A3" s="49">
        <v>1100012312</v>
      </c>
      <c r="B3" s="12" t="s">
        <v>230</v>
      </c>
      <c r="C3" s="12" t="s">
        <v>246</v>
      </c>
      <c r="D3" s="12">
        <v>4210</v>
      </c>
      <c r="G3" s="49">
        <v>1100012312</v>
      </c>
      <c r="H3" s="12" t="str">
        <f t="shared" si="0"/>
        <v>Mumbai</v>
      </c>
      <c r="I3" s="12" t="str">
        <f t="shared" si="1"/>
        <v>1100-235</v>
      </c>
      <c r="J3" s="12">
        <f t="shared" si="2"/>
        <v>4210</v>
      </c>
    </row>
    <row r="4" spans="1:10">
      <c r="A4" s="12" t="s">
        <v>245</v>
      </c>
      <c r="B4" s="12" t="s">
        <v>237</v>
      </c>
      <c r="C4" s="12" t="s">
        <v>244</v>
      </c>
      <c r="D4" s="12">
        <v>3660</v>
      </c>
      <c r="G4" s="49">
        <v>1100012313</v>
      </c>
      <c r="H4" s="12" t="str">
        <f t="shared" si="0"/>
        <v>Bangluru</v>
      </c>
      <c r="I4" s="12" t="str">
        <f t="shared" si="1"/>
        <v>1100-236</v>
      </c>
      <c r="J4" s="12">
        <f t="shared" si="2"/>
        <v>3660</v>
      </c>
    </row>
    <row r="5" spans="1:10">
      <c r="A5" s="49">
        <v>1100012314</v>
      </c>
      <c r="B5" s="12" t="s">
        <v>233</v>
      </c>
      <c r="C5" s="12" t="s">
        <v>243</v>
      </c>
      <c r="D5" s="12">
        <v>3992</v>
      </c>
      <c r="G5" s="49">
        <v>1100012314</v>
      </c>
      <c r="H5" s="12" t="str">
        <f t="shared" si="0"/>
        <v>Bhopal</v>
      </c>
      <c r="I5" s="12" t="str">
        <f t="shared" si="1"/>
        <v>1100-324</v>
      </c>
      <c r="J5" s="12">
        <f t="shared" si="2"/>
        <v>3992</v>
      </c>
    </row>
    <row r="6" spans="1:10">
      <c r="A6" s="49">
        <v>1100012315</v>
      </c>
      <c r="B6" s="12" t="s">
        <v>242</v>
      </c>
      <c r="C6" s="12" t="s">
        <v>241</v>
      </c>
      <c r="D6" s="12">
        <v>4331</v>
      </c>
      <c r="G6" s="49">
        <v>1100012315</v>
      </c>
      <c r="H6" s="12" t="str">
        <f t="shared" si="0"/>
        <v>Delhi</v>
      </c>
      <c r="I6" s="12" t="str">
        <f t="shared" si="1"/>
        <v>1100-453</v>
      </c>
      <c r="J6" s="12">
        <f t="shared" si="2"/>
        <v>4331</v>
      </c>
    </row>
    <row r="7" spans="1:10">
      <c r="A7" s="12" t="s">
        <v>240</v>
      </c>
      <c r="B7" s="12" t="s">
        <v>230</v>
      </c>
      <c r="C7" s="12" t="s">
        <v>239</v>
      </c>
      <c r="D7" s="12">
        <v>4191</v>
      </c>
      <c r="G7" s="49">
        <v>1100012316</v>
      </c>
      <c r="H7" s="12" t="str">
        <f t="shared" si="0"/>
        <v>Mumbai</v>
      </c>
      <c r="I7" s="12" t="str">
        <f t="shared" si="1"/>
        <v>1100-568</v>
      </c>
      <c r="J7" s="12">
        <f t="shared" si="2"/>
        <v>4191</v>
      </c>
    </row>
    <row r="8" spans="1:10">
      <c r="A8" s="12" t="s">
        <v>238</v>
      </c>
      <c r="B8" s="12" t="s">
        <v>237</v>
      </c>
      <c r="C8" s="12" t="s">
        <v>236</v>
      </c>
      <c r="D8" s="12">
        <v>3796</v>
      </c>
      <c r="G8" s="49">
        <v>1100012317</v>
      </c>
      <c r="H8" s="12" t="str">
        <f t="shared" si="0"/>
        <v>Bangluru</v>
      </c>
      <c r="I8" s="12" t="str">
        <f t="shared" si="1"/>
        <v>1100-230</v>
      </c>
      <c r="J8" s="12">
        <f t="shared" si="2"/>
        <v>3796</v>
      </c>
    </row>
    <row r="9" spans="1:10">
      <c r="A9" s="49" t="s">
        <v>235</v>
      </c>
      <c r="B9" s="12" t="s">
        <v>233</v>
      </c>
      <c r="C9" s="12" t="s">
        <v>234</v>
      </c>
      <c r="D9" s="12">
        <v>4148</v>
      </c>
      <c r="G9" s="49">
        <v>1100012318</v>
      </c>
      <c r="H9" s="12" t="str">
        <f t="shared" si="0"/>
        <v>Bhopal</v>
      </c>
      <c r="I9" s="12" t="str">
        <f t="shared" si="1"/>
        <v>1100-987</v>
      </c>
      <c r="J9" s="12">
        <f t="shared" si="2"/>
        <v>4148</v>
      </c>
    </row>
    <row r="10" spans="1:10">
      <c r="A10" s="49">
        <v>1100012319</v>
      </c>
      <c r="B10" s="12" t="s">
        <v>233</v>
      </c>
      <c r="C10" s="12" t="s">
        <v>232</v>
      </c>
      <c r="D10" s="12">
        <v>4544</v>
      </c>
      <c r="G10" s="49">
        <v>1100012319</v>
      </c>
      <c r="H10" s="12" t="str">
        <f t="shared" si="0"/>
        <v>Bhopal</v>
      </c>
      <c r="I10" s="12" t="str">
        <f t="shared" si="1"/>
        <v>1100-345</v>
      </c>
      <c r="J10" s="12">
        <f t="shared" si="2"/>
        <v>4544</v>
      </c>
    </row>
    <row r="11" spans="1:10">
      <c r="A11" s="49" t="s">
        <v>231</v>
      </c>
      <c r="B11" s="12" t="s">
        <v>230</v>
      </c>
      <c r="C11" s="12" t="s">
        <v>229</v>
      </c>
      <c r="D11" s="12">
        <v>4344</v>
      </c>
      <c r="G11" s="49">
        <v>1100012320</v>
      </c>
      <c r="H11" s="12" t="str">
        <f t="shared" si="0"/>
        <v>Mumbai</v>
      </c>
      <c r="I11" s="12" t="str">
        <f t="shared" si="1"/>
        <v>1100-090</v>
      </c>
      <c r="J11" s="12">
        <f t="shared" si="2"/>
        <v>4344</v>
      </c>
    </row>
    <row r="12" spans="1:10">
      <c r="A12" s="12" t="s">
        <v>228</v>
      </c>
      <c r="B12" s="12" t="s">
        <v>225</v>
      </c>
      <c r="C12" s="12" t="s">
        <v>227</v>
      </c>
      <c r="D12" s="12">
        <v>3696</v>
      </c>
      <c r="G12" s="49">
        <v>1100012321</v>
      </c>
      <c r="H12" s="12" t="str">
        <f t="shared" si="0"/>
        <v>Ghaziabad</v>
      </c>
      <c r="I12" s="12" t="str">
        <f t="shared" si="1"/>
        <v>1100-212</v>
      </c>
      <c r="J12" s="12">
        <f t="shared" si="2"/>
        <v>3696</v>
      </c>
    </row>
    <row r="13" spans="1:10">
      <c r="A13" s="12" t="s">
        <v>226</v>
      </c>
      <c r="B13" s="12" t="s">
        <v>225</v>
      </c>
      <c r="C13" s="12" t="s">
        <v>224</v>
      </c>
      <c r="D13" s="12">
        <v>4260</v>
      </c>
      <c r="G13" s="49">
        <v>1100012322</v>
      </c>
      <c r="H13" s="12" t="str">
        <f t="shared" si="0"/>
        <v>Ghaziabad</v>
      </c>
      <c r="I13" s="12" t="str">
        <f t="shared" si="1"/>
        <v>1100-467</v>
      </c>
      <c r="J13" s="12">
        <f t="shared" si="2"/>
        <v>4260</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7CB94-2B71-4298-85B7-6792F7689A04}">
  <dimension ref="A1:H14"/>
  <sheetViews>
    <sheetView zoomScaleNormal="100" workbookViewId="0">
      <selection activeCell="I15" sqref="I15"/>
    </sheetView>
  </sheetViews>
  <sheetFormatPr defaultRowHeight="15"/>
  <cols>
    <col min="1" max="1" width="16.5703125" customWidth="1"/>
    <col min="2" max="2" width="11.85546875" bestFit="1" customWidth="1"/>
    <col min="3" max="3" width="10.85546875" customWidth="1"/>
    <col min="4" max="4" width="10.42578125" customWidth="1"/>
    <col min="6" max="6" width="17.85546875" customWidth="1"/>
    <col min="7" max="7" width="15.5703125" customWidth="1"/>
  </cols>
  <sheetData>
    <row r="1" spans="1:8">
      <c r="A1" t="s">
        <v>346</v>
      </c>
      <c r="B1" s="51" t="s">
        <v>116</v>
      </c>
      <c r="C1" s="51" t="s">
        <v>258</v>
      </c>
      <c r="D1" s="51" t="s">
        <v>257</v>
      </c>
      <c r="F1" s="51" t="s">
        <v>116</v>
      </c>
      <c r="G1" s="51" t="s">
        <v>258</v>
      </c>
      <c r="H1" s="51" t="s">
        <v>257</v>
      </c>
    </row>
    <row r="2" spans="1:8">
      <c r="A2" t="str">
        <f>B2&amp;C2</f>
        <v>Ajay SharmaTally</v>
      </c>
      <c r="B2" s="12" t="s">
        <v>256</v>
      </c>
      <c r="C2" s="12" t="s">
        <v>251</v>
      </c>
      <c r="D2" s="12">
        <v>1500</v>
      </c>
      <c r="F2" t="s">
        <v>255</v>
      </c>
      <c r="G2" t="s">
        <v>253</v>
      </c>
      <c r="H2" s="1">
        <f>VLOOKUP(F2&amp;G2,$A$1:$D$8,4,0)</f>
        <v>3500</v>
      </c>
    </row>
    <row r="3" spans="1:8">
      <c r="A3" t="str">
        <f t="shared" ref="A3:A8" si="0">B3&amp;C3</f>
        <v>Vikas SinghExcel</v>
      </c>
      <c r="B3" s="12" t="s">
        <v>255</v>
      </c>
      <c r="C3" s="12" t="s">
        <v>253</v>
      </c>
      <c r="D3" s="12">
        <v>3500</v>
      </c>
    </row>
    <row r="4" spans="1:8">
      <c r="A4" t="str">
        <f t="shared" si="0"/>
        <v>Raj JadhavTally</v>
      </c>
      <c r="B4" s="12" t="s">
        <v>254</v>
      </c>
      <c r="C4" s="12" t="s">
        <v>251</v>
      </c>
      <c r="D4" s="12">
        <v>3500</v>
      </c>
    </row>
    <row r="5" spans="1:8">
      <c r="A5" t="str">
        <f t="shared" si="0"/>
        <v>Anil KumarExcel</v>
      </c>
      <c r="B5" s="12" t="s">
        <v>252</v>
      </c>
      <c r="C5" s="12" t="s">
        <v>253</v>
      </c>
      <c r="D5" s="12">
        <v>1500</v>
      </c>
      <c r="H5" t="s">
        <v>347</v>
      </c>
    </row>
    <row r="6" spans="1:8">
      <c r="A6" t="str">
        <f t="shared" si="0"/>
        <v>Vikas SinghTally</v>
      </c>
      <c r="B6" s="12" t="s">
        <v>255</v>
      </c>
      <c r="C6" s="12" t="s">
        <v>251</v>
      </c>
      <c r="D6" s="12">
        <v>2500</v>
      </c>
    </row>
    <row r="7" spans="1:8">
      <c r="A7" t="str">
        <f t="shared" si="0"/>
        <v>Raj JadhavExcel</v>
      </c>
      <c r="B7" s="12" t="s">
        <v>254</v>
      </c>
      <c r="C7" s="12" t="s">
        <v>253</v>
      </c>
      <c r="D7" s="12">
        <v>6500</v>
      </c>
    </row>
    <row r="8" spans="1:8">
      <c r="A8" t="str">
        <f t="shared" si="0"/>
        <v>Anil KumarTally</v>
      </c>
      <c r="B8" s="12" t="s">
        <v>252</v>
      </c>
      <c r="C8" s="12" t="s">
        <v>251</v>
      </c>
      <c r="D8" s="12">
        <v>4500</v>
      </c>
    </row>
    <row r="10" spans="1:8">
      <c r="A10" t="s">
        <v>341</v>
      </c>
    </row>
    <row r="11" spans="1:8">
      <c r="A11" t="s">
        <v>342</v>
      </c>
    </row>
    <row r="12" spans="1:8">
      <c r="A12" t="s">
        <v>343</v>
      </c>
    </row>
    <row r="13" spans="1:8">
      <c r="A13" t="s">
        <v>344</v>
      </c>
    </row>
    <row r="14" spans="1:8">
      <c r="A14" t="s">
        <v>345</v>
      </c>
    </row>
  </sheetData>
  <dataValidations count="2">
    <dataValidation type="list" allowBlank="1" showInputMessage="1" showErrorMessage="1" sqref="F2" xr:uid="{00000000-0002-0000-0500-000001000000}">
      <formula1>$B$2:$B$8</formula1>
    </dataValidation>
    <dataValidation type="list" allowBlank="1" showInputMessage="1" showErrorMessage="1" sqref="G2" xr:uid="{00000000-0002-0000-0500-000000000000}">
      <formula1>$C$2:$C$8</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B52C3-1C47-423C-A400-6489D92901A8}">
  <dimension ref="A1:L20"/>
  <sheetViews>
    <sheetView zoomScaleNormal="100" workbookViewId="0">
      <selection activeCell="J9" sqref="J9"/>
    </sheetView>
  </sheetViews>
  <sheetFormatPr defaultRowHeight="15"/>
  <cols>
    <col min="1" max="1" width="11.42578125" style="52" bestFit="1" customWidth="1"/>
    <col min="2" max="2" width="14.140625" style="52" customWidth="1"/>
    <col min="3" max="3" width="12.85546875" style="52" customWidth="1"/>
    <col min="4" max="7" width="9.140625" style="52"/>
    <col min="8" max="8" width="13.28515625" style="52" bestFit="1" customWidth="1"/>
    <col min="9" max="9" width="11.42578125" style="52" customWidth="1"/>
    <col min="10" max="10" width="13.140625" style="52" customWidth="1"/>
    <col min="11" max="16384" width="9.140625" style="52"/>
  </cols>
  <sheetData>
    <row r="1" spans="1:10" ht="15" customHeight="1">
      <c r="A1" s="62" t="s">
        <v>271</v>
      </c>
      <c r="B1" s="62" t="s">
        <v>270</v>
      </c>
      <c r="C1" s="62" t="s">
        <v>280</v>
      </c>
      <c r="F1" s="93" t="s">
        <v>279</v>
      </c>
      <c r="H1" s="60" t="s">
        <v>274</v>
      </c>
      <c r="I1" s="61" t="s">
        <v>269</v>
      </c>
      <c r="J1"/>
    </row>
    <row r="2" spans="1:10" ht="15" customHeight="1">
      <c r="A2" s="56" t="s">
        <v>267</v>
      </c>
      <c r="B2" s="56" t="s">
        <v>261</v>
      </c>
      <c r="C2" s="56">
        <v>21138</v>
      </c>
      <c r="F2" s="93"/>
      <c r="H2" s="60" t="s">
        <v>278</v>
      </c>
      <c r="I2" s="58">
        <f t="array" ref="I2">VLOOKUP($H$2,CHOOSE({1,2},A1:A15&amp;" "&amp;B1:B15,C1:C15),2,0)</f>
        <v>18717</v>
      </c>
      <c r="J2"/>
    </row>
    <row r="3" spans="1:10" ht="15" customHeight="1">
      <c r="A3" s="56" t="s">
        <v>267</v>
      </c>
      <c r="B3" s="56" t="s">
        <v>277</v>
      </c>
      <c r="C3" s="56">
        <v>18717</v>
      </c>
      <c r="J3"/>
    </row>
    <row r="4" spans="1:10" ht="15" customHeight="1">
      <c r="A4" s="56" t="s">
        <v>267</v>
      </c>
      <c r="B4" s="56" t="s">
        <v>276</v>
      </c>
      <c r="C4" s="56">
        <v>14935</v>
      </c>
    </row>
    <row r="5" spans="1:10">
      <c r="A5" s="56" t="s">
        <v>267</v>
      </c>
      <c r="B5" s="56" t="s">
        <v>264</v>
      </c>
      <c r="C5" s="56">
        <v>12272</v>
      </c>
      <c r="F5" s="94" t="s">
        <v>275</v>
      </c>
      <c r="H5" s="60" t="s">
        <v>274</v>
      </c>
      <c r="I5" s="61" t="s">
        <v>269</v>
      </c>
    </row>
    <row r="6" spans="1:10">
      <c r="A6" s="56" t="s">
        <v>268</v>
      </c>
      <c r="B6" s="56" t="s">
        <v>265</v>
      </c>
      <c r="C6" s="56">
        <v>17170</v>
      </c>
      <c r="F6" s="94"/>
      <c r="H6" s="60" t="s">
        <v>273</v>
      </c>
      <c r="I6" s="58">
        <f t="array" ref="I6">VLOOKUP($H$6,CHOOSE({1,2},A1:A15&amp;B1:B15,C1:C15),2,0)</f>
        <v>19497</v>
      </c>
    </row>
    <row r="7" spans="1:10" ht="22.5">
      <c r="A7" s="56" t="s">
        <v>268</v>
      </c>
      <c r="B7" s="56" t="s">
        <v>264</v>
      </c>
      <c r="C7" s="56">
        <v>15754</v>
      </c>
      <c r="F7" s="55"/>
    </row>
    <row r="8" spans="1:10">
      <c r="A8" s="56" t="s">
        <v>268</v>
      </c>
      <c r="B8" s="56" t="s">
        <v>263</v>
      </c>
      <c r="C8" s="56">
        <v>25766</v>
      </c>
      <c r="F8" s="95" t="s">
        <v>272</v>
      </c>
      <c r="H8" s="56" t="s">
        <v>271</v>
      </c>
      <c r="I8" s="56" t="s">
        <v>270</v>
      </c>
      <c r="J8" s="56" t="s">
        <v>269</v>
      </c>
    </row>
    <row r="9" spans="1:10">
      <c r="A9" s="56" t="s">
        <v>268</v>
      </c>
      <c r="B9" s="56" t="s">
        <v>261</v>
      </c>
      <c r="C9" s="56">
        <v>25843</v>
      </c>
      <c r="F9" s="95"/>
      <c r="H9" s="60" t="s">
        <v>267</v>
      </c>
      <c r="I9" s="59" t="s">
        <v>266</v>
      </c>
      <c r="J9" s="58">
        <f t="array" ref="J9">VLOOKUP(H9&amp;I9,CHOOSE({1,2},A1:A15&amp;B1:B15,C1:C15),2,0)</f>
        <v>12272</v>
      </c>
    </row>
    <row r="10" spans="1:10">
      <c r="A10" s="56" t="s">
        <v>262</v>
      </c>
      <c r="B10" s="56" t="s">
        <v>265</v>
      </c>
      <c r="C10" s="56">
        <v>24866</v>
      </c>
    </row>
    <row r="11" spans="1:10" ht="22.5">
      <c r="A11" s="56" t="s">
        <v>262</v>
      </c>
      <c r="B11" s="56" t="s">
        <v>264</v>
      </c>
      <c r="C11" s="56">
        <v>23181</v>
      </c>
      <c r="F11" s="55"/>
    </row>
    <row r="12" spans="1:10" ht="22.5">
      <c r="A12" s="56" t="s">
        <v>262</v>
      </c>
      <c r="B12" s="56" t="s">
        <v>263</v>
      </c>
      <c r="C12" s="56">
        <v>19497</v>
      </c>
      <c r="F12" s="55"/>
    </row>
    <row r="13" spans="1:10" ht="15" customHeight="1">
      <c r="A13" s="56" t="s">
        <v>262</v>
      </c>
      <c r="B13" s="56" t="s">
        <v>261</v>
      </c>
      <c r="C13" s="56">
        <v>10493</v>
      </c>
    </row>
    <row r="14" spans="1:10" ht="15" customHeight="1">
      <c r="A14" s="57" t="s">
        <v>131</v>
      </c>
      <c r="B14" s="57" t="s">
        <v>260</v>
      </c>
      <c r="C14" s="56">
        <v>10493</v>
      </c>
    </row>
    <row r="15" spans="1:10" ht="15" customHeight="1">
      <c r="A15" s="57" t="s">
        <v>129</v>
      </c>
      <c r="B15" s="57" t="s">
        <v>259</v>
      </c>
      <c r="C15" s="56">
        <v>10493</v>
      </c>
    </row>
    <row r="17" spans="6:12" ht="22.5">
      <c r="F17" s="55"/>
    </row>
    <row r="18" spans="6:12" ht="22.5">
      <c r="F18" s="55"/>
    </row>
    <row r="20" spans="6:12" ht="15" customHeight="1">
      <c r="K20" s="54"/>
      <c r="L20" s="53"/>
    </row>
  </sheetData>
  <mergeCells count="3">
    <mergeCell ref="F1:F2"/>
    <mergeCell ref="F5:F6"/>
    <mergeCell ref="F8:F9"/>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DA7FA-414F-4EC6-A8C8-63DADB0377CB}">
  <dimension ref="A1:C6"/>
  <sheetViews>
    <sheetView zoomScale="175" zoomScaleNormal="175" workbookViewId="0">
      <selection activeCell="D5" sqref="D5"/>
    </sheetView>
  </sheetViews>
  <sheetFormatPr defaultRowHeight="15"/>
  <cols>
    <col min="2" max="2" width="16.28515625" customWidth="1"/>
    <col min="3" max="3" width="23.7109375" customWidth="1"/>
    <col min="4" max="4" width="22.140625" customWidth="1"/>
  </cols>
  <sheetData>
    <row r="1" spans="1:3">
      <c r="A1" s="64" t="s">
        <v>212</v>
      </c>
      <c r="B1" s="64" t="s">
        <v>291</v>
      </c>
      <c r="C1" s="64" t="s">
        <v>292</v>
      </c>
    </row>
    <row r="2" spans="1:3">
      <c r="A2" s="64" t="s">
        <v>288</v>
      </c>
      <c r="B2" s="64">
        <v>45</v>
      </c>
      <c r="C2" s="64" t="str">
        <f>_xlfn.TEXTJOIN(" sold quantity ",FALSE,A2:B2)</f>
        <v>Ajay sold quantity 45</v>
      </c>
    </row>
    <row r="3" spans="1:3">
      <c r="A3" s="64" t="s">
        <v>131</v>
      </c>
      <c r="B3" s="64">
        <v>65</v>
      </c>
      <c r="C3" s="64" t="str">
        <f t="shared" ref="C3:C6" si="0">_xlfn.TEXTJOIN(" sold quantity ",FALSE,A3:B3)</f>
        <v>Vikas sold quantity 65</v>
      </c>
    </row>
    <row r="4" spans="1:3">
      <c r="A4" s="64" t="s">
        <v>132</v>
      </c>
      <c r="B4" s="64">
        <v>98</v>
      </c>
      <c r="C4" s="64" t="str">
        <f t="shared" si="0"/>
        <v>Anil sold quantity 98</v>
      </c>
    </row>
    <row r="5" spans="1:3">
      <c r="A5" s="64" t="s">
        <v>129</v>
      </c>
      <c r="B5" s="64">
        <v>65</v>
      </c>
      <c r="C5" s="64" t="str">
        <f t="shared" si="0"/>
        <v>Ravi sold quantity 65</v>
      </c>
    </row>
    <row r="6" spans="1:3">
      <c r="A6" s="64" t="s">
        <v>282</v>
      </c>
      <c r="B6" s="64">
        <v>65</v>
      </c>
      <c r="C6" s="64" t="str">
        <f t="shared" si="0"/>
        <v>Simran sold quantity 65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3E843-8D36-4DA5-AD40-2C05E35979DE}">
  <dimension ref="A1:I7"/>
  <sheetViews>
    <sheetView zoomScale="190" zoomScaleNormal="190" workbookViewId="0">
      <selection activeCell="E7" sqref="E7"/>
    </sheetView>
  </sheetViews>
  <sheetFormatPr defaultRowHeight="15"/>
  <sheetData>
    <row r="1" spans="1:9">
      <c r="A1" s="66" t="s">
        <v>212</v>
      </c>
      <c r="B1" s="66" t="s">
        <v>291</v>
      </c>
      <c r="C1" s="66" t="s">
        <v>289</v>
      </c>
      <c r="D1" s="64"/>
      <c r="E1" s="64"/>
      <c r="F1" s="64"/>
      <c r="G1" s="64" t="s">
        <v>290</v>
      </c>
      <c r="H1" s="64"/>
      <c r="I1" s="64" t="s">
        <v>289</v>
      </c>
    </row>
    <row r="2" spans="1:9">
      <c r="A2" s="65" t="s">
        <v>288</v>
      </c>
      <c r="B2" s="65">
        <v>45</v>
      </c>
      <c r="C2" s="65" t="str">
        <f>_xlfn.IFS(B2&gt;=80,"bset",B2&gt;=60,"good",B2&gt;=40,"average",B2&lt;40,"dull")</f>
        <v>average</v>
      </c>
      <c r="D2" s="64"/>
      <c r="E2" s="64"/>
      <c r="F2" s="64"/>
      <c r="G2" s="64">
        <v>80</v>
      </c>
      <c r="H2" s="64" t="s">
        <v>286</v>
      </c>
      <c r="I2" s="64" t="s">
        <v>287</v>
      </c>
    </row>
    <row r="3" spans="1:9">
      <c r="A3" s="65" t="s">
        <v>131</v>
      </c>
      <c r="B3" s="65">
        <v>65</v>
      </c>
      <c r="C3" s="65" t="str">
        <f t="shared" ref="C3:C6" si="0">_xlfn.IFS(B3&gt;=80,"bset",B3&gt;=60,"good",B3&gt;=40,"average",B3&lt;40,"dull")</f>
        <v>good</v>
      </c>
      <c r="D3" s="64"/>
      <c r="E3" s="64"/>
      <c r="F3" s="64"/>
      <c r="G3" s="64">
        <v>60</v>
      </c>
      <c r="H3" s="64" t="s">
        <v>286</v>
      </c>
      <c r="I3" s="64" t="s">
        <v>284</v>
      </c>
    </row>
    <row r="4" spans="1:9">
      <c r="A4" s="65" t="s">
        <v>132</v>
      </c>
      <c r="B4" s="65">
        <v>98</v>
      </c>
      <c r="C4" s="65" t="str">
        <f t="shared" si="0"/>
        <v>bset</v>
      </c>
      <c r="D4" s="64"/>
      <c r="E4" s="64"/>
      <c r="F4" s="64"/>
      <c r="G4" s="64">
        <v>40</v>
      </c>
      <c r="H4" s="64" t="s">
        <v>286</v>
      </c>
      <c r="I4" s="64" t="s">
        <v>285</v>
      </c>
    </row>
    <row r="5" spans="1:9">
      <c r="A5" s="65" t="s">
        <v>129</v>
      </c>
      <c r="B5" s="65">
        <v>65</v>
      </c>
      <c r="C5" s="65" t="str">
        <f t="shared" si="0"/>
        <v>good</v>
      </c>
      <c r="D5" s="64"/>
      <c r="E5" s="64"/>
      <c r="F5" s="64"/>
      <c r="G5" s="64">
        <v>40</v>
      </c>
      <c r="H5" s="64" t="s">
        <v>283</v>
      </c>
      <c r="I5" s="64" t="s">
        <v>281</v>
      </c>
    </row>
    <row r="6" spans="1:9">
      <c r="A6" s="65" t="s">
        <v>282</v>
      </c>
      <c r="B6" s="65">
        <v>35</v>
      </c>
      <c r="C6" s="65" t="str">
        <f t="shared" si="0"/>
        <v>dull</v>
      </c>
      <c r="D6" s="64"/>
      <c r="E6" s="64"/>
      <c r="F6" s="64"/>
      <c r="G6" s="64"/>
      <c r="H6" s="64"/>
      <c r="I6" s="64"/>
    </row>
    <row r="7" spans="1:9">
      <c r="A7" s="64"/>
      <c r="B7" s="64"/>
      <c r="C7" s="64"/>
      <c r="D7" s="64"/>
      <c r="E7" s="64"/>
      <c r="F7" s="64"/>
      <c r="G7" s="64"/>
      <c r="H7" s="64"/>
      <c r="I7" s="6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387FB-43B3-40E5-B041-D38CD553B1C8}">
  <dimension ref="A1:G14"/>
  <sheetViews>
    <sheetView zoomScale="175" zoomScaleNormal="175" workbookViewId="0">
      <selection activeCell="G3" sqref="G3"/>
    </sheetView>
  </sheetViews>
  <sheetFormatPr defaultRowHeight="15"/>
  <sheetData>
    <row r="1" spans="1:7">
      <c r="A1" s="66" t="s">
        <v>212</v>
      </c>
      <c r="B1" s="66" t="s">
        <v>222</v>
      </c>
      <c r="C1" s="66" t="s">
        <v>304</v>
      </c>
      <c r="D1" s="66" t="s">
        <v>291</v>
      </c>
      <c r="E1" s="64"/>
      <c r="F1" s="64"/>
      <c r="G1" s="79" t="s">
        <v>349</v>
      </c>
    </row>
    <row r="2" spans="1:7">
      <c r="A2" s="65" t="s">
        <v>288</v>
      </c>
      <c r="B2" s="65" t="s">
        <v>293</v>
      </c>
      <c r="C2" s="65" t="s">
        <v>49</v>
      </c>
      <c r="D2" s="65">
        <v>78</v>
      </c>
      <c r="E2" s="64"/>
      <c r="F2" s="64" t="s">
        <v>49</v>
      </c>
      <c r="G2">
        <f>_xlfn.MAXIFS($D$1:$D$14,$C$1:$C$14,F2,$B$1:$B$14,F3)</f>
        <v>31</v>
      </c>
    </row>
    <row r="3" spans="1:7">
      <c r="A3" s="65" t="s">
        <v>131</v>
      </c>
      <c r="B3" s="65" t="s">
        <v>293</v>
      </c>
      <c r="C3" s="65" t="s">
        <v>50</v>
      </c>
      <c r="D3" s="65">
        <v>44</v>
      </c>
      <c r="E3" s="64"/>
      <c r="F3" s="64" t="s">
        <v>348</v>
      </c>
    </row>
    <row r="4" spans="1:7">
      <c r="A4" s="65" t="s">
        <v>132</v>
      </c>
      <c r="B4" s="65" t="s">
        <v>303</v>
      </c>
      <c r="C4" s="65" t="s">
        <v>49</v>
      </c>
      <c r="D4" s="65">
        <v>97</v>
      </c>
      <c r="E4" s="64"/>
      <c r="F4" s="64"/>
    </row>
    <row r="5" spans="1:7">
      <c r="A5" s="65" t="s">
        <v>129</v>
      </c>
      <c r="B5" s="65" t="s">
        <v>303</v>
      </c>
      <c r="C5" s="65" t="s">
        <v>50</v>
      </c>
      <c r="D5" s="65">
        <v>61</v>
      </c>
      <c r="E5" s="64"/>
      <c r="F5" s="64"/>
    </row>
    <row r="6" spans="1:7">
      <c r="A6" s="65" t="s">
        <v>282</v>
      </c>
      <c r="B6" s="65" t="s">
        <v>298</v>
      </c>
      <c r="C6" s="65" t="s">
        <v>49</v>
      </c>
      <c r="D6" s="65">
        <v>31</v>
      </c>
      <c r="E6" s="64"/>
      <c r="F6" s="64"/>
    </row>
    <row r="7" spans="1:7">
      <c r="A7" s="65" t="s">
        <v>302</v>
      </c>
      <c r="B7" s="65" t="s">
        <v>298</v>
      </c>
      <c r="C7" s="65" t="s">
        <v>50</v>
      </c>
      <c r="D7" s="65">
        <v>47</v>
      </c>
      <c r="E7" s="64"/>
      <c r="F7" s="64"/>
    </row>
    <row r="8" spans="1:7">
      <c r="A8" s="65" t="s">
        <v>301</v>
      </c>
      <c r="B8" s="65" t="s">
        <v>295</v>
      </c>
      <c r="C8" s="65" t="s">
        <v>49</v>
      </c>
      <c r="D8" s="65">
        <v>68</v>
      </c>
      <c r="E8" s="64"/>
      <c r="F8" s="64"/>
    </row>
    <row r="9" spans="1:7">
      <c r="A9" s="65" t="s">
        <v>300</v>
      </c>
      <c r="B9" s="65" t="s">
        <v>298</v>
      </c>
      <c r="C9" s="65" t="s">
        <v>50</v>
      </c>
      <c r="D9" s="65">
        <v>21</v>
      </c>
      <c r="E9" s="64"/>
      <c r="F9" s="64"/>
    </row>
    <row r="10" spans="1:7">
      <c r="A10" s="65" t="s">
        <v>133</v>
      </c>
      <c r="B10" s="65" t="s">
        <v>293</v>
      </c>
      <c r="C10" s="65" t="s">
        <v>49</v>
      </c>
      <c r="D10" s="65">
        <v>63</v>
      </c>
      <c r="E10" s="64"/>
      <c r="F10" s="64"/>
    </row>
    <row r="11" spans="1:7">
      <c r="A11" s="65" t="s">
        <v>299</v>
      </c>
      <c r="B11" s="65" t="s">
        <v>298</v>
      </c>
      <c r="C11" s="65" t="s">
        <v>50</v>
      </c>
      <c r="D11" s="65">
        <v>25</v>
      </c>
      <c r="E11" s="64"/>
      <c r="F11" s="64"/>
    </row>
    <row r="12" spans="1:7">
      <c r="A12" s="65" t="s">
        <v>297</v>
      </c>
      <c r="B12" s="65" t="s">
        <v>295</v>
      </c>
      <c r="C12" s="65" t="s">
        <v>49</v>
      </c>
      <c r="D12" s="65">
        <v>36</v>
      </c>
      <c r="E12" s="64"/>
      <c r="F12" s="64"/>
    </row>
    <row r="13" spans="1:7">
      <c r="A13" s="65" t="s">
        <v>296</v>
      </c>
      <c r="B13" s="65" t="s">
        <v>295</v>
      </c>
      <c r="C13" s="65" t="s">
        <v>50</v>
      </c>
      <c r="D13" s="65">
        <v>98</v>
      </c>
      <c r="E13" s="64"/>
      <c r="F13" s="64"/>
    </row>
    <row r="14" spans="1:7">
      <c r="A14" s="65" t="s">
        <v>294</v>
      </c>
      <c r="B14" s="65" t="s">
        <v>293</v>
      </c>
      <c r="C14" s="65" t="s">
        <v>49</v>
      </c>
      <c r="D14" s="65">
        <v>25</v>
      </c>
      <c r="E14" s="64"/>
      <c r="F14" s="6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498E-8A06-4DAE-9799-A9B81EC920D0}">
  <dimension ref="A1:D248"/>
  <sheetViews>
    <sheetView zoomScale="190" zoomScaleNormal="190" workbookViewId="0">
      <selection activeCell="D2" sqref="D2"/>
    </sheetView>
  </sheetViews>
  <sheetFormatPr defaultRowHeight="15"/>
  <cols>
    <col min="1" max="1" width="14.85546875" customWidth="1"/>
    <col min="2" max="2" width="17.42578125" customWidth="1"/>
    <col min="7" max="7" width="29.85546875" customWidth="1"/>
  </cols>
  <sheetData>
    <row r="1" spans="1:4">
      <c r="A1" s="69" t="s">
        <v>306</v>
      </c>
      <c r="B1" s="69" t="s">
        <v>305</v>
      </c>
    </row>
    <row r="2" spans="1:4">
      <c r="A2" s="80">
        <f>IF(B2="","",_xlfn.AGGREGATE(2,5,$A$1:A1)+1)</f>
        <v>1</v>
      </c>
      <c r="B2" s="12" t="s">
        <v>320</v>
      </c>
      <c r="D2" t="s">
        <v>351</v>
      </c>
    </row>
    <row r="3" spans="1:4">
      <c r="A3" s="68">
        <f>IF(B3="","",_xlfn.AGGREGATE(2,5,$A$1:A2)+1)</f>
        <v>2</v>
      </c>
      <c r="B3" s="12" t="s">
        <v>350</v>
      </c>
    </row>
    <row r="4" spans="1:4">
      <c r="A4" s="68" t="str">
        <f>IF(B4="","",_xlfn.AGGREGATE(2,5,$A$1:A3)+1)</f>
        <v/>
      </c>
      <c r="B4" s="12"/>
    </row>
    <row r="5" spans="1:4">
      <c r="A5" s="68" t="str">
        <f>IF(B5="","",_xlfn.AGGREGATE(2,5,$A$1:A4)+1)</f>
        <v/>
      </c>
      <c r="B5" s="12"/>
    </row>
    <row r="6" spans="1:4">
      <c r="A6" s="68" t="str">
        <f>IF(B6="","",_xlfn.AGGREGATE(2,5,$A$1:A5)+1)</f>
        <v/>
      </c>
      <c r="B6" s="12"/>
    </row>
    <row r="7" spans="1:4">
      <c r="A7" s="68" t="str">
        <f>IF(B7="","",_xlfn.AGGREGATE(2,5,$A$1:A6)+1)</f>
        <v/>
      </c>
      <c r="B7" s="12"/>
      <c r="D7" t="str">
        <f>IF(C7="","",_xlfn.AGGREGATE(2,5,$C$1:C6)+1)</f>
        <v/>
      </c>
    </row>
    <row r="8" spans="1:4">
      <c r="A8" s="68" t="str">
        <f>IF(B8="","",_xlfn.AGGREGATE(2,5,$A$1:A7)+1)</f>
        <v/>
      </c>
      <c r="B8" s="12"/>
      <c r="D8" t="str">
        <f>IF(C8="","",_xlfn.AGGREGATE(2,5,$C$1:C7)+1)</f>
        <v/>
      </c>
    </row>
    <row r="9" spans="1:4">
      <c r="A9" s="68" t="str">
        <f>IF(B9="","",_xlfn.AGGREGATE(2,5,$A$1:A8)+1)</f>
        <v/>
      </c>
      <c r="B9" s="12"/>
      <c r="D9" t="str">
        <f>IF(C9="","",_xlfn.AGGREGATE(2,5,$C$1:C8)+1)</f>
        <v/>
      </c>
    </row>
    <row r="10" spans="1:4">
      <c r="A10" s="68" t="str">
        <f>IF(B10="","",_xlfn.AGGREGATE(2,5,$A$1:A9)+1)</f>
        <v/>
      </c>
      <c r="B10" s="12"/>
    </row>
    <row r="11" spans="1:4">
      <c r="A11" s="68" t="str">
        <f>IF(B11="","",_xlfn.AGGREGATE(2,5,$A$1:A10)+1)</f>
        <v/>
      </c>
      <c r="B11" s="12"/>
    </row>
    <row r="12" spans="1:4">
      <c r="A12" s="68" t="str">
        <f>IF(B12="","",_xlfn.AGGREGATE(2,5,$A$1:A11)+1)</f>
        <v/>
      </c>
      <c r="B12" s="12"/>
    </row>
    <row r="13" spans="1:4">
      <c r="A13" s="68" t="str">
        <f>IF(B13="","",_xlfn.AGGREGATE(2,5,$A$1:A12)+1)</f>
        <v/>
      </c>
      <c r="B13" s="12"/>
    </row>
    <row r="14" spans="1:4">
      <c r="A14" s="68" t="str">
        <f>IF(B14="","",_xlfn.AGGREGATE(2,5,$A$1:A13)+1)</f>
        <v/>
      </c>
      <c r="B14" s="12"/>
    </row>
    <row r="15" spans="1:4">
      <c r="A15" s="68" t="str">
        <f>IF(B15="","",_xlfn.AGGREGATE(2,5,$A$1:A14)+1)</f>
        <v/>
      </c>
      <c r="B15" s="12"/>
    </row>
    <row r="16" spans="1:4">
      <c r="A16" s="68" t="str">
        <f>IF(B16="","",_xlfn.AGGREGATE(2,5,$A$1:A15)+1)</f>
        <v/>
      </c>
      <c r="B16" s="12"/>
    </row>
    <row r="17" spans="1:2">
      <c r="A17" s="68" t="str">
        <f>IF(B17="","",_xlfn.AGGREGATE(2,5,$A$1:A16)+1)</f>
        <v/>
      </c>
      <c r="B17" s="12"/>
    </row>
    <row r="18" spans="1:2">
      <c r="A18" s="68" t="str">
        <f>IF(B18="","",_xlfn.AGGREGATE(2,5,$A$1:A17)+1)</f>
        <v/>
      </c>
      <c r="B18" s="12"/>
    </row>
    <row r="19" spans="1:2">
      <c r="A19" s="68" t="str">
        <f>IF(B19="","",_xlfn.AGGREGATE(2,5,$A$1:A18)+1)</f>
        <v/>
      </c>
      <c r="B19" s="12"/>
    </row>
    <row r="20" spans="1:2">
      <c r="A20" s="68" t="str">
        <f>IF(B20="","",_xlfn.AGGREGATE(2,5,$A$1:A19)+1)</f>
        <v/>
      </c>
      <c r="B20" s="12"/>
    </row>
    <row r="21" spans="1:2">
      <c r="A21" s="68" t="str">
        <f>IF(B21="","",_xlfn.AGGREGATE(2,5,$A$1:A20)+1)</f>
        <v/>
      </c>
      <c r="B21" s="12"/>
    </row>
    <row r="22" spans="1:2">
      <c r="A22" s="68" t="str">
        <f>IF(B22="","",_xlfn.AGGREGATE(2,5,$A$1:A21)+1)</f>
        <v/>
      </c>
      <c r="B22" s="12"/>
    </row>
    <row r="23" spans="1:2">
      <c r="A23" s="68" t="str">
        <f>IF(B23="","",_xlfn.AGGREGATE(2,5,$A$1:A22)+1)</f>
        <v/>
      </c>
      <c r="B23" s="12"/>
    </row>
    <row r="24" spans="1:2">
      <c r="A24" s="68" t="str">
        <f>IF(B24="","",_xlfn.AGGREGATE(2,5,$A$1:A23)+1)</f>
        <v/>
      </c>
      <c r="B24" s="12"/>
    </row>
    <row r="25" spans="1:2">
      <c r="A25" s="68" t="str">
        <f>IF(B25="","",_xlfn.AGGREGATE(2,5,$A$1:A24)+1)</f>
        <v/>
      </c>
      <c r="B25" s="12"/>
    </row>
    <row r="26" spans="1:2">
      <c r="A26" s="68" t="str">
        <f>IF(B26="","",_xlfn.AGGREGATE(2,5,$A$1:A25)+1)</f>
        <v/>
      </c>
      <c r="B26" s="12"/>
    </row>
    <row r="27" spans="1:2">
      <c r="A27" s="68" t="str">
        <f>IF(B27="","",_xlfn.AGGREGATE(2,5,$A$1:A26)+1)</f>
        <v/>
      </c>
      <c r="B27" s="12"/>
    </row>
    <row r="28" spans="1:2">
      <c r="A28" s="68" t="str">
        <f>IF(B28="","",_xlfn.AGGREGATE(2,5,$A$1:A27)+1)</f>
        <v/>
      </c>
      <c r="B28" s="12"/>
    </row>
    <row r="29" spans="1:2">
      <c r="A29" s="68" t="str">
        <f>IF(B29="","",_xlfn.AGGREGATE(2,5,$A$1:A28)+1)</f>
        <v/>
      </c>
      <c r="B29" s="12"/>
    </row>
    <row r="30" spans="1:2">
      <c r="A30" s="68" t="str">
        <f>IF(B30="","",_xlfn.AGGREGATE(2,5,$A$1:A29)+1)</f>
        <v/>
      </c>
      <c r="B30" s="12"/>
    </row>
    <row r="31" spans="1:2">
      <c r="A31" s="68" t="str">
        <f>IF(B31="","",_xlfn.AGGREGATE(2,5,$A$1:A30)+1)</f>
        <v/>
      </c>
      <c r="B31" s="12"/>
    </row>
    <row r="32" spans="1:2">
      <c r="A32" s="68" t="str">
        <f>IF(B32="","",_xlfn.AGGREGATE(2,5,$A$1:A31)+1)</f>
        <v/>
      </c>
      <c r="B32" s="12"/>
    </row>
    <row r="33" spans="1:2">
      <c r="A33" s="68" t="str">
        <f>IF(B33="","",_xlfn.AGGREGATE(2,5,$A$1:A32)+1)</f>
        <v/>
      </c>
      <c r="B33" s="12"/>
    </row>
    <row r="34" spans="1:2">
      <c r="A34" s="68" t="str">
        <f>IF(B34="","",_xlfn.AGGREGATE(2,5,$A$1:A33)+1)</f>
        <v/>
      </c>
      <c r="B34" s="12"/>
    </row>
    <row r="35" spans="1:2">
      <c r="A35" s="68" t="str">
        <f>IF(B35="","",_xlfn.AGGREGATE(2,5,$A$1:A34)+1)</f>
        <v/>
      </c>
      <c r="B35" s="12"/>
    </row>
    <row r="36" spans="1:2">
      <c r="A36" s="68" t="str">
        <f>IF(B36="","",_xlfn.AGGREGATE(2,5,$A$1:A35)+1)</f>
        <v/>
      </c>
      <c r="B36" s="12"/>
    </row>
    <row r="37" spans="1:2">
      <c r="A37" s="68" t="str">
        <f>IF(B37="","",_xlfn.AGGREGATE(2,5,$A$1:A36)+1)</f>
        <v/>
      </c>
      <c r="B37" s="12"/>
    </row>
    <row r="38" spans="1:2">
      <c r="A38" s="68" t="str">
        <f>IF(B38="","",_xlfn.AGGREGATE(2,5,$A$1:A37)+1)</f>
        <v/>
      </c>
      <c r="B38" s="12"/>
    </row>
    <row r="39" spans="1:2">
      <c r="A39" s="68" t="str">
        <f>IF(B39="","",_xlfn.AGGREGATE(2,5,$A$1:A38)+1)</f>
        <v/>
      </c>
      <c r="B39" s="12"/>
    </row>
    <row r="40" spans="1:2">
      <c r="A40" s="68" t="str">
        <f>IF(B40="","",_xlfn.AGGREGATE(2,5,$A$1:A39)+1)</f>
        <v/>
      </c>
      <c r="B40" s="12"/>
    </row>
    <row r="41" spans="1:2">
      <c r="A41" s="68" t="str">
        <f>IF(B41="","",_xlfn.AGGREGATE(2,5,$A$1:A40)+1)</f>
        <v/>
      </c>
      <c r="B41" s="12"/>
    </row>
    <row r="42" spans="1:2">
      <c r="A42" s="68" t="str">
        <f>IF(B42="","",_xlfn.AGGREGATE(2,5,$A$1:A41)+1)</f>
        <v/>
      </c>
      <c r="B42" s="12"/>
    </row>
    <row r="43" spans="1:2">
      <c r="A43" s="68" t="str">
        <f>IF(B43="","",_xlfn.AGGREGATE(2,5,$A$1:A42)+1)</f>
        <v/>
      </c>
      <c r="B43" s="12"/>
    </row>
    <row r="44" spans="1:2">
      <c r="A44" s="68" t="str">
        <f>IF(B44="","",_xlfn.AGGREGATE(2,5,$A$1:A43)+1)</f>
        <v/>
      </c>
      <c r="B44" s="12"/>
    </row>
    <row r="45" spans="1:2">
      <c r="A45" s="68" t="str">
        <f>IF(B45="","",_xlfn.AGGREGATE(2,5,$A$1:A44)+1)</f>
        <v/>
      </c>
      <c r="B45" s="12"/>
    </row>
    <row r="46" spans="1:2">
      <c r="A46" s="68" t="str">
        <f>IF(B46="","",_xlfn.AGGREGATE(2,5,$A$1:A45)+1)</f>
        <v/>
      </c>
      <c r="B46" s="12"/>
    </row>
    <row r="47" spans="1:2">
      <c r="A47" s="68" t="str">
        <f>IF(B47="","",_xlfn.AGGREGATE(2,5,$A$1:A46)+1)</f>
        <v/>
      </c>
      <c r="B47" s="12"/>
    </row>
    <row r="48" spans="1:2">
      <c r="A48" s="68" t="str">
        <f>IF(B48="","",_xlfn.AGGREGATE(2,5,$A$1:A47)+1)</f>
        <v/>
      </c>
      <c r="B48" s="12"/>
    </row>
    <row r="49" spans="1:2">
      <c r="A49" s="68" t="str">
        <f>IF(B49="","",_xlfn.AGGREGATE(2,5,$A$1:A48)+1)</f>
        <v/>
      </c>
      <c r="B49" s="12"/>
    </row>
    <row r="50" spans="1:2">
      <c r="A50" s="68" t="str">
        <f>IF(B50="","",_xlfn.AGGREGATE(2,5,$A$1:A49)+1)</f>
        <v/>
      </c>
      <c r="B50" s="12"/>
    </row>
    <row r="51" spans="1:2">
      <c r="A51" s="68" t="str">
        <f>IF(B51="","",_xlfn.AGGREGATE(2,5,$A$1:A50)+1)</f>
        <v/>
      </c>
      <c r="B51" s="12"/>
    </row>
    <row r="52" spans="1:2">
      <c r="A52" s="68" t="str">
        <f>IF(B52="","",_xlfn.AGGREGATE(2,5,$A$1:A51)+1)</f>
        <v/>
      </c>
      <c r="B52" s="12"/>
    </row>
    <row r="53" spans="1:2">
      <c r="A53" s="68" t="str">
        <f>IF(B53="","",_xlfn.AGGREGATE(2,5,$A$1:A52)+1)</f>
        <v/>
      </c>
      <c r="B53" s="12"/>
    </row>
    <row r="54" spans="1:2">
      <c r="A54" s="68" t="str">
        <f>IF(B54="","",_xlfn.AGGREGATE(2,5,$A$1:A53)+1)</f>
        <v/>
      </c>
      <c r="B54" s="12"/>
    </row>
    <row r="55" spans="1:2">
      <c r="A55" s="68" t="str">
        <f>IF(B55="","",_xlfn.AGGREGATE(2,5,$A$1:A54)+1)</f>
        <v/>
      </c>
      <c r="B55" s="12"/>
    </row>
    <row r="56" spans="1:2">
      <c r="A56" s="68" t="str">
        <f>IF(B56="","",_xlfn.AGGREGATE(2,5,$A$1:A55)+1)</f>
        <v/>
      </c>
      <c r="B56" s="12"/>
    </row>
    <row r="57" spans="1:2">
      <c r="A57" s="68" t="str">
        <f>IF(B57="","",_xlfn.AGGREGATE(2,5,$A$1:A56)+1)</f>
        <v/>
      </c>
      <c r="B57" s="12"/>
    </row>
    <row r="58" spans="1:2">
      <c r="A58" s="68" t="str">
        <f>IF(B58="","",_xlfn.AGGREGATE(2,5,$A$1:A57)+1)</f>
        <v/>
      </c>
      <c r="B58" s="12"/>
    </row>
    <row r="59" spans="1:2">
      <c r="A59" s="68" t="str">
        <f>IF(B59="","",_xlfn.AGGREGATE(2,5,$A$1:A58)+1)</f>
        <v/>
      </c>
      <c r="B59" s="12"/>
    </row>
    <row r="60" spans="1:2">
      <c r="A60" s="68" t="str">
        <f>IF(B60="","",_xlfn.AGGREGATE(2,5,$A$1:A59)+1)</f>
        <v/>
      </c>
      <c r="B60" s="12"/>
    </row>
    <row r="61" spans="1:2">
      <c r="A61" s="68" t="str">
        <f>IF(B61="","",_xlfn.AGGREGATE(2,5,$A$1:A60)+1)</f>
        <v/>
      </c>
      <c r="B61" s="12"/>
    </row>
    <row r="62" spans="1:2">
      <c r="A62" s="68" t="str">
        <f>IF(B62="","",_xlfn.AGGREGATE(2,5,$A$1:A61)+1)</f>
        <v/>
      </c>
      <c r="B62" s="12"/>
    </row>
    <row r="63" spans="1:2">
      <c r="A63" s="68" t="str">
        <f>IF(B63="","",_xlfn.AGGREGATE(2,5,$A$1:A62)+1)</f>
        <v/>
      </c>
      <c r="B63" s="12"/>
    </row>
    <row r="64" spans="1:2">
      <c r="A64" s="68" t="str">
        <f>IF(B64="","",_xlfn.AGGREGATE(2,5,$A$1:A63)+1)</f>
        <v/>
      </c>
      <c r="B64" s="12"/>
    </row>
    <row r="65" spans="1:2">
      <c r="A65" s="68" t="str">
        <f>IF(B65="","",_xlfn.AGGREGATE(2,5,$A$1:A64)+1)</f>
        <v/>
      </c>
      <c r="B65" s="12"/>
    </row>
    <row r="66" spans="1:2">
      <c r="A66" s="68" t="str">
        <f>IF(B66="","",_xlfn.AGGREGATE(2,5,$A$1:A65)+1)</f>
        <v/>
      </c>
      <c r="B66" s="12"/>
    </row>
    <row r="67" spans="1:2">
      <c r="A67" s="68" t="str">
        <f>IF(B67="","",_xlfn.AGGREGATE(2,5,$A$1:A66)+1)</f>
        <v/>
      </c>
      <c r="B67" s="12"/>
    </row>
    <row r="68" spans="1:2">
      <c r="A68" s="68" t="str">
        <f>IF(B68="","",_xlfn.AGGREGATE(2,5,$A$1:A67)+1)</f>
        <v/>
      </c>
      <c r="B68" s="12"/>
    </row>
    <row r="69" spans="1:2">
      <c r="A69" s="68" t="str">
        <f>IF(B69="","",_xlfn.AGGREGATE(2,5,$A$1:A68)+1)</f>
        <v/>
      </c>
      <c r="B69" s="12"/>
    </row>
    <row r="70" spans="1:2">
      <c r="A70" s="68" t="str">
        <f>IF(B70="","",_xlfn.AGGREGATE(2,5,$A$1:A69)+1)</f>
        <v/>
      </c>
      <c r="B70" s="12"/>
    </row>
    <row r="71" spans="1:2">
      <c r="A71" s="68" t="str">
        <f>IF(B71="","",_xlfn.AGGREGATE(2,5,$A$1:A70)+1)</f>
        <v/>
      </c>
      <c r="B71" s="12"/>
    </row>
    <row r="72" spans="1:2">
      <c r="A72" s="68" t="str">
        <f>IF(B72="","",_xlfn.AGGREGATE(2,5,$A$1:A71)+1)</f>
        <v/>
      </c>
      <c r="B72" s="12"/>
    </row>
    <row r="73" spans="1:2">
      <c r="A73" s="68" t="str">
        <f>IF(B73="","",_xlfn.AGGREGATE(2,5,$A$1:A72)+1)</f>
        <v/>
      </c>
      <c r="B73" s="12"/>
    </row>
    <row r="74" spans="1:2">
      <c r="A74" s="68" t="str">
        <f>IF(B74="","",_xlfn.AGGREGATE(2,5,$A$1:A73)+1)</f>
        <v/>
      </c>
      <c r="B74" s="12"/>
    </row>
    <row r="75" spans="1:2">
      <c r="A75" s="68" t="str">
        <f>IF(B75="","",_xlfn.AGGREGATE(2,5,$A$1:A74)+1)</f>
        <v/>
      </c>
      <c r="B75" s="12"/>
    </row>
    <row r="76" spans="1:2">
      <c r="A76" s="68" t="str">
        <f>IF(B76="","",_xlfn.AGGREGATE(2,5,$A$1:A75)+1)</f>
        <v/>
      </c>
      <c r="B76" s="12"/>
    </row>
    <row r="77" spans="1:2">
      <c r="A77" s="68" t="str">
        <f>IF(B77="","",_xlfn.AGGREGATE(2,5,$A$1:A76)+1)</f>
        <v/>
      </c>
      <c r="B77" s="12"/>
    </row>
    <row r="78" spans="1:2">
      <c r="A78" s="68" t="str">
        <f>IF(B78="","",_xlfn.AGGREGATE(2,5,$A$1:A77)+1)</f>
        <v/>
      </c>
      <c r="B78" s="12"/>
    </row>
    <row r="79" spans="1:2">
      <c r="A79" s="68" t="str">
        <f>IF(B79="","",_xlfn.AGGREGATE(2,5,$A$1:A78)+1)</f>
        <v/>
      </c>
      <c r="B79" s="12"/>
    </row>
    <row r="80" spans="1:2">
      <c r="A80" s="68" t="str">
        <f>IF(B80="","",_xlfn.AGGREGATE(2,5,$A$1:A79)+1)</f>
        <v/>
      </c>
      <c r="B80" s="12"/>
    </row>
    <row r="81" spans="1:2">
      <c r="A81" s="68" t="str">
        <f>IF(B81="","",_xlfn.AGGREGATE(2,5,$A$1:A80)+1)</f>
        <v/>
      </c>
      <c r="B81" s="12"/>
    </row>
    <row r="82" spans="1:2">
      <c r="A82" s="68" t="str">
        <f>IF(B82="","",_xlfn.AGGREGATE(2,5,$A$1:A81)+1)</f>
        <v/>
      </c>
      <c r="B82" s="12"/>
    </row>
    <row r="83" spans="1:2">
      <c r="A83" s="68" t="str">
        <f>IF(B83="","",_xlfn.AGGREGATE(2,5,$A$1:A82)+1)</f>
        <v/>
      </c>
      <c r="B83" s="12"/>
    </row>
    <row r="84" spans="1:2">
      <c r="A84" s="68" t="str">
        <f>IF(B84="","",_xlfn.AGGREGATE(2,5,$A$1:A83)+1)</f>
        <v/>
      </c>
      <c r="B84" s="12"/>
    </row>
    <row r="85" spans="1:2">
      <c r="A85" s="68" t="str">
        <f>IF(B85="","",_xlfn.AGGREGATE(2,5,$A$1:A84)+1)</f>
        <v/>
      </c>
      <c r="B85" s="12"/>
    </row>
    <row r="86" spans="1:2">
      <c r="A86" s="68" t="str">
        <f>IF(B86="","",_xlfn.AGGREGATE(2,5,$A$1:A85)+1)</f>
        <v/>
      </c>
      <c r="B86" s="12"/>
    </row>
    <row r="87" spans="1:2">
      <c r="A87" s="68" t="str">
        <f>IF(B87="","",_xlfn.AGGREGATE(2,5,$A$1:A86)+1)</f>
        <v/>
      </c>
      <c r="B87" s="12"/>
    </row>
    <row r="88" spans="1:2">
      <c r="A88" s="68" t="str">
        <f>IF(B88="","",_xlfn.AGGREGATE(2,5,$A$1:A87)+1)</f>
        <v/>
      </c>
      <c r="B88" s="12"/>
    </row>
    <row r="89" spans="1:2">
      <c r="A89" s="68" t="str">
        <f>IF(B89="","",_xlfn.AGGREGATE(2,5,$A$1:A88)+1)</f>
        <v/>
      </c>
      <c r="B89" s="12"/>
    </row>
    <row r="90" spans="1:2">
      <c r="A90" s="68" t="str">
        <f>IF(B90="","",_xlfn.AGGREGATE(2,5,$A$1:A89)+1)</f>
        <v/>
      </c>
      <c r="B90" s="12"/>
    </row>
    <row r="91" spans="1:2">
      <c r="A91" s="68" t="str">
        <f>IF(B91="","",_xlfn.AGGREGATE(2,5,$A$1:A90)+1)</f>
        <v/>
      </c>
      <c r="B91" s="12"/>
    </row>
    <row r="92" spans="1:2">
      <c r="A92" s="68" t="str">
        <f>IF(B92="","",_xlfn.AGGREGATE(2,5,$A$1:A91)+1)</f>
        <v/>
      </c>
      <c r="B92" s="12"/>
    </row>
    <row r="93" spans="1:2">
      <c r="A93" s="68" t="str">
        <f>IF(B93="","",_xlfn.AGGREGATE(2,5,$A$1:A92)+1)</f>
        <v/>
      </c>
      <c r="B93" s="12"/>
    </row>
    <row r="94" spans="1:2">
      <c r="A94" s="68" t="str">
        <f>IF(B94="","",_xlfn.AGGREGATE(2,5,$A$1:A93)+1)</f>
        <v/>
      </c>
      <c r="B94" s="12"/>
    </row>
    <row r="95" spans="1:2">
      <c r="A95" s="68" t="str">
        <f>IF(B95="","",_xlfn.AGGREGATE(2,5,$A$1:A94)+1)</f>
        <v/>
      </c>
      <c r="B95" s="12"/>
    </row>
    <row r="96" spans="1:2">
      <c r="A96" s="68" t="str">
        <f>IF(B96="","",_xlfn.AGGREGATE(2,5,$A$1:A95)+1)</f>
        <v/>
      </c>
      <c r="B96" s="12"/>
    </row>
    <row r="97" spans="1:2">
      <c r="A97" s="68" t="str">
        <f>IF(B97="","",_xlfn.AGGREGATE(2,5,$A$1:A96)+1)</f>
        <v/>
      </c>
      <c r="B97" s="12"/>
    </row>
    <row r="98" spans="1:2">
      <c r="A98" s="68" t="str">
        <f>IF(B98="","",_xlfn.AGGREGATE(2,5,$A$1:A97)+1)</f>
        <v/>
      </c>
      <c r="B98" s="12"/>
    </row>
    <row r="99" spans="1:2">
      <c r="A99" s="68" t="str">
        <f>IF(B99="","",_xlfn.AGGREGATE(2,5,$A$1:A98)+1)</f>
        <v/>
      </c>
      <c r="B99" s="12"/>
    </row>
    <row r="100" spans="1:2">
      <c r="A100" s="68" t="str">
        <f>IF(B100="","",_xlfn.AGGREGATE(2,5,$A$1:A99)+1)</f>
        <v/>
      </c>
      <c r="B100" s="12"/>
    </row>
    <row r="101" spans="1:2">
      <c r="A101" s="68" t="str">
        <f>IF(B101="","",_xlfn.AGGREGATE(2,5,$A$1:A100)+1)</f>
        <v/>
      </c>
      <c r="B101" s="12"/>
    </row>
    <row r="102" spans="1:2">
      <c r="A102" s="68" t="str">
        <f>IF(B102="","",_xlfn.AGGREGATE(2,5,$A$1:A101)+1)</f>
        <v/>
      </c>
      <c r="B102" s="12"/>
    </row>
    <row r="103" spans="1:2">
      <c r="A103" s="68" t="str">
        <f>IF(B103="","",_xlfn.AGGREGATE(2,5,$A$1:A102)+1)</f>
        <v/>
      </c>
      <c r="B103" s="12"/>
    </row>
    <row r="104" spans="1:2">
      <c r="A104" s="68" t="str">
        <f>IF(B104="","",_xlfn.AGGREGATE(2,5,$A$1:A103)+1)</f>
        <v/>
      </c>
      <c r="B104" s="12"/>
    </row>
    <row r="105" spans="1:2">
      <c r="A105" s="68" t="str">
        <f>IF(B105="","",_xlfn.AGGREGATE(2,5,$A$1:A104)+1)</f>
        <v/>
      </c>
      <c r="B105" s="12"/>
    </row>
    <row r="106" spans="1:2">
      <c r="A106" s="68" t="str">
        <f>IF(B106="","",_xlfn.AGGREGATE(2,5,$A$1:A105)+1)</f>
        <v/>
      </c>
      <c r="B106" s="12"/>
    </row>
    <row r="107" spans="1:2">
      <c r="A107" s="68" t="str">
        <f>IF(B107="","",_xlfn.AGGREGATE(2,5,$A$1:A106)+1)</f>
        <v/>
      </c>
      <c r="B107" s="12"/>
    </row>
    <row r="108" spans="1:2">
      <c r="A108" s="68" t="str">
        <f>IF(B108="","",_xlfn.AGGREGATE(2,5,$A$1:A107)+1)</f>
        <v/>
      </c>
      <c r="B108" s="12"/>
    </row>
    <row r="109" spans="1:2">
      <c r="A109" s="68" t="str">
        <f>IF(B109="","",_xlfn.AGGREGATE(2,5,$A$1:A108)+1)</f>
        <v/>
      </c>
      <c r="B109" s="12"/>
    </row>
    <row r="110" spans="1:2">
      <c r="A110" s="68" t="str">
        <f>IF(B110="","",_xlfn.AGGREGATE(2,5,$A$1:A109)+1)</f>
        <v/>
      </c>
      <c r="B110" s="12"/>
    </row>
    <row r="111" spans="1:2">
      <c r="A111" s="68" t="str">
        <f>IF(B111="","",_xlfn.AGGREGATE(2,5,$A$1:A110)+1)</f>
        <v/>
      </c>
      <c r="B111" s="12"/>
    </row>
    <row r="112" spans="1:2">
      <c r="A112" s="68" t="str">
        <f>IF(B112="","",_xlfn.AGGREGATE(2,5,$A$1:A111)+1)</f>
        <v/>
      </c>
      <c r="B112" s="12"/>
    </row>
    <row r="113" spans="1:2">
      <c r="A113" s="68" t="str">
        <f>IF(B113="","",_xlfn.AGGREGATE(2,5,$A$1:A112)+1)</f>
        <v/>
      </c>
      <c r="B113" s="12"/>
    </row>
    <row r="114" spans="1:2">
      <c r="A114" s="68" t="str">
        <f>IF(B114="","",_xlfn.AGGREGATE(2,5,$A$1:A113)+1)</f>
        <v/>
      </c>
      <c r="B114" s="12"/>
    </row>
    <row r="115" spans="1:2">
      <c r="A115" s="68" t="str">
        <f>IF(B115="","",_xlfn.AGGREGATE(2,5,$A$1:A114)+1)</f>
        <v/>
      </c>
      <c r="B115" s="12"/>
    </row>
    <row r="116" spans="1:2">
      <c r="A116" s="68" t="str">
        <f>IF(B116="","",_xlfn.AGGREGATE(2,5,$A$1:A115)+1)</f>
        <v/>
      </c>
      <c r="B116" s="12"/>
    </row>
    <row r="117" spans="1:2">
      <c r="A117" s="68" t="str">
        <f>IF(B117="","",_xlfn.AGGREGATE(2,5,$A$1:A116)+1)</f>
        <v/>
      </c>
      <c r="B117" s="12"/>
    </row>
    <row r="118" spans="1:2">
      <c r="A118" s="68"/>
      <c r="B118" s="12"/>
    </row>
    <row r="119" spans="1:2">
      <c r="A119" s="68"/>
      <c r="B119" s="12"/>
    </row>
    <row r="120" spans="1:2">
      <c r="A120" s="68"/>
      <c r="B120" s="12"/>
    </row>
    <row r="121" spans="1:2">
      <c r="A121" s="68"/>
      <c r="B121" s="12"/>
    </row>
    <row r="122" spans="1:2">
      <c r="A122" s="68"/>
      <c r="B122" s="12"/>
    </row>
    <row r="123" spans="1:2">
      <c r="A123" s="68"/>
      <c r="B123" s="12"/>
    </row>
    <row r="124" spans="1:2">
      <c r="A124" s="68"/>
      <c r="B124" s="12"/>
    </row>
    <row r="125" spans="1:2">
      <c r="A125" s="68"/>
      <c r="B125" s="12"/>
    </row>
    <row r="126" spans="1:2">
      <c r="A126" s="68"/>
      <c r="B126" s="12"/>
    </row>
    <row r="127" spans="1:2">
      <c r="A127" s="68"/>
      <c r="B127" s="12"/>
    </row>
    <row r="128" spans="1:2">
      <c r="A128" s="68"/>
      <c r="B128" s="12"/>
    </row>
    <row r="129" spans="1:2">
      <c r="A129" s="68"/>
      <c r="B129" s="12"/>
    </row>
    <row r="130" spans="1:2">
      <c r="A130" s="68"/>
      <c r="B130" s="12"/>
    </row>
    <row r="131" spans="1:2">
      <c r="A131" s="68"/>
      <c r="B131" s="12"/>
    </row>
    <row r="132" spans="1:2">
      <c r="A132" s="68"/>
      <c r="B132" s="12"/>
    </row>
    <row r="133" spans="1:2">
      <c r="A133" s="68"/>
      <c r="B133" s="12"/>
    </row>
    <row r="134" spans="1:2">
      <c r="A134" s="68"/>
      <c r="B134" s="12"/>
    </row>
    <row r="135" spans="1:2">
      <c r="A135" s="68"/>
      <c r="B135" s="12"/>
    </row>
    <row r="136" spans="1:2">
      <c r="A136" s="68"/>
      <c r="B136" s="12"/>
    </row>
    <row r="137" spans="1:2">
      <c r="A137" s="68"/>
      <c r="B137" s="12"/>
    </row>
    <row r="138" spans="1:2">
      <c r="A138" s="68"/>
      <c r="B138" s="12"/>
    </row>
    <row r="139" spans="1:2">
      <c r="A139" s="68"/>
      <c r="B139" s="12"/>
    </row>
    <row r="140" spans="1:2">
      <c r="A140" s="68"/>
      <c r="B140" s="12"/>
    </row>
    <row r="141" spans="1:2">
      <c r="A141" s="68"/>
      <c r="B141" s="12"/>
    </row>
    <row r="142" spans="1:2">
      <c r="A142" s="68"/>
      <c r="B142" s="12"/>
    </row>
    <row r="143" spans="1:2">
      <c r="A143" s="68"/>
      <c r="B143" s="12"/>
    </row>
    <row r="144" spans="1:2">
      <c r="A144" s="68"/>
      <c r="B144" s="12"/>
    </row>
    <row r="145" spans="1:2">
      <c r="A145" s="68"/>
      <c r="B145" s="12"/>
    </row>
    <row r="146" spans="1:2">
      <c r="A146" s="68"/>
      <c r="B146" s="12"/>
    </row>
    <row r="147" spans="1:2">
      <c r="A147" s="68"/>
      <c r="B147" s="12"/>
    </row>
    <row r="148" spans="1:2">
      <c r="A148" s="68"/>
      <c r="B148" s="12"/>
    </row>
    <row r="149" spans="1:2">
      <c r="A149" s="68"/>
      <c r="B149" s="12"/>
    </row>
    <row r="150" spans="1:2">
      <c r="A150" s="68"/>
      <c r="B150" s="12"/>
    </row>
    <row r="151" spans="1:2">
      <c r="A151" s="68"/>
      <c r="B151" s="12"/>
    </row>
    <row r="152" spans="1:2">
      <c r="A152" s="68"/>
      <c r="B152" s="12"/>
    </row>
    <row r="153" spans="1:2">
      <c r="A153" s="68"/>
      <c r="B153" s="12"/>
    </row>
    <row r="154" spans="1:2">
      <c r="A154" s="68"/>
      <c r="B154" s="12"/>
    </row>
    <row r="155" spans="1:2">
      <c r="A155" s="68"/>
      <c r="B155" s="12"/>
    </row>
    <row r="156" spans="1:2">
      <c r="A156" s="68"/>
      <c r="B156" s="12"/>
    </row>
    <row r="157" spans="1:2">
      <c r="A157" s="68"/>
      <c r="B157" s="12"/>
    </row>
    <row r="158" spans="1:2">
      <c r="A158" s="68"/>
      <c r="B158" s="12"/>
    </row>
    <row r="159" spans="1:2">
      <c r="A159" s="68"/>
      <c r="B159" s="12"/>
    </row>
    <row r="160" spans="1:2">
      <c r="A160" s="68"/>
      <c r="B160" s="12"/>
    </row>
    <row r="161" spans="1:2">
      <c r="A161" s="68"/>
      <c r="B161" s="12"/>
    </row>
    <row r="162" spans="1:2">
      <c r="A162" s="68"/>
      <c r="B162" s="12"/>
    </row>
    <row r="163" spans="1:2">
      <c r="A163" s="68"/>
      <c r="B163" s="12"/>
    </row>
    <row r="164" spans="1:2">
      <c r="A164" s="68"/>
      <c r="B164" s="12"/>
    </row>
    <row r="165" spans="1:2">
      <c r="A165" s="68"/>
      <c r="B165" s="12"/>
    </row>
    <row r="166" spans="1:2">
      <c r="A166" s="68"/>
      <c r="B166" s="12"/>
    </row>
    <row r="167" spans="1:2">
      <c r="A167" s="68"/>
      <c r="B167" s="12"/>
    </row>
    <row r="168" spans="1:2">
      <c r="A168" s="68"/>
      <c r="B168" s="12"/>
    </row>
    <row r="169" spans="1:2">
      <c r="A169" s="68"/>
      <c r="B169" s="12"/>
    </row>
    <row r="170" spans="1:2">
      <c r="A170" s="68"/>
      <c r="B170" s="12"/>
    </row>
    <row r="171" spans="1:2">
      <c r="A171" s="68"/>
      <c r="B171" s="12"/>
    </row>
    <row r="172" spans="1:2">
      <c r="A172" s="68"/>
      <c r="B172" s="12"/>
    </row>
    <row r="173" spans="1:2">
      <c r="A173" s="68"/>
      <c r="B173" s="12"/>
    </row>
    <row r="174" spans="1:2">
      <c r="A174" s="68"/>
      <c r="B174" s="12"/>
    </row>
    <row r="175" spans="1:2">
      <c r="A175" s="68"/>
      <c r="B175" s="12"/>
    </row>
    <row r="176" spans="1:2">
      <c r="A176" s="68"/>
      <c r="B176" s="12"/>
    </row>
    <row r="177" spans="1:2">
      <c r="A177" s="68"/>
      <c r="B177" s="12"/>
    </row>
    <row r="178" spans="1:2">
      <c r="A178" s="68"/>
      <c r="B178" s="12"/>
    </row>
    <row r="179" spans="1:2">
      <c r="A179" s="68"/>
      <c r="B179" s="12"/>
    </row>
    <row r="180" spans="1:2">
      <c r="A180" s="68"/>
      <c r="B180" s="12"/>
    </row>
    <row r="181" spans="1:2">
      <c r="A181" s="68"/>
      <c r="B181" s="12"/>
    </row>
    <row r="182" spans="1:2">
      <c r="A182" s="68"/>
      <c r="B182" s="12"/>
    </row>
    <row r="183" spans="1:2">
      <c r="A183" s="68"/>
      <c r="B183" s="12"/>
    </row>
    <row r="184" spans="1:2">
      <c r="A184" s="68"/>
      <c r="B184" s="12"/>
    </row>
    <row r="185" spans="1:2">
      <c r="A185" s="68"/>
      <c r="B185" s="12"/>
    </row>
    <row r="186" spans="1:2">
      <c r="A186" s="68"/>
      <c r="B186" s="12"/>
    </row>
    <row r="187" spans="1:2">
      <c r="A187" s="68"/>
      <c r="B187" s="12"/>
    </row>
    <row r="188" spans="1:2">
      <c r="A188" s="68"/>
      <c r="B188" s="12"/>
    </row>
    <row r="189" spans="1:2">
      <c r="A189" s="67"/>
      <c r="B189" s="12"/>
    </row>
    <row r="190" spans="1:2">
      <c r="A190" s="67"/>
      <c r="B190" s="12"/>
    </row>
    <row r="191" spans="1:2">
      <c r="A191" s="67"/>
      <c r="B191" s="12"/>
    </row>
    <row r="192" spans="1:2">
      <c r="A192" s="67"/>
      <c r="B192" s="12"/>
    </row>
    <row r="193" spans="1:2">
      <c r="A193" s="67"/>
      <c r="B193" s="12"/>
    </row>
    <row r="194" spans="1:2">
      <c r="A194" s="67"/>
      <c r="B194" s="12"/>
    </row>
    <row r="195" spans="1:2">
      <c r="A195" s="67"/>
      <c r="B195" s="12"/>
    </row>
    <row r="196" spans="1:2">
      <c r="A196" s="67"/>
      <c r="B196" s="12"/>
    </row>
    <row r="197" spans="1:2">
      <c r="A197" s="67"/>
      <c r="B197" s="12"/>
    </row>
    <row r="198" spans="1:2">
      <c r="A198" s="67"/>
      <c r="B198" s="12"/>
    </row>
    <row r="199" spans="1:2">
      <c r="A199" s="67"/>
      <c r="B199" s="12"/>
    </row>
    <row r="200" spans="1:2">
      <c r="A200" s="67"/>
      <c r="B200" s="12"/>
    </row>
    <row r="201" spans="1:2">
      <c r="A201" s="67"/>
      <c r="B201" s="12"/>
    </row>
    <row r="202" spans="1:2">
      <c r="A202" s="67"/>
      <c r="B202" s="12"/>
    </row>
    <row r="203" spans="1:2">
      <c r="A203" s="67"/>
      <c r="B203" s="12"/>
    </row>
    <row r="204" spans="1:2">
      <c r="A204" s="67"/>
      <c r="B204" s="12"/>
    </row>
    <row r="205" spans="1:2">
      <c r="A205" s="67"/>
      <c r="B205" s="12"/>
    </row>
    <row r="206" spans="1:2">
      <c r="A206" s="67"/>
      <c r="B206" s="12"/>
    </row>
    <row r="207" spans="1:2">
      <c r="A207" s="67"/>
      <c r="B207" s="12"/>
    </row>
    <row r="208" spans="1:2">
      <c r="A208" s="67"/>
      <c r="B208" s="12"/>
    </row>
    <row r="209" spans="1:2">
      <c r="A209" s="67"/>
      <c r="B209" s="12"/>
    </row>
    <row r="210" spans="1:2">
      <c r="A210" s="67"/>
      <c r="B210" s="12"/>
    </row>
    <row r="211" spans="1:2">
      <c r="A211" s="67"/>
      <c r="B211" s="12"/>
    </row>
    <row r="212" spans="1:2">
      <c r="A212" s="67"/>
      <c r="B212" s="12"/>
    </row>
    <row r="213" spans="1:2">
      <c r="A213" s="67"/>
      <c r="B213" s="12"/>
    </row>
    <row r="214" spans="1:2">
      <c r="A214" s="67"/>
      <c r="B214" s="12"/>
    </row>
    <row r="215" spans="1:2">
      <c r="A215" s="67"/>
      <c r="B215" s="12"/>
    </row>
    <row r="216" spans="1:2">
      <c r="A216" s="67"/>
      <c r="B216" s="12"/>
    </row>
    <row r="217" spans="1:2">
      <c r="A217" s="67"/>
      <c r="B217" s="12"/>
    </row>
    <row r="218" spans="1:2">
      <c r="A218" s="67"/>
      <c r="B218" s="12"/>
    </row>
    <row r="219" spans="1:2">
      <c r="A219" s="67"/>
      <c r="B219" s="12"/>
    </row>
    <row r="220" spans="1:2">
      <c r="A220" s="67"/>
      <c r="B220" s="12"/>
    </row>
    <row r="221" spans="1:2">
      <c r="A221" s="67"/>
      <c r="B221" s="12"/>
    </row>
    <row r="222" spans="1:2">
      <c r="A222" s="67"/>
      <c r="B222" s="12"/>
    </row>
    <row r="223" spans="1:2">
      <c r="A223" s="67"/>
      <c r="B223" s="12"/>
    </row>
    <row r="224" spans="1:2">
      <c r="A224" s="67"/>
      <c r="B224" s="12"/>
    </row>
    <row r="225" spans="1:2">
      <c r="A225" s="67"/>
      <c r="B225" s="12"/>
    </row>
    <row r="226" spans="1:2">
      <c r="A226" s="67"/>
      <c r="B226" s="12"/>
    </row>
    <row r="227" spans="1:2">
      <c r="A227" s="67"/>
      <c r="B227" s="12"/>
    </row>
    <row r="228" spans="1:2">
      <c r="A228" s="67"/>
      <c r="B228" s="12"/>
    </row>
    <row r="229" spans="1:2">
      <c r="A229" s="67"/>
      <c r="B229" s="12"/>
    </row>
    <row r="230" spans="1:2">
      <c r="A230" s="67"/>
      <c r="B230" s="12"/>
    </row>
    <row r="231" spans="1:2">
      <c r="A231" s="67"/>
      <c r="B231" s="12"/>
    </row>
    <row r="232" spans="1:2">
      <c r="A232" s="67"/>
      <c r="B232" s="12"/>
    </row>
    <row r="233" spans="1:2">
      <c r="A233" s="67"/>
      <c r="B233" s="12"/>
    </row>
    <row r="234" spans="1:2">
      <c r="A234" s="67"/>
      <c r="B234" s="12"/>
    </row>
    <row r="235" spans="1:2">
      <c r="A235" s="67"/>
      <c r="B235" s="12"/>
    </row>
    <row r="236" spans="1:2">
      <c r="A236" s="67"/>
      <c r="B236" s="12"/>
    </row>
    <row r="237" spans="1:2">
      <c r="A237" s="67"/>
      <c r="B237" s="12"/>
    </row>
    <row r="238" spans="1:2">
      <c r="A238" s="67"/>
      <c r="B238" s="12"/>
    </row>
    <row r="239" spans="1:2">
      <c r="A239" s="67"/>
      <c r="B239" s="12"/>
    </row>
    <row r="240" spans="1:2">
      <c r="A240" s="67"/>
      <c r="B240" s="12"/>
    </row>
    <row r="241" spans="1:2">
      <c r="A241" s="67"/>
      <c r="B241" s="12"/>
    </row>
    <row r="242" spans="1:2">
      <c r="A242" s="67"/>
      <c r="B242" s="12"/>
    </row>
    <row r="243" spans="1:2">
      <c r="A243" s="67"/>
      <c r="B243" s="12"/>
    </row>
    <row r="244" spans="1:2">
      <c r="A244" s="67"/>
      <c r="B244" s="12"/>
    </row>
    <row r="245" spans="1:2">
      <c r="A245" s="67"/>
      <c r="B245" s="12"/>
    </row>
    <row r="246" spans="1:2">
      <c r="A246" s="67"/>
      <c r="B246" s="12"/>
    </row>
    <row r="247" spans="1:2">
      <c r="A247" s="67"/>
      <c r="B247" s="12"/>
    </row>
    <row r="248" spans="1:2">
      <c r="A248" s="67"/>
      <c r="B248" s="1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4</vt:i4>
      </vt:variant>
    </vt:vector>
  </HeadingPairs>
  <TitlesOfParts>
    <vt:vector size="31" baseType="lpstr">
      <vt:lpstr>choose</vt:lpstr>
      <vt:lpstr>vlk on multiplw sheets</vt:lpstr>
      <vt:lpstr>SUMIFS INDEX MATCH RJQ</vt:lpstr>
      <vt:lpstr>CONDITIONAL RAN</vt:lpstr>
      <vt:lpstr>virtual table</vt:lpstr>
      <vt:lpstr>offset-2</vt:lpstr>
      <vt:lpstr>DGET</vt:lpstr>
      <vt:lpstr>DSUM</vt:lpstr>
      <vt:lpstr>DAVEG</vt:lpstr>
      <vt:lpstr>DCOUNT AND A COUNT</vt:lpstr>
      <vt:lpstr>DPRODUCT</vt:lpstr>
      <vt:lpstr>DMAX</vt:lpstr>
      <vt:lpstr>OFF REAL USE</vt:lpstr>
      <vt:lpstr>ISBLANK</vt:lpstr>
      <vt:lpstr>COUNTINGWORLDS</vt:lpstr>
      <vt:lpstr>DISCOUNT</vt:lpstr>
      <vt:lpstr>DYNAMIC LIST</vt:lpstr>
      <vt:lpstr>HOLIDAYS</vt:lpstr>
      <vt:lpstr>CONDITIONAL FORMATING</vt:lpstr>
      <vt:lpstr>reverse vlookup</vt:lpstr>
      <vt:lpstr>PART 125</vt:lpstr>
      <vt:lpstr>PART 126</vt:lpstr>
      <vt:lpstr>CONCATE VLOKUP</vt:lpstr>
      <vt:lpstr>TEXTJOIN</vt:lpstr>
      <vt:lpstr>IFS</vt:lpstr>
      <vt:lpstr>MAXIF AND MINIF</vt:lpstr>
      <vt:lpstr>AGGREGATE FUNCTION</vt:lpstr>
      <vt:lpstr>price_tab</vt:lpstr>
      <vt:lpstr>TABLE1</vt:lpstr>
      <vt:lpstr>TABLE2</vt:lpstr>
      <vt:lpstr>TABLE3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Shaan Computers</dc:creator>
  <cp:lastModifiedBy>Shaan Computers</cp:lastModifiedBy>
  <dcterms:created xsi:type="dcterms:W3CDTF">2024-05-03T10:30:13Z</dcterms:created>
  <dcterms:modified xsi:type="dcterms:W3CDTF">2024-12-25T16:20:26Z</dcterms:modified>
</cp:coreProperties>
</file>