
<file path=[Content_Types].xml><?xml version="1.0" encoding="utf-8"?>
<Types xmlns="http://schemas.openxmlformats.org/package/2006/content-types">
  <Default Extension="bin" ContentType="application/vnd.openxmlformats-officedocument.spreadsheetml.printerSettings"/>
  <Default Extension="png" ContentType="image/png"/>
  <Default Extension="svg" ContentType="image/svg+xml"/>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2.xml" ContentType="application/vnd.openxmlformats-officedocument.drawing+xml"/>
  <Override PartName="/xl/charts/chart8.xml" ContentType="application/vnd.openxmlformats-officedocument.drawingml.chart+xml"/>
  <Override PartName="/xl/pivotTables/pivotTable7.xml" ContentType="application/vnd.openxmlformats-officedocument.spreadsheetml.pivotTable+xml"/>
  <Override PartName="/xl/drawings/drawing3.xml" ContentType="application/vnd.openxmlformats-officedocument.drawing+xml"/>
  <Override PartName="/xl/charts/chart9.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4.xml" ContentType="application/vnd.openxmlformats-officedocument.drawing+xml"/>
  <Override PartName="/xl/charts/chart10.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11.xml" ContentType="application/vnd.openxmlformats-officedocument.spreadsheetml.pivotTable+xml"/>
  <Override PartName="/xl/drawings/drawing5.xml" ContentType="application/vnd.openxmlformats-officedocument.drawing+xml"/>
  <Override PartName="/xl/charts/chart11.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9"/>
  <workbookPr hidePivotFieldList="1" defaultThemeVersion="166925"/>
  <mc:AlternateContent xmlns:mc="http://schemas.openxmlformats.org/markup-compatibility/2006">
    <mc:Choice Requires="x15">
      <x15ac:absPath xmlns:x15ac="http://schemas.microsoft.com/office/spreadsheetml/2010/11/ac" url="D:\"/>
    </mc:Choice>
  </mc:AlternateContent>
  <xr:revisionPtr revIDLastSave="0" documentId="13_ncr:1_{3BD6FC17-0730-4D0A-87AE-A7D1A2A31C70}" xr6:coauthVersionLast="36" xr6:coauthVersionMax="36" xr10:uidLastSave="{00000000-0000-0000-0000-000000000000}"/>
  <bookViews>
    <workbookView xWindow="0" yWindow="0" windowWidth="15345" windowHeight="4470" xr2:uid="{3C3657BC-985B-4A46-BB7F-02D098AAABAE}"/>
  </bookViews>
  <sheets>
    <sheet name="Dashborad" sheetId="9" r:id="rId1"/>
    <sheet name="Headlines" sheetId="12" r:id="rId2"/>
    <sheet name="Ethnic Group" sheetId="5" r:id="rId3"/>
    <sheet name="Tenure" sheetId="4" r:id="rId4"/>
    <sheet name="Term Region" sheetId="11" r:id="rId5"/>
    <sheet name="Separation" sheetId="10" r:id="rId6"/>
    <sheet name="Region" sheetId="8" r:id="rId7"/>
    <sheet name="Emp COunt" sheetId="3" r:id="rId8"/>
  </sheets>
  <definedNames>
    <definedName name="Slicer_BU_Region">#N/A</definedName>
    <definedName name="Slicer_Date__Year">#N/A</definedName>
    <definedName name="Slicer_EthnicGroup">#N/A</definedName>
    <definedName name="Slicer_FP">#N/A</definedName>
    <definedName name="Slicer_Gender">#N/A</definedName>
  </definedNames>
  <calcPr calcId="191029"/>
  <pivotCaches>
    <pivotCache cacheId="294" r:id="rId9"/>
    <pivotCache cacheId="297" r:id="rId10"/>
    <pivotCache cacheId="300" r:id="rId11"/>
    <pivotCache cacheId="306" r:id="rId12"/>
    <pivotCache cacheId="309" r:id="rId13"/>
    <pivotCache cacheId="312" r:id="rId14"/>
    <pivotCache cacheId="315" r:id="rId15"/>
    <pivotCache cacheId="318" r:id="rId16"/>
    <pivotCache cacheId="321" r:id="rId17"/>
    <pivotCache cacheId="361" r:id="rId18"/>
    <pivotCache cacheId="428" r:id="rId19"/>
  </pivotCaches>
  <extLst>
    <ext xmlns:x14="http://schemas.microsoft.com/office/spreadsheetml/2009/9/main" uri="{876F7934-8845-4945-9796-88D515C7AA90}">
      <x14:pivotCaches>
        <pivotCache cacheId="362" r:id="rId20"/>
      </x14:pivotCaches>
    </ext>
    <ext xmlns:x14="http://schemas.microsoft.com/office/spreadsheetml/2009/9/main" uri="{BBE1A952-AA13-448e-AADC-164F8A28A991}">
      <x14:slicerCaches>
        <x14:slicerCache r:id="rId21"/>
        <x14:slicerCache r:id="rId22"/>
        <x14:slicerCache r:id="rId23"/>
        <x14:slicerCache r:id="rId24"/>
        <x14:slicerCache r:id="rId2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R Data_3df111b8-0821-4b27-9d4b-9ac62c8d2a65" name="HR Data" connection="Query - HR Data"/>
        </x15:modelTables>
        <x15:extLst>
          <ext xmlns:x16="http://schemas.microsoft.com/office/spreadsheetml/2014/11/main" uri="{9835A34E-60A6-4A7C-AAB8-D5F71C897F49}">
            <x16:modelTimeGroupings>
              <x16:modelTimeGrouping tableName="HR Data" columnName="Date" columnId="Date">
                <x16:calculatedTimeColumn columnName="Date (Year)" columnId="Date (Year)" contentType="years" isSelected="1"/>
                <x16:calculatedTimeColumn columnName="Date (Quarter)" columnId="Date (Quarter)" contentType="quarters" isSelected="0"/>
                <x16:calculatedTimeColumn columnName="Date (Month Index)" columnId="Date (Month Index)" contentType="monthsindex" isSelected="0"/>
                <x16:calculatedTimeColumn columnName="Date (Month)" columnId="Date (Month)" contentType="months" isSelected="0"/>
              </x16:modelTimeGrouping>
            </x16:modelTimeGroupings>
          </ext>
        </x15:extLst>
      </x15:dataModel>
    </ext>
  </extLst>
</workbook>
</file>

<file path=xl/calcChain.xml><?xml version="1.0" encoding="utf-8"?>
<calcChain xmlns="http://schemas.openxmlformats.org/spreadsheetml/2006/main">
  <c r="I3" i="9" l="1"/>
  <c r="J3" i="9"/>
  <c r="L3" i="9"/>
  <c r="M3" i="9"/>
  <c r="E4" i="9"/>
  <c r="F4" i="9"/>
  <c r="G4" i="9"/>
  <c r="I4" i="9"/>
  <c r="J4" i="9"/>
  <c r="L4" i="9"/>
  <c r="M4" i="9"/>
  <c r="S4" i="9"/>
  <c r="T4" i="9"/>
  <c r="U4" i="9"/>
  <c r="G1" i="9" l="1"/>
  <c r="F1" i="9"/>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0E677E1-46DD-4B79-8DFA-C35D452D2F80}" name="Query - HR Data" description="Connection to the 'HR Data' query in the workbook." type="100" refreshedVersion="6" minRefreshableVersion="5">
    <extLst>
      <ext xmlns:x15="http://schemas.microsoft.com/office/spreadsheetml/2010/11/main" uri="{DE250136-89BD-433C-8126-D09CA5730AF9}">
        <x15:connection id="c089e297-ab95-4927-9f6a-eb842677ec5a"/>
      </ext>
    </extLst>
  </connection>
  <connection id="2" xr16:uid="{BC80A503-0740-4B7B-AAFE-A99BE4B991BE}" keepAlive="1" name="Query - Parameter1" description="Connection to the 'Parameter1' query in the workbook." type="5" refreshedVersion="0" background="1">
    <dbPr connection="Provider=Microsoft.Mashup.OleDb.1;Data Source=$Workbook$;Location=Parameter1;Extended Properties=&quot;&quot;" command="SELECT * FROM [Parameter1]"/>
  </connection>
  <connection id="3" xr16:uid="{72F2D2DE-998B-43AA-B548-E7A36E641F45}" keepAlive="1" name="Query - Sample File" description="Connection to the 'Sample File' query in the workbook." type="5" refreshedVersion="0" background="1">
    <dbPr connection="Provider=Microsoft.Mashup.OleDb.1;Data Source=$Workbook$;Location=&quot;Sample File&quot;;Extended Properties=&quot;&quot;" command="SELECT * FROM [Sample File]"/>
  </connection>
  <connection id="4" xr16:uid="{438CE981-E853-4E75-9288-6AED4BA29B2B}" keepAlive="1" name="Query - Transform File" description="Connection to the 'Transform File' query in the workbook." type="5" refreshedVersion="0" background="1">
    <dbPr connection="Provider=Microsoft.Mashup.OleDb.1;Data Source=$Workbook$;Location=&quot;Transform File&quot;;Extended Properties=&quot;&quot;" command="SELECT * FROM [Transform File]"/>
  </connection>
  <connection id="5" xr16:uid="{F6A3475B-184B-4A54-A0AF-92DA646A714E}" keepAlive="1" name="Query - Transform Sample File" description="Connection to the 'Transform Sample File' query in the workbook." type="5" refreshedVersion="0" background="1">
    <dbPr connection="Provider=Microsoft.Mashup.OleDb.1;Data Source=$Workbook$;Location=&quot;Transform Sample File&quot;;Extended Properties=&quot;&quot;" command="SELECT * FROM [Transform Sample File]"/>
  </connection>
  <connection id="6" xr16:uid="{5C75917A-AA50-40FC-820C-8D789763D099}"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<sst xmlns="http://schemas.openxmlformats.org/spreadsheetml/2006/main" count="149" uniqueCount="46">
  <si>
    <t>Row Labels</t>
  </si>
  <si>
    <t>Grand Total</t>
  </si>
  <si>
    <t>2015</t>
  </si>
  <si>
    <t>2016</t>
  </si>
  <si>
    <t>2017</t>
  </si>
  <si>
    <t>2018</t>
  </si>
  <si>
    <t>2015 Total</t>
  </si>
  <si>
    <t>2016 Total</t>
  </si>
  <si>
    <t>2018 Total</t>
  </si>
  <si>
    <t>Active Emp</t>
  </si>
  <si>
    <t>New Hire</t>
  </si>
  <si>
    <t>Group A</t>
  </si>
  <si>
    <t>Group B</t>
  </si>
  <si>
    <t>Group C</t>
  </si>
  <si>
    <t>Group D</t>
  </si>
  <si>
    <t>Group E</t>
  </si>
  <si>
    <t>Group F</t>
  </si>
  <si>
    <t>Group G</t>
  </si>
  <si>
    <t>F</t>
  </si>
  <si>
    <t>M</t>
  </si>
  <si>
    <t>Column Labels</t>
  </si>
  <si>
    <t>FT</t>
  </si>
  <si>
    <t>PT</t>
  </si>
  <si>
    <t>Midwest</t>
  </si>
  <si>
    <t>Hourly</t>
  </si>
  <si>
    <t>&lt;30</t>
  </si>
  <si>
    <t>Northwest</t>
  </si>
  <si>
    <t>East</t>
  </si>
  <si>
    <t>Salary</t>
  </si>
  <si>
    <t>West</t>
  </si>
  <si>
    <t>North</t>
  </si>
  <si>
    <t>30-49</t>
  </si>
  <si>
    <t>Central</t>
  </si>
  <si>
    <t>50+</t>
  </si>
  <si>
    <t>South</t>
  </si>
  <si>
    <t>Voluntary</t>
  </si>
  <si>
    <t>Involuntary</t>
  </si>
  <si>
    <t>Average of TenureMonths</t>
  </si>
  <si>
    <t>Separations</t>
  </si>
  <si>
    <t xml:space="preserve"> BadHires</t>
  </si>
  <si>
    <t>HR Manager Dashboard</t>
  </si>
  <si>
    <t>Total Emp</t>
  </si>
  <si>
    <t>Full time</t>
  </si>
  <si>
    <t>Part time</t>
  </si>
  <si>
    <t>TO%</t>
  </si>
  <si>
    <t>Turnover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</si>
</sst>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9" formatCode="0.00%;\-0.00%;0.00%"/>
  </numFmts>
  <fonts count="9" x14ac:knownFonts="1">
    <font>
      <sz val="11"/>
      <color theme="1"/>
      <name val="Calibri"/>
      <family val="2"/>
      <scheme val="minor"/>
    </font>
    <font>
      <b/>
      <sz val="11"/>
      <color theme="1"/>
      <name val="Calibri"/>
      <family val="2"/>
      <scheme val="minor"/>
    </font>
    <font>
      <b/>
      <sz val="11"/>
      <color theme="8" tint="-0.499984740745262"/>
      <name val="Calibri"/>
      <family val="2"/>
      <scheme val="minor"/>
    </font>
    <font>
      <b/>
      <sz val="11"/>
      <color rgb="FF00B0F0"/>
      <name val="Calibri"/>
      <family val="2"/>
      <scheme val="minor"/>
    </font>
    <font>
      <b/>
      <sz val="12"/>
      <color rgb="FF00B0F0"/>
      <name val="Calibri"/>
      <family val="2"/>
      <scheme val="minor"/>
    </font>
    <font>
      <b/>
      <sz val="12"/>
      <color theme="8" tint="-0.499984740745262"/>
      <name val="Calibri"/>
      <family val="2"/>
      <scheme val="minor"/>
    </font>
    <font>
      <b/>
      <u/>
      <sz val="16"/>
      <color rgb="FF00B0F0"/>
      <name val="Calibri"/>
      <family val="2"/>
      <scheme val="minor"/>
    </font>
    <font>
      <sz val="16"/>
      <color theme="1" tint="0.249977111117893"/>
      <name val="Calibri"/>
      <family val="2"/>
      <scheme val="minor"/>
    </font>
    <font>
      <b/>
      <sz val="11"/>
      <color theme="2" tint="-0.499984740745262"/>
      <name val="Calibri"/>
      <family val="2"/>
      <scheme val="minor"/>
    </font>
  </fonts>
  <fills count="3">
    <fill>
      <patternFill patternType="none"/>
    </fill>
    <fill>
      <patternFill patternType="gray125"/>
    </fill>
    <fill>
      <patternFill patternType="solid">
        <fgColor theme="0"/>
        <bgColor indexed="64"/>
      </patternFill>
    </fill>
  </fills>
  <borders count="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34">
    <xf numFmtId="0" fontId="0" fillId="0" borderId="0" xfId="0"/>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xf numFmtId="14" fontId="0" fillId="0" borderId="0" xfId="0" applyNumberFormat="1" applyAlignment="1">
      <alignment horizontal="left" indent="1"/>
    </xf>
    <xf numFmtId="3" fontId="0" fillId="0" borderId="0" xfId="0" applyNumberFormat="1"/>
    <xf numFmtId="0" fontId="0" fillId="2" borderId="0" xfId="0" applyFill="1"/>
    <xf numFmtId="10" fontId="0" fillId="0" borderId="0" xfId="0" applyNumberFormat="1"/>
    <xf numFmtId="169" fontId="0" fillId="0" borderId="0" xfId="0" applyNumberFormat="1"/>
    <xf numFmtId="0" fontId="6" fillId="2" borderId="1" xfId="0" applyFont="1" applyFill="1" applyBorder="1" applyAlignment="1"/>
    <xf numFmtId="0" fontId="0" fillId="2" borderId="2" xfId="0" applyFill="1" applyBorder="1"/>
    <xf numFmtId="0" fontId="2" fillId="2" borderId="2" xfId="0" applyFont="1" applyFill="1" applyBorder="1"/>
    <xf numFmtId="9" fontId="3" fillId="2" borderId="2" xfId="0" applyNumberFormat="1" applyFont="1" applyFill="1" applyBorder="1"/>
    <xf numFmtId="9" fontId="2" fillId="2" borderId="2" xfId="0" applyNumberFormat="1" applyFont="1" applyFill="1" applyBorder="1"/>
    <xf numFmtId="0" fontId="7" fillId="2" borderId="2" xfId="0" applyFont="1" applyFill="1" applyBorder="1" applyAlignment="1">
      <alignment horizontal="center"/>
    </xf>
    <xf numFmtId="0" fontId="0" fillId="2" borderId="2" xfId="0" applyFill="1" applyBorder="1" applyAlignment="1">
      <alignment horizontal="center"/>
    </xf>
    <xf numFmtId="0" fontId="0" fillId="2" borderId="3" xfId="0" applyFill="1" applyBorder="1"/>
    <xf numFmtId="0" fontId="0" fillId="2" borderId="4" xfId="0" applyFill="1" applyBorder="1"/>
    <xf numFmtId="0" fontId="0" fillId="2" borderId="0" xfId="0" applyFill="1" applyBorder="1"/>
    <xf numFmtId="10" fontId="0" fillId="2" borderId="0" xfId="0" applyNumberFormat="1" applyFill="1" applyBorder="1"/>
    <xf numFmtId="0" fontId="0" fillId="2" borderId="5" xfId="0" applyFill="1" applyBorder="1"/>
    <xf numFmtId="0" fontId="0" fillId="2" borderId="0" xfId="0" applyFill="1" applyBorder="1" applyAlignment="1">
      <alignment horizontal="right"/>
    </xf>
    <xf numFmtId="9" fontId="3" fillId="2" borderId="0" xfId="0" applyNumberFormat="1" applyFont="1" applyFill="1" applyBorder="1" applyAlignment="1">
      <alignment horizontal="center"/>
    </xf>
    <xf numFmtId="9" fontId="2" fillId="2" borderId="0" xfId="0" applyNumberFormat="1" applyFont="1" applyFill="1" applyBorder="1" applyAlignment="1">
      <alignment horizontal="left"/>
    </xf>
    <xf numFmtId="0" fontId="1" fillId="2" borderId="0" xfId="0" applyFont="1" applyFill="1" applyBorder="1"/>
    <xf numFmtId="0" fontId="5" fillId="2" borderId="0" xfId="0" applyFont="1" applyFill="1" applyBorder="1" applyAlignment="1">
      <alignment horizontal="center"/>
    </xf>
    <xf numFmtId="0" fontId="4" fillId="2" borderId="0" xfId="0" applyFont="1" applyFill="1" applyBorder="1"/>
    <xf numFmtId="0" fontId="2" fillId="2" borderId="0" xfId="0" applyFont="1" applyFill="1" applyBorder="1" applyAlignment="1">
      <alignment horizontal="right"/>
    </xf>
    <xf numFmtId="9" fontId="8" fillId="2" borderId="0" xfId="0" applyNumberFormat="1" applyFont="1" applyFill="1" applyBorder="1" applyAlignment="1">
      <alignment horizontal="left"/>
    </xf>
    <xf numFmtId="9" fontId="8" fillId="2" borderId="5" xfId="0" applyNumberFormat="1" applyFont="1" applyFill="1" applyBorder="1" applyAlignment="1">
      <alignment horizontal="left"/>
    </xf>
    <xf numFmtId="0" fontId="0" fillId="2" borderId="6" xfId="0" applyFill="1" applyBorder="1"/>
    <xf numFmtId="0" fontId="0" fillId="2" borderId="7" xfId="0" applyFill="1" applyBorder="1"/>
    <xf numFmtId="0" fontId="0" fillId="2" borderId="8" xfId="0"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5.xml"/><Relationship Id="rId18" Type="http://schemas.openxmlformats.org/officeDocument/2006/relationships/pivotCacheDefinition" Target="pivotCache/pivotCacheDefinition10.xml"/><Relationship Id="rId26" Type="http://schemas.openxmlformats.org/officeDocument/2006/relationships/theme" Target="theme/theme1.xml"/><Relationship Id="rId39" Type="http://schemas.openxmlformats.org/officeDocument/2006/relationships/customXml" Target="../customXml/item8.xml"/><Relationship Id="rId21" Type="http://schemas.microsoft.com/office/2007/relationships/slicerCache" Target="slicerCaches/slicerCache1.xml"/><Relationship Id="rId34" Type="http://schemas.openxmlformats.org/officeDocument/2006/relationships/customXml" Target="../customXml/item3.xml"/><Relationship Id="rId42" Type="http://schemas.openxmlformats.org/officeDocument/2006/relationships/customXml" Target="../customXml/item11.xml"/><Relationship Id="rId47" Type="http://schemas.openxmlformats.org/officeDocument/2006/relationships/customXml" Target="../customXml/item16.xml"/><Relationship Id="rId50" Type="http://schemas.openxmlformats.org/officeDocument/2006/relationships/customXml" Target="../customXml/item19.xml"/><Relationship Id="rId55" Type="http://schemas.openxmlformats.org/officeDocument/2006/relationships/customXml" Target="../customXml/item24.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8.xml"/><Relationship Id="rId29" Type="http://schemas.openxmlformats.org/officeDocument/2006/relationships/sharedStrings" Target="sharedStrings.xml"/><Relationship Id="rId11" Type="http://schemas.openxmlformats.org/officeDocument/2006/relationships/pivotCacheDefinition" Target="pivotCache/pivotCacheDefinition3.xml"/><Relationship Id="rId24" Type="http://schemas.microsoft.com/office/2007/relationships/slicerCache" Target="slicerCaches/slicerCache4.xml"/><Relationship Id="rId32" Type="http://schemas.openxmlformats.org/officeDocument/2006/relationships/customXml" Target="../customXml/item1.xml"/><Relationship Id="rId37" Type="http://schemas.openxmlformats.org/officeDocument/2006/relationships/customXml" Target="../customXml/item6.xml"/><Relationship Id="rId40" Type="http://schemas.openxmlformats.org/officeDocument/2006/relationships/customXml" Target="../customXml/item9.xml"/><Relationship Id="rId45" Type="http://schemas.openxmlformats.org/officeDocument/2006/relationships/customXml" Target="../customXml/item14.xml"/><Relationship Id="rId53" Type="http://schemas.openxmlformats.org/officeDocument/2006/relationships/customXml" Target="../customXml/item22.xml"/><Relationship Id="rId58" Type="http://schemas.openxmlformats.org/officeDocument/2006/relationships/customXml" Target="../customXml/item27.xml"/><Relationship Id="rId5" Type="http://schemas.openxmlformats.org/officeDocument/2006/relationships/worksheet" Target="worksheets/sheet5.xml"/><Relationship Id="rId19" Type="http://schemas.openxmlformats.org/officeDocument/2006/relationships/pivotCacheDefinition" Target="pivotCache/pivotCacheDefinition1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pivotCacheDefinition" Target="pivotCache/pivotCacheDefinition6.xml"/><Relationship Id="rId22" Type="http://schemas.microsoft.com/office/2007/relationships/slicerCache" Target="slicerCaches/slicerCache2.xml"/><Relationship Id="rId27" Type="http://schemas.openxmlformats.org/officeDocument/2006/relationships/connections" Target="connections.xml"/><Relationship Id="rId30" Type="http://schemas.openxmlformats.org/officeDocument/2006/relationships/powerPivotData" Target="model/item.data"/><Relationship Id="rId35" Type="http://schemas.openxmlformats.org/officeDocument/2006/relationships/customXml" Target="../customXml/item4.xml"/><Relationship Id="rId43" Type="http://schemas.openxmlformats.org/officeDocument/2006/relationships/customXml" Target="../customXml/item12.xml"/><Relationship Id="rId48" Type="http://schemas.openxmlformats.org/officeDocument/2006/relationships/customXml" Target="../customXml/item17.xml"/><Relationship Id="rId56" Type="http://schemas.openxmlformats.org/officeDocument/2006/relationships/customXml" Target="../customXml/item25.xml"/><Relationship Id="rId8" Type="http://schemas.openxmlformats.org/officeDocument/2006/relationships/worksheet" Target="worksheets/sheet8.xml"/><Relationship Id="rId51" Type="http://schemas.openxmlformats.org/officeDocument/2006/relationships/customXml" Target="../customXml/item20.xml"/><Relationship Id="rId3" Type="http://schemas.openxmlformats.org/officeDocument/2006/relationships/worksheet" Target="worksheets/sheet3.xml"/><Relationship Id="rId12" Type="http://schemas.openxmlformats.org/officeDocument/2006/relationships/pivotCacheDefinition" Target="pivotCache/pivotCacheDefinition4.xml"/><Relationship Id="rId17" Type="http://schemas.openxmlformats.org/officeDocument/2006/relationships/pivotCacheDefinition" Target="pivotCache/pivotCacheDefinition9.xml"/><Relationship Id="rId25" Type="http://schemas.microsoft.com/office/2007/relationships/slicerCache" Target="slicerCaches/slicerCache5.xml"/><Relationship Id="rId33" Type="http://schemas.openxmlformats.org/officeDocument/2006/relationships/customXml" Target="../customXml/item2.xml"/><Relationship Id="rId38" Type="http://schemas.openxmlformats.org/officeDocument/2006/relationships/customXml" Target="../customXml/item7.xml"/><Relationship Id="rId46" Type="http://schemas.openxmlformats.org/officeDocument/2006/relationships/customXml" Target="../customXml/item15.xml"/><Relationship Id="rId59" Type="http://schemas.openxmlformats.org/officeDocument/2006/relationships/customXml" Target="../customXml/item28.xml"/><Relationship Id="rId20" Type="http://schemas.openxmlformats.org/officeDocument/2006/relationships/pivotCacheDefinition" Target="pivotCache/pivotCacheDefinition12.xml"/><Relationship Id="rId41" Type="http://schemas.openxmlformats.org/officeDocument/2006/relationships/customXml" Target="../customXml/item10.xml"/><Relationship Id="rId54" Type="http://schemas.openxmlformats.org/officeDocument/2006/relationships/customXml" Target="../customXml/item23.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pivotCacheDefinition" Target="pivotCache/pivotCacheDefinition7.xml"/><Relationship Id="rId23" Type="http://schemas.microsoft.com/office/2007/relationships/slicerCache" Target="slicerCaches/slicerCache3.xml"/><Relationship Id="rId28" Type="http://schemas.openxmlformats.org/officeDocument/2006/relationships/styles" Target="styles.xml"/><Relationship Id="rId36" Type="http://schemas.openxmlformats.org/officeDocument/2006/relationships/customXml" Target="../customXml/item5.xml"/><Relationship Id="rId49" Type="http://schemas.openxmlformats.org/officeDocument/2006/relationships/customXml" Target="../customXml/item18.xml"/><Relationship Id="rId57" Type="http://schemas.openxmlformats.org/officeDocument/2006/relationships/customXml" Target="../customXml/item26.xml"/><Relationship Id="rId10" Type="http://schemas.openxmlformats.org/officeDocument/2006/relationships/pivotCacheDefinition" Target="pivotCache/pivotCacheDefinition2.xml"/><Relationship Id="rId31" Type="http://schemas.openxmlformats.org/officeDocument/2006/relationships/calcChain" Target="calcChain.xml"/><Relationship Id="rId44" Type="http://schemas.openxmlformats.org/officeDocument/2006/relationships/customXml" Target="../customXml/item13.xml"/><Relationship Id="rId52" Type="http://schemas.openxmlformats.org/officeDocument/2006/relationships/customXml" Target="../customXml/item2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11.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9.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[Book1.xlsx]Emp COunt!EmpCount</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Active</a:t>
            </a:r>
            <a:r>
              <a:rPr lang="en-US" baseline="0"/>
              <a:t> Employees</a:t>
            </a:r>
            <a:endParaRPr lang="en-US"/>
          </a:p>
        </c:rich>
      </c:tx>
      <c:layout>
        <c:manualLayout>
          <c:xMode val="edge"/>
          <c:yMode val="edge"/>
          <c:x val="4.4624137008780637E-2"/>
          <c:y val="2.085120609436381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5">
              <a:lumMod val="60000"/>
              <a:lumOff val="40000"/>
            </a:schemeClr>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5">
              <a:lumMod val="60000"/>
              <a:lumOff val="40000"/>
            </a:schemeClr>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5">
              <a:lumMod val="60000"/>
              <a:lumOff val="40000"/>
            </a:schemeClr>
          </a:solidFill>
          <a:ln>
            <a:noFill/>
          </a:ln>
          <a:effectLst/>
        </c:spPr>
        <c:marker>
          <c:symbol val="none"/>
        </c:marker>
      </c:pivotFmt>
    </c:pivotFmts>
    <c:plotArea>
      <c:layout>
        <c:manualLayout>
          <c:layoutTarget val="inner"/>
          <c:xMode val="edge"/>
          <c:yMode val="edge"/>
          <c:x val="7.9247594050743664E-2"/>
          <c:y val="0.13872739865850103"/>
          <c:w val="0.89019685039370078"/>
          <c:h val="0.57061716243802862"/>
        </c:manualLayout>
      </c:layout>
      <c:barChart>
        <c:barDir val="col"/>
        <c:grouping val="clustered"/>
        <c:varyColors val="0"/>
        <c:ser>
          <c:idx val="0"/>
          <c:order val="0"/>
          <c:tx>
            <c:strRef>
              <c:f>'Emp COunt'!$B$1</c:f>
              <c:strCache>
                <c:ptCount val="1"/>
                <c:pt idx="0">
                  <c:v>Active Emp</c:v>
                </c:pt>
              </c:strCache>
            </c:strRef>
          </c:tx>
          <c:spPr>
            <a:solidFill>
              <a:schemeClr val="accent1"/>
            </a:solidFill>
            <a:ln>
              <a:noFill/>
            </a:ln>
            <a:effectLst/>
          </c:spPr>
          <c:invertIfNegative val="0"/>
          <c:cat>
            <c:multiLvlStrRef>
              <c:f>'Emp COunt'!$A$2:$A$43</c:f>
              <c:multiLvlStrCache>
                <c:ptCount val="36"/>
                <c:lvl>
                  <c:pt idx="0">
                    <c:v>1/1/2015</c:v>
                  </c:pt>
                  <c:pt idx="1">
                    <c:v>1/2/2015</c:v>
                  </c:pt>
                  <c:pt idx="2">
                    <c:v>1/3/2015</c:v>
                  </c:pt>
                  <c:pt idx="3">
                    <c:v>1/4/2015</c:v>
                  </c:pt>
                  <c:pt idx="4">
                    <c:v>1/5/2015</c:v>
                  </c:pt>
                  <c:pt idx="5">
                    <c:v>1/6/2015</c:v>
                  </c:pt>
                  <c:pt idx="6">
                    <c:v>1/7/2015</c:v>
                  </c:pt>
                  <c:pt idx="7">
                    <c:v>1/8/2015</c:v>
                  </c:pt>
                  <c:pt idx="8">
                    <c:v>1/9/2015</c:v>
                  </c:pt>
                  <c:pt idx="9">
                    <c:v>1/10/2015</c:v>
                  </c:pt>
                  <c:pt idx="10">
                    <c:v>1/11/2015</c:v>
                  </c:pt>
                  <c:pt idx="11">
                    <c:v>1/12/2015</c:v>
                  </c:pt>
                  <c:pt idx="12">
                    <c:v>1/1/2016</c:v>
                  </c:pt>
                  <c:pt idx="13">
                    <c:v>1/2/2016</c:v>
                  </c:pt>
                  <c:pt idx="14">
                    <c:v>1/3/2016</c:v>
                  </c:pt>
                  <c:pt idx="15">
                    <c:v>1/4/2016</c:v>
                  </c:pt>
                  <c:pt idx="16">
                    <c:v>1/5/2016</c:v>
                  </c:pt>
                  <c:pt idx="17">
                    <c:v>1/6/2016</c:v>
                  </c:pt>
                  <c:pt idx="18">
                    <c:v>1/7/2016</c:v>
                  </c:pt>
                  <c:pt idx="19">
                    <c:v>1/8/2016</c:v>
                  </c:pt>
                  <c:pt idx="20">
                    <c:v>1/9/2016</c:v>
                  </c:pt>
                  <c:pt idx="21">
                    <c:v>1/10/2016</c:v>
                  </c:pt>
                  <c:pt idx="22">
                    <c:v>1/11/2016</c:v>
                  </c:pt>
                  <c:pt idx="23">
                    <c:v>1/12/2016</c:v>
                  </c:pt>
                  <c:pt idx="24">
                    <c:v>1/1/2018</c:v>
                  </c:pt>
                  <c:pt idx="25">
                    <c:v>1/2/2018</c:v>
                  </c:pt>
                  <c:pt idx="26">
                    <c:v>1/3/2018</c:v>
                  </c:pt>
                  <c:pt idx="27">
                    <c:v>1/4/2018</c:v>
                  </c:pt>
                  <c:pt idx="28">
                    <c:v>1/5/2018</c:v>
                  </c:pt>
                  <c:pt idx="29">
                    <c:v>1/6/2018</c:v>
                  </c:pt>
                  <c:pt idx="30">
                    <c:v>1/7/2018</c:v>
                  </c:pt>
                  <c:pt idx="31">
                    <c:v>1/8/2018</c:v>
                  </c:pt>
                  <c:pt idx="32">
                    <c:v>1/9/2018</c:v>
                  </c:pt>
                  <c:pt idx="33">
                    <c:v>1/10/2018</c:v>
                  </c:pt>
                  <c:pt idx="34">
                    <c:v>1/11/2018</c:v>
                  </c:pt>
                  <c:pt idx="35">
                    <c:v>1/12/2018</c:v>
                  </c:pt>
                </c:lvl>
                <c:lvl>
                  <c:pt idx="0">
                    <c:v>2015</c:v>
                  </c:pt>
                  <c:pt idx="12">
                    <c:v>2016</c:v>
                  </c:pt>
                  <c:pt idx="24">
                    <c:v>2018</c:v>
                  </c:pt>
                </c:lvl>
              </c:multiLvlStrCache>
            </c:multiLvlStrRef>
          </c:cat>
          <c:val>
            <c:numRef>
              <c:f>'Emp COunt'!$B$2:$B$43</c:f>
              <c:numCache>
                <c:formatCode>#,##0</c:formatCode>
                <c:ptCount val="36"/>
                <c:pt idx="0">
                  <c:v>202</c:v>
                </c:pt>
                <c:pt idx="1">
                  <c:v>203</c:v>
                </c:pt>
                <c:pt idx="2">
                  <c:v>203</c:v>
                </c:pt>
                <c:pt idx="3">
                  <c:v>207</c:v>
                </c:pt>
                <c:pt idx="4">
                  <c:v>216</c:v>
                </c:pt>
                <c:pt idx="5">
                  <c:v>225</c:v>
                </c:pt>
                <c:pt idx="6">
                  <c:v>232</c:v>
                </c:pt>
                <c:pt idx="7">
                  <c:v>243</c:v>
                </c:pt>
                <c:pt idx="8">
                  <c:v>247</c:v>
                </c:pt>
                <c:pt idx="9">
                  <c:v>259</c:v>
                </c:pt>
                <c:pt idx="10">
                  <c:v>263</c:v>
                </c:pt>
                <c:pt idx="11">
                  <c:v>270</c:v>
                </c:pt>
                <c:pt idx="12">
                  <c:v>279</c:v>
                </c:pt>
                <c:pt idx="13">
                  <c:v>287</c:v>
                </c:pt>
                <c:pt idx="14">
                  <c:v>300</c:v>
                </c:pt>
                <c:pt idx="15">
                  <c:v>305</c:v>
                </c:pt>
                <c:pt idx="16">
                  <c:v>312</c:v>
                </c:pt>
                <c:pt idx="17">
                  <c:v>322</c:v>
                </c:pt>
                <c:pt idx="18">
                  <c:v>331</c:v>
                </c:pt>
                <c:pt idx="19">
                  <c:v>347</c:v>
                </c:pt>
                <c:pt idx="20">
                  <c:v>362</c:v>
                </c:pt>
                <c:pt idx="21">
                  <c:v>378</c:v>
                </c:pt>
                <c:pt idx="22">
                  <c:v>406</c:v>
                </c:pt>
                <c:pt idx="23">
                  <c:v>434</c:v>
                </c:pt>
                <c:pt idx="24">
                  <c:v>485</c:v>
                </c:pt>
                <c:pt idx="25">
                  <c:v>479</c:v>
                </c:pt>
                <c:pt idx="26">
                  <c:v>484</c:v>
                </c:pt>
                <c:pt idx="27">
                  <c:v>509</c:v>
                </c:pt>
                <c:pt idx="28">
                  <c:v>556</c:v>
                </c:pt>
                <c:pt idx="29">
                  <c:v>625</c:v>
                </c:pt>
                <c:pt idx="30">
                  <c:v>637</c:v>
                </c:pt>
                <c:pt idx="31">
                  <c:v>650</c:v>
                </c:pt>
                <c:pt idx="32">
                  <c:v>657</c:v>
                </c:pt>
                <c:pt idx="33">
                  <c:v>644</c:v>
                </c:pt>
                <c:pt idx="34">
                  <c:v>642</c:v>
                </c:pt>
                <c:pt idx="35">
                  <c:v>588</c:v>
                </c:pt>
              </c:numCache>
            </c:numRef>
          </c:val>
          <c:extLst>
            <c:ext xmlns:c16="http://schemas.microsoft.com/office/drawing/2014/chart" uri="{C3380CC4-5D6E-409C-BE32-E72D297353CC}">
              <c16:uniqueId val="{00000002-69B3-455B-86B3-F039B4A76B4D}"/>
            </c:ext>
          </c:extLst>
        </c:ser>
        <c:ser>
          <c:idx val="1"/>
          <c:order val="1"/>
          <c:tx>
            <c:strRef>
              <c:f>'Emp COunt'!$C$1</c:f>
              <c:strCache>
                <c:ptCount val="1"/>
                <c:pt idx="0">
                  <c:v>New Hire</c:v>
                </c:pt>
              </c:strCache>
            </c:strRef>
          </c:tx>
          <c:spPr>
            <a:solidFill>
              <a:schemeClr val="accent5">
                <a:lumMod val="60000"/>
                <a:lumOff val="40000"/>
              </a:schemeClr>
            </a:solidFill>
            <a:ln>
              <a:noFill/>
            </a:ln>
            <a:effectLst/>
          </c:spPr>
          <c:invertIfNegative val="0"/>
          <c:cat>
            <c:multiLvlStrRef>
              <c:f>'Emp COunt'!$A$2:$A$43</c:f>
              <c:multiLvlStrCache>
                <c:ptCount val="36"/>
                <c:lvl>
                  <c:pt idx="0">
                    <c:v>1/1/2015</c:v>
                  </c:pt>
                  <c:pt idx="1">
                    <c:v>1/2/2015</c:v>
                  </c:pt>
                  <c:pt idx="2">
                    <c:v>1/3/2015</c:v>
                  </c:pt>
                  <c:pt idx="3">
                    <c:v>1/4/2015</c:v>
                  </c:pt>
                  <c:pt idx="4">
                    <c:v>1/5/2015</c:v>
                  </c:pt>
                  <c:pt idx="5">
                    <c:v>1/6/2015</c:v>
                  </c:pt>
                  <c:pt idx="6">
                    <c:v>1/7/2015</c:v>
                  </c:pt>
                  <c:pt idx="7">
                    <c:v>1/8/2015</c:v>
                  </c:pt>
                  <c:pt idx="8">
                    <c:v>1/9/2015</c:v>
                  </c:pt>
                  <c:pt idx="9">
                    <c:v>1/10/2015</c:v>
                  </c:pt>
                  <c:pt idx="10">
                    <c:v>1/11/2015</c:v>
                  </c:pt>
                  <c:pt idx="11">
                    <c:v>1/12/2015</c:v>
                  </c:pt>
                  <c:pt idx="12">
                    <c:v>1/1/2016</c:v>
                  </c:pt>
                  <c:pt idx="13">
                    <c:v>1/2/2016</c:v>
                  </c:pt>
                  <c:pt idx="14">
                    <c:v>1/3/2016</c:v>
                  </c:pt>
                  <c:pt idx="15">
                    <c:v>1/4/2016</c:v>
                  </c:pt>
                  <c:pt idx="16">
                    <c:v>1/5/2016</c:v>
                  </c:pt>
                  <c:pt idx="17">
                    <c:v>1/6/2016</c:v>
                  </c:pt>
                  <c:pt idx="18">
                    <c:v>1/7/2016</c:v>
                  </c:pt>
                  <c:pt idx="19">
                    <c:v>1/8/2016</c:v>
                  </c:pt>
                  <c:pt idx="20">
                    <c:v>1/9/2016</c:v>
                  </c:pt>
                  <c:pt idx="21">
                    <c:v>1/10/2016</c:v>
                  </c:pt>
                  <c:pt idx="22">
                    <c:v>1/11/2016</c:v>
                  </c:pt>
                  <c:pt idx="23">
                    <c:v>1/12/2016</c:v>
                  </c:pt>
                  <c:pt idx="24">
                    <c:v>1/1/2018</c:v>
                  </c:pt>
                  <c:pt idx="25">
                    <c:v>1/2/2018</c:v>
                  </c:pt>
                  <c:pt idx="26">
                    <c:v>1/3/2018</c:v>
                  </c:pt>
                  <c:pt idx="27">
                    <c:v>1/4/2018</c:v>
                  </c:pt>
                  <c:pt idx="28">
                    <c:v>1/5/2018</c:v>
                  </c:pt>
                  <c:pt idx="29">
                    <c:v>1/6/2018</c:v>
                  </c:pt>
                  <c:pt idx="30">
                    <c:v>1/7/2018</c:v>
                  </c:pt>
                  <c:pt idx="31">
                    <c:v>1/8/2018</c:v>
                  </c:pt>
                  <c:pt idx="32">
                    <c:v>1/9/2018</c:v>
                  </c:pt>
                  <c:pt idx="33">
                    <c:v>1/10/2018</c:v>
                  </c:pt>
                  <c:pt idx="34">
                    <c:v>1/11/2018</c:v>
                  </c:pt>
                  <c:pt idx="35">
                    <c:v>1/12/2018</c:v>
                  </c:pt>
                </c:lvl>
                <c:lvl>
                  <c:pt idx="0">
                    <c:v>2015</c:v>
                  </c:pt>
                  <c:pt idx="12">
                    <c:v>2016</c:v>
                  </c:pt>
                  <c:pt idx="24">
                    <c:v>2018</c:v>
                  </c:pt>
                </c:lvl>
              </c:multiLvlStrCache>
            </c:multiLvlStrRef>
          </c:cat>
          <c:val>
            <c:numRef>
              <c:f>'Emp COunt'!$C$2:$C$43</c:f>
              <c:numCache>
                <c:formatCode>#,##0</c:formatCode>
                <c:ptCount val="36"/>
                <c:pt idx="0">
                  <c:v>1</c:v>
                </c:pt>
                <c:pt idx="1">
                  <c:v>1</c:v>
                </c:pt>
                <c:pt idx="2">
                  <c:v>1</c:v>
                </c:pt>
                <c:pt idx="3">
                  <c:v>4</c:v>
                </c:pt>
                <c:pt idx="4">
                  <c:v>8</c:v>
                </c:pt>
                <c:pt idx="5">
                  <c:v>9</c:v>
                </c:pt>
                <c:pt idx="6">
                  <c:v>7</c:v>
                </c:pt>
                <c:pt idx="7">
                  <c:v>11</c:v>
                </c:pt>
                <c:pt idx="8">
                  <c:v>4</c:v>
                </c:pt>
                <c:pt idx="9">
                  <c:v>12</c:v>
                </c:pt>
                <c:pt idx="10">
                  <c:v>9</c:v>
                </c:pt>
                <c:pt idx="11">
                  <c:v>6</c:v>
                </c:pt>
                <c:pt idx="12">
                  <c:v>8</c:v>
                </c:pt>
                <c:pt idx="13">
                  <c:v>7</c:v>
                </c:pt>
                <c:pt idx="14">
                  <c:v>14</c:v>
                </c:pt>
                <c:pt idx="15">
                  <c:v>8</c:v>
                </c:pt>
                <c:pt idx="16">
                  <c:v>7</c:v>
                </c:pt>
                <c:pt idx="17">
                  <c:v>7</c:v>
                </c:pt>
                <c:pt idx="18">
                  <c:v>8</c:v>
                </c:pt>
                <c:pt idx="19">
                  <c:v>18</c:v>
                </c:pt>
                <c:pt idx="20">
                  <c:v>19</c:v>
                </c:pt>
                <c:pt idx="21">
                  <c:v>17</c:v>
                </c:pt>
                <c:pt idx="22">
                  <c:v>29</c:v>
                </c:pt>
                <c:pt idx="23">
                  <c:v>15</c:v>
                </c:pt>
                <c:pt idx="24">
                  <c:v>33</c:v>
                </c:pt>
                <c:pt idx="25">
                  <c:v>32</c:v>
                </c:pt>
                <c:pt idx="26">
                  <c:v>34</c:v>
                </c:pt>
                <c:pt idx="27">
                  <c:v>62</c:v>
                </c:pt>
                <c:pt idx="28">
                  <c:v>99</c:v>
                </c:pt>
                <c:pt idx="29">
                  <c:v>105</c:v>
                </c:pt>
                <c:pt idx="30">
                  <c:v>94</c:v>
                </c:pt>
                <c:pt idx="31">
                  <c:v>86</c:v>
                </c:pt>
                <c:pt idx="32">
                  <c:v>78</c:v>
                </c:pt>
                <c:pt idx="33">
                  <c:v>84</c:v>
                </c:pt>
                <c:pt idx="34">
                  <c:v>44</c:v>
                </c:pt>
                <c:pt idx="35">
                  <c:v>2</c:v>
                </c:pt>
              </c:numCache>
            </c:numRef>
          </c:val>
          <c:extLst>
            <c:ext xmlns:c16="http://schemas.microsoft.com/office/drawing/2014/chart" uri="{C3380CC4-5D6E-409C-BE32-E72D297353CC}">
              <c16:uniqueId val="{00000003-69B3-455B-86B3-F039B4A76B4D}"/>
            </c:ext>
          </c:extLst>
        </c:ser>
        <c:dLbls>
          <c:showLegendKey val="0"/>
          <c:showVal val="0"/>
          <c:showCatName val="0"/>
          <c:showSerName val="0"/>
          <c:showPercent val="0"/>
          <c:showBubbleSize val="0"/>
        </c:dLbls>
        <c:gapWidth val="45"/>
        <c:overlap val="100"/>
        <c:axId val="242289152"/>
        <c:axId val="2147056351"/>
      </c:barChart>
      <c:catAx>
        <c:axId val="2422891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7056351"/>
        <c:crosses val="autoZero"/>
        <c:auto val="1"/>
        <c:lblAlgn val="ctr"/>
        <c:lblOffset val="100"/>
        <c:noMultiLvlLbl val="0"/>
      </c:catAx>
      <c:valAx>
        <c:axId val="2147056351"/>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2289152"/>
        <c:crosses val="autoZero"/>
        <c:crossBetween val="between"/>
      </c:valAx>
      <c:spPr>
        <a:noFill/>
        <a:ln>
          <a:noFill/>
        </a:ln>
        <a:effectLst/>
      </c:spPr>
    </c:plotArea>
    <c:legend>
      <c:legendPos val="t"/>
      <c:layout>
        <c:manualLayout>
          <c:xMode val="edge"/>
          <c:yMode val="edge"/>
          <c:x val="0.66419969378827637"/>
          <c:y val="2.356481481481483E-2"/>
          <c:w val="0.27532036716826003"/>
          <c:h val="9.0726441452882917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3">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[Book1.xlsx]Region!PivotTable2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Active</a:t>
            </a:r>
            <a:r>
              <a:rPr lang="en-US" baseline="0"/>
              <a:t> by Region</a:t>
            </a:r>
            <a:endParaRPr lang="en-US"/>
          </a:p>
        </c:rich>
      </c:tx>
      <c:layout>
        <c:manualLayout>
          <c:xMode val="edge"/>
          <c:yMode val="edge"/>
          <c:x val="2.1617891513560788E-2"/>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927580927384076"/>
          <c:y val="0.1526162875473899"/>
          <c:w val="0.80116863517060366"/>
          <c:h val="0.80479913969087202"/>
        </c:manualLayout>
      </c:layout>
      <c:barChart>
        <c:barDir val="bar"/>
        <c:grouping val="clustered"/>
        <c:varyColors val="0"/>
        <c:ser>
          <c:idx val="0"/>
          <c:order val="0"/>
          <c:tx>
            <c:strRef>
              <c:f>Region!$B$3:$B$4</c:f>
              <c:strCache>
                <c:ptCount val="1"/>
                <c:pt idx="0">
                  <c:v>FT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Region!$A$5:$A$12</c:f>
              <c:strCache>
                <c:ptCount val="7"/>
                <c:pt idx="0">
                  <c:v>Central</c:v>
                </c:pt>
                <c:pt idx="1">
                  <c:v>East</c:v>
                </c:pt>
                <c:pt idx="2">
                  <c:v>Midwest</c:v>
                </c:pt>
                <c:pt idx="3">
                  <c:v>North</c:v>
                </c:pt>
                <c:pt idx="4">
                  <c:v>Northwest</c:v>
                </c:pt>
                <c:pt idx="5">
                  <c:v>South</c:v>
                </c:pt>
                <c:pt idx="6">
                  <c:v>West</c:v>
                </c:pt>
              </c:strCache>
            </c:strRef>
          </c:cat>
          <c:val>
            <c:numRef>
              <c:f>Region!$B$5:$B$12</c:f>
              <c:numCache>
                <c:formatCode>#,##0</c:formatCode>
                <c:ptCount val="7"/>
                <c:pt idx="0">
                  <c:v>25</c:v>
                </c:pt>
                <c:pt idx="1">
                  <c:v>86</c:v>
                </c:pt>
                <c:pt idx="2">
                  <c:v>21</c:v>
                </c:pt>
                <c:pt idx="3">
                  <c:v>34</c:v>
                </c:pt>
                <c:pt idx="4">
                  <c:v>21</c:v>
                </c:pt>
                <c:pt idx="5">
                  <c:v>33</c:v>
                </c:pt>
                <c:pt idx="6">
                  <c:v>27</c:v>
                </c:pt>
              </c:numCache>
            </c:numRef>
          </c:val>
          <c:extLst>
            <c:ext xmlns:c16="http://schemas.microsoft.com/office/drawing/2014/chart" uri="{C3380CC4-5D6E-409C-BE32-E72D297353CC}">
              <c16:uniqueId val="{00000000-F5DC-4352-B437-4E7CA69FBD3A}"/>
            </c:ext>
          </c:extLst>
        </c:ser>
        <c:ser>
          <c:idx val="1"/>
          <c:order val="1"/>
          <c:tx>
            <c:strRef>
              <c:f>Region!$C$3:$C$4</c:f>
              <c:strCache>
                <c:ptCount val="1"/>
                <c:pt idx="0">
                  <c:v>PT</c:v>
                </c:pt>
              </c:strCache>
            </c:strRef>
          </c:tx>
          <c:spPr>
            <a:solidFill>
              <a:schemeClr val="accent1">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Region!$A$5:$A$12</c:f>
              <c:strCache>
                <c:ptCount val="7"/>
                <c:pt idx="0">
                  <c:v>Central</c:v>
                </c:pt>
                <c:pt idx="1">
                  <c:v>East</c:v>
                </c:pt>
                <c:pt idx="2">
                  <c:v>Midwest</c:v>
                </c:pt>
                <c:pt idx="3">
                  <c:v>North</c:v>
                </c:pt>
                <c:pt idx="4">
                  <c:v>Northwest</c:v>
                </c:pt>
                <c:pt idx="5">
                  <c:v>South</c:v>
                </c:pt>
                <c:pt idx="6">
                  <c:v>West</c:v>
                </c:pt>
              </c:strCache>
            </c:strRef>
          </c:cat>
          <c:val>
            <c:numRef>
              <c:f>Region!$C$5:$C$12</c:f>
              <c:numCache>
                <c:formatCode>#,##0</c:formatCode>
                <c:ptCount val="7"/>
                <c:pt idx="0">
                  <c:v>50</c:v>
                </c:pt>
                <c:pt idx="1">
                  <c:v>27</c:v>
                </c:pt>
                <c:pt idx="2">
                  <c:v>41</c:v>
                </c:pt>
                <c:pt idx="3">
                  <c:v>90</c:v>
                </c:pt>
                <c:pt idx="4">
                  <c:v>73</c:v>
                </c:pt>
                <c:pt idx="5">
                  <c:v>81</c:v>
                </c:pt>
                <c:pt idx="6">
                  <c:v>41</c:v>
                </c:pt>
              </c:numCache>
            </c:numRef>
          </c:val>
          <c:extLst>
            <c:ext xmlns:c16="http://schemas.microsoft.com/office/drawing/2014/chart" uri="{C3380CC4-5D6E-409C-BE32-E72D297353CC}">
              <c16:uniqueId val="{00000001-F5DC-4352-B437-4E7CA69FBD3A}"/>
            </c:ext>
          </c:extLst>
        </c:ser>
        <c:dLbls>
          <c:dLblPos val="inEnd"/>
          <c:showLegendKey val="0"/>
          <c:showVal val="1"/>
          <c:showCatName val="0"/>
          <c:showSerName val="0"/>
          <c:showPercent val="0"/>
          <c:showBubbleSize val="0"/>
        </c:dLbls>
        <c:gapWidth val="82"/>
        <c:axId val="1986471695"/>
        <c:axId val="257594736"/>
      </c:barChart>
      <c:catAx>
        <c:axId val="198647169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7594736"/>
        <c:crosses val="autoZero"/>
        <c:auto val="1"/>
        <c:lblAlgn val="ctr"/>
        <c:lblOffset val="100"/>
        <c:noMultiLvlLbl val="0"/>
      </c:catAx>
      <c:valAx>
        <c:axId val="257594736"/>
        <c:scaling>
          <c:orientation val="minMax"/>
        </c:scaling>
        <c:delete val="1"/>
        <c:axPos val="b"/>
        <c:numFmt formatCode="#,##0" sourceLinked="1"/>
        <c:majorTickMark val="none"/>
        <c:minorTickMark val="none"/>
        <c:tickLblPos val="nextTo"/>
        <c:crossAx val="1986471695"/>
        <c:crosses val="autoZero"/>
        <c:crossBetween val="between"/>
      </c:valAx>
      <c:spPr>
        <a:noFill/>
        <a:ln>
          <a:noFill/>
        </a:ln>
        <a:effectLst/>
      </c:spPr>
    </c:plotArea>
    <c:legend>
      <c:legendPos val="t"/>
      <c:layout>
        <c:manualLayout>
          <c:xMode val="edge"/>
          <c:yMode val="edge"/>
          <c:x val="0.7822307524059493"/>
          <c:y val="3.7453703703703718E-2"/>
          <c:w val="0.16887160979877516"/>
          <c:h val="7.812554680664918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[Book1.xlsx]Emp COunt!EmpCount</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Active</a:t>
            </a:r>
            <a:r>
              <a:rPr lang="en-US" baseline="0"/>
              <a:t> Employees</a:t>
            </a:r>
            <a:endParaRPr lang="en-US"/>
          </a:p>
        </c:rich>
      </c:tx>
      <c:layout>
        <c:manualLayout>
          <c:xMode val="edge"/>
          <c:yMode val="edge"/>
          <c:x val="3.1734470691163435E-3"/>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5">
              <a:lumMod val="60000"/>
              <a:lumOff val="40000"/>
            </a:schemeClr>
          </a:solidFill>
          <a:ln>
            <a:noFill/>
          </a:ln>
          <a:effectLst/>
        </c:spPr>
        <c:marker>
          <c:symbol val="none"/>
        </c:marker>
      </c:pivotFmt>
    </c:pivotFmts>
    <c:plotArea>
      <c:layout>
        <c:manualLayout>
          <c:layoutTarget val="inner"/>
          <c:xMode val="edge"/>
          <c:yMode val="edge"/>
          <c:x val="7.9247594050743664E-2"/>
          <c:y val="0.13872739865850103"/>
          <c:w val="0.89019685039370078"/>
          <c:h val="0.57061716243802862"/>
        </c:manualLayout>
      </c:layout>
      <c:barChart>
        <c:barDir val="col"/>
        <c:grouping val="clustered"/>
        <c:varyColors val="0"/>
        <c:ser>
          <c:idx val="0"/>
          <c:order val="0"/>
          <c:tx>
            <c:strRef>
              <c:f>'Emp COunt'!$B$1</c:f>
              <c:strCache>
                <c:ptCount val="1"/>
                <c:pt idx="0">
                  <c:v>Active Emp</c:v>
                </c:pt>
              </c:strCache>
            </c:strRef>
          </c:tx>
          <c:spPr>
            <a:solidFill>
              <a:schemeClr val="accent1"/>
            </a:solidFill>
            <a:ln>
              <a:noFill/>
            </a:ln>
            <a:effectLst/>
          </c:spPr>
          <c:invertIfNegative val="0"/>
          <c:cat>
            <c:multiLvlStrRef>
              <c:f>'Emp COunt'!$A$2:$A$43</c:f>
              <c:multiLvlStrCache>
                <c:ptCount val="36"/>
                <c:lvl>
                  <c:pt idx="0">
                    <c:v>1/1/2015</c:v>
                  </c:pt>
                  <c:pt idx="1">
                    <c:v>1/2/2015</c:v>
                  </c:pt>
                  <c:pt idx="2">
                    <c:v>1/3/2015</c:v>
                  </c:pt>
                  <c:pt idx="3">
                    <c:v>1/4/2015</c:v>
                  </c:pt>
                  <c:pt idx="4">
                    <c:v>1/5/2015</c:v>
                  </c:pt>
                  <c:pt idx="5">
                    <c:v>1/6/2015</c:v>
                  </c:pt>
                  <c:pt idx="6">
                    <c:v>1/7/2015</c:v>
                  </c:pt>
                  <c:pt idx="7">
                    <c:v>1/8/2015</c:v>
                  </c:pt>
                  <c:pt idx="8">
                    <c:v>1/9/2015</c:v>
                  </c:pt>
                  <c:pt idx="9">
                    <c:v>1/10/2015</c:v>
                  </c:pt>
                  <c:pt idx="10">
                    <c:v>1/11/2015</c:v>
                  </c:pt>
                  <c:pt idx="11">
                    <c:v>1/12/2015</c:v>
                  </c:pt>
                  <c:pt idx="12">
                    <c:v>1/1/2016</c:v>
                  </c:pt>
                  <c:pt idx="13">
                    <c:v>1/2/2016</c:v>
                  </c:pt>
                  <c:pt idx="14">
                    <c:v>1/3/2016</c:v>
                  </c:pt>
                  <c:pt idx="15">
                    <c:v>1/4/2016</c:v>
                  </c:pt>
                  <c:pt idx="16">
                    <c:v>1/5/2016</c:v>
                  </c:pt>
                  <c:pt idx="17">
                    <c:v>1/6/2016</c:v>
                  </c:pt>
                  <c:pt idx="18">
                    <c:v>1/7/2016</c:v>
                  </c:pt>
                  <c:pt idx="19">
                    <c:v>1/8/2016</c:v>
                  </c:pt>
                  <c:pt idx="20">
                    <c:v>1/9/2016</c:v>
                  </c:pt>
                  <c:pt idx="21">
                    <c:v>1/10/2016</c:v>
                  </c:pt>
                  <c:pt idx="22">
                    <c:v>1/11/2016</c:v>
                  </c:pt>
                  <c:pt idx="23">
                    <c:v>1/12/2016</c:v>
                  </c:pt>
                  <c:pt idx="24">
                    <c:v>1/1/2018</c:v>
                  </c:pt>
                  <c:pt idx="25">
                    <c:v>1/2/2018</c:v>
                  </c:pt>
                  <c:pt idx="26">
                    <c:v>1/3/2018</c:v>
                  </c:pt>
                  <c:pt idx="27">
                    <c:v>1/4/2018</c:v>
                  </c:pt>
                  <c:pt idx="28">
                    <c:v>1/5/2018</c:v>
                  </c:pt>
                  <c:pt idx="29">
                    <c:v>1/6/2018</c:v>
                  </c:pt>
                  <c:pt idx="30">
                    <c:v>1/7/2018</c:v>
                  </c:pt>
                  <c:pt idx="31">
                    <c:v>1/8/2018</c:v>
                  </c:pt>
                  <c:pt idx="32">
                    <c:v>1/9/2018</c:v>
                  </c:pt>
                  <c:pt idx="33">
                    <c:v>1/10/2018</c:v>
                  </c:pt>
                  <c:pt idx="34">
                    <c:v>1/11/2018</c:v>
                  </c:pt>
                  <c:pt idx="35">
                    <c:v>1/12/2018</c:v>
                  </c:pt>
                </c:lvl>
                <c:lvl>
                  <c:pt idx="0">
                    <c:v>2015</c:v>
                  </c:pt>
                  <c:pt idx="12">
                    <c:v>2016</c:v>
                  </c:pt>
                  <c:pt idx="24">
                    <c:v>2018</c:v>
                  </c:pt>
                </c:lvl>
              </c:multiLvlStrCache>
            </c:multiLvlStrRef>
          </c:cat>
          <c:val>
            <c:numRef>
              <c:f>'Emp COunt'!$B$2:$B$43</c:f>
              <c:numCache>
                <c:formatCode>#,##0</c:formatCode>
                <c:ptCount val="36"/>
                <c:pt idx="0">
                  <c:v>202</c:v>
                </c:pt>
                <c:pt idx="1">
                  <c:v>203</c:v>
                </c:pt>
                <c:pt idx="2">
                  <c:v>203</c:v>
                </c:pt>
                <c:pt idx="3">
                  <c:v>207</c:v>
                </c:pt>
                <c:pt idx="4">
                  <c:v>216</c:v>
                </c:pt>
                <c:pt idx="5">
                  <c:v>225</c:v>
                </c:pt>
                <c:pt idx="6">
                  <c:v>232</c:v>
                </c:pt>
                <c:pt idx="7">
                  <c:v>243</c:v>
                </c:pt>
                <c:pt idx="8">
                  <c:v>247</c:v>
                </c:pt>
                <c:pt idx="9">
                  <c:v>259</c:v>
                </c:pt>
                <c:pt idx="10">
                  <c:v>263</c:v>
                </c:pt>
                <c:pt idx="11">
                  <c:v>270</c:v>
                </c:pt>
                <c:pt idx="12">
                  <c:v>279</c:v>
                </c:pt>
                <c:pt idx="13">
                  <c:v>287</c:v>
                </c:pt>
                <c:pt idx="14">
                  <c:v>300</c:v>
                </c:pt>
                <c:pt idx="15">
                  <c:v>305</c:v>
                </c:pt>
                <c:pt idx="16">
                  <c:v>312</c:v>
                </c:pt>
                <c:pt idx="17">
                  <c:v>322</c:v>
                </c:pt>
                <c:pt idx="18">
                  <c:v>331</c:v>
                </c:pt>
                <c:pt idx="19">
                  <c:v>347</c:v>
                </c:pt>
                <c:pt idx="20">
                  <c:v>362</c:v>
                </c:pt>
                <c:pt idx="21">
                  <c:v>378</c:v>
                </c:pt>
                <c:pt idx="22">
                  <c:v>406</c:v>
                </c:pt>
                <c:pt idx="23">
                  <c:v>434</c:v>
                </c:pt>
                <c:pt idx="24">
                  <c:v>485</c:v>
                </c:pt>
                <c:pt idx="25">
                  <c:v>479</c:v>
                </c:pt>
                <c:pt idx="26">
                  <c:v>484</c:v>
                </c:pt>
                <c:pt idx="27">
                  <c:v>509</c:v>
                </c:pt>
                <c:pt idx="28">
                  <c:v>556</c:v>
                </c:pt>
                <c:pt idx="29">
                  <c:v>625</c:v>
                </c:pt>
                <c:pt idx="30">
                  <c:v>637</c:v>
                </c:pt>
                <c:pt idx="31">
                  <c:v>650</c:v>
                </c:pt>
                <c:pt idx="32">
                  <c:v>657</c:v>
                </c:pt>
                <c:pt idx="33">
                  <c:v>644</c:v>
                </c:pt>
                <c:pt idx="34">
                  <c:v>642</c:v>
                </c:pt>
                <c:pt idx="35">
                  <c:v>588</c:v>
                </c:pt>
              </c:numCache>
            </c:numRef>
          </c:val>
          <c:extLst>
            <c:ext xmlns:c16="http://schemas.microsoft.com/office/drawing/2014/chart" uri="{C3380CC4-5D6E-409C-BE32-E72D297353CC}">
              <c16:uniqueId val="{00000003-5909-4910-80B5-7404D7D73198}"/>
            </c:ext>
          </c:extLst>
        </c:ser>
        <c:ser>
          <c:idx val="1"/>
          <c:order val="1"/>
          <c:tx>
            <c:strRef>
              <c:f>'Emp COunt'!$C$1</c:f>
              <c:strCache>
                <c:ptCount val="1"/>
                <c:pt idx="0">
                  <c:v>New Hire</c:v>
                </c:pt>
              </c:strCache>
            </c:strRef>
          </c:tx>
          <c:spPr>
            <a:solidFill>
              <a:schemeClr val="accent5">
                <a:lumMod val="60000"/>
                <a:lumOff val="40000"/>
              </a:schemeClr>
            </a:solidFill>
            <a:ln>
              <a:noFill/>
            </a:ln>
            <a:effectLst/>
          </c:spPr>
          <c:invertIfNegative val="0"/>
          <c:cat>
            <c:multiLvlStrRef>
              <c:f>'Emp COunt'!$A$2:$A$43</c:f>
              <c:multiLvlStrCache>
                <c:ptCount val="36"/>
                <c:lvl>
                  <c:pt idx="0">
                    <c:v>1/1/2015</c:v>
                  </c:pt>
                  <c:pt idx="1">
                    <c:v>1/2/2015</c:v>
                  </c:pt>
                  <c:pt idx="2">
                    <c:v>1/3/2015</c:v>
                  </c:pt>
                  <c:pt idx="3">
                    <c:v>1/4/2015</c:v>
                  </c:pt>
                  <c:pt idx="4">
                    <c:v>1/5/2015</c:v>
                  </c:pt>
                  <c:pt idx="5">
                    <c:v>1/6/2015</c:v>
                  </c:pt>
                  <c:pt idx="6">
                    <c:v>1/7/2015</c:v>
                  </c:pt>
                  <c:pt idx="7">
                    <c:v>1/8/2015</c:v>
                  </c:pt>
                  <c:pt idx="8">
                    <c:v>1/9/2015</c:v>
                  </c:pt>
                  <c:pt idx="9">
                    <c:v>1/10/2015</c:v>
                  </c:pt>
                  <c:pt idx="10">
                    <c:v>1/11/2015</c:v>
                  </c:pt>
                  <c:pt idx="11">
                    <c:v>1/12/2015</c:v>
                  </c:pt>
                  <c:pt idx="12">
                    <c:v>1/1/2016</c:v>
                  </c:pt>
                  <c:pt idx="13">
                    <c:v>1/2/2016</c:v>
                  </c:pt>
                  <c:pt idx="14">
                    <c:v>1/3/2016</c:v>
                  </c:pt>
                  <c:pt idx="15">
                    <c:v>1/4/2016</c:v>
                  </c:pt>
                  <c:pt idx="16">
                    <c:v>1/5/2016</c:v>
                  </c:pt>
                  <c:pt idx="17">
                    <c:v>1/6/2016</c:v>
                  </c:pt>
                  <c:pt idx="18">
                    <c:v>1/7/2016</c:v>
                  </c:pt>
                  <c:pt idx="19">
                    <c:v>1/8/2016</c:v>
                  </c:pt>
                  <c:pt idx="20">
                    <c:v>1/9/2016</c:v>
                  </c:pt>
                  <c:pt idx="21">
                    <c:v>1/10/2016</c:v>
                  </c:pt>
                  <c:pt idx="22">
                    <c:v>1/11/2016</c:v>
                  </c:pt>
                  <c:pt idx="23">
                    <c:v>1/12/2016</c:v>
                  </c:pt>
                  <c:pt idx="24">
                    <c:v>1/1/2018</c:v>
                  </c:pt>
                  <c:pt idx="25">
                    <c:v>1/2/2018</c:v>
                  </c:pt>
                  <c:pt idx="26">
                    <c:v>1/3/2018</c:v>
                  </c:pt>
                  <c:pt idx="27">
                    <c:v>1/4/2018</c:v>
                  </c:pt>
                  <c:pt idx="28">
                    <c:v>1/5/2018</c:v>
                  </c:pt>
                  <c:pt idx="29">
                    <c:v>1/6/2018</c:v>
                  </c:pt>
                  <c:pt idx="30">
                    <c:v>1/7/2018</c:v>
                  </c:pt>
                  <c:pt idx="31">
                    <c:v>1/8/2018</c:v>
                  </c:pt>
                  <c:pt idx="32">
                    <c:v>1/9/2018</c:v>
                  </c:pt>
                  <c:pt idx="33">
                    <c:v>1/10/2018</c:v>
                  </c:pt>
                  <c:pt idx="34">
                    <c:v>1/11/2018</c:v>
                  </c:pt>
                  <c:pt idx="35">
                    <c:v>1/12/2018</c:v>
                  </c:pt>
                </c:lvl>
                <c:lvl>
                  <c:pt idx="0">
                    <c:v>2015</c:v>
                  </c:pt>
                  <c:pt idx="12">
                    <c:v>2016</c:v>
                  </c:pt>
                  <c:pt idx="24">
                    <c:v>2018</c:v>
                  </c:pt>
                </c:lvl>
              </c:multiLvlStrCache>
            </c:multiLvlStrRef>
          </c:cat>
          <c:val>
            <c:numRef>
              <c:f>'Emp COunt'!$C$2:$C$43</c:f>
              <c:numCache>
                <c:formatCode>#,##0</c:formatCode>
                <c:ptCount val="36"/>
                <c:pt idx="0">
                  <c:v>1</c:v>
                </c:pt>
                <c:pt idx="1">
                  <c:v>1</c:v>
                </c:pt>
                <c:pt idx="2">
                  <c:v>1</c:v>
                </c:pt>
                <c:pt idx="3">
                  <c:v>4</c:v>
                </c:pt>
                <c:pt idx="4">
                  <c:v>8</c:v>
                </c:pt>
                <c:pt idx="5">
                  <c:v>9</c:v>
                </c:pt>
                <c:pt idx="6">
                  <c:v>7</c:v>
                </c:pt>
                <c:pt idx="7">
                  <c:v>11</c:v>
                </c:pt>
                <c:pt idx="8">
                  <c:v>4</c:v>
                </c:pt>
                <c:pt idx="9">
                  <c:v>12</c:v>
                </c:pt>
                <c:pt idx="10">
                  <c:v>9</c:v>
                </c:pt>
                <c:pt idx="11">
                  <c:v>6</c:v>
                </c:pt>
                <c:pt idx="12">
                  <c:v>8</c:v>
                </c:pt>
                <c:pt idx="13">
                  <c:v>7</c:v>
                </c:pt>
                <c:pt idx="14">
                  <c:v>14</c:v>
                </c:pt>
                <c:pt idx="15">
                  <c:v>8</c:v>
                </c:pt>
                <c:pt idx="16">
                  <c:v>7</c:v>
                </c:pt>
                <c:pt idx="17">
                  <c:v>7</c:v>
                </c:pt>
                <c:pt idx="18">
                  <c:v>8</c:v>
                </c:pt>
                <c:pt idx="19">
                  <c:v>18</c:v>
                </c:pt>
                <c:pt idx="20">
                  <c:v>19</c:v>
                </c:pt>
                <c:pt idx="21">
                  <c:v>17</c:v>
                </c:pt>
                <c:pt idx="22">
                  <c:v>29</c:v>
                </c:pt>
                <c:pt idx="23">
                  <c:v>15</c:v>
                </c:pt>
                <c:pt idx="24">
                  <c:v>33</c:v>
                </c:pt>
                <c:pt idx="25">
                  <c:v>32</c:v>
                </c:pt>
                <c:pt idx="26">
                  <c:v>34</c:v>
                </c:pt>
                <c:pt idx="27">
                  <c:v>62</c:v>
                </c:pt>
                <c:pt idx="28">
                  <c:v>99</c:v>
                </c:pt>
                <c:pt idx="29">
                  <c:v>105</c:v>
                </c:pt>
                <c:pt idx="30">
                  <c:v>94</c:v>
                </c:pt>
                <c:pt idx="31">
                  <c:v>86</c:v>
                </c:pt>
                <c:pt idx="32">
                  <c:v>78</c:v>
                </c:pt>
                <c:pt idx="33">
                  <c:v>84</c:v>
                </c:pt>
                <c:pt idx="34">
                  <c:v>44</c:v>
                </c:pt>
                <c:pt idx="35">
                  <c:v>2</c:v>
                </c:pt>
              </c:numCache>
            </c:numRef>
          </c:val>
          <c:extLst>
            <c:ext xmlns:c16="http://schemas.microsoft.com/office/drawing/2014/chart" uri="{C3380CC4-5D6E-409C-BE32-E72D297353CC}">
              <c16:uniqueId val="{00000004-5909-4910-80B5-7404D7D73198}"/>
            </c:ext>
          </c:extLst>
        </c:ser>
        <c:dLbls>
          <c:showLegendKey val="0"/>
          <c:showVal val="0"/>
          <c:showCatName val="0"/>
          <c:showSerName val="0"/>
          <c:showPercent val="0"/>
          <c:showBubbleSize val="0"/>
        </c:dLbls>
        <c:gapWidth val="45"/>
        <c:overlap val="100"/>
        <c:axId val="242289152"/>
        <c:axId val="2147056351"/>
      </c:barChart>
      <c:catAx>
        <c:axId val="2422891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7056351"/>
        <c:crosses val="autoZero"/>
        <c:auto val="1"/>
        <c:lblAlgn val="ctr"/>
        <c:lblOffset val="100"/>
        <c:noMultiLvlLbl val="0"/>
      </c:catAx>
      <c:valAx>
        <c:axId val="2147056351"/>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2289152"/>
        <c:crosses val="autoZero"/>
        <c:crossBetween val="between"/>
      </c:valAx>
      <c:spPr>
        <a:noFill/>
        <a:ln>
          <a:noFill/>
        </a:ln>
        <a:effectLst/>
      </c:spPr>
    </c:plotArea>
    <c:legend>
      <c:legendPos val="t"/>
      <c:layout>
        <c:manualLayout>
          <c:xMode val="edge"/>
          <c:yMode val="edge"/>
          <c:x val="0.66419969378827637"/>
          <c:y val="2.356481481481483E-2"/>
          <c:w val="0.26200608343646165"/>
          <c:h val="0.116883903089231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[Book1.xlsx]Tenure!PivotTable1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Tenure Months</a:t>
            </a:r>
          </a:p>
        </c:rich>
      </c:tx>
      <c:layout>
        <c:manualLayout>
          <c:xMode val="edge"/>
          <c:yMode val="edge"/>
          <c:x val="2.0541557305336827E-2"/>
          <c:y val="2.7777777777777776E-2"/>
        </c:manualLayout>
      </c:layout>
      <c:overlay val="0"/>
      <c:spPr>
        <a:noFill/>
        <a:ln>
          <a:noFill/>
        </a:ln>
        <a:effectLst/>
      </c:sp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5">
              <a:lumMod val="75000"/>
            </a:schemeClr>
          </a:solidFill>
          <a:ln>
            <a:noFill/>
          </a:ln>
          <a:effectLst/>
        </c:spPr>
      </c:pivotFmt>
      <c:pivotFmt>
        <c:idx val="5"/>
        <c:spPr>
          <a:solidFill>
            <a:schemeClr val="accent5">
              <a:lumMod val="50000"/>
            </a:schemeClr>
          </a:solidFill>
          <a:ln>
            <a:noFill/>
          </a:ln>
          <a:effectLst/>
        </c:spPr>
      </c:pivotFmt>
      <c:pivotFmt>
        <c:idx val="6"/>
        <c:spPr>
          <a:solidFill>
            <a:schemeClr val="accent5">
              <a:lumMod val="50000"/>
            </a:schemeClr>
          </a:solidFill>
          <a:ln>
            <a:noFill/>
          </a:ln>
          <a:effectLst/>
        </c:spPr>
        <c:marker>
          <c:symbol val="none"/>
        </c:marker>
      </c:pivotFmt>
      <c:pivotFmt>
        <c:idx val="7"/>
        <c:spPr>
          <a:solidFill>
            <a:schemeClr val="accent5">
              <a:lumMod val="75000"/>
            </a:schemeClr>
          </a:solidFill>
          <a:ln>
            <a:noFill/>
          </a:ln>
          <a:effectLst/>
        </c:spPr>
        <c:marker>
          <c:symbol val="none"/>
        </c:marker>
      </c:pivotFmt>
      <c:pivotFmt>
        <c:idx val="8"/>
        <c:spPr>
          <a:solidFill>
            <a:schemeClr val="accent5">
              <a:lumMod val="50000"/>
            </a:schemeClr>
          </a:solidFill>
          <a:ln>
            <a:noFill/>
          </a:ln>
          <a:effectLst/>
        </c:spPr>
        <c:marker>
          <c:symbol val="none"/>
        </c:marker>
      </c:pivotFmt>
      <c:pivotFmt>
        <c:idx val="9"/>
        <c:spPr>
          <a:solidFill>
            <a:schemeClr val="accent5">
              <a:lumMod val="75000"/>
            </a:schemeClr>
          </a:solidFill>
          <a:ln>
            <a:noFill/>
          </a:ln>
          <a:effectLst/>
        </c:spPr>
        <c:marker>
          <c:symbol val="none"/>
        </c:marker>
      </c:pivotFmt>
      <c:pivotFmt>
        <c:idx val="10"/>
        <c:spPr>
          <a:solidFill>
            <a:schemeClr val="accent5">
              <a:lumMod val="50000"/>
            </a:schemeClr>
          </a:solidFill>
          <a:ln>
            <a:noFill/>
          </a:ln>
          <a:effectLst/>
        </c:spPr>
        <c:marker>
          <c:symbol val="none"/>
        </c:marker>
      </c:pivotFmt>
      <c:pivotFmt>
        <c:idx val="11"/>
        <c:spPr>
          <a:solidFill>
            <a:schemeClr val="accent5">
              <a:lumMod val="75000"/>
            </a:schemeClr>
          </a:solidFill>
          <a:ln>
            <a:noFill/>
          </a:ln>
          <a:effectLst/>
        </c:spPr>
        <c:marker>
          <c:symbol val="none"/>
        </c:marker>
      </c:pivotFmt>
    </c:pivotFmts>
    <c:plotArea>
      <c:layout>
        <c:manualLayout>
          <c:layoutTarget val="inner"/>
          <c:xMode val="edge"/>
          <c:yMode val="edge"/>
          <c:x val="6.6580927384076991E-2"/>
          <c:y val="0.20817184310294545"/>
          <c:w val="0.90286351706036749"/>
          <c:h val="0.60712197433654125"/>
        </c:manualLayout>
      </c:layout>
      <c:barChart>
        <c:barDir val="col"/>
        <c:grouping val="clustered"/>
        <c:varyColors val="0"/>
        <c:ser>
          <c:idx val="0"/>
          <c:order val="0"/>
          <c:tx>
            <c:strRef>
              <c:f>Tenure!$B$3:$B$4</c:f>
              <c:strCache>
                <c:ptCount val="1"/>
                <c:pt idx="0">
                  <c:v>FT</c:v>
                </c:pt>
              </c:strCache>
            </c:strRef>
          </c:tx>
          <c:spPr>
            <a:solidFill>
              <a:schemeClr val="accent5">
                <a:lumMod val="50000"/>
              </a:schemeClr>
            </a:solidFill>
            <a:ln>
              <a:noFill/>
            </a:ln>
            <a:effectLst/>
          </c:spPr>
          <c:invertIfNegative val="0"/>
          <c:cat>
            <c:multiLvlStrRef>
              <c:f>Tenure!$A$5:$A$26</c:f>
              <c:multiLvlStrCache>
                <c:ptCount val="14"/>
                <c:lvl>
                  <c:pt idx="0">
                    <c:v>F</c:v>
                  </c:pt>
                  <c:pt idx="1">
                    <c:v>M</c:v>
                  </c:pt>
                  <c:pt idx="2">
                    <c:v>F</c:v>
                  </c:pt>
                  <c:pt idx="3">
                    <c:v>M</c:v>
                  </c:pt>
                  <c:pt idx="4">
                    <c:v>F</c:v>
                  </c:pt>
                  <c:pt idx="5">
                    <c:v>M</c:v>
                  </c:pt>
                  <c:pt idx="6">
                    <c:v>F</c:v>
                  </c:pt>
                  <c:pt idx="7">
                    <c:v>M</c:v>
                  </c:pt>
                  <c:pt idx="8">
                    <c:v>F</c:v>
                  </c:pt>
                  <c:pt idx="9">
                    <c:v>M</c:v>
                  </c:pt>
                  <c:pt idx="10">
                    <c:v>F</c:v>
                  </c:pt>
                  <c:pt idx="11">
                    <c:v>M</c:v>
                  </c:pt>
                  <c:pt idx="12">
                    <c:v>F</c:v>
                  </c:pt>
                  <c:pt idx="13">
                    <c:v>M</c:v>
                  </c:pt>
                </c:lvl>
                <c:lvl>
                  <c:pt idx="0">
                    <c:v>Group A</c:v>
                  </c:pt>
                  <c:pt idx="2">
                    <c:v>Group B</c:v>
                  </c:pt>
                  <c:pt idx="4">
                    <c:v>Group C</c:v>
                  </c:pt>
                  <c:pt idx="6">
                    <c:v>Group D</c:v>
                  </c:pt>
                  <c:pt idx="8">
                    <c:v>Group E</c:v>
                  </c:pt>
                  <c:pt idx="10">
                    <c:v>Group F</c:v>
                  </c:pt>
                  <c:pt idx="12">
                    <c:v>Group G</c:v>
                  </c:pt>
                </c:lvl>
              </c:multiLvlStrCache>
            </c:multiLvlStrRef>
          </c:cat>
          <c:val>
            <c:numRef>
              <c:f>Tenure!$B$5:$B$26</c:f>
              <c:numCache>
                <c:formatCode>#,##0</c:formatCode>
                <c:ptCount val="14"/>
                <c:pt idx="0">
                  <c:v>70.382573789846518</c:v>
                </c:pt>
                <c:pt idx="1">
                  <c:v>119.90401639344262</c:v>
                </c:pt>
                <c:pt idx="2">
                  <c:v>83.820245148110317</c:v>
                </c:pt>
                <c:pt idx="3">
                  <c:v>53.592885245901641</c:v>
                </c:pt>
                <c:pt idx="4">
                  <c:v>54.629182692307694</c:v>
                </c:pt>
                <c:pt idx="5">
                  <c:v>128.29971739130434</c:v>
                </c:pt>
                <c:pt idx="6">
                  <c:v>94.087997179125523</c:v>
                </c:pt>
                <c:pt idx="7">
                  <c:v>80.395936920222638</c:v>
                </c:pt>
                <c:pt idx="8">
                  <c:v>87.806331521739139</c:v>
                </c:pt>
                <c:pt idx="9">
                  <c:v>73.032235576923071</c:v>
                </c:pt>
                <c:pt idx="10">
                  <c:v>62.269440175631175</c:v>
                </c:pt>
                <c:pt idx="11">
                  <c:v>68.739059674502712</c:v>
                </c:pt>
                <c:pt idx="12">
                  <c:v>77.995287896592245</c:v>
                </c:pt>
                <c:pt idx="13">
                  <c:v>86.55105128205129</c:v>
                </c:pt>
              </c:numCache>
            </c:numRef>
          </c:val>
          <c:extLst>
            <c:ext xmlns:c16="http://schemas.microsoft.com/office/drawing/2014/chart" uri="{C3380CC4-5D6E-409C-BE32-E72D297353CC}">
              <c16:uniqueId val="{00000007-FF29-42E8-B0B9-C5D49B67AE80}"/>
            </c:ext>
          </c:extLst>
        </c:ser>
        <c:ser>
          <c:idx val="1"/>
          <c:order val="1"/>
          <c:tx>
            <c:strRef>
              <c:f>Tenure!$C$3:$C$4</c:f>
              <c:strCache>
                <c:ptCount val="1"/>
                <c:pt idx="0">
                  <c:v>PT</c:v>
                </c:pt>
              </c:strCache>
            </c:strRef>
          </c:tx>
          <c:spPr>
            <a:solidFill>
              <a:schemeClr val="accent5">
                <a:lumMod val="75000"/>
              </a:schemeClr>
            </a:solidFill>
            <a:ln>
              <a:noFill/>
            </a:ln>
            <a:effectLst/>
          </c:spPr>
          <c:invertIfNegative val="0"/>
          <c:cat>
            <c:multiLvlStrRef>
              <c:f>Tenure!$A$5:$A$26</c:f>
              <c:multiLvlStrCache>
                <c:ptCount val="14"/>
                <c:lvl>
                  <c:pt idx="0">
                    <c:v>F</c:v>
                  </c:pt>
                  <c:pt idx="1">
                    <c:v>M</c:v>
                  </c:pt>
                  <c:pt idx="2">
                    <c:v>F</c:v>
                  </c:pt>
                  <c:pt idx="3">
                    <c:v>M</c:v>
                  </c:pt>
                  <c:pt idx="4">
                    <c:v>F</c:v>
                  </c:pt>
                  <c:pt idx="5">
                    <c:v>M</c:v>
                  </c:pt>
                  <c:pt idx="6">
                    <c:v>F</c:v>
                  </c:pt>
                  <c:pt idx="7">
                    <c:v>M</c:v>
                  </c:pt>
                  <c:pt idx="8">
                    <c:v>F</c:v>
                  </c:pt>
                  <c:pt idx="9">
                    <c:v>M</c:v>
                  </c:pt>
                  <c:pt idx="10">
                    <c:v>F</c:v>
                  </c:pt>
                  <c:pt idx="11">
                    <c:v>M</c:v>
                  </c:pt>
                  <c:pt idx="12">
                    <c:v>F</c:v>
                  </c:pt>
                  <c:pt idx="13">
                    <c:v>M</c:v>
                  </c:pt>
                </c:lvl>
                <c:lvl>
                  <c:pt idx="0">
                    <c:v>Group A</c:v>
                  </c:pt>
                  <c:pt idx="2">
                    <c:v>Group B</c:v>
                  </c:pt>
                  <c:pt idx="4">
                    <c:v>Group C</c:v>
                  </c:pt>
                  <c:pt idx="6">
                    <c:v>Group D</c:v>
                  </c:pt>
                  <c:pt idx="8">
                    <c:v>Group E</c:v>
                  </c:pt>
                  <c:pt idx="10">
                    <c:v>Group F</c:v>
                  </c:pt>
                  <c:pt idx="12">
                    <c:v>Group G</c:v>
                  </c:pt>
                </c:lvl>
              </c:multiLvlStrCache>
            </c:multiLvlStrRef>
          </c:cat>
          <c:val>
            <c:numRef>
              <c:f>Tenure!$C$5:$C$26</c:f>
              <c:numCache>
                <c:formatCode>#,##0</c:formatCode>
                <c:ptCount val="14"/>
                <c:pt idx="0">
                  <c:v>34.996778916544656</c:v>
                </c:pt>
                <c:pt idx="1">
                  <c:v>22.05218836565097</c:v>
                </c:pt>
                <c:pt idx="2">
                  <c:v>10.169374999999999</c:v>
                </c:pt>
                <c:pt idx="3">
                  <c:v>17.047006255585341</c:v>
                </c:pt>
                <c:pt idx="4">
                  <c:v>16.945921875</c:v>
                </c:pt>
                <c:pt idx="5">
                  <c:v>24.399399454049135</c:v>
                </c:pt>
                <c:pt idx="6">
                  <c:v>21.334473324213405</c:v>
                </c:pt>
                <c:pt idx="7">
                  <c:v>21.972669172932328</c:v>
                </c:pt>
                <c:pt idx="8">
                  <c:v>12.31662937062937</c:v>
                </c:pt>
                <c:pt idx="9">
                  <c:v>33.792770979020979</c:v>
                </c:pt>
                <c:pt idx="10">
                  <c:v>13.201372549019608</c:v>
                </c:pt>
                <c:pt idx="11">
                  <c:v>23.494297589359935</c:v>
                </c:pt>
                <c:pt idx="12">
                  <c:v>7.3145542949756885</c:v>
                </c:pt>
                <c:pt idx="13">
                  <c:v>22.846244897959185</c:v>
                </c:pt>
              </c:numCache>
            </c:numRef>
          </c:val>
          <c:extLst>
            <c:ext xmlns:c16="http://schemas.microsoft.com/office/drawing/2014/chart" uri="{C3380CC4-5D6E-409C-BE32-E72D297353CC}">
              <c16:uniqueId val="{00000009-FF29-42E8-B0B9-C5D49B67AE80}"/>
            </c:ext>
          </c:extLst>
        </c:ser>
        <c:dLbls>
          <c:showLegendKey val="0"/>
          <c:showVal val="0"/>
          <c:showCatName val="0"/>
          <c:showSerName val="0"/>
          <c:showPercent val="0"/>
          <c:showBubbleSize val="0"/>
        </c:dLbls>
        <c:gapWidth val="79"/>
        <c:overlap val="-27"/>
        <c:axId val="1974489375"/>
        <c:axId val="1925301887"/>
      </c:barChart>
      <c:catAx>
        <c:axId val="19744893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5301887"/>
        <c:crosses val="autoZero"/>
        <c:auto val="1"/>
        <c:lblAlgn val="ctr"/>
        <c:lblOffset val="100"/>
        <c:noMultiLvlLbl val="0"/>
      </c:catAx>
      <c:valAx>
        <c:axId val="1925301887"/>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4489375"/>
        <c:crosses val="autoZero"/>
        <c:crossBetween val="between"/>
      </c:valAx>
    </c:plotArea>
    <c:legend>
      <c:legendPos val="t"/>
      <c:layout>
        <c:manualLayout>
          <c:xMode val="edge"/>
          <c:yMode val="edge"/>
          <c:x val="0.85445297462817149"/>
          <c:y val="2.356481481481483E-2"/>
          <c:w val="8.5750216606041096E-2"/>
          <c:h val="7.812554680664918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[Book1.xlsx]Region!PivotTable2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Active</a:t>
            </a:r>
            <a:r>
              <a:rPr lang="en-US" baseline="0"/>
              <a:t> by Region</a:t>
            </a:r>
            <a:endParaRPr lang="en-US"/>
          </a:p>
        </c:rich>
      </c:tx>
      <c:layout>
        <c:manualLayout>
          <c:xMode val="edge"/>
          <c:yMode val="edge"/>
          <c:x val="2.1617891513560788E-2"/>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927580927384076"/>
          <c:y val="0.1526162875473899"/>
          <c:w val="0.80116863517060366"/>
          <c:h val="0.80479913969087202"/>
        </c:manualLayout>
      </c:layout>
      <c:barChart>
        <c:barDir val="bar"/>
        <c:grouping val="clustered"/>
        <c:varyColors val="0"/>
        <c:ser>
          <c:idx val="0"/>
          <c:order val="0"/>
          <c:tx>
            <c:strRef>
              <c:f>Region!$B$3:$B$4</c:f>
              <c:strCache>
                <c:ptCount val="1"/>
                <c:pt idx="0">
                  <c:v>FT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Region!$A$5:$A$12</c:f>
              <c:strCache>
                <c:ptCount val="7"/>
                <c:pt idx="0">
                  <c:v>Central</c:v>
                </c:pt>
                <c:pt idx="1">
                  <c:v>East</c:v>
                </c:pt>
                <c:pt idx="2">
                  <c:v>Midwest</c:v>
                </c:pt>
                <c:pt idx="3">
                  <c:v>North</c:v>
                </c:pt>
                <c:pt idx="4">
                  <c:v>Northwest</c:v>
                </c:pt>
                <c:pt idx="5">
                  <c:v>South</c:v>
                </c:pt>
                <c:pt idx="6">
                  <c:v>West</c:v>
                </c:pt>
              </c:strCache>
            </c:strRef>
          </c:cat>
          <c:val>
            <c:numRef>
              <c:f>Region!$B$5:$B$12</c:f>
              <c:numCache>
                <c:formatCode>#,##0</c:formatCode>
                <c:ptCount val="7"/>
                <c:pt idx="0">
                  <c:v>25</c:v>
                </c:pt>
                <c:pt idx="1">
                  <c:v>86</c:v>
                </c:pt>
                <c:pt idx="2">
                  <c:v>21</c:v>
                </c:pt>
                <c:pt idx="3">
                  <c:v>34</c:v>
                </c:pt>
                <c:pt idx="4">
                  <c:v>21</c:v>
                </c:pt>
                <c:pt idx="5">
                  <c:v>33</c:v>
                </c:pt>
                <c:pt idx="6">
                  <c:v>27</c:v>
                </c:pt>
              </c:numCache>
            </c:numRef>
          </c:val>
          <c:extLst>
            <c:ext xmlns:c16="http://schemas.microsoft.com/office/drawing/2014/chart" uri="{C3380CC4-5D6E-409C-BE32-E72D297353CC}">
              <c16:uniqueId val="{00000000-34AB-4D24-B99E-77CAA12AF1A6}"/>
            </c:ext>
          </c:extLst>
        </c:ser>
        <c:ser>
          <c:idx val="1"/>
          <c:order val="1"/>
          <c:tx>
            <c:strRef>
              <c:f>Region!$C$3:$C$4</c:f>
              <c:strCache>
                <c:ptCount val="1"/>
                <c:pt idx="0">
                  <c:v>PT</c:v>
                </c:pt>
              </c:strCache>
            </c:strRef>
          </c:tx>
          <c:spPr>
            <a:solidFill>
              <a:schemeClr val="accent1">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Region!$A$5:$A$12</c:f>
              <c:strCache>
                <c:ptCount val="7"/>
                <c:pt idx="0">
                  <c:v>Central</c:v>
                </c:pt>
                <c:pt idx="1">
                  <c:v>East</c:v>
                </c:pt>
                <c:pt idx="2">
                  <c:v>Midwest</c:v>
                </c:pt>
                <c:pt idx="3">
                  <c:v>North</c:v>
                </c:pt>
                <c:pt idx="4">
                  <c:v>Northwest</c:v>
                </c:pt>
                <c:pt idx="5">
                  <c:v>South</c:v>
                </c:pt>
                <c:pt idx="6">
                  <c:v>West</c:v>
                </c:pt>
              </c:strCache>
            </c:strRef>
          </c:cat>
          <c:val>
            <c:numRef>
              <c:f>Region!$C$5:$C$12</c:f>
              <c:numCache>
                <c:formatCode>#,##0</c:formatCode>
                <c:ptCount val="7"/>
                <c:pt idx="0">
                  <c:v>50</c:v>
                </c:pt>
                <c:pt idx="1">
                  <c:v>27</c:v>
                </c:pt>
                <c:pt idx="2">
                  <c:v>41</c:v>
                </c:pt>
                <c:pt idx="3">
                  <c:v>90</c:v>
                </c:pt>
                <c:pt idx="4">
                  <c:v>73</c:v>
                </c:pt>
                <c:pt idx="5">
                  <c:v>81</c:v>
                </c:pt>
                <c:pt idx="6">
                  <c:v>41</c:v>
                </c:pt>
              </c:numCache>
            </c:numRef>
          </c:val>
          <c:extLst>
            <c:ext xmlns:c16="http://schemas.microsoft.com/office/drawing/2014/chart" uri="{C3380CC4-5D6E-409C-BE32-E72D297353CC}">
              <c16:uniqueId val="{00000001-34AB-4D24-B99E-77CAA12AF1A6}"/>
            </c:ext>
          </c:extLst>
        </c:ser>
        <c:dLbls>
          <c:dLblPos val="inEnd"/>
          <c:showLegendKey val="0"/>
          <c:showVal val="1"/>
          <c:showCatName val="0"/>
          <c:showSerName val="0"/>
          <c:showPercent val="0"/>
          <c:showBubbleSize val="0"/>
        </c:dLbls>
        <c:gapWidth val="82"/>
        <c:axId val="1986471695"/>
        <c:axId val="257594736"/>
      </c:barChart>
      <c:catAx>
        <c:axId val="198647169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7594736"/>
        <c:crosses val="autoZero"/>
        <c:auto val="1"/>
        <c:lblAlgn val="ctr"/>
        <c:lblOffset val="100"/>
        <c:noMultiLvlLbl val="0"/>
      </c:catAx>
      <c:valAx>
        <c:axId val="257594736"/>
        <c:scaling>
          <c:orientation val="minMax"/>
        </c:scaling>
        <c:delete val="1"/>
        <c:axPos val="b"/>
        <c:numFmt formatCode="#,##0" sourceLinked="1"/>
        <c:majorTickMark val="none"/>
        <c:minorTickMark val="none"/>
        <c:tickLblPos val="nextTo"/>
        <c:crossAx val="1986471695"/>
        <c:crosses val="autoZero"/>
        <c:crossBetween val="between"/>
      </c:valAx>
      <c:spPr>
        <a:noFill/>
        <a:ln>
          <a:noFill/>
        </a:ln>
        <a:effectLst/>
      </c:spPr>
    </c:plotArea>
    <c:legend>
      <c:legendPos val="t"/>
      <c:layout>
        <c:manualLayout>
          <c:xMode val="edge"/>
          <c:yMode val="edge"/>
          <c:x val="0.7822307524059493"/>
          <c:y val="3.7453703703703718E-2"/>
          <c:w val="0.16887160979877516"/>
          <c:h val="7.812554680664918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[Book1.xlsx]Headlines!PivotTable7</c:name>
    <c:fmtId val="2"/>
  </c:pivotSource>
  <c:chart>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pivotFmt>
      <c:pivotFmt>
        <c:idx val="2"/>
        <c:spPr>
          <a:solidFill>
            <a:schemeClr val="accent5"/>
          </a:solidFill>
          <a:ln>
            <a:noFill/>
          </a:ln>
          <a:effectLst/>
        </c:spPr>
        <c:marker>
          <c:symbol val="none"/>
        </c:marker>
      </c:pivotFmt>
      <c:pivotFmt>
        <c:idx val="3"/>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5"/>
          </a:solidFill>
          <a:ln>
            <a:noFill/>
          </a:ln>
          <a:effectLst/>
        </c:spPr>
      </c:pivotFmt>
      <c:pivotFmt>
        <c:idx val="6"/>
        <c:spPr>
          <a:solidFill>
            <a:schemeClr val="accent5"/>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
      </c:pivotFmt>
      <c:pivotFmt>
        <c:idx val="7"/>
        <c:spPr>
          <a:solidFill>
            <a:schemeClr val="accent5"/>
          </a:solidFill>
          <a:ln>
            <a:noFill/>
          </a:ln>
          <a:effectLst/>
        </c:spPr>
      </c:pivotFmt>
      <c:pivotFmt>
        <c:idx val="8"/>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2099552043627055E-2"/>
          <c:y val="4.9361822789171818E-3"/>
          <c:w val="0.97499999999999998"/>
          <c:h val="0.80187239752925621"/>
        </c:manualLayout>
      </c:layout>
      <c:barChart>
        <c:barDir val="col"/>
        <c:grouping val="clustered"/>
        <c:varyColors val="0"/>
        <c:ser>
          <c:idx val="0"/>
          <c:order val="0"/>
          <c:tx>
            <c:strRef>
              <c:f>Headlines!$C$15:$C$16</c:f>
              <c:strCache>
                <c:ptCount val="1"/>
                <c:pt idx="0">
                  <c:v>F</c:v>
                </c:pt>
              </c:strCache>
            </c:strRef>
          </c:tx>
          <c:spPr>
            <a:solidFill>
              <a:schemeClr val="accent5">
                <a:shade val="76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Headlines!$B$17:$B$20</c:f>
              <c:strCache>
                <c:ptCount val="3"/>
                <c:pt idx="0">
                  <c:v>&lt;30</c:v>
                </c:pt>
                <c:pt idx="1">
                  <c:v>30-49</c:v>
                </c:pt>
                <c:pt idx="2">
                  <c:v>50+</c:v>
                </c:pt>
              </c:strCache>
            </c:strRef>
          </c:cat>
          <c:val>
            <c:numRef>
              <c:f>Headlines!$C$17:$C$20</c:f>
              <c:numCache>
                <c:formatCode>#,##0</c:formatCode>
                <c:ptCount val="3"/>
                <c:pt idx="0">
                  <c:v>172</c:v>
                </c:pt>
                <c:pt idx="1">
                  <c:v>81</c:v>
                </c:pt>
                <c:pt idx="2">
                  <c:v>44</c:v>
                </c:pt>
              </c:numCache>
            </c:numRef>
          </c:val>
          <c:extLst>
            <c:ext xmlns:c16="http://schemas.microsoft.com/office/drawing/2014/chart" uri="{C3380CC4-5D6E-409C-BE32-E72D297353CC}">
              <c16:uniqueId val="{00000000-B14A-4D7D-AF6A-4A9384CBFA32}"/>
            </c:ext>
          </c:extLst>
        </c:ser>
        <c:ser>
          <c:idx val="1"/>
          <c:order val="1"/>
          <c:tx>
            <c:strRef>
              <c:f>Headlines!$D$15:$D$16</c:f>
              <c:strCache>
                <c:ptCount val="1"/>
                <c:pt idx="0">
                  <c:v>M</c:v>
                </c:pt>
              </c:strCache>
            </c:strRef>
          </c:tx>
          <c:spPr>
            <a:solidFill>
              <a:schemeClr val="accent5">
                <a:tint val="77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Headlines!$B$17:$B$20</c:f>
              <c:strCache>
                <c:ptCount val="3"/>
                <c:pt idx="0">
                  <c:v>&lt;30</c:v>
                </c:pt>
                <c:pt idx="1">
                  <c:v>30-49</c:v>
                </c:pt>
                <c:pt idx="2">
                  <c:v>50+</c:v>
                </c:pt>
              </c:strCache>
            </c:strRef>
          </c:cat>
          <c:val>
            <c:numRef>
              <c:f>Headlines!$D$17:$D$20</c:f>
              <c:numCache>
                <c:formatCode>#,##0</c:formatCode>
                <c:ptCount val="3"/>
                <c:pt idx="0">
                  <c:v>165</c:v>
                </c:pt>
                <c:pt idx="1">
                  <c:v>105</c:v>
                </c:pt>
                <c:pt idx="2">
                  <c:v>83</c:v>
                </c:pt>
              </c:numCache>
            </c:numRef>
          </c:val>
          <c:extLst>
            <c:ext xmlns:c16="http://schemas.microsoft.com/office/drawing/2014/chart" uri="{C3380CC4-5D6E-409C-BE32-E72D297353CC}">
              <c16:uniqueId val="{00000001-B14A-4D7D-AF6A-4A9384CBFA32}"/>
            </c:ext>
          </c:extLst>
        </c:ser>
        <c:dLbls>
          <c:dLblPos val="inEnd"/>
          <c:showLegendKey val="0"/>
          <c:showVal val="1"/>
          <c:showCatName val="0"/>
          <c:showSerName val="0"/>
          <c:showPercent val="0"/>
          <c:showBubbleSize val="0"/>
        </c:dLbls>
        <c:gapWidth val="27"/>
        <c:axId val="362235760"/>
        <c:axId val="373052240"/>
      </c:barChart>
      <c:catAx>
        <c:axId val="3622357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3052240"/>
        <c:crosses val="autoZero"/>
        <c:auto val="1"/>
        <c:lblAlgn val="ctr"/>
        <c:lblOffset val="100"/>
        <c:noMultiLvlLbl val="0"/>
      </c:catAx>
      <c:valAx>
        <c:axId val="373052240"/>
        <c:scaling>
          <c:orientation val="minMax"/>
        </c:scaling>
        <c:delete val="1"/>
        <c:axPos val="l"/>
        <c:numFmt formatCode="#,##0" sourceLinked="1"/>
        <c:majorTickMark val="none"/>
        <c:minorTickMark val="none"/>
        <c:tickLblPos val="nextTo"/>
        <c:crossAx val="362235760"/>
        <c:crosses val="autoZero"/>
        <c:crossBetween val="between"/>
      </c:valAx>
      <c:spPr>
        <a:noFill/>
        <a:ln>
          <a:noFill/>
        </a:ln>
        <a:effectLst/>
      </c:spPr>
    </c:plotArea>
    <c:legend>
      <c:legendPos val="t"/>
      <c:layout>
        <c:manualLayout>
          <c:xMode val="edge"/>
          <c:yMode val="edge"/>
          <c:x val="0.75165669662316947"/>
          <c:y val="5.7752704536154997E-2"/>
          <c:w val="0.17890097660053977"/>
          <c:h val="0.1351056689374959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[Book1.xlsx]Separation!PivotTable3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Separation</a:t>
            </a:r>
          </a:p>
        </c:rich>
      </c:tx>
      <c:layout>
        <c:manualLayout>
          <c:xMode val="edge"/>
          <c:yMode val="edge"/>
          <c:x val="6.2423087525018288E-2"/>
          <c:y val="3.735779222522907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dLbl>
          <c:idx val="0"/>
          <c:layout>
            <c:manualLayout>
              <c:x val="-1.3952147296460265E-17"/>
              <c:y val="-3.7501752888910195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5"/>
          </a:solidFill>
          <a:ln>
            <a:noFill/>
          </a:ln>
          <a:effectLst/>
        </c:spPr>
        <c:dLbl>
          <c:idx val="0"/>
          <c:layout>
            <c:manualLayout>
              <c:x val="-1.3952147296460265E-17"/>
              <c:y val="-3.7501752888910195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5"/>
          </a:solidFill>
          <a:ln>
            <a:noFill/>
          </a:ln>
          <a:effectLst/>
        </c:spPr>
        <c:dLbl>
          <c:idx val="0"/>
          <c:layout>
            <c:manualLayout>
              <c:x val="-1.3952147296460265E-17"/>
              <c:y val="-3.7501752888910195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2276513381032845E-2"/>
          <c:y val="0.16159223352035101"/>
          <c:w val="0.98772348661896714"/>
          <c:h val="0.71734703353580109"/>
        </c:manualLayout>
      </c:layout>
      <c:barChart>
        <c:barDir val="col"/>
        <c:grouping val="clustered"/>
        <c:varyColors val="0"/>
        <c:ser>
          <c:idx val="0"/>
          <c:order val="0"/>
          <c:tx>
            <c:strRef>
              <c:f>Separation!$B$2</c:f>
              <c:strCache>
                <c:ptCount val="1"/>
                <c:pt idx="0">
                  <c:v> BadHires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Separation!$A$3:$A$7</c:f>
              <c:strCache>
                <c:ptCount val="4"/>
                <c:pt idx="0">
                  <c:v>2015</c:v>
                </c:pt>
                <c:pt idx="1">
                  <c:v>2016</c:v>
                </c:pt>
                <c:pt idx="2">
                  <c:v>2017</c:v>
                </c:pt>
                <c:pt idx="3">
                  <c:v>2018</c:v>
                </c:pt>
              </c:strCache>
            </c:strRef>
          </c:cat>
          <c:val>
            <c:numRef>
              <c:f>Separation!$B$3:$B$7</c:f>
              <c:numCache>
                <c:formatCode>General</c:formatCode>
                <c:ptCount val="4"/>
                <c:pt idx="0">
                  <c:v>11</c:v>
                </c:pt>
                <c:pt idx="1">
                  <c:v>92</c:v>
                </c:pt>
                <c:pt idx="2">
                  <c:v>400</c:v>
                </c:pt>
                <c:pt idx="3">
                  <c:v>676</c:v>
                </c:pt>
              </c:numCache>
            </c:numRef>
          </c:val>
          <c:extLst>
            <c:ext xmlns:c16="http://schemas.microsoft.com/office/drawing/2014/chart" uri="{C3380CC4-5D6E-409C-BE32-E72D297353CC}">
              <c16:uniqueId val="{00000000-EFA6-4BA8-B8C3-C81B91BF3D2A}"/>
            </c:ext>
          </c:extLst>
        </c:ser>
        <c:ser>
          <c:idx val="1"/>
          <c:order val="1"/>
          <c:tx>
            <c:strRef>
              <c:f>Separation!$C$2</c:f>
              <c:strCache>
                <c:ptCount val="1"/>
                <c:pt idx="0">
                  <c:v>Separations</c:v>
                </c:pt>
              </c:strCache>
            </c:strRef>
          </c:tx>
          <c:spPr>
            <a:solidFill>
              <a:schemeClr val="accent5"/>
            </a:solidFill>
            <a:ln>
              <a:noFill/>
            </a:ln>
            <a:effectLst/>
          </c:spPr>
          <c:invertIfNegative val="0"/>
          <c:dLbls>
            <c:dLbl>
              <c:idx val="0"/>
              <c:layout>
                <c:manualLayout>
                  <c:x val="-1.3952147296460265E-17"/>
                  <c:y val="-3.7501752888910195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EFA6-4BA8-B8C3-C81B91BF3D2A}"/>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2"/>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Separation!$A$3:$A$7</c:f>
              <c:strCache>
                <c:ptCount val="4"/>
                <c:pt idx="0">
                  <c:v>2015</c:v>
                </c:pt>
                <c:pt idx="1">
                  <c:v>2016</c:v>
                </c:pt>
                <c:pt idx="2">
                  <c:v>2017</c:v>
                </c:pt>
                <c:pt idx="3">
                  <c:v>2018</c:v>
                </c:pt>
              </c:strCache>
            </c:strRef>
          </c:cat>
          <c:val>
            <c:numRef>
              <c:f>Separation!$C$3:$C$7</c:f>
              <c:numCache>
                <c:formatCode>#,##0</c:formatCode>
                <c:ptCount val="4"/>
                <c:pt idx="0">
                  <c:v>11</c:v>
                </c:pt>
                <c:pt idx="1">
                  <c:v>76</c:v>
                </c:pt>
                <c:pt idx="2">
                  <c:v>190</c:v>
                </c:pt>
                <c:pt idx="3">
                  <c:v>322</c:v>
                </c:pt>
              </c:numCache>
            </c:numRef>
          </c:val>
          <c:extLst>
            <c:ext xmlns:c16="http://schemas.microsoft.com/office/drawing/2014/chart" uri="{C3380CC4-5D6E-409C-BE32-E72D297353CC}">
              <c16:uniqueId val="{00000002-EFA6-4BA8-B8C3-C81B91BF3D2A}"/>
            </c:ext>
          </c:extLst>
        </c:ser>
        <c:dLbls>
          <c:dLblPos val="inEnd"/>
          <c:showLegendKey val="0"/>
          <c:showVal val="1"/>
          <c:showCatName val="0"/>
          <c:showSerName val="0"/>
          <c:showPercent val="0"/>
          <c:showBubbleSize val="0"/>
        </c:dLbls>
        <c:gapWidth val="57"/>
        <c:overlap val="100"/>
        <c:axId val="257138064"/>
        <c:axId val="2147064671"/>
      </c:barChart>
      <c:catAx>
        <c:axId val="2571380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7064671"/>
        <c:crosses val="autoZero"/>
        <c:auto val="1"/>
        <c:lblAlgn val="ctr"/>
        <c:lblOffset val="100"/>
        <c:noMultiLvlLbl val="0"/>
      </c:catAx>
      <c:valAx>
        <c:axId val="2147064671"/>
        <c:scaling>
          <c:orientation val="minMax"/>
        </c:scaling>
        <c:delete val="1"/>
        <c:axPos val="l"/>
        <c:numFmt formatCode="General" sourceLinked="1"/>
        <c:majorTickMark val="none"/>
        <c:minorTickMark val="none"/>
        <c:tickLblPos val="nextTo"/>
        <c:crossAx val="257138064"/>
        <c:crosses val="autoZero"/>
        <c:crossBetween val="between"/>
      </c:valAx>
      <c:spPr>
        <a:noFill/>
        <a:ln>
          <a:noFill/>
        </a:ln>
        <a:effectLst/>
      </c:spPr>
    </c:plotArea>
    <c:legend>
      <c:legendPos val="t"/>
      <c:layout>
        <c:manualLayout>
          <c:xMode val="edge"/>
          <c:yMode val="edge"/>
          <c:x val="1.4774625774517909E-2"/>
          <c:y val="0.16576772058801592"/>
          <c:w val="0.35701674277016743"/>
          <c:h val="0.1557139703008404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[Book1.xlsx]Term Region!PivotTable3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Termination</a:t>
            </a:r>
            <a:r>
              <a:rPr lang="en-US" baseline="0"/>
              <a:t> Reason</a:t>
            </a:r>
            <a:endParaRPr lang="en-US"/>
          </a:p>
        </c:rich>
      </c:tx>
      <c:layout>
        <c:manualLayout>
          <c:xMode val="edge"/>
          <c:yMode val="edge"/>
          <c:x val="2.9142757155355581E-2"/>
          <c:y val="4.14507772020725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dLbl>
          <c:idx val="0"/>
          <c:layout>
            <c:manualLayout>
              <c:x val="-1.3952147296460265E-17"/>
              <c:y val="-3.7501752888910195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dLbl>
          <c:idx val="0"/>
          <c:layout>
            <c:manualLayout>
              <c:x val="-1.3952147296460265E-17"/>
              <c:y val="-3.7501752888910195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5">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5">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5">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2276513381032845E-2"/>
          <c:y val="0.16159223352035101"/>
          <c:w val="0.98772348661896714"/>
          <c:h val="0.71734703353580109"/>
        </c:manualLayout>
      </c:layout>
      <c:barChart>
        <c:barDir val="col"/>
        <c:grouping val="clustered"/>
        <c:varyColors val="0"/>
        <c:ser>
          <c:idx val="0"/>
          <c:order val="0"/>
          <c:tx>
            <c:strRef>
              <c:f>'Term Region'!$B$2:$B$3</c:f>
              <c:strCache>
                <c:ptCount val="1"/>
                <c:pt idx="0">
                  <c:v>Involuntary</c:v>
                </c:pt>
              </c:strCache>
            </c:strRef>
          </c:tx>
          <c:spPr>
            <a:solidFill>
              <a:schemeClr val="accent5">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'Term Region'!$A$4:$A$8</c:f>
              <c:strCache>
                <c:ptCount val="4"/>
                <c:pt idx="0">
                  <c:v>2015</c:v>
                </c:pt>
                <c:pt idx="1">
                  <c:v>2016</c:v>
                </c:pt>
                <c:pt idx="2">
                  <c:v>2017</c:v>
                </c:pt>
                <c:pt idx="3">
                  <c:v>2018</c:v>
                </c:pt>
              </c:strCache>
            </c:strRef>
          </c:cat>
          <c:val>
            <c:numRef>
              <c:f>'Term Region'!$B$4:$B$8</c:f>
              <c:numCache>
                <c:formatCode>#,##0</c:formatCode>
                <c:ptCount val="4"/>
                <c:pt idx="0">
                  <c:v>11</c:v>
                </c:pt>
                <c:pt idx="1">
                  <c:v>65</c:v>
                </c:pt>
                <c:pt idx="2">
                  <c:v>35</c:v>
                </c:pt>
                <c:pt idx="3">
                  <c:v>76</c:v>
                </c:pt>
              </c:numCache>
            </c:numRef>
          </c:val>
          <c:extLst>
            <c:ext xmlns:c16="http://schemas.microsoft.com/office/drawing/2014/chart" uri="{C3380CC4-5D6E-409C-BE32-E72D297353CC}">
              <c16:uniqueId val="{00000000-74C3-432A-8FB1-04E7DAC2B6C8}"/>
            </c:ext>
          </c:extLst>
        </c:ser>
        <c:ser>
          <c:idx val="1"/>
          <c:order val="1"/>
          <c:tx>
            <c:strRef>
              <c:f>'Term Region'!$C$2:$C$3</c:f>
              <c:strCache>
                <c:ptCount val="1"/>
                <c:pt idx="0">
                  <c:v>Voluntary</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'Term Region'!$A$4:$A$8</c:f>
              <c:strCache>
                <c:ptCount val="4"/>
                <c:pt idx="0">
                  <c:v>2015</c:v>
                </c:pt>
                <c:pt idx="1">
                  <c:v>2016</c:v>
                </c:pt>
                <c:pt idx="2">
                  <c:v>2017</c:v>
                </c:pt>
                <c:pt idx="3">
                  <c:v>2018</c:v>
                </c:pt>
              </c:strCache>
            </c:strRef>
          </c:cat>
          <c:val>
            <c:numRef>
              <c:f>'Term Region'!$C$4:$C$8</c:f>
              <c:numCache>
                <c:formatCode>#,##0</c:formatCode>
                <c:ptCount val="4"/>
                <c:pt idx="1">
                  <c:v>11</c:v>
                </c:pt>
                <c:pt idx="2">
                  <c:v>155</c:v>
                </c:pt>
                <c:pt idx="3">
                  <c:v>246</c:v>
                </c:pt>
              </c:numCache>
            </c:numRef>
          </c:val>
          <c:extLst>
            <c:ext xmlns:c16="http://schemas.microsoft.com/office/drawing/2014/chart" uri="{C3380CC4-5D6E-409C-BE32-E72D297353CC}">
              <c16:uniqueId val="{00000001-74C3-432A-8FB1-04E7DAC2B6C8}"/>
            </c:ext>
          </c:extLst>
        </c:ser>
        <c:dLbls>
          <c:dLblPos val="outEnd"/>
          <c:showLegendKey val="0"/>
          <c:showVal val="1"/>
          <c:showCatName val="0"/>
          <c:showSerName val="0"/>
          <c:showPercent val="0"/>
          <c:showBubbleSize val="0"/>
        </c:dLbls>
        <c:gapWidth val="57"/>
        <c:axId val="257138064"/>
        <c:axId val="2147064671"/>
      </c:barChart>
      <c:catAx>
        <c:axId val="2571380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7064671"/>
        <c:crosses val="autoZero"/>
        <c:auto val="1"/>
        <c:lblAlgn val="ctr"/>
        <c:lblOffset val="100"/>
        <c:noMultiLvlLbl val="0"/>
      </c:catAx>
      <c:valAx>
        <c:axId val="2147064671"/>
        <c:scaling>
          <c:orientation val="minMax"/>
        </c:scaling>
        <c:delete val="1"/>
        <c:axPos val="l"/>
        <c:numFmt formatCode="#,##0" sourceLinked="1"/>
        <c:majorTickMark val="none"/>
        <c:minorTickMark val="none"/>
        <c:tickLblPos val="nextTo"/>
        <c:crossAx val="257138064"/>
        <c:crosses val="autoZero"/>
        <c:crossBetween val="between"/>
      </c:valAx>
      <c:spPr>
        <a:noFill/>
        <a:ln>
          <a:noFill/>
        </a:ln>
        <a:effectLst/>
      </c:spPr>
    </c:plotArea>
    <c:legend>
      <c:legendPos val="t"/>
      <c:layout>
        <c:manualLayout>
          <c:xMode val="edge"/>
          <c:yMode val="edge"/>
          <c:x val="0"/>
          <c:y val="4.453148940138831E-3"/>
          <c:w val="0.22368543932008494"/>
          <c:h val="0.3113375866805784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[Book1.xlsx]Ethnic Group!PivotTable1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Active join by Ethnic group</a:t>
            </a:r>
          </a:p>
        </c:rich>
      </c:tx>
      <c:layout>
        <c:manualLayout>
          <c:xMode val="edge"/>
          <c:yMode val="edge"/>
          <c:x val="1.8044766876050604E-2"/>
          <c:y val="1.1041193072623242E-2"/>
        </c:manualLayout>
      </c:layout>
      <c:overlay val="0"/>
      <c:spPr>
        <a:noFill/>
        <a:ln>
          <a:noFill/>
        </a:ln>
        <a:effectLst/>
      </c:sp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5">
              <a:lumMod val="75000"/>
            </a:schemeClr>
          </a:solidFill>
          <a:ln>
            <a:noFill/>
          </a:ln>
          <a:effectLst/>
        </c:spPr>
        <c:marker>
          <c:symbol val="none"/>
        </c:marker>
      </c:pivotFmt>
      <c:pivotFmt>
        <c:idx val="3"/>
        <c:spPr>
          <a:solidFill>
            <a:schemeClr val="accent5"/>
          </a:solidFill>
          <a:ln>
            <a:noFill/>
          </a:ln>
          <a:effectLst/>
        </c:spPr>
        <c:marker>
          <c:symbol val="none"/>
        </c:marker>
      </c:pivotFmt>
      <c:pivotFmt>
        <c:idx val="4"/>
        <c:spPr>
          <a:solidFill>
            <a:schemeClr val="accent5">
              <a:lumMod val="75000"/>
            </a:schemeClr>
          </a:solidFill>
          <a:ln>
            <a:noFill/>
          </a:ln>
          <a:effectLst/>
        </c:spPr>
        <c:marker>
          <c:symbol val="none"/>
        </c:marker>
      </c:pivotFmt>
      <c:pivotFmt>
        <c:idx val="5"/>
        <c:spPr>
          <a:solidFill>
            <a:schemeClr val="accent5"/>
          </a:solidFill>
          <a:ln>
            <a:noFill/>
          </a:ln>
          <a:effectLst/>
        </c:spPr>
        <c:marker>
          <c:symbol val="none"/>
        </c:marker>
      </c:pivotFmt>
      <c:pivotFmt>
        <c:idx val="6"/>
        <c:spPr>
          <a:solidFill>
            <a:schemeClr val="accent5">
              <a:lumMod val="75000"/>
            </a:schemeClr>
          </a:solidFill>
          <a:ln>
            <a:noFill/>
          </a:ln>
          <a:effectLst/>
        </c:spPr>
        <c:marker>
          <c:symbol val="none"/>
        </c:marker>
      </c:pivotFmt>
      <c:pivotFmt>
        <c:idx val="7"/>
        <c:spPr>
          <a:solidFill>
            <a:schemeClr val="accent5"/>
          </a:solidFill>
          <a:ln>
            <a:noFill/>
          </a:ln>
          <a:effectLst/>
        </c:spPr>
        <c:marker>
          <c:symbol val="none"/>
        </c:marker>
      </c:pivotFmt>
      <c:pivotFmt>
        <c:idx val="8"/>
        <c:spPr>
          <a:solidFill>
            <a:schemeClr val="accent5">
              <a:lumMod val="75000"/>
            </a:schemeClr>
          </a:solidFill>
          <a:ln>
            <a:noFill/>
          </a:ln>
          <a:effectLst/>
        </c:spPr>
        <c:marker>
          <c:symbol val="none"/>
        </c:marker>
      </c:pivotFmt>
      <c:pivotFmt>
        <c:idx val="9"/>
        <c:spPr>
          <a:solidFill>
            <a:schemeClr val="accent5"/>
          </a:solidFill>
          <a:ln>
            <a:noFill/>
          </a:ln>
          <a:effectLst/>
        </c:spPr>
        <c:marker>
          <c:symbol val="none"/>
        </c:marker>
      </c:pivotFmt>
      <c:pivotFmt>
        <c:idx val="10"/>
        <c:spPr>
          <a:solidFill>
            <a:schemeClr val="accent5">
              <a:lumMod val="75000"/>
            </a:schemeClr>
          </a:solidFill>
          <a:ln>
            <a:noFill/>
          </a:ln>
          <a:effectLst/>
        </c:spPr>
        <c:marker>
          <c:symbol val="none"/>
        </c:marker>
      </c:pivotFmt>
      <c:pivotFmt>
        <c:idx val="11"/>
        <c:spPr>
          <a:solidFill>
            <a:schemeClr val="accent5"/>
          </a:solidFill>
          <a:ln>
            <a:noFill/>
          </a:ln>
          <a:effectLst/>
        </c:spPr>
        <c:marker>
          <c:symbol val="none"/>
        </c:marker>
      </c:pivotFmt>
    </c:pivotFmts>
    <c:plotArea>
      <c:layout>
        <c:manualLayout>
          <c:layoutTarget val="inner"/>
          <c:xMode val="edge"/>
          <c:yMode val="edge"/>
          <c:x val="6.6580927384076991E-2"/>
          <c:y val="0.15238383904940753"/>
          <c:w val="0.90286351706036749"/>
          <c:h val="0.63062014737697525"/>
        </c:manualLayout>
      </c:layout>
      <c:barChart>
        <c:barDir val="col"/>
        <c:grouping val="clustered"/>
        <c:varyColors val="0"/>
        <c:ser>
          <c:idx val="0"/>
          <c:order val="0"/>
          <c:tx>
            <c:strRef>
              <c:f>'Ethnic Group'!$B$3:$B$4</c:f>
              <c:strCache>
                <c:ptCount val="1"/>
                <c:pt idx="0">
                  <c:v>FT</c:v>
                </c:pt>
              </c:strCache>
            </c:strRef>
          </c:tx>
          <c:spPr>
            <a:solidFill>
              <a:schemeClr val="accent5">
                <a:lumMod val="75000"/>
              </a:schemeClr>
            </a:solidFill>
            <a:ln>
              <a:noFill/>
            </a:ln>
            <a:effectLst/>
          </c:spPr>
          <c:invertIfNegative val="0"/>
          <c:cat>
            <c:multiLvlStrRef>
              <c:f>'Ethnic Group'!$A$5:$A$26</c:f>
              <c:multiLvlStrCache>
                <c:ptCount val="14"/>
                <c:lvl>
                  <c:pt idx="0">
                    <c:v>F</c:v>
                  </c:pt>
                  <c:pt idx="1">
                    <c:v>M</c:v>
                  </c:pt>
                  <c:pt idx="2">
                    <c:v>F</c:v>
                  </c:pt>
                  <c:pt idx="3">
                    <c:v>M</c:v>
                  </c:pt>
                  <c:pt idx="4">
                    <c:v>F</c:v>
                  </c:pt>
                  <c:pt idx="5">
                    <c:v>M</c:v>
                  </c:pt>
                  <c:pt idx="6">
                    <c:v>F</c:v>
                  </c:pt>
                  <c:pt idx="7">
                    <c:v>M</c:v>
                  </c:pt>
                  <c:pt idx="8">
                    <c:v>F</c:v>
                  </c:pt>
                  <c:pt idx="9">
                    <c:v>M</c:v>
                  </c:pt>
                  <c:pt idx="10">
                    <c:v>F</c:v>
                  </c:pt>
                  <c:pt idx="11">
                    <c:v>M</c:v>
                  </c:pt>
                  <c:pt idx="12">
                    <c:v>F</c:v>
                  </c:pt>
                  <c:pt idx="13">
                    <c:v>M</c:v>
                  </c:pt>
                </c:lvl>
                <c:lvl>
                  <c:pt idx="0">
                    <c:v>Group A</c:v>
                  </c:pt>
                  <c:pt idx="2">
                    <c:v>Group B</c:v>
                  </c:pt>
                  <c:pt idx="4">
                    <c:v>Group C</c:v>
                  </c:pt>
                  <c:pt idx="6">
                    <c:v>Group D</c:v>
                  </c:pt>
                  <c:pt idx="8">
                    <c:v>Group E</c:v>
                  </c:pt>
                  <c:pt idx="10">
                    <c:v>Group F</c:v>
                  </c:pt>
                  <c:pt idx="12">
                    <c:v>Group G</c:v>
                  </c:pt>
                </c:lvl>
              </c:multiLvlStrCache>
            </c:multiLvlStrRef>
          </c:cat>
          <c:val>
            <c:numRef>
              <c:f>'Ethnic Group'!$B$5:$B$26</c:f>
              <c:numCache>
                <c:formatCode>#,##0</c:formatCode>
                <c:ptCount val="14"/>
                <c:pt idx="0">
                  <c:v>20</c:v>
                </c:pt>
                <c:pt idx="1">
                  <c:v>14</c:v>
                </c:pt>
                <c:pt idx="2">
                  <c:v>25</c:v>
                </c:pt>
                <c:pt idx="3">
                  <c:v>15</c:v>
                </c:pt>
                <c:pt idx="4">
                  <c:v>14</c:v>
                </c:pt>
                <c:pt idx="5">
                  <c:v>11</c:v>
                </c:pt>
                <c:pt idx="6">
                  <c:v>19</c:v>
                </c:pt>
                <c:pt idx="7">
                  <c:v>13</c:v>
                </c:pt>
                <c:pt idx="8">
                  <c:v>27</c:v>
                </c:pt>
                <c:pt idx="9">
                  <c:v>13</c:v>
                </c:pt>
                <c:pt idx="10">
                  <c:v>23</c:v>
                </c:pt>
                <c:pt idx="11">
                  <c:v>14</c:v>
                </c:pt>
                <c:pt idx="12">
                  <c:v>21</c:v>
                </c:pt>
                <c:pt idx="13">
                  <c:v>18</c:v>
                </c:pt>
              </c:numCache>
            </c:numRef>
          </c:val>
          <c:extLst>
            <c:ext xmlns:c16="http://schemas.microsoft.com/office/drawing/2014/chart" uri="{C3380CC4-5D6E-409C-BE32-E72D297353CC}">
              <c16:uniqueId val="{00000003-1CC2-40C6-A045-C0134645A2F3}"/>
            </c:ext>
          </c:extLst>
        </c:ser>
        <c:ser>
          <c:idx val="1"/>
          <c:order val="1"/>
          <c:tx>
            <c:strRef>
              <c:f>'Ethnic Group'!$C$3:$C$4</c:f>
              <c:strCache>
                <c:ptCount val="1"/>
                <c:pt idx="0">
                  <c:v>PT</c:v>
                </c:pt>
              </c:strCache>
            </c:strRef>
          </c:tx>
          <c:spPr>
            <a:solidFill>
              <a:schemeClr val="accent5"/>
            </a:solidFill>
            <a:ln>
              <a:noFill/>
            </a:ln>
            <a:effectLst/>
          </c:spPr>
          <c:invertIfNegative val="0"/>
          <c:cat>
            <c:multiLvlStrRef>
              <c:f>'Ethnic Group'!$A$5:$A$26</c:f>
              <c:multiLvlStrCache>
                <c:ptCount val="14"/>
                <c:lvl>
                  <c:pt idx="0">
                    <c:v>F</c:v>
                  </c:pt>
                  <c:pt idx="1">
                    <c:v>M</c:v>
                  </c:pt>
                  <c:pt idx="2">
                    <c:v>F</c:v>
                  </c:pt>
                  <c:pt idx="3">
                    <c:v>M</c:v>
                  </c:pt>
                  <c:pt idx="4">
                    <c:v>F</c:v>
                  </c:pt>
                  <c:pt idx="5">
                    <c:v>M</c:v>
                  </c:pt>
                  <c:pt idx="6">
                    <c:v>F</c:v>
                  </c:pt>
                  <c:pt idx="7">
                    <c:v>M</c:v>
                  </c:pt>
                  <c:pt idx="8">
                    <c:v>F</c:v>
                  </c:pt>
                  <c:pt idx="9">
                    <c:v>M</c:v>
                  </c:pt>
                  <c:pt idx="10">
                    <c:v>F</c:v>
                  </c:pt>
                  <c:pt idx="11">
                    <c:v>M</c:v>
                  </c:pt>
                  <c:pt idx="12">
                    <c:v>F</c:v>
                  </c:pt>
                  <c:pt idx="13">
                    <c:v>M</c:v>
                  </c:pt>
                </c:lvl>
                <c:lvl>
                  <c:pt idx="0">
                    <c:v>Group A</c:v>
                  </c:pt>
                  <c:pt idx="2">
                    <c:v>Group B</c:v>
                  </c:pt>
                  <c:pt idx="4">
                    <c:v>Group C</c:v>
                  </c:pt>
                  <c:pt idx="6">
                    <c:v>Group D</c:v>
                  </c:pt>
                  <c:pt idx="8">
                    <c:v>Group E</c:v>
                  </c:pt>
                  <c:pt idx="10">
                    <c:v>Group F</c:v>
                  </c:pt>
                  <c:pt idx="12">
                    <c:v>Group G</c:v>
                  </c:pt>
                </c:lvl>
              </c:multiLvlStrCache>
            </c:multiLvlStrRef>
          </c:cat>
          <c:val>
            <c:numRef>
              <c:f>'Ethnic Group'!$C$5:$C$26</c:f>
              <c:numCache>
                <c:formatCode>#,##0</c:formatCode>
                <c:ptCount val="14"/>
                <c:pt idx="0">
                  <c:v>25</c:v>
                </c:pt>
                <c:pt idx="1">
                  <c:v>35</c:v>
                </c:pt>
                <c:pt idx="2">
                  <c:v>17</c:v>
                </c:pt>
                <c:pt idx="3">
                  <c:v>35</c:v>
                </c:pt>
                <c:pt idx="4">
                  <c:v>16</c:v>
                </c:pt>
                <c:pt idx="5">
                  <c:v>50</c:v>
                </c:pt>
                <c:pt idx="6">
                  <c:v>24</c:v>
                </c:pt>
                <c:pt idx="7">
                  <c:v>35</c:v>
                </c:pt>
                <c:pt idx="8">
                  <c:v>22</c:v>
                </c:pt>
                <c:pt idx="9">
                  <c:v>30</c:v>
                </c:pt>
                <c:pt idx="10">
                  <c:v>25</c:v>
                </c:pt>
                <c:pt idx="11">
                  <c:v>40</c:v>
                </c:pt>
                <c:pt idx="12">
                  <c:v>19</c:v>
                </c:pt>
                <c:pt idx="13">
                  <c:v>30</c:v>
                </c:pt>
              </c:numCache>
            </c:numRef>
          </c:val>
          <c:extLst>
            <c:ext xmlns:c16="http://schemas.microsoft.com/office/drawing/2014/chart" uri="{C3380CC4-5D6E-409C-BE32-E72D297353CC}">
              <c16:uniqueId val="{00000005-1CC2-40C6-A045-C0134645A2F3}"/>
            </c:ext>
          </c:extLst>
        </c:ser>
        <c:dLbls>
          <c:showLegendKey val="0"/>
          <c:showVal val="0"/>
          <c:showCatName val="0"/>
          <c:showSerName val="0"/>
          <c:showPercent val="0"/>
          <c:showBubbleSize val="0"/>
        </c:dLbls>
        <c:gapWidth val="219"/>
        <c:overlap val="-27"/>
        <c:axId val="1974489375"/>
        <c:axId val="1925301887"/>
      </c:barChart>
      <c:catAx>
        <c:axId val="19744893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5301887"/>
        <c:crosses val="autoZero"/>
        <c:auto val="1"/>
        <c:lblAlgn val="ctr"/>
        <c:lblOffset val="100"/>
        <c:noMultiLvlLbl val="0"/>
      </c:catAx>
      <c:valAx>
        <c:axId val="1925301887"/>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4489375"/>
        <c:crosses val="autoZero"/>
        <c:crossBetween val="between"/>
      </c:valAx>
    </c:plotArea>
    <c:legend>
      <c:legendPos val="t"/>
      <c:layout>
        <c:manualLayout>
          <c:xMode val="edge"/>
          <c:yMode val="edge"/>
          <c:x val="0.85445297462817149"/>
          <c:y val="2.356481481481483E-2"/>
          <c:w val="0.10114315674974882"/>
          <c:h val="7.812554680664918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[Book1.xlsx]Ethnic Group!PivotTable1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Active join by Ethnic group</a:t>
            </a:r>
          </a:p>
        </c:rich>
      </c:tx>
      <c:layout>
        <c:manualLayout>
          <c:xMode val="edge"/>
          <c:yMode val="edge"/>
          <c:x val="2.0541557305336827E-2"/>
          <c:y val="2.7777777777777776E-2"/>
        </c:manualLayout>
      </c:layout>
      <c:overlay val="0"/>
      <c:spPr>
        <a:noFill/>
        <a:ln>
          <a:noFill/>
        </a:ln>
        <a:effectLst/>
      </c:sp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5">
              <a:lumMod val="75000"/>
            </a:schemeClr>
          </a:solidFill>
          <a:ln>
            <a:noFill/>
          </a:ln>
          <a:effectLst/>
        </c:spPr>
        <c:marker>
          <c:symbol val="none"/>
        </c:marker>
      </c:pivotFmt>
      <c:pivotFmt>
        <c:idx val="3"/>
        <c:spPr>
          <a:solidFill>
            <a:schemeClr val="accent5"/>
          </a:solidFill>
          <a:ln>
            <a:noFill/>
          </a:ln>
          <a:effectLst/>
        </c:spPr>
        <c:marker>
          <c:symbol val="none"/>
        </c:marker>
      </c:pivotFmt>
      <c:pivotFmt>
        <c:idx val="4"/>
        <c:spPr>
          <a:solidFill>
            <a:schemeClr val="accent5">
              <a:lumMod val="75000"/>
            </a:schemeClr>
          </a:solidFill>
          <a:ln>
            <a:noFill/>
          </a:ln>
          <a:effectLst/>
        </c:spPr>
        <c:marker>
          <c:symbol val="none"/>
        </c:marker>
      </c:pivotFmt>
      <c:pivotFmt>
        <c:idx val="5"/>
        <c:spPr>
          <a:solidFill>
            <a:schemeClr val="accent5"/>
          </a:solidFill>
          <a:ln>
            <a:noFill/>
          </a:ln>
          <a:effectLst/>
        </c:spPr>
        <c:marker>
          <c:symbol val="none"/>
        </c:marker>
      </c:pivotFmt>
      <c:pivotFmt>
        <c:idx val="6"/>
        <c:spPr>
          <a:solidFill>
            <a:schemeClr val="accent5">
              <a:lumMod val="75000"/>
            </a:schemeClr>
          </a:solidFill>
          <a:ln>
            <a:noFill/>
          </a:ln>
          <a:effectLst/>
        </c:spPr>
        <c:marker>
          <c:symbol val="none"/>
        </c:marker>
      </c:pivotFmt>
      <c:pivotFmt>
        <c:idx val="7"/>
        <c:spPr>
          <a:solidFill>
            <a:schemeClr val="accent5"/>
          </a:solidFill>
          <a:ln>
            <a:noFill/>
          </a:ln>
          <a:effectLst/>
        </c:spPr>
        <c:marker>
          <c:symbol val="none"/>
        </c:marker>
      </c:pivotFmt>
      <c:pivotFmt>
        <c:idx val="8"/>
        <c:spPr>
          <a:solidFill>
            <a:schemeClr val="accent5">
              <a:lumMod val="75000"/>
            </a:schemeClr>
          </a:solidFill>
          <a:ln>
            <a:noFill/>
          </a:ln>
          <a:effectLst/>
        </c:spPr>
        <c:marker>
          <c:symbol val="none"/>
        </c:marker>
      </c:pivotFmt>
      <c:pivotFmt>
        <c:idx val="9"/>
        <c:spPr>
          <a:solidFill>
            <a:schemeClr val="accent5"/>
          </a:solidFill>
          <a:ln>
            <a:noFill/>
          </a:ln>
          <a:effectLst/>
        </c:spPr>
        <c:marker>
          <c:symbol val="none"/>
        </c:marker>
      </c:pivotFmt>
    </c:pivotFmts>
    <c:plotArea>
      <c:layout>
        <c:manualLayout>
          <c:layoutTarget val="inner"/>
          <c:xMode val="edge"/>
          <c:yMode val="edge"/>
          <c:x val="6.6580927384076991E-2"/>
          <c:y val="0.20817184310294545"/>
          <c:w val="0.90286351706036749"/>
          <c:h val="0.60712197433654125"/>
        </c:manualLayout>
      </c:layout>
      <c:barChart>
        <c:barDir val="col"/>
        <c:grouping val="clustered"/>
        <c:varyColors val="0"/>
        <c:ser>
          <c:idx val="0"/>
          <c:order val="0"/>
          <c:tx>
            <c:strRef>
              <c:f>'Ethnic Group'!$B$3:$B$4</c:f>
              <c:strCache>
                <c:ptCount val="1"/>
                <c:pt idx="0">
                  <c:v>FT</c:v>
                </c:pt>
              </c:strCache>
            </c:strRef>
          </c:tx>
          <c:spPr>
            <a:solidFill>
              <a:schemeClr val="accent5">
                <a:lumMod val="75000"/>
              </a:schemeClr>
            </a:solidFill>
            <a:ln>
              <a:noFill/>
            </a:ln>
            <a:effectLst/>
          </c:spPr>
          <c:invertIfNegative val="0"/>
          <c:cat>
            <c:multiLvlStrRef>
              <c:f>'Ethnic Group'!$A$5:$A$26</c:f>
              <c:multiLvlStrCache>
                <c:ptCount val="14"/>
                <c:lvl>
                  <c:pt idx="0">
                    <c:v>F</c:v>
                  </c:pt>
                  <c:pt idx="1">
                    <c:v>M</c:v>
                  </c:pt>
                  <c:pt idx="2">
                    <c:v>F</c:v>
                  </c:pt>
                  <c:pt idx="3">
                    <c:v>M</c:v>
                  </c:pt>
                  <c:pt idx="4">
                    <c:v>F</c:v>
                  </c:pt>
                  <c:pt idx="5">
                    <c:v>M</c:v>
                  </c:pt>
                  <c:pt idx="6">
                    <c:v>F</c:v>
                  </c:pt>
                  <c:pt idx="7">
                    <c:v>M</c:v>
                  </c:pt>
                  <c:pt idx="8">
                    <c:v>F</c:v>
                  </c:pt>
                  <c:pt idx="9">
                    <c:v>M</c:v>
                  </c:pt>
                  <c:pt idx="10">
                    <c:v>F</c:v>
                  </c:pt>
                  <c:pt idx="11">
                    <c:v>M</c:v>
                  </c:pt>
                  <c:pt idx="12">
                    <c:v>F</c:v>
                  </c:pt>
                  <c:pt idx="13">
                    <c:v>M</c:v>
                  </c:pt>
                </c:lvl>
                <c:lvl>
                  <c:pt idx="0">
                    <c:v>Group A</c:v>
                  </c:pt>
                  <c:pt idx="2">
                    <c:v>Group B</c:v>
                  </c:pt>
                  <c:pt idx="4">
                    <c:v>Group C</c:v>
                  </c:pt>
                  <c:pt idx="6">
                    <c:v>Group D</c:v>
                  </c:pt>
                  <c:pt idx="8">
                    <c:v>Group E</c:v>
                  </c:pt>
                  <c:pt idx="10">
                    <c:v>Group F</c:v>
                  </c:pt>
                  <c:pt idx="12">
                    <c:v>Group G</c:v>
                  </c:pt>
                </c:lvl>
              </c:multiLvlStrCache>
            </c:multiLvlStrRef>
          </c:cat>
          <c:val>
            <c:numRef>
              <c:f>'Ethnic Group'!$B$5:$B$26</c:f>
              <c:numCache>
                <c:formatCode>#,##0</c:formatCode>
                <c:ptCount val="14"/>
                <c:pt idx="0">
                  <c:v>20</c:v>
                </c:pt>
                <c:pt idx="1">
                  <c:v>14</c:v>
                </c:pt>
                <c:pt idx="2">
                  <c:v>25</c:v>
                </c:pt>
                <c:pt idx="3">
                  <c:v>15</c:v>
                </c:pt>
                <c:pt idx="4">
                  <c:v>14</c:v>
                </c:pt>
                <c:pt idx="5">
                  <c:v>11</c:v>
                </c:pt>
                <c:pt idx="6">
                  <c:v>19</c:v>
                </c:pt>
                <c:pt idx="7">
                  <c:v>13</c:v>
                </c:pt>
                <c:pt idx="8">
                  <c:v>27</c:v>
                </c:pt>
                <c:pt idx="9">
                  <c:v>13</c:v>
                </c:pt>
                <c:pt idx="10">
                  <c:v>23</c:v>
                </c:pt>
                <c:pt idx="11">
                  <c:v>14</c:v>
                </c:pt>
                <c:pt idx="12">
                  <c:v>21</c:v>
                </c:pt>
                <c:pt idx="13">
                  <c:v>18</c:v>
                </c:pt>
              </c:numCache>
            </c:numRef>
          </c:val>
          <c:extLst>
            <c:ext xmlns:c16="http://schemas.microsoft.com/office/drawing/2014/chart" uri="{C3380CC4-5D6E-409C-BE32-E72D297353CC}">
              <c16:uniqueId val="{00000003-78B8-48C9-AFA0-7179DC0C2599}"/>
            </c:ext>
          </c:extLst>
        </c:ser>
        <c:ser>
          <c:idx val="1"/>
          <c:order val="1"/>
          <c:tx>
            <c:strRef>
              <c:f>'Ethnic Group'!$C$3:$C$4</c:f>
              <c:strCache>
                <c:ptCount val="1"/>
                <c:pt idx="0">
                  <c:v>PT</c:v>
                </c:pt>
              </c:strCache>
            </c:strRef>
          </c:tx>
          <c:spPr>
            <a:solidFill>
              <a:schemeClr val="accent5"/>
            </a:solidFill>
            <a:ln>
              <a:noFill/>
            </a:ln>
            <a:effectLst/>
          </c:spPr>
          <c:invertIfNegative val="0"/>
          <c:cat>
            <c:multiLvlStrRef>
              <c:f>'Ethnic Group'!$A$5:$A$26</c:f>
              <c:multiLvlStrCache>
                <c:ptCount val="14"/>
                <c:lvl>
                  <c:pt idx="0">
                    <c:v>F</c:v>
                  </c:pt>
                  <c:pt idx="1">
                    <c:v>M</c:v>
                  </c:pt>
                  <c:pt idx="2">
                    <c:v>F</c:v>
                  </c:pt>
                  <c:pt idx="3">
                    <c:v>M</c:v>
                  </c:pt>
                  <c:pt idx="4">
                    <c:v>F</c:v>
                  </c:pt>
                  <c:pt idx="5">
                    <c:v>M</c:v>
                  </c:pt>
                  <c:pt idx="6">
                    <c:v>F</c:v>
                  </c:pt>
                  <c:pt idx="7">
                    <c:v>M</c:v>
                  </c:pt>
                  <c:pt idx="8">
                    <c:v>F</c:v>
                  </c:pt>
                  <c:pt idx="9">
                    <c:v>M</c:v>
                  </c:pt>
                  <c:pt idx="10">
                    <c:v>F</c:v>
                  </c:pt>
                  <c:pt idx="11">
                    <c:v>M</c:v>
                  </c:pt>
                  <c:pt idx="12">
                    <c:v>F</c:v>
                  </c:pt>
                  <c:pt idx="13">
                    <c:v>M</c:v>
                  </c:pt>
                </c:lvl>
                <c:lvl>
                  <c:pt idx="0">
                    <c:v>Group A</c:v>
                  </c:pt>
                  <c:pt idx="2">
                    <c:v>Group B</c:v>
                  </c:pt>
                  <c:pt idx="4">
                    <c:v>Group C</c:v>
                  </c:pt>
                  <c:pt idx="6">
                    <c:v>Group D</c:v>
                  </c:pt>
                  <c:pt idx="8">
                    <c:v>Group E</c:v>
                  </c:pt>
                  <c:pt idx="10">
                    <c:v>Group F</c:v>
                  </c:pt>
                  <c:pt idx="12">
                    <c:v>Group G</c:v>
                  </c:pt>
                </c:lvl>
              </c:multiLvlStrCache>
            </c:multiLvlStrRef>
          </c:cat>
          <c:val>
            <c:numRef>
              <c:f>'Ethnic Group'!$C$5:$C$26</c:f>
              <c:numCache>
                <c:formatCode>#,##0</c:formatCode>
                <c:ptCount val="14"/>
                <c:pt idx="0">
                  <c:v>25</c:v>
                </c:pt>
                <c:pt idx="1">
                  <c:v>35</c:v>
                </c:pt>
                <c:pt idx="2">
                  <c:v>17</c:v>
                </c:pt>
                <c:pt idx="3">
                  <c:v>35</c:v>
                </c:pt>
                <c:pt idx="4">
                  <c:v>16</c:v>
                </c:pt>
                <c:pt idx="5">
                  <c:v>50</c:v>
                </c:pt>
                <c:pt idx="6">
                  <c:v>24</c:v>
                </c:pt>
                <c:pt idx="7">
                  <c:v>35</c:v>
                </c:pt>
                <c:pt idx="8">
                  <c:v>22</c:v>
                </c:pt>
                <c:pt idx="9">
                  <c:v>30</c:v>
                </c:pt>
                <c:pt idx="10">
                  <c:v>25</c:v>
                </c:pt>
                <c:pt idx="11">
                  <c:v>40</c:v>
                </c:pt>
                <c:pt idx="12">
                  <c:v>19</c:v>
                </c:pt>
                <c:pt idx="13">
                  <c:v>30</c:v>
                </c:pt>
              </c:numCache>
            </c:numRef>
          </c:val>
          <c:extLst>
            <c:ext xmlns:c16="http://schemas.microsoft.com/office/drawing/2014/chart" uri="{C3380CC4-5D6E-409C-BE32-E72D297353CC}">
              <c16:uniqueId val="{00000005-78B8-48C9-AFA0-7179DC0C2599}"/>
            </c:ext>
          </c:extLst>
        </c:ser>
        <c:dLbls>
          <c:showLegendKey val="0"/>
          <c:showVal val="0"/>
          <c:showCatName val="0"/>
          <c:showSerName val="0"/>
          <c:showPercent val="0"/>
          <c:showBubbleSize val="0"/>
        </c:dLbls>
        <c:gapWidth val="219"/>
        <c:overlap val="-27"/>
        <c:axId val="1974489375"/>
        <c:axId val="1925301887"/>
      </c:barChart>
      <c:catAx>
        <c:axId val="19744893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5301887"/>
        <c:crosses val="autoZero"/>
        <c:auto val="1"/>
        <c:lblAlgn val="ctr"/>
        <c:lblOffset val="100"/>
        <c:noMultiLvlLbl val="0"/>
      </c:catAx>
      <c:valAx>
        <c:axId val="1925301887"/>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4489375"/>
        <c:crosses val="autoZero"/>
        <c:crossBetween val="between"/>
      </c:valAx>
    </c:plotArea>
    <c:legend>
      <c:legendPos val="t"/>
      <c:layout>
        <c:manualLayout>
          <c:xMode val="edge"/>
          <c:yMode val="edge"/>
          <c:x val="0.85445297462817149"/>
          <c:y val="2.356481481481483E-2"/>
          <c:w val="0.10114315674974882"/>
          <c:h val="7.812554680664918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[Book1.xlsx]Tenure!PivotTable1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Tenure Months</a:t>
            </a:r>
            <a:endParaRPr lang="en-US"/>
          </a:p>
        </c:rich>
      </c:tx>
      <c:layout>
        <c:manualLayout>
          <c:xMode val="edge"/>
          <c:yMode val="edge"/>
          <c:x val="2.0541557305336827E-2"/>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5">
              <a:lumMod val="75000"/>
            </a:schemeClr>
          </a:solidFill>
          <a:ln>
            <a:noFill/>
          </a:ln>
          <a:effectLst/>
        </c:spPr>
        <c:marker>
          <c:symbol val="none"/>
        </c:marker>
      </c:pivotFmt>
      <c:pivotFmt>
        <c:idx val="5"/>
        <c:spPr>
          <a:solidFill>
            <a:schemeClr val="accent5">
              <a:lumMod val="50000"/>
            </a:schemeClr>
          </a:solidFill>
          <a:ln>
            <a:noFill/>
          </a:ln>
          <a:effectLst/>
        </c:spPr>
        <c:marker>
          <c:symbol val="none"/>
        </c:marker>
      </c:pivotFmt>
    </c:pivotFmts>
    <c:plotArea>
      <c:layout>
        <c:manualLayout>
          <c:layoutTarget val="inner"/>
          <c:xMode val="edge"/>
          <c:yMode val="edge"/>
          <c:x val="6.6580927384076991E-2"/>
          <c:y val="0.20817184310294545"/>
          <c:w val="0.90286351706036749"/>
          <c:h val="0.60712197433654125"/>
        </c:manualLayout>
      </c:layout>
      <c:barChart>
        <c:barDir val="col"/>
        <c:grouping val="clustered"/>
        <c:varyColors val="0"/>
        <c:ser>
          <c:idx val="0"/>
          <c:order val="0"/>
          <c:tx>
            <c:strRef>
              <c:f>Tenure!$B$3:$B$4</c:f>
              <c:strCache>
                <c:ptCount val="1"/>
                <c:pt idx="0">
                  <c:v>FT</c:v>
                </c:pt>
              </c:strCache>
            </c:strRef>
          </c:tx>
          <c:spPr>
            <a:solidFill>
              <a:schemeClr val="accent5">
                <a:lumMod val="50000"/>
              </a:schemeClr>
            </a:solidFill>
            <a:ln>
              <a:noFill/>
            </a:ln>
            <a:effectLst/>
          </c:spPr>
          <c:invertIfNegative val="0"/>
          <c:cat>
            <c:multiLvlStrRef>
              <c:f>Tenure!$A$5:$A$26</c:f>
              <c:multiLvlStrCache>
                <c:ptCount val="14"/>
                <c:lvl>
                  <c:pt idx="0">
                    <c:v>F</c:v>
                  </c:pt>
                  <c:pt idx="1">
                    <c:v>M</c:v>
                  </c:pt>
                  <c:pt idx="2">
                    <c:v>F</c:v>
                  </c:pt>
                  <c:pt idx="3">
                    <c:v>M</c:v>
                  </c:pt>
                  <c:pt idx="4">
                    <c:v>F</c:v>
                  </c:pt>
                  <c:pt idx="5">
                    <c:v>M</c:v>
                  </c:pt>
                  <c:pt idx="6">
                    <c:v>F</c:v>
                  </c:pt>
                  <c:pt idx="7">
                    <c:v>M</c:v>
                  </c:pt>
                  <c:pt idx="8">
                    <c:v>F</c:v>
                  </c:pt>
                  <c:pt idx="9">
                    <c:v>M</c:v>
                  </c:pt>
                  <c:pt idx="10">
                    <c:v>F</c:v>
                  </c:pt>
                  <c:pt idx="11">
                    <c:v>M</c:v>
                  </c:pt>
                  <c:pt idx="12">
                    <c:v>F</c:v>
                  </c:pt>
                  <c:pt idx="13">
                    <c:v>M</c:v>
                  </c:pt>
                </c:lvl>
                <c:lvl>
                  <c:pt idx="0">
                    <c:v>Group A</c:v>
                  </c:pt>
                  <c:pt idx="2">
                    <c:v>Group B</c:v>
                  </c:pt>
                  <c:pt idx="4">
                    <c:v>Group C</c:v>
                  </c:pt>
                  <c:pt idx="6">
                    <c:v>Group D</c:v>
                  </c:pt>
                  <c:pt idx="8">
                    <c:v>Group E</c:v>
                  </c:pt>
                  <c:pt idx="10">
                    <c:v>Group F</c:v>
                  </c:pt>
                  <c:pt idx="12">
                    <c:v>Group G</c:v>
                  </c:pt>
                </c:lvl>
              </c:multiLvlStrCache>
            </c:multiLvlStrRef>
          </c:cat>
          <c:val>
            <c:numRef>
              <c:f>Tenure!$B$5:$B$26</c:f>
              <c:numCache>
                <c:formatCode>#,##0</c:formatCode>
                <c:ptCount val="14"/>
                <c:pt idx="0">
                  <c:v>70.382573789846518</c:v>
                </c:pt>
                <c:pt idx="1">
                  <c:v>119.90401639344262</c:v>
                </c:pt>
                <c:pt idx="2">
                  <c:v>83.820245148110317</c:v>
                </c:pt>
                <c:pt idx="3">
                  <c:v>53.592885245901641</c:v>
                </c:pt>
                <c:pt idx="4">
                  <c:v>54.629182692307694</c:v>
                </c:pt>
                <c:pt idx="5">
                  <c:v>128.29971739130434</c:v>
                </c:pt>
                <c:pt idx="6">
                  <c:v>94.087997179125523</c:v>
                </c:pt>
                <c:pt idx="7">
                  <c:v>80.395936920222638</c:v>
                </c:pt>
                <c:pt idx="8">
                  <c:v>87.806331521739139</c:v>
                </c:pt>
                <c:pt idx="9">
                  <c:v>73.032235576923071</c:v>
                </c:pt>
                <c:pt idx="10">
                  <c:v>62.269440175631175</c:v>
                </c:pt>
                <c:pt idx="11">
                  <c:v>68.739059674502712</c:v>
                </c:pt>
                <c:pt idx="12">
                  <c:v>77.995287896592245</c:v>
                </c:pt>
                <c:pt idx="13">
                  <c:v>86.55105128205129</c:v>
                </c:pt>
              </c:numCache>
            </c:numRef>
          </c:val>
          <c:extLst>
            <c:ext xmlns:c16="http://schemas.microsoft.com/office/drawing/2014/chart" uri="{C3380CC4-5D6E-409C-BE32-E72D297353CC}">
              <c16:uniqueId val="{00000000-BADE-4377-8556-2323882297CF}"/>
            </c:ext>
          </c:extLst>
        </c:ser>
        <c:ser>
          <c:idx val="1"/>
          <c:order val="1"/>
          <c:tx>
            <c:strRef>
              <c:f>Tenure!$C$3:$C$4</c:f>
              <c:strCache>
                <c:ptCount val="1"/>
                <c:pt idx="0">
                  <c:v>PT</c:v>
                </c:pt>
              </c:strCache>
            </c:strRef>
          </c:tx>
          <c:spPr>
            <a:solidFill>
              <a:schemeClr val="accent5">
                <a:lumMod val="75000"/>
              </a:schemeClr>
            </a:solidFill>
            <a:ln>
              <a:noFill/>
            </a:ln>
            <a:effectLst/>
          </c:spPr>
          <c:invertIfNegative val="0"/>
          <c:cat>
            <c:multiLvlStrRef>
              <c:f>Tenure!$A$5:$A$26</c:f>
              <c:multiLvlStrCache>
                <c:ptCount val="14"/>
                <c:lvl>
                  <c:pt idx="0">
                    <c:v>F</c:v>
                  </c:pt>
                  <c:pt idx="1">
                    <c:v>M</c:v>
                  </c:pt>
                  <c:pt idx="2">
                    <c:v>F</c:v>
                  </c:pt>
                  <c:pt idx="3">
                    <c:v>M</c:v>
                  </c:pt>
                  <c:pt idx="4">
                    <c:v>F</c:v>
                  </c:pt>
                  <c:pt idx="5">
                    <c:v>M</c:v>
                  </c:pt>
                  <c:pt idx="6">
                    <c:v>F</c:v>
                  </c:pt>
                  <c:pt idx="7">
                    <c:v>M</c:v>
                  </c:pt>
                  <c:pt idx="8">
                    <c:v>F</c:v>
                  </c:pt>
                  <c:pt idx="9">
                    <c:v>M</c:v>
                  </c:pt>
                  <c:pt idx="10">
                    <c:v>F</c:v>
                  </c:pt>
                  <c:pt idx="11">
                    <c:v>M</c:v>
                  </c:pt>
                  <c:pt idx="12">
                    <c:v>F</c:v>
                  </c:pt>
                  <c:pt idx="13">
                    <c:v>M</c:v>
                  </c:pt>
                </c:lvl>
                <c:lvl>
                  <c:pt idx="0">
                    <c:v>Group A</c:v>
                  </c:pt>
                  <c:pt idx="2">
                    <c:v>Group B</c:v>
                  </c:pt>
                  <c:pt idx="4">
                    <c:v>Group C</c:v>
                  </c:pt>
                  <c:pt idx="6">
                    <c:v>Group D</c:v>
                  </c:pt>
                  <c:pt idx="8">
                    <c:v>Group E</c:v>
                  </c:pt>
                  <c:pt idx="10">
                    <c:v>Group F</c:v>
                  </c:pt>
                  <c:pt idx="12">
                    <c:v>Group G</c:v>
                  </c:pt>
                </c:lvl>
              </c:multiLvlStrCache>
            </c:multiLvlStrRef>
          </c:cat>
          <c:val>
            <c:numRef>
              <c:f>Tenure!$C$5:$C$26</c:f>
              <c:numCache>
                <c:formatCode>#,##0</c:formatCode>
                <c:ptCount val="14"/>
                <c:pt idx="0">
                  <c:v>34.996778916544656</c:v>
                </c:pt>
                <c:pt idx="1">
                  <c:v>22.05218836565097</c:v>
                </c:pt>
                <c:pt idx="2">
                  <c:v>10.169374999999999</c:v>
                </c:pt>
                <c:pt idx="3">
                  <c:v>17.047006255585341</c:v>
                </c:pt>
                <c:pt idx="4">
                  <c:v>16.945921875</c:v>
                </c:pt>
                <c:pt idx="5">
                  <c:v>24.399399454049135</c:v>
                </c:pt>
                <c:pt idx="6">
                  <c:v>21.334473324213405</c:v>
                </c:pt>
                <c:pt idx="7">
                  <c:v>21.972669172932328</c:v>
                </c:pt>
                <c:pt idx="8">
                  <c:v>12.31662937062937</c:v>
                </c:pt>
                <c:pt idx="9">
                  <c:v>33.792770979020979</c:v>
                </c:pt>
                <c:pt idx="10">
                  <c:v>13.201372549019608</c:v>
                </c:pt>
                <c:pt idx="11">
                  <c:v>23.494297589359935</c:v>
                </c:pt>
                <c:pt idx="12">
                  <c:v>7.3145542949756885</c:v>
                </c:pt>
                <c:pt idx="13">
                  <c:v>22.846244897959185</c:v>
                </c:pt>
              </c:numCache>
            </c:numRef>
          </c:val>
          <c:extLst>
            <c:ext xmlns:c16="http://schemas.microsoft.com/office/drawing/2014/chart" uri="{C3380CC4-5D6E-409C-BE32-E72D297353CC}">
              <c16:uniqueId val="{00000001-BADE-4377-8556-2323882297CF}"/>
            </c:ext>
          </c:extLst>
        </c:ser>
        <c:dLbls>
          <c:showLegendKey val="0"/>
          <c:showVal val="0"/>
          <c:showCatName val="0"/>
          <c:showSerName val="0"/>
          <c:showPercent val="0"/>
          <c:showBubbleSize val="0"/>
        </c:dLbls>
        <c:gapWidth val="79"/>
        <c:overlap val="-27"/>
        <c:axId val="1974489375"/>
        <c:axId val="1925301887"/>
      </c:barChart>
      <c:catAx>
        <c:axId val="19744893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5301887"/>
        <c:crosses val="autoZero"/>
        <c:auto val="1"/>
        <c:lblAlgn val="ctr"/>
        <c:lblOffset val="100"/>
        <c:noMultiLvlLbl val="0"/>
      </c:catAx>
      <c:valAx>
        <c:axId val="1925301887"/>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4489375"/>
        <c:crosses val="autoZero"/>
        <c:crossBetween val="between"/>
      </c:valAx>
      <c:spPr>
        <a:noFill/>
        <a:ln>
          <a:noFill/>
        </a:ln>
        <a:effectLst/>
      </c:spPr>
    </c:plotArea>
    <c:legend>
      <c:legendPos val="t"/>
      <c:layout>
        <c:manualLayout>
          <c:xMode val="edge"/>
          <c:yMode val="edge"/>
          <c:x val="0.85445297462817149"/>
          <c:y val="2.356481481481483E-2"/>
          <c:w val="8.5750216606041096E-2"/>
          <c:h val="7.812554680664918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8">
  <a:schemeClr val="accent5"/>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5.png"/><Relationship Id="rId13" Type="http://schemas.openxmlformats.org/officeDocument/2006/relationships/image" Target="../media/image10.svg"/><Relationship Id="rId18" Type="http://schemas.openxmlformats.org/officeDocument/2006/relationships/image" Target="../media/image14.svg"/><Relationship Id="rId3" Type="http://schemas.openxmlformats.org/officeDocument/2006/relationships/chart" Target="../charts/chart3.xml"/><Relationship Id="rId21" Type="http://schemas.openxmlformats.org/officeDocument/2006/relationships/chart" Target="../charts/chart5.xml"/><Relationship Id="rId7" Type="http://schemas.openxmlformats.org/officeDocument/2006/relationships/image" Target="../media/image4.svg"/><Relationship Id="rId12" Type="http://schemas.openxmlformats.org/officeDocument/2006/relationships/image" Target="../media/image9.png"/><Relationship Id="rId17" Type="http://schemas.openxmlformats.org/officeDocument/2006/relationships/image" Target="../media/image13.png"/><Relationship Id="rId2" Type="http://schemas.openxmlformats.org/officeDocument/2006/relationships/chart" Target="../charts/chart2.xml"/><Relationship Id="rId16" Type="http://schemas.openxmlformats.org/officeDocument/2006/relationships/image" Target="../media/image12.svg"/><Relationship Id="rId20" Type="http://schemas.openxmlformats.org/officeDocument/2006/relationships/image" Target="../media/image16.svg"/><Relationship Id="rId1" Type="http://schemas.openxmlformats.org/officeDocument/2006/relationships/chart" Target="../charts/chart1.xml"/><Relationship Id="rId6" Type="http://schemas.openxmlformats.org/officeDocument/2006/relationships/image" Target="../media/image3.png"/><Relationship Id="rId11" Type="http://schemas.openxmlformats.org/officeDocument/2006/relationships/image" Target="../media/image8.svg"/><Relationship Id="rId5" Type="http://schemas.openxmlformats.org/officeDocument/2006/relationships/image" Target="../media/image2.svg"/><Relationship Id="rId15" Type="http://schemas.openxmlformats.org/officeDocument/2006/relationships/image" Target="../media/image11.png"/><Relationship Id="rId23" Type="http://schemas.openxmlformats.org/officeDocument/2006/relationships/chart" Target="../charts/chart7.xml"/><Relationship Id="rId10" Type="http://schemas.openxmlformats.org/officeDocument/2006/relationships/image" Target="../media/image7.png"/><Relationship Id="rId19" Type="http://schemas.openxmlformats.org/officeDocument/2006/relationships/image" Target="../media/image15.png"/><Relationship Id="rId4" Type="http://schemas.openxmlformats.org/officeDocument/2006/relationships/image" Target="../media/image1.png"/><Relationship Id="rId9" Type="http://schemas.openxmlformats.org/officeDocument/2006/relationships/image" Target="../media/image6.svg"/><Relationship Id="rId14" Type="http://schemas.openxmlformats.org/officeDocument/2006/relationships/chart" Target="../charts/chart4.xml"/><Relationship Id="rId22" Type="http://schemas.openxmlformats.org/officeDocument/2006/relationships/chart" Target="../charts/chart6.xml"/></Relationships>
</file>

<file path=xl/drawings/_rels/drawing2.xml.rels><?xml version="1.0" encoding="UTF-8" standalone="yes"?>
<Relationships xmlns="http://schemas.openxmlformats.org/package/2006/relationships"><Relationship Id="rId1" Type="http://schemas.openxmlformats.org/officeDocument/2006/relationships/chart" Target="../charts/chart8.xml"/></Relationships>
</file>

<file path=xl/drawings/_rels/drawing3.xml.rels><?xml version="1.0" encoding="UTF-8" standalone="yes"?>
<Relationships xmlns="http://schemas.openxmlformats.org/package/2006/relationships"><Relationship Id="rId1" Type="http://schemas.openxmlformats.org/officeDocument/2006/relationships/chart" Target="../charts/chart9.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2</xdr:col>
      <xdr:colOff>266700</xdr:colOff>
      <xdr:row>5</xdr:row>
      <xdr:rowOff>19050</xdr:rowOff>
    </xdr:from>
    <xdr:to>
      <xdr:col>11</xdr:col>
      <xdr:colOff>28575</xdr:colOff>
      <xdr:row>17</xdr:row>
      <xdr:rowOff>95250</xdr:rowOff>
    </xdr:to>
    <xdr:graphicFrame macro="">
      <xdr:nvGraphicFramePr>
        <xdr:cNvPr id="4" name="Chart 3">
          <a:extLst>
            <a:ext uri="{FF2B5EF4-FFF2-40B4-BE49-F238E27FC236}">
              <a16:creationId xmlns:a16="http://schemas.microsoft.com/office/drawing/2014/main" id="{BF3AEF0C-AF42-4D50-B27C-1AC3C2DCBA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304800</xdr:colOff>
      <xdr:row>36</xdr:row>
      <xdr:rowOff>47625</xdr:rowOff>
    </xdr:from>
    <xdr:to>
      <xdr:col>18</xdr:col>
      <xdr:colOff>209550</xdr:colOff>
      <xdr:row>49</xdr:row>
      <xdr:rowOff>9525</xdr:rowOff>
    </xdr:to>
    <xdr:graphicFrame macro="">
      <xdr:nvGraphicFramePr>
        <xdr:cNvPr id="6" name="Chart 5">
          <a:extLst>
            <a:ext uri="{FF2B5EF4-FFF2-40B4-BE49-F238E27FC236}">
              <a16:creationId xmlns:a16="http://schemas.microsoft.com/office/drawing/2014/main" id="{B84CE46A-74EB-466F-87BC-2BF1CFB6DB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9526</xdr:colOff>
      <xdr:row>17</xdr:row>
      <xdr:rowOff>104776</xdr:rowOff>
    </xdr:from>
    <xdr:to>
      <xdr:col>20</xdr:col>
      <xdr:colOff>476250</xdr:colOff>
      <xdr:row>35</xdr:row>
      <xdr:rowOff>171450</xdr:rowOff>
    </xdr:to>
    <xdr:graphicFrame macro="">
      <xdr:nvGraphicFramePr>
        <xdr:cNvPr id="7" name="Chart 6">
          <a:extLst>
            <a:ext uri="{FF2B5EF4-FFF2-40B4-BE49-F238E27FC236}">
              <a16:creationId xmlns:a16="http://schemas.microsoft.com/office/drawing/2014/main" id="{3F0374FE-2E95-48A7-886C-E12BE329E2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5</xdr:col>
      <xdr:colOff>294114</xdr:colOff>
      <xdr:row>1</xdr:row>
      <xdr:rowOff>28575</xdr:rowOff>
    </xdr:from>
    <xdr:to>
      <xdr:col>6</xdr:col>
      <xdr:colOff>55989</xdr:colOff>
      <xdr:row>3</xdr:row>
      <xdr:rowOff>19050</xdr:rowOff>
    </xdr:to>
    <xdr:pic>
      <xdr:nvPicPr>
        <xdr:cNvPr id="10" name="Graphic 9" descr="Man">
          <a:extLst>
            <a:ext uri="{FF2B5EF4-FFF2-40B4-BE49-F238E27FC236}">
              <a16:creationId xmlns:a16="http://schemas.microsoft.com/office/drawing/2014/main" id="{77B0C0B9-1FC5-4A59-BDE5-F06E68853A28}"/>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3342114" y="266700"/>
          <a:ext cx="371475" cy="371475"/>
        </a:xfrm>
        <a:prstGeom prst="rect">
          <a:avLst/>
        </a:prstGeom>
      </xdr:spPr>
    </xdr:pic>
    <xdr:clientData/>
  </xdr:twoCellAnchor>
  <xdr:twoCellAnchor editAs="oneCell">
    <xdr:from>
      <xdr:col>6</xdr:col>
      <xdr:colOff>285749</xdr:colOff>
      <xdr:row>1</xdr:row>
      <xdr:rowOff>22610</xdr:rowOff>
    </xdr:from>
    <xdr:to>
      <xdr:col>7</xdr:col>
      <xdr:colOff>44064</xdr:colOff>
      <xdr:row>3</xdr:row>
      <xdr:rowOff>9525</xdr:rowOff>
    </xdr:to>
    <xdr:pic>
      <xdr:nvPicPr>
        <xdr:cNvPr id="12" name="Graphic 11" descr="Woman">
          <a:extLst>
            <a:ext uri="{FF2B5EF4-FFF2-40B4-BE49-F238E27FC236}">
              <a16:creationId xmlns:a16="http://schemas.microsoft.com/office/drawing/2014/main" id="{9F278D40-B3D9-45A5-B0B7-41AF5DDA8EB4}"/>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3943349" y="289310"/>
          <a:ext cx="367915" cy="367915"/>
        </a:xfrm>
        <a:prstGeom prst="rect">
          <a:avLst/>
        </a:prstGeom>
      </xdr:spPr>
    </xdr:pic>
    <xdr:clientData/>
  </xdr:twoCellAnchor>
  <xdr:twoCellAnchor editAs="oneCell">
    <xdr:from>
      <xdr:col>4</xdr:col>
      <xdr:colOff>90451</xdr:colOff>
      <xdr:row>0</xdr:row>
      <xdr:rowOff>229762</xdr:rowOff>
    </xdr:from>
    <xdr:to>
      <xdr:col>4</xdr:col>
      <xdr:colOff>500101</xdr:colOff>
      <xdr:row>2</xdr:row>
      <xdr:rowOff>182212</xdr:rowOff>
    </xdr:to>
    <xdr:pic>
      <xdr:nvPicPr>
        <xdr:cNvPr id="14" name="Graphic 13" descr="Users">
          <a:extLst>
            <a:ext uri="{FF2B5EF4-FFF2-40B4-BE49-F238E27FC236}">
              <a16:creationId xmlns:a16="http://schemas.microsoft.com/office/drawing/2014/main" id="{ECF0469E-52EC-44B4-BA66-183EC6D3E0A8}"/>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2528851" y="229762"/>
          <a:ext cx="409650" cy="409650"/>
        </a:xfrm>
        <a:prstGeom prst="rect">
          <a:avLst/>
        </a:prstGeom>
      </xdr:spPr>
    </xdr:pic>
    <xdr:clientData/>
  </xdr:twoCellAnchor>
  <xdr:twoCellAnchor editAs="oneCell">
    <xdr:from>
      <xdr:col>7</xdr:col>
      <xdr:colOff>221401</xdr:colOff>
      <xdr:row>0</xdr:row>
      <xdr:rowOff>30900</xdr:rowOff>
    </xdr:from>
    <xdr:to>
      <xdr:col>8</xdr:col>
      <xdr:colOff>21451</xdr:colOff>
      <xdr:row>1</xdr:row>
      <xdr:rowOff>173850</xdr:rowOff>
    </xdr:to>
    <xdr:pic>
      <xdr:nvPicPr>
        <xdr:cNvPr id="16" name="Graphic 15" descr="Coins">
          <a:extLst>
            <a:ext uri="{FF2B5EF4-FFF2-40B4-BE49-F238E27FC236}">
              <a16:creationId xmlns:a16="http://schemas.microsoft.com/office/drawing/2014/main" id="{F326EBB8-1902-47CD-9C6D-6E651515CD6F}"/>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 uri="{96DAC541-7B7A-43D3-8B79-37D633B846F1}">
              <asvg:svgBlip xmlns:asvg="http://schemas.microsoft.com/office/drawing/2016/SVG/main" r:embed="rId11"/>
            </a:ext>
          </a:extLst>
        </a:blip>
        <a:stretch>
          <a:fillRect/>
        </a:stretch>
      </xdr:blipFill>
      <xdr:spPr>
        <a:xfrm>
          <a:off x="4488601" y="30900"/>
          <a:ext cx="409650" cy="409650"/>
        </a:xfrm>
        <a:prstGeom prst="rect">
          <a:avLst/>
        </a:prstGeom>
      </xdr:spPr>
    </xdr:pic>
    <xdr:clientData/>
  </xdr:twoCellAnchor>
  <xdr:twoCellAnchor editAs="oneCell">
    <xdr:from>
      <xdr:col>10</xdr:col>
      <xdr:colOff>18976</xdr:colOff>
      <xdr:row>0</xdr:row>
      <xdr:rowOff>47550</xdr:rowOff>
    </xdr:from>
    <xdr:to>
      <xdr:col>10</xdr:col>
      <xdr:colOff>371475</xdr:colOff>
      <xdr:row>1</xdr:row>
      <xdr:rowOff>123825</xdr:rowOff>
    </xdr:to>
    <xdr:pic>
      <xdr:nvPicPr>
        <xdr:cNvPr id="18" name="Graphic 17" descr="Clock">
          <a:extLst>
            <a:ext uri="{FF2B5EF4-FFF2-40B4-BE49-F238E27FC236}">
              <a16:creationId xmlns:a16="http://schemas.microsoft.com/office/drawing/2014/main" id="{03EBD57B-17A2-4065-BFE7-E6AC5CCF3978}"/>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 uri="{96DAC541-7B7A-43D3-8B79-37D633B846F1}">
              <asvg:svgBlip xmlns:asvg="http://schemas.microsoft.com/office/drawing/2016/SVG/main" r:embed="rId13"/>
            </a:ext>
          </a:extLst>
        </a:blip>
        <a:stretch>
          <a:fillRect/>
        </a:stretch>
      </xdr:blipFill>
      <xdr:spPr>
        <a:xfrm>
          <a:off x="6114976" y="47550"/>
          <a:ext cx="352499" cy="342975"/>
        </a:xfrm>
        <a:prstGeom prst="rect">
          <a:avLst/>
        </a:prstGeom>
      </xdr:spPr>
    </xdr:pic>
    <xdr:clientData/>
  </xdr:twoCellAnchor>
  <xdr:twoCellAnchor editAs="oneCell">
    <xdr:from>
      <xdr:col>8</xdr:col>
      <xdr:colOff>103614</xdr:colOff>
      <xdr:row>0</xdr:row>
      <xdr:rowOff>47625</xdr:rowOff>
    </xdr:from>
    <xdr:to>
      <xdr:col>8</xdr:col>
      <xdr:colOff>447675</xdr:colOff>
      <xdr:row>1</xdr:row>
      <xdr:rowOff>152400</xdr:rowOff>
    </xdr:to>
    <xdr:pic>
      <xdr:nvPicPr>
        <xdr:cNvPr id="19" name="Graphic 18" descr="Man">
          <a:extLst>
            <a:ext uri="{FF2B5EF4-FFF2-40B4-BE49-F238E27FC236}">
              <a16:creationId xmlns:a16="http://schemas.microsoft.com/office/drawing/2014/main" id="{C0BCAAD3-9AC4-4F40-B6FC-BA2DB829F219}"/>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4980414" y="47625"/>
          <a:ext cx="344061" cy="371475"/>
        </a:xfrm>
        <a:prstGeom prst="rect">
          <a:avLst/>
        </a:prstGeom>
      </xdr:spPr>
    </xdr:pic>
    <xdr:clientData/>
  </xdr:twoCellAnchor>
  <xdr:twoCellAnchor editAs="oneCell">
    <xdr:from>
      <xdr:col>8</xdr:col>
      <xdr:colOff>542925</xdr:colOff>
      <xdr:row>0</xdr:row>
      <xdr:rowOff>60711</xdr:rowOff>
    </xdr:from>
    <xdr:to>
      <xdr:col>9</xdr:col>
      <xdr:colOff>282911</xdr:colOff>
      <xdr:row>1</xdr:row>
      <xdr:rowOff>171451</xdr:rowOff>
    </xdr:to>
    <xdr:pic>
      <xdr:nvPicPr>
        <xdr:cNvPr id="20" name="Graphic 19" descr="Woman">
          <a:extLst>
            <a:ext uri="{FF2B5EF4-FFF2-40B4-BE49-F238E27FC236}">
              <a16:creationId xmlns:a16="http://schemas.microsoft.com/office/drawing/2014/main" id="{9FCF343A-CEF1-4194-BCB1-D003F3236C8E}"/>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5419725" y="60711"/>
          <a:ext cx="349586" cy="377440"/>
        </a:xfrm>
        <a:prstGeom prst="rect">
          <a:avLst/>
        </a:prstGeom>
      </xdr:spPr>
    </xdr:pic>
    <xdr:clientData/>
  </xdr:twoCellAnchor>
  <xdr:twoCellAnchor editAs="oneCell">
    <xdr:from>
      <xdr:col>11</xdr:col>
      <xdr:colOff>103614</xdr:colOff>
      <xdr:row>0</xdr:row>
      <xdr:rowOff>28575</xdr:rowOff>
    </xdr:from>
    <xdr:to>
      <xdr:col>11</xdr:col>
      <xdr:colOff>447675</xdr:colOff>
      <xdr:row>1</xdr:row>
      <xdr:rowOff>133350</xdr:rowOff>
    </xdr:to>
    <xdr:pic>
      <xdr:nvPicPr>
        <xdr:cNvPr id="21" name="Graphic 20" descr="Man">
          <a:extLst>
            <a:ext uri="{FF2B5EF4-FFF2-40B4-BE49-F238E27FC236}">
              <a16:creationId xmlns:a16="http://schemas.microsoft.com/office/drawing/2014/main" id="{15457F08-6698-4409-8749-913A00E24892}"/>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6809214" y="28575"/>
          <a:ext cx="344061" cy="371475"/>
        </a:xfrm>
        <a:prstGeom prst="rect">
          <a:avLst/>
        </a:prstGeom>
      </xdr:spPr>
    </xdr:pic>
    <xdr:clientData/>
  </xdr:twoCellAnchor>
  <xdr:twoCellAnchor editAs="oneCell">
    <xdr:from>
      <xdr:col>11</xdr:col>
      <xdr:colOff>542925</xdr:colOff>
      <xdr:row>0</xdr:row>
      <xdr:rowOff>51186</xdr:rowOff>
    </xdr:from>
    <xdr:to>
      <xdr:col>12</xdr:col>
      <xdr:colOff>282911</xdr:colOff>
      <xdr:row>1</xdr:row>
      <xdr:rowOff>161926</xdr:rowOff>
    </xdr:to>
    <xdr:pic>
      <xdr:nvPicPr>
        <xdr:cNvPr id="22" name="Graphic 21" descr="Woman">
          <a:extLst>
            <a:ext uri="{FF2B5EF4-FFF2-40B4-BE49-F238E27FC236}">
              <a16:creationId xmlns:a16="http://schemas.microsoft.com/office/drawing/2014/main" id="{CA62BD74-2DEE-49A3-B07A-1AFF2CB19AE2}"/>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7248525" y="51186"/>
          <a:ext cx="349586" cy="377440"/>
        </a:xfrm>
        <a:prstGeom prst="rect">
          <a:avLst/>
        </a:prstGeom>
      </xdr:spPr>
    </xdr:pic>
    <xdr:clientData/>
  </xdr:twoCellAnchor>
  <xdr:twoCellAnchor>
    <xdr:from>
      <xdr:col>12</xdr:col>
      <xdr:colOff>600075</xdr:colOff>
      <xdr:row>0</xdr:row>
      <xdr:rowOff>0</xdr:rowOff>
    </xdr:from>
    <xdr:to>
      <xdr:col>17</xdr:col>
      <xdr:colOff>247650</xdr:colOff>
      <xdr:row>4</xdr:row>
      <xdr:rowOff>133350</xdr:rowOff>
    </xdr:to>
    <xdr:graphicFrame macro="">
      <xdr:nvGraphicFramePr>
        <xdr:cNvPr id="23" name="Chart 22">
          <a:extLst>
            <a:ext uri="{FF2B5EF4-FFF2-40B4-BE49-F238E27FC236}">
              <a16:creationId xmlns:a16="http://schemas.microsoft.com/office/drawing/2014/main" id="{11C73C89-E0F8-456D-9473-B3810AEFA8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editAs="oneCell">
    <xdr:from>
      <xdr:col>18</xdr:col>
      <xdr:colOff>532239</xdr:colOff>
      <xdr:row>1</xdr:row>
      <xdr:rowOff>9525</xdr:rowOff>
    </xdr:from>
    <xdr:to>
      <xdr:col>19</xdr:col>
      <xdr:colOff>294114</xdr:colOff>
      <xdr:row>3</xdr:row>
      <xdr:rowOff>0</xdr:rowOff>
    </xdr:to>
    <xdr:pic>
      <xdr:nvPicPr>
        <xdr:cNvPr id="24" name="Graphic 23" descr="Man">
          <a:extLst>
            <a:ext uri="{FF2B5EF4-FFF2-40B4-BE49-F238E27FC236}">
              <a16:creationId xmlns:a16="http://schemas.microsoft.com/office/drawing/2014/main" id="{BFD6D0C9-AE27-4BC5-97E4-DEF3FDFA8851}"/>
            </a:ext>
          </a:extLst>
        </xdr:cNvPr>
        <xdr:cNvPicPr>
          <a:picLocks noChangeAspect="1"/>
        </xdr:cNvPicPr>
      </xdr:nvPicPr>
      <xdr:blipFill>
        <a:blip xmlns:r="http://schemas.openxmlformats.org/officeDocument/2006/relationships" r:embed="rId15" cstate="print">
          <a:extLst>
            <a:ext uri="{28A0092B-C50C-407E-A947-70E740481C1C}">
              <a14:useLocalDpi xmlns:a14="http://schemas.microsoft.com/office/drawing/2010/main" val="0"/>
            </a:ext>
            <a:ext uri="{96DAC541-7B7A-43D3-8B79-37D633B846F1}">
              <asvg:svgBlip xmlns:asvg="http://schemas.microsoft.com/office/drawing/2016/SVG/main" r:embed="rId16"/>
            </a:ext>
          </a:extLst>
        </a:blip>
        <a:stretch>
          <a:fillRect/>
        </a:stretch>
      </xdr:blipFill>
      <xdr:spPr>
        <a:xfrm>
          <a:off x="11505039" y="276225"/>
          <a:ext cx="371475" cy="371475"/>
        </a:xfrm>
        <a:prstGeom prst="rect">
          <a:avLst/>
        </a:prstGeom>
      </xdr:spPr>
    </xdr:pic>
    <xdr:clientData/>
  </xdr:twoCellAnchor>
  <xdr:twoCellAnchor editAs="oneCell">
    <xdr:from>
      <xdr:col>19</xdr:col>
      <xdr:colOff>523874</xdr:colOff>
      <xdr:row>1</xdr:row>
      <xdr:rowOff>22610</xdr:rowOff>
    </xdr:from>
    <xdr:to>
      <xdr:col>20</xdr:col>
      <xdr:colOff>272664</xdr:colOff>
      <xdr:row>3</xdr:row>
      <xdr:rowOff>0</xdr:rowOff>
    </xdr:to>
    <xdr:pic>
      <xdr:nvPicPr>
        <xdr:cNvPr id="25" name="Graphic 24" descr="Woman">
          <a:extLst>
            <a:ext uri="{FF2B5EF4-FFF2-40B4-BE49-F238E27FC236}">
              <a16:creationId xmlns:a16="http://schemas.microsoft.com/office/drawing/2014/main" id="{CDD55FD9-989A-4687-AA53-18E36C7A7E66}"/>
            </a:ext>
          </a:extLst>
        </xdr:cNvPr>
        <xdr:cNvPicPr>
          <a:picLocks noChangeAspect="1"/>
        </xdr:cNvPicPr>
      </xdr:nvPicPr>
      <xdr:blipFill>
        <a:blip xmlns:r="http://schemas.openxmlformats.org/officeDocument/2006/relationships" r:embed="rId17" cstate="print">
          <a:extLst>
            <a:ext uri="{28A0092B-C50C-407E-A947-70E740481C1C}">
              <a14:useLocalDpi xmlns:a14="http://schemas.microsoft.com/office/drawing/2010/main" val="0"/>
            </a:ext>
            <a:ext uri="{96DAC541-7B7A-43D3-8B79-37D633B846F1}">
              <asvg:svgBlip xmlns:asvg="http://schemas.microsoft.com/office/drawing/2016/SVG/main" r:embed="rId18"/>
            </a:ext>
          </a:extLst>
        </a:blip>
        <a:stretch>
          <a:fillRect/>
        </a:stretch>
      </xdr:blipFill>
      <xdr:spPr>
        <a:xfrm>
          <a:off x="12106274" y="289310"/>
          <a:ext cx="358390" cy="358390"/>
        </a:xfrm>
        <a:prstGeom prst="rect">
          <a:avLst/>
        </a:prstGeom>
      </xdr:spPr>
    </xdr:pic>
    <xdr:clientData/>
  </xdr:twoCellAnchor>
  <xdr:twoCellAnchor editAs="oneCell">
    <xdr:from>
      <xdr:col>17</xdr:col>
      <xdr:colOff>519076</xdr:colOff>
      <xdr:row>0</xdr:row>
      <xdr:rowOff>258337</xdr:rowOff>
    </xdr:from>
    <xdr:to>
      <xdr:col>18</xdr:col>
      <xdr:colOff>319126</xdr:colOff>
      <xdr:row>3</xdr:row>
      <xdr:rowOff>20287</xdr:rowOff>
    </xdr:to>
    <xdr:pic>
      <xdr:nvPicPr>
        <xdr:cNvPr id="26" name="Graphic 25" descr="Users">
          <a:extLst>
            <a:ext uri="{FF2B5EF4-FFF2-40B4-BE49-F238E27FC236}">
              <a16:creationId xmlns:a16="http://schemas.microsoft.com/office/drawing/2014/main" id="{50F0650B-EF6F-42C2-A8F9-8935B978A9ED}"/>
            </a:ext>
          </a:extLst>
        </xdr:cNvPr>
        <xdr:cNvPicPr>
          <a:picLocks noChangeAspect="1"/>
        </xdr:cNvPicPr>
      </xdr:nvPicPr>
      <xdr:blipFill>
        <a:blip xmlns:r="http://schemas.openxmlformats.org/officeDocument/2006/relationships" r:embed="rId19">
          <a:extLst>
            <a:ext uri="{28A0092B-C50C-407E-A947-70E740481C1C}">
              <a14:useLocalDpi xmlns:a14="http://schemas.microsoft.com/office/drawing/2010/main" val="0"/>
            </a:ext>
            <a:ext uri="{96DAC541-7B7A-43D3-8B79-37D633B846F1}">
              <asvg:svgBlip xmlns:asvg="http://schemas.microsoft.com/office/drawing/2016/SVG/main" r:embed="rId20"/>
            </a:ext>
          </a:extLst>
        </a:blip>
        <a:stretch>
          <a:fillRect/>
        </a:stretch>
      </xdr:blipFill>
      <xdr:spPr>
        <a:xfrm>
          <a:off x="10882276" y="258337"/>
          <a:ext cx="409650" cy="409650"/>
        </a:xfrm>
        <a:prstGeom prst="rect">
          <a:avLst/>
        </a:prstGeom>
      </xdr:spPr>
    </xdr:pic>
    <xdr:clientData/>
  </xdr:twoCellAnchor>
  <xdr:twoCellAnchor>
    <xdr:from>
      <xdr:col>1</xdr:col>
      <xdr:colOff>600076</xdr:colOff>
      <xdr:row>17</xdr:row>
      <xdr:rowOff>85725</xdr:rowOff>
    </xdr:from>
    <xdr:to>
      <xdr:col>10</xdr:col>
      <xdr:colOff>581026</xdr:colOff>
      <xdr:row>26</xdr:row>
      <xdr:rowOff>0</xdr:rowOff>
    </xdr:to>
    <xdr:graphicFrame macro="">
      <xdr:nvGraphicFramePr>
        <xdr:cNvPr id="28" name="Chart 27">
          <a:extLst>
            <a:ext uri="{FF2B5EF4-FFF2-40B4-BE49-F238E27FC236}">
              <a16:creationId xmlns:a16="http://schemas.microsoft.com/office/drawing/2014/main" id="{71AD012F-A5A6-4EDD-AAD0-569274CF2F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2</xdr:col>
      <xdr:colOff>314326</xdr:colOff>
      <xdr:row>26</xdr:row>
      <xdr:rowOff>28575</xdr:rowOff>
    </xdr:from>
    <xdr:to>
      <xdr:col>10</xdr:col>
      <xdr:colOff>600076</xdr:colOff>
      <xdr:row>36</xdr:row>
      <xdr:rowOff>0</xdr:rowOff>
    </xdr:to>
    <xdr:graphicFrame macro="">
      <xdr:nvGraphicFramePr>
        <xdr:cNvPr id="29" name="Chart 28">
          <a:extLst>
            <a:ext uri="{FF2B5EF4-FFF2-40B4-BE49-F238E27FC236}">
              <a16:creationId xmlns:a16="http://schemas.microsoft.com/office/drawing/2014/main" id="{42952978-2C6C-4DAE-93B0-62E823FEB4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3</xdr:col>
      <xdr:colOff>428625</xdr:colOff>
      <xdr:row>0</xdr:row>
      <xdr:rowOff>0</xdr:rowOff>
    </xdr:from>
    <xdr:to>
      <xdr:col>3</xdr:col>
      <xdr:colOff>438150</xdr:colOff>
      <xdr:row>5</xdr:row>
      <xdr:rowOff>28575</xdr:rowOff>
    </xdr:to>
    <xdr:cxnSp macro="">
      <xdr:nvCxnSpPr>
        <xdr:cNvPr id="31" name="Straight Connector 30">
          <a:extLst>
            <a:ext uri="{FF2B5EF4-FFF2-40B4-BE49-F238E27FC236}">
              <a16:creationId xmlns:a16="http://schemas.microsoft.com/office/drawing/2014/main" id="{8F407AF3-43B2-4059-820F-47C8F210E083}"/>
            </a:ext>
          </a:extLst>
        </xdr:cNvPr>
        <xdr:cNvCxnSpPr/>
      </xdr:nvCxnSpPr>
      <xdr:spPr>
        <a:xfrm>
          <a:off x="2257425" y="0"/>
          <a:ext cx="9525" cy="1066800"/>
        </a:xfrm>
        <a:prstGeom prst="line">
          <a:avLst/>
        </a:prstGeom>
        <a:ln>
          <a:solidFill>
            <a:schemeClr val="bg2">
              <a:lumMod val="2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95250</xdr:colOff>
      <xdr:row>0</xdr:row>
      <xdr:rowOff>0</xdr:rowOff>
    </xdr:from>
    <xdr:to>
      <xdr:col>7</xdr:col>
      <xdr:colOff>104775</xdr:colOff>
      <xdr:row>5</xdr:row>
      <xdr:rowOff>28575</xdr:rowOff>
    </xdr:to>
    <xdr:cxnSp macro="">
      <xdr:nvCxnSpPr>
        <xdr:cNvPr id="32" name="Straight Connector 31">
          <a:extLst>
            <a:ext uri="{FF2B5EF4-FFF2-40B4-BE49-F238E27FC236}">
              <a16:creationId xmlns:a16="http://schemas.microsoft.com/office/drawing/2014/main" id="{A1D0F9C5-2321-42ED-A015-6BC5577636E3}"/>
            </a:ext>
          </a:extLst>
        </xdr:cNvPr>
        <xdr:cNvCxnSpPr/>
      </xdr:nvCxnSpPr>
      <xdr:spPr>
        <a:xfrm>
          <a:off x="4362450" y="0"/>
          <a:ext cx="9525" cy="1066800"/>
        </a:xfrm>
        <a:prstGeom prst="line">
          <a:avLst/>
        </a:prstGeom>
        <a:ln>
          <a:solidFill>
            <a:schemeClr val="bg2">
              <a:lumMod val="2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409575</xdr:colOff>
      <xdr:row>0</xdr:row>
      <xdr:rowOff>0</xdr:rowOff>
    </xdr:from>
    <xdr:to>
      <xdr:col>9</xdr:col>
      <xdr:colOff>419100</xdr:colOff>
      <xdr:row>5</xdr:row>
      <xdr:rowOff>28575</xdr:rowOff>
    </xdr:to>
    <xdr:cxnSp macro="">
      <xdr:nvCxnSpPr>
        <xdr:cNvPr id="33" name="Straight Connector 32">
          <a:extLst>
            <a:ext uri="{FF2B5EF4-FFF2-40B4-BE49-F238E27FC236}">
              <a16:creationId xmlns:a16="http://schemas.microsoft.com/office/drawing/2014/main" id="{E7625206-17FE-4FE4-A6D3-93D46F433297}"/>
            </a:ext>
          </a:extLst>
        </xdr:cNvPr>
        <xdr:cNvCxnSpPr/>
      </xdr:nvCxnSpPr>
      <xdr:spPr>
        <a:xfrm>
          <a:off x="5895975" y="0"/>
          <a:ext cx="9525" cy="1066800"/>
        </a:xfrm>
        <a:prstGeom prst="line">
          <a:avLst/>
        </a:prstGeom>
        <a:ln>
          <a:solidFill>
            <a:schemeClr val="bg2">
              <a:lumMod val="2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466725</xdr:colOff>
      <xdr:row>0</xdr:row>
      <xdr:rowOff>0</xdr:rowOff>
    </xdr:from>
    <xdr:to>
      <xdr:col>12</xdr:col>
      <xdr:colOff>476250</xdr:colOff>
      <xdr:row>5</xdr:row>
      <xdr:rowOff>28575</xdr:rowOff>
    </xdr:to>
    <xdr:cxnSp macro="">
      <xdr:nvCxnSpPr>
        <xdr:cNvPr id="34" name="Straight Connector 33">
          <a:extLst>
            <a:ext uri="{FF2B5EF4-FFF2-40B4-BE49-F238E27FC236}">
              <a16:creationId xmlns:a16="http://schemas.microsoft.com/office/drawing/2014/main" id="{24549C26-DFA3-4AB9-A13B-33215AC85F54}"/>
            </a:ext>
          </a:extLst>
        </xdr:cNvPr>
        <xdr:cNvCxnSpPr/>
      </xdr:nvCxnSpPr>
      <xdr:spPr>
        <a:xfrm>
          <a:off x="7781925" y="0"/>
          <a:ext cx="9525" cy="1066800"/>
        </a:xfrm>
        <a:prstGeom prst="line">
          <a:avLst/>
        </a:prstGeom>
        <a:ln>
          <a:solidFill>
            <a:schemeClr val="bg2">
              <a:lumMod val="2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47625</xdr:colOff>
      <xdr:row>5</xdr:row>
      <xdr:rowOff>19050</xdr:rowOff>
    </xdr:from>
    <xdr:to>
      <xdr:col>20</xdr:col>
      <xdr:colOff>590550</xdr:colOff>
      <xdr:row>17</xdr:row>
      <xdr:rowOff>66675</xdr:rowOff>
    </xdr:to>
    <xdr:graphicFrame macro="">
      <xdr:nvGraphicFramePr>
        <xdr:cNvPr id="35" name="Chart 34">
          <a:extLst>
            <a:ext uri="{FF2B5EF4-FFF2-40B4-BE49-F238E27FC236}">
              <a16:creationId xmlns:a16="http://schemas.microsoft.com/office/drawing/2014/main" id="{7669D667-3EC5-4D13-AEDD-FD266AB18E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17</xdr:col>
      <xdr:colOff>409575</xdr:colOff>
      <xdr:row>0</xdr:row>
      <xdr:rowOff>0</xdr:rowOff>
    </xdr:from>
    <xdr:to>
      <xdr:col>17</xdr:col>
      <xdr:colOff>419100</xdr:colOff>
      <xdr:row>5</xdr:row>
      <xdr:rowOff>28575</xdr:rowOff>
    </xdr:to>
    <xdr:cxnSp macro="">
      <xdr:nvCxnSpPr>
        <xdr:cNvPr id="36" name="Straight Connector 35">
          <a:extLst>
            <a:ext uri="{FF2B5EF4-FFF2-40B4-BE49-F238E27FC236}">
              <a16:creationId xmlns:a16="http://schemas.microsoft.com/office/drawing/2014/main" id="{2C0947B3-AAE3-408C-BE1E-8C19AEDFB025}"/>
            </a:ext>
          </a:extLst>
        </xdr:cNvPr>
        <xdr:cNvCxnSpPr/>
      </xdr:nvCxnSpPr>
      <xdr:spPr>
        <a:xfrm>
          <a:off x="10772775" y="0"/>
          <a:ext cx="9525" cy="1066800"/>
        </a:xfrm>
        <a:prstGeom prst="line">
          <a:avLst/>
        </a:prstGeom>
        <a:ln>
          <a:solidFill>
            <a:schemeClr val="bg2">
              <a:lumMod val="2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0</xdr:colOff>
      <xdr:row>0</xdr:row>
      <xdr:rowOff>0</xdr:rowOff>
    </xdr:from>
    <xdr:to>
      <xdr:col>21</xdr:col>
      <xdr:colOff>9525</xdr:colOff>
      <xdr:row>5</xdr:row>
      <xdr:rowOff>28575</xdr:rowOff>
    </xdr:to>
    <xdr:cxnSp macro="">
      <xdr:nvCxnSpPr>
        <xdr:cNvPr id="37" name="Straight Connector 36">
          <a:extLst>
            <a:ext uri="{FF2B5EF4-FFF2-40B4-BE49-F238E27FC236}">
              <a16:creationId xmlns:a16="http://schemas.microsoft.com/office/drawing/2014/main" id="{140FD010-EE73-4348-BBA8-86AE4AAAF13C}"/>
            </a:ext>
          </a:extLst>
        </xdr:cNvPr>
        <xdr:cNvCxnSpPr/>
      </xdr:nvCxnSpPr>
      <xdr:spPr>
        <a:xfrm>
          <a:off x="12801600" y="0"/>
          <a:ext cx="9525" cy="1066800"/>
        </a:xfrm>
        <a:prstGeom prst="line">
          <a:avLst/>
        </a:prstGeom>
        <a:ln>
          <a:solidFill>
            <a:schemeClr val="bg2">
              <a:lumMod val="2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0</xdr:col>
      <xdr:colOff>0</xdr:colOff>
      <xdr:row>12</xdr:row>
      <xdr:rowOff>57151</xdr:rowOff>
    </xdr:from>
    <xdr:to>
      <xdr:col>2</xdr:col>
      <xdr:colOff>276225</xdr:colOff>
      <xdr:row>19</xdr:row>
      <xdr:rowOff>114301</xdr:rowOff>
    </xdr:to>
    <mc:AlternateContent xmlns:mc="http://schemas.openxmlformats.org/markup-compatibility/2006">
      <mc:Choice xmlns:a14="http://schemas.microsoft.com/office/drawing/2010/main" Requires="a14">
        <xdr:graphicFrame macro="">
          <xdr:nvGraphicFramePr>
            <xdr:cNvPr id="43" name="Date (Year)">
              <a:extLst>
                <a:ext uri="{FF2B5EF4-FFF2-40B4-BE49-F238E27FC236}">
                  <a16:creationId xmlns:a16="http://schemas.microsoft.com/office/drawing/2014/main" id="{E2857426-B8CD-49B0-9D45-3E6F6AEE6C9D}"/>
                </a:ext>
              </a:extLst>
            </xdr:cNvPr>
            <xdr:cNvGraphicFramePr/>
          </xdr:nvGraphicFramePr>
          <xdr:xfrm>
            <a:off x="0" y="0"/>
            <a:ext cx="0" cy="0"/>
          </xdr:xfrm>
          <a:graphic>
            <a:graphicData uri="http://schemas.microsoft.com/office/drawing/2010/slicer">
              <sle:slicer xmlns:sle="http://schemas.microsoft.com/office/drawing/2010/slicer" name="Date (Year)"/>
            </a:graphicData>
          </a:graphic>
        </xdr:graphicFrame>
      </mc:Choice>
      <mc:Fallback>
        <xdr:sp macro="" textlink="">
          <xdr:nvSpPr>
            <xdr:cNvPr id="0" name=""/>
            <xdr:cNvSpPr>
              <a:spLocks noTextEdit="1"/>
            </xdr:cNvSpPr>
          </xdr:nvSpPr>
          <xdr:spPr>
            <a:xfrm>
              <a:off x="0" y="2428876"/>
              <a:ext cx="1495425" cy="13906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24</xdr:row>
      <xdr:rowOff>95250</xdr:rowOff>
    </xdr:from>
    <xdr:to>
      <xdr:col>2</xdr:col>
      <xdr:colOff>276225</xdr:colOff>
      <xdr:row>33</xdr:row>
      <xdr:rowOff>66675</xdr:rowOff>
    </xdr:to>
    <mc:AlternateContent xmlns:mc="http://schemas.openxmlformats.org/markup-compatibility/2006">
      <mc:Choice xmlns:a14="http://schemas.microsoft.com/office/drawing/2010/main" Requires="a14">
        <xdr:graphicFrame macro="">
          <xdr:nvGraphicFramePr>
            <xdr:cNvPr id="44" name="EthnicGroup">
              <a:extLst>
                <a:ext uri="{FF2B5EF4-FFF2-40B4-BE49-F238E27FC236}">
                  <a16:creationId xmlns:a16="http://schemas.microsoft.com/office/drawing/2014/main" id="{4D8F3968-DC2A-4654-AA82-3BD3EFB1B659}"/>
                </a:ext>
              </a:extLst>
            </xdr:cNvPr>
            <xdr:cNvGraphicFramePr/>
          </xdr:nvGraphicFramePr>
          <xdr:xfrm>
            <a:off x="0" y="0"/>
            <a:ext cx="0" cy="0"/>
          </xdr:xfrm>
          <a:graphic>
            <a:graphicData uri="http://schemas.microsoft.com/office/drawing/2010/slicer">
              <sle:slicer xmlns:sle="http://schemas.microsoft.com/office/drawing/2010/slicer" name="EthnicGroup"/>
            </a:graphicData>
          </a:graphic>
        </xdr:graphicFrame>
      </mc:Choice>
      <mc:Fallback>
        <xdr:sp macro="" textlink="">
          <xdr:nvSpPr>
            <xdr:cNvPr id="0" name=""/>
            <xdr:cNvSpPr>
              <a:spLocks noTextEdit="1"/>
            </xdr:cNvSpPr>
          </xdr:nvSpPr>
          <xdr:spPr>
            <a:xfrm>
              <a:off x="0" y="4752975"/>
              <a:ext cx="1495425" cy="16859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33</xdr:row>
      <xdr:rowOff>142875</xdr:rowOff>
    </xdr:from>
    <xdr:to>
      <xdr:col>2</xdr:col>
      <xdr:colOff>285750</xdr:colOff>
      <xdr:row>38</xdr:row>
      <xdr:rowOff>57150</xdr:rowOff>
    </xdr:to>
    <mc:AlternateContent xmlns:mc="http://schemas.openxmlformats.org/markup-compatibility/2006">
      <mc:Choice xmlns:a14="http://schemas.microsoft.com/office/drawing/2010/main" Requires="a14">
        <xdr:graphicFrame macro="">
          <xdr:nvGraphicFramePr>
            <xdr:cNvPr id="45" name="FP">
              <a:extLst>
                <a:ext uri="{FF2B5EF4-FFF2-40B4-BE49-F238E27FC236}">
                  <a16:creationId xmlns:a16="http://schemas.microsoft.com/office/drawing/2014/main" id="{650758B5-7666-4E8A-95D3-BA45329C1A09}"/>
                </a:ext>
              </a:extLst>
            </xdr:cNvPr>
            <xdr:cNvGraphicFramePr/>
          </xdr:nvGraphicFramePr>
          <xdr:xfrm>
            <a:off x="0" y="0"/>
            <a:ext cx="0" cy="0"/>
          </xdr:xfrm>
          <a:graphic>
            <a:graphicData uri="http://schemas.microsoft.com/office/drawing/2010/slicer">
              <sle:slicer xmlns:sle="http://schemas.microsoft.com/office/drawing/2010/slicer" name="FP"/>
            </a:graphicData>
          </a:graphic>
        </xdr:graphicFrame>
      </mc:Choice>
      <mc:Fallback>
        <xdr:sp macro="" textlink="">
          <xdr:nvSpPr>
            <xdr:cNvPr id="0" name=""/>
            <xdr:cNvSpPr>
              <a:spLocks noTextEdit="1"/>
            </xdr:cNvSpPr>
          </xdr:nvSpPr>
          <xdr:spPr>
            <a:xfrm>
              <a:off x="0" y="6515100"/>
              <a:ext cx="1504950" cy="8667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19</xdr:row>
      <xdr:rowOff>171450</xdr:rowOff>
    </xdr:from>
    <xdr:to>
      <xdr:col>2</xdr:col>
      <xdr:colOff>276225</xdr:colOff>
      <xdr:row>24</xdr:row>
      <xdr:rowOff>57150</xdr:rowOff>
    </xdr:to>
    <mc:AlternateContent xmlns:mc="http://schemas.openxmlformats.org/markup-compatibility/2006">
      <mc:Choice xmlns:a14="http://schemas.microsoft.com/office/drawing/2010/main" Requires="a14">
        <xdr:graphicFrame macro="">
          <xdr:nvGraphicFramePr>
            <xdr:cNvPr id="46" name="Gender">
              <a:extLst>
                <a:ext uri="{FF2B5EF4-FFF2-40B4-BE49-F238E27FC236}">
                  <a16:creationId xmlns:a16="http://schemas.microsoft.com/office/drawing/2014/main" id="{EFA48329-8756-4241-86C6-50C85EE01BAB}"/>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0" y="3876675"/>
              <a:ext cx="1495425" cy="838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5</xdr:row>
      <xdr:rowOff>19050</xdr:rowOff>
    </xdr:from>
    <xdr:to>
      <xdr:col>2</xdr:col>
      <xdr:colOff>257175</xdr:colOff>
      <xdr:row>11</xdr:row>
      <xdr:rowOff>123825</xdr:rowOff>
    </xdr:to>
    <mc:AlternateContent xmlns:mc="http://schemas.openxmlformats.org/markup-compatibility/2006">
      <mc:Choice xmlns:a14="http://schemas.microsoft.com/office/drawing/2010/main" Requires="a14">
        <xdr:graphicFrame macro="">
          <xdr:nvGraphicFramePr>
            <xdr:cNvPr id="47" name="BU Region">
              <a:extLst>
                <a:ext uri="{FF2B5EF4-FFF2-40B4-BE49-F238E27FC236}">
                  <a16:creationId xmlns:a16="http://schemas.microsoft.com/office/drawing/2014/main" id="{7612488C-E167-4FE8-BBC1-9BD6551DE369}"/>
                </a:ext>
              </a:extLst>
            </xdr:cNvPr>
            <xdr:cNvGraphicFramePr/>
          </xdr:nvGraphicFramePr>
          <xdr:xfrm>
            <a:off x="0" y="0"/>
            <a:ext cx="0" cy="0"/>
          </xdr:xfrm>
          <a:graphic>
            <a:graphicData uri="http://schemas.microsoft.com/office/drawing/2010/slicer">
              <sle:slicer xmlns:sle="http://schemas.microsoft.com/office/drawing/2010/slicer" name="BU Region"/>
            </a:graphicData>
          </a:graphic>
        </xdr:graphicFrame>
      </mc:Choice>
      <mc:Fallback>
        <xdr:sp macro="" textlink="">
          <xdr:nvSpPr>
            <xdr:cNvPr id="0" name=""/>
            <xdr:cNvSpPr>
              <a:spLocks noTextEdit="1"/>
            </xdr:cNvSpPr>
          </xdr:nvSpPr>
          <xdr:spPr>
            <a:xfrm>
              <a:off x="0" y="1057275"/>
              <a:ext cx="1476375" cy="12477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2</xdr:row>
      <xdr:rowOff>0</xdr:rowOff>
    </xdr:from>
    <xdr:to>
      <xdr:col>8</xdr:col>
      <xdr:colOff>204788</xdr:colOff>
      <xdr:row>16</xdr:row>
      <xdr:rowOff>76200</xdr:rowOff>
    </xdr:to>
    <xdr:graphicFrame macro="">
      <xdr:nvGraphicFramePr>
        <xdr:cNvPr id="3" name="Chart 2">
          <a:extLst>
            <a:ext uri="{FF2B5EF4-FFF2-40B4-BE49-F238E27FC236}">
              <a16:creationId xmlns:a16="http://schemas.microsoft.com/office/drawing/2014/main" id="{FEEB42C7-4E77-4F24-873F-4C1A75E3E0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309562</xdr:colOff>
      <xdr:row>3</xdr:row>
      <xdr:rowOff>128587</xdr:rowOff>
    </xdr:from>
    <xdr:to>
      <xdr:col>9</xdr:col>
      <xdr:colOff>180976</xdr:colOff>
      <xdr:row>18</xdr:row>
      <xdr:rowOff>14287</xdr:rowOff>
    </xdr:to>
    <xdr:graphicFrame macro="">
      <xdr:nvGraphicFramePr>
        <xdr:cNvPr id="2" name="Chart 1">
          <a:extLst>
            <a:ext uri="{FF2B5EF4-FFF2-40B4-BE49-F238E27FC236}">
              <a16:creationId xmlns:a16="http://schemas.microsoft.com/office/drawing/2014/main" id="{264529C2-3F17-4C23-ABE8-2A8D6B7FB1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400050</xdr:colOff>
      <xdr:row>2</xdr:row>
      <xdr:rowOff>76200</xdr:rowOff>
    </xdr:from>
    <xdr:to>
      <xdr:col>13</xdr:col>
      <xdr:colOff>95250</xdr:colOff>
      <xdr:row>17</xdr:row>
      <xdr:rowOff>38099</xdr:rowOff>
    </xdr:to>
    <xdr:graphicFrame macro="">
      <xdr:nvGraphicFramePr>
        <xdr:cNvPr id="2" name="Chart 1">
          <a:extLst>
            <a:ext uri="{FF2B5EF4-FFF2-40B4-BE49-F238E27FC236}">
              <a16:creationId xmlns:a16="http://schemas.microsoft.com/office/drawing/2014/main" id="{B4B5F32E-71B6-4F84-AE20-882CB6C5E40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495299</xdr:colOff>
      <xdr:row>4</xdr:row>
      <xdr:rowOff>61912</xdr:rowOff>
    </xdr:from>
    <xdr:to>
      <xdr:col>13</xdr:col>
      <xdr:colOff>581024</xdr:colOff>
      <xdr:row>13</xdr:row>
      <xdr:rowOff>180975</xdr:rowOff>
    </xdr:to>
    <xdr:graphicFrame macro="">
      <xdr:nvGraphicFramePr>
        <xdr:cNvPr id="2" name="Chart 1">
          <a:extLst>
            <a:ext uri="{FF2B5EF4-FFF2-40B4-BE49-F238E27FC236}">
              <a16:creationId xmlns:a16="http://schemas.microsoft.com/office/drawing/2014/main" id="{98F6263B-E1F7-4C84-A531-20DA240C143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d Sufiyan" refreshedDate="45431.837050694441" backgroundQuery="1" createdVersion="6" refreshedVersion="6" minRefreshableVersion="3" recordCount="0" supportSubquery="1" supportAdvancedDrill="1" xr:uid="{3E7C7DA9-33D1-4047-AE8C-042B165E766B}">
  <cacheSource type="external" connectionId="6"/>
  <cacheFields count="4">
    <cacheField name="[HR Data].[EthnicGroup].[EthnicGroup]" caption="EthnicGroup" numFmtId="0" hierarchy="4" level="1">
      <sharedItems count="7">
        <s v="Group A"/>
        <s v="Group B"/>
        <s v="Group C"/>
        <s v="Group D"/>
        <s v="Group E"/>
        <s v="Group F"/>
        <s v="Group G"/>
      </sharedItems>
    </cacheField>
    <cacheField name="[HR Data].[Gender].[Gender]" caption="Gender" numFmtId="0" hierarchy="2" level="1">
      <sharedItems count="2">
        <s v="F"/>
        <s v="M"/>
      </sharedItems>
    </cacheField>
    <cacheField name="[Measures].[Active Emp]" caption="Active Emp" numFmtId="0" hierarchy="26" level="32767"/>
    <cacheField name="[HR Data].[FP].[FP]" caption="FP" numFmtId="0" hierarchy="5" level="1">
      <sharedItems count="2">
        <s v="FT"/>
        <s v="PT"/>
      </sharedItems>
    </cacheField>
  </cacheFields>
  <cacheHierarchies count="33">
    <cacheHierarchy uniqueName="[HR Data].[Date]" caption="Date" attribute="1" time="1" defaultMemberUniqueName="[HR Data].[Date].[All]" allUniqueName="[HR Data].[Date].[All]" dimensionUniqueName="[HR Data]" displayFolder="" count="0" memberValueDatatype="7" unbalanced="0"/>
    <cacheHierarchy uniqueName="[HR Data].[EmpID]" caption="EmpID" attribute="1" defaultMemberUniqueName="[HR Data].[EmpID].[All]" allUniqueName="[HR Data].[EmpID].[All]" dimensionUniqueName="[HR Data]" displayFolder="" count="0" memberValueDatatype="20" unbalanced="0"/>
    <cacheHierarchy uniqueName="[HR Data].[Gender]" caption="Gender" attribute="1" defaultMemberUniqueName="[HR Data].[Gender].[All]" allUniqueName="[HR Data].[Gender].[All]" dimensionUniqueName="[HR Data]" displayFolder="" count="2" memberValueDatatype="130" unbalanced="0">
      <fieldsUsage count="2">
        <fieldUsage x="-1"/>
        <fieldUsage x="1"/>
      </fieldsUsage>
    </cacheHierarchy>
    <cacheHierarchy uniqueName="[HR Data].[Age]" caption="Age" attribute="1" defaultMemberUniqueName="[HR Data].[Age].[All]" allUniqueName="[HR Data].[Age].[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fieldsUsage count="2">
        <fieldUsage x="-1"/>
        <fieldUsage x="0"/>
      </fieldsUsage>
    </cacheHierarchy>
    <cacheHierarchy uniqueName="[HR Data].[FP]" caption="FP" attribute="1" defaultMemberUniqueName="[HR Data].[FP].[All]" allUniqueName="[HR Data].[FP].[All]" dimensionUniqueName="[HR Data]" displayFolder="" count="2" memberValueDatatype="130" unbalanced="0">
      <fieldsUsage count="2">
        <fieldUsage x="-1"/>
        <fieldUsage x="3"/>
      </fieldsUsage>
    </cacheHierarchy>
    <cacheHierarchy uniqueName="[HR Data].[TermDate]" caption="TermDate" attribute="1" time="1" defaultMemberUniqueName="[HR Data].[TermDate].[All]" allUniqueName="[HR Data].[Term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0" memberValueDatatype="130" unbalanced="0"/>
    <cacheHierarchy uniqueName="[HR Data].[HireDate]" caption="HireDate" attribute="1" defaultMemberUniqueName="[HR Data].[HireDate].[All]" allUniqueName="[HR Data].[HireDate].[All]" dimensionUniqueName="[HR Data]" displayFolder="" count="0" memberValueDatatype="130" unbalanced="0"/>
    <cacheHierarchy uniqueName="[HR Data].[PayType]" caption="PayType" attribute="1" defaultMemberUniqueName="[HR Data].[PayType].[All]" allUniqueName="[HR Data].[PayType].[All]" dimensionUniqueName="[HR Data]" displayFolder="" count="0" memberValueDatatype="130" unbalanced="0"/>
    <cacheHierarchy uniqueName="[HR Data].[TermReason]" caption="TermReason" attribute="1" defaultMemberUniqueName="[HR Data].[TermReason].[All]" allUniqueName="[HR Data].[TermReason].[All]" dimensionUniqueName="[HR Data]" displayFolder="" count="0" memberValueDatatype="130" unbalanced="0"/>
    <cacheHierarchy uniqueName="[HR Data].[AgeGroup]" caption="AgeGroup" attribute="1" defaultMemberUniqueName="[HR Data].[AgeGroup].[All]" allUniqueName="[HR Data].[AgeGroup].[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BadHires]" caption="BadHires" attribute="1" defaultMemberUniqueName="[HR Data].[BadHires].[All]" allUniqueName="[HR Data].[BadHires].[All]" dimensionUniqueName="[HR Data]" displayFolder="" count="0" memberValueDatatype="20" unbalanced="0"/>
    <cacheHierarchy uniqueName="[HR Data].[Date (Year)]" caption="Date (Year)" attribute="1" defaultMemberUniqueName="[HR Data].[Date (Year)].[All]" allUniqueName="[HR Data].[Date (Year)].[All]" dimensionUniqueName="[HR Data]" displayFolder="" count="0" memberValueDatatype="130" unbalanced="0"/>
    <cacheHierarchy uniqueName="[HR Data].[Date (Quarter)]" caption="Date (Quarter)" attribute="1" defaultMemberUniqueName="[HR Data].[Date (Quarter)].[All]" allUniqueName="[HR Data].[Date (Quarter)].[All]" dimensionUniqueName="[HR Data]" displayFolder="" count="0" memberValueDatatype="130"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1"/>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15"/>
        </ext>
      </extLst>
    </cacheHierarchy>
    <cacheHierarchy uniqueName="[Measures].[Emp Count]" caption="Emp Count" measure="1" displayFolder="" measureGroup="HR Data" count="0"/>
    <cacheHierarchy uniqueName="[Measures].[Active Emp]" caption="Active Emp" measure="1" displayFolder="" measureGroup="HR Data" count="0" oneField="1">
      <fieldsUsage count="1">
        <fieldUsage x="2"/>
      </fieldsUsage>
    </cacheHierarchy>
    <cacheHierarchy uniqueName="[Measures].[New Hire]" caption="New Hire" measure="1" displayFolder="" measureGroup="HR Data" count="0"/>
    <cacheHierarchy uniqueName="[Measures].[Avg Tenure Months]" caption="Avg Tenure Months" measure="1" displayFolder="" measureGroup="HR Data" count="0"/>
    <cacheHierarchy uniqueName="[Measures].[Separations]" caption="Separations" measure="1" displayFolder="" measureGroup="HR Data" count="0"/>
    <cacheHierarchy uniqueName="[Measures].[TO%]" caption="TO%"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d Sufiyan" refreshedDate="45431.838076157408" backgroundQuery="1" createdVersion="6" refreshedVersion="6" minRefreshableVersion="3" recordCount="0" supportSubquery="1" supportAdvancedDrill="1" xr:uid="{D06AB625-4CB0-4558-8C07-D3D3CC893335}">
  <cacheSource type="external" connectionId="6"/>
  <cacheFields count="3">
    <cacheField name="[Measures].[TO%]" caption="TO%" numFmtId="0" hierarchy="30" level="32767"/>
    <cacheField name="[HR Data].[Gender].[Gender]" caption="Gender" numFmtId="0" hierarchy="2" level="1">
      <sharedItems count="2">
        <s v="F"/>
        <s v="M"/>
      </sharedItems>
    </cacheField>
    <cacheField name="[HR Data].[Date (Year)].[Date (Year)]" caption="Date (Year)" numFmtId="0" hierarchy="16" level="1">
      <sharedItems count="4">
        <s v="2015"/>
        <s v="2016"/>
        <s v="2017"/>
        <s v="2018"/>
      </sharedItems>
    </cacheField>
  </cacheFields>
  <cacheHierarchies count="33">
    <cacheHierarchy uniqueName="[HR Data].[Date]" caption="Date" attribute="1" time="1" defaultMemberUniqueName="[HR Data].[Date].[All]" allUniqueName="[HR Data].[Date].[All]" dimensionUniqueName="[HR Data]" displayFolder="" count="2" memberValueDatatype="7" unbalanced="0"/>
    <cacheHierarchy uniqueName="[HR Data].[EmpID]" caption="EmpID" attribute="1" defaultMemberUniqueName="[HR Data].[EmpID].[All]" allUniqueName="[HR Data].[EmpID].[All]" dimensionUniqueName="[HR Data]" displayFolder="" count="0" memberValueDatatype="20" unbalanced="0"/>
    <cacheHierarchy uniqueName="[HR Data].[Gender]" caption="Gender" attribute="1" defaultMemberUniqueName="[HR Data].[Gender].[All]" allUniqueName="[HR Data].[Gender].[All]" dimensionUniqueName="[HR Data]" displayFolder="" count="2" memberValueDatatype="130" unbalanced="0">
      <fieldsUsage count="2">
        <fieldUsage x="-1"/>
        <fieldUsage x="1"/>
      </fieldsUsage>
    </cacheHierarchy>
    <cacheHierarchy uniqueName="[HR Data].[Age]" caption="Age" attribute="1" defaultMemberUniqueName="[HR Data].[Age].[All]" allUniqueName="[HR Data].[Age].[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0" memberValueDatatype="130" unbalanced="0"/>
    <cacheHierarchy uniqueName="[HR Data].[FP]" caption="FP" attribute="1" defaultMemberUniqueName="[HR Data].[FP].[All]" allUniqueName="[HR Data].[FP].[All]" dimensionUniqueName="[HR Data]" displayFolder="" count="0" memberValueDatatype="130" unbalanced="0"/>
    <cacheHierarchy uniqueName="[HR Data].[TermDate]" caption="TermDate" attribute="1" time="1" defaultMemberUniqueName="[HR Data].[TermDate].[All]" allUniqueName="[HR Data].[Term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0" memberValueDatatype="130" unbalanced="0"/>
    <cacheHierarchy uniqueName="[HR Data].[HireDate]" caption="HireDate" attribute="1" defaultMemberUniqueName="[HR Data].[HireDate].[All]" allUniqueName="[HR Data].[HireDate].[All]" dimensionUniqueName="[HR Data]" displayFolder="" count="0" memberValueDatatype="130" unbalanced="0"/>
    <cacheHierarchy uniqueName="[HR Data].[PayType]" caption="PayType" attribute="1" defaultMemberUniqueName="[HR Data].[PayType].[All]" allUniqueName="[HR Data].[PayType].[All]" dimensionUniqueName="[HR Data]" displayFolder="" count="0" memberValueDatatype="130" unbalanced="0"/>
    <cacheHierarchy uniqueName="[HR Data].[TermReason]" caption="TermReason" attribute="1" defaultMemberUniqueName="[HR Data].[TermReason].[All]" allUniqueName="[HR Data].[TermReason].[All]" dimensionUniqueName="[HR Data]" displayFolder="" count="0" memberValueDatatype="130" unbalanced="0"/>
    <cacheHierarchy uniqueName="[HR Data].[AgeGroup]" caption="AgeGroup" attribute="1" defaultMemberUniqueName="[HR Data].[AgeGroup].[All]" allUniqueName="[HR Data].[AgeGroup].[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BadHires]" caption="BadHires" attribute="1" defaultMemberUniqueName="[HR Data].[BadHires].[All]" allUniqueName="[HR Data].[BadHires].[All]" dimensionUniqueName="[HR Data]" displayFolder="" count="0" memberValueDatatype="20" unbalanced="0"/>
    <cacheHierarchy uniqueName="[HR Data].[Date (Year)]" caption="Date (Year)" attribute="1" defaultMemberUniqueName="[HR Data].[Date (Year)].[All]" allUniqueName="[HR Data].[Date (Year)].[All]" dimensionUniqueName="[HR Data]" displayFolder="" count="2" memberValueDatatype="130" unbalanced="0">
      <fieldsUsage count="2">
        <fieldUsage x="-1"/>
        <fieldUsage x="2"/>
      </fieldsUsage>
    </cacheHierarchy>
    <cacheHierarchy uniqueName="[HR Data].[Date (Quarter)]" caption="Date (Quarter)" attribute="1" defaultMemberUniqueName="[HR Data].[Date (Quarter)].[All]" allUniqueName="[HR Data].[Date (Quarter)].[All]" dimensionUniqueName="[HR Data]" displayFolder="" count="2" memberValueDatatype="130" unbalanced="0"/>
    <cacheHierarchy uniqueName="[HR Data].[Date (Month)]" caption="Date (Month)" attribute="1" defaultMemberUniqueName="[HR Data].[Date (Month)].[All]" allUniqueName="[HR Data].[Date (Month)].[All]" dimensionUniqueName="[HR Data]" displayFolder="" count="2"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1"/>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15"/>
        </ext>
      </extLst>
    </cacheHierarchy>
    <cacheHierarchy uniqueName="[Measures].[Emp Count]" caption="Emp Count" measure="1" displayFolder="" measureGroup="HR Data" count="0"/>
    <cacheHierarchy uniqueName="[Measures].[Active Emp]" caption="Active Emp" measure="1" displayFolder="" measureGroup="HR Data" count="0"/>
    <cacheHierarchy uniqueName="[Measures].[New Hire]" caption="New Hire" measure="1" displayFolder="" measureGroup="HR Data" count="0"/>
    <cacheHierarchy uniqueName="[Measures].[Avg Tenure Months]" caption="Avg Tenure Months" measure="1" displayFolder="" measureGroup="HR Data" count="0"/>
    <cacheHierarchy uniqueName="[Measures].[Separations]" caption="Separations" measure="1" displayFolder="" measureGroup="HR Data" count="0"/>
    <cacheHierarchy uniqueName="[Measures].[TO%]" caption="TO%" measure="1" displayFolder="" measureGroup="HR Data" count="0" oneField="1">
      <fieldsUsage count="1">
        <fieldUsage x="0"/>
      </fieldsUsage>
    </cacheHierarchy>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d Sufiyan" refreshedDate="45431.865256481484" backgroundQuery="1" createdVersion="6" refreshedVersion="6" minRefreshableVersion="3" recordCount="0" supportSubquery="1" supportAdvancedDrill="1" xr:uid="{5E15784B-38DD-440B-A1D7-F4832F1A7F7A}">
  <cacheSource type="external" connectionId="6"/>
  <cacheFields count="5">
    <cacheField name="[HR Data].[Date (Year)].[Date (Year)]" caption="Date (Year)" numFmtId="0" hierarchy="16" level="1">
      <sharedItems count="3">
        <s v="2015"/>
        <s v="2016"/>
        <s v="2018"/>
      </sharedItems>
    </cacheField>
    <cacheField name="[HR Data].[Date].[Date]" caption="Date" numFmtId="0" level="1">
      <sharedItems containsSemiMixedTypes="0" containsNonDate="0" containsDate="1" containsString="0" minDate="2015-01-01T00:00:00" maxDate="2018-01-13T00:00:00" count="36">
        <d v="2015-01-01T00:00:00"/>
        <d v="2015-01-02T00:00:00"/>
        <d v="2015-01-03T00:00:00"/>
        <d v="2015-01-04T00:00:00"/>
        <d v="2015-01-05T00:00:00"/>
        <d v="2015-01-06T00:00:00"/>
        <d v="2015-01-07T00:00:00"/>
        <d v="2015-01-08T00:00:00"/>
        <d v="2015-01-09T00:00:00"/>
        <d v="2015-01-10T00:00:00"/>
        <d v="2015-01-11T00:00:00"/>
        <d v="2015-01-12T00:00:00"/>
        <d v="2016-01-01T00:00:00"/>
        <d v="2016-01-02T00:00:00"/>
        <d v="2016-01-03T00:00:00"/>
        <d v="2016-01-04T00:00:00"/>
        <d v="2016-01-05T00:00:00"/>
        <d v="2016-01-06T00:00:00"/>
        <d v="2016-01-07T00:00:00"/>
        <d v="2016-01-08T00:00:00"/>
        <d v="2016-01-09T00:00:00"/>
        <d v="2016-01-10T00:00:00"/>
        <d v="2016-01-11T00:00:00"/>
        <d v="2016-01-12T00:00:00"/>
        <d v="2018-01-01T00:00:00"/>
        <d v="2018-01-02T00:00:00"/>
        <d v="2018-01-03T00:00:00"/>
        <d v="2018-01-04T00:00:00"/>
        <d v="2018-01-05T00:00:00"/>
        <d v="2018-01-06T00:00:00"/>
        <d v="2018-01-07T00:00:00"/>
        <d v="2018-01-08T00:00:00"/>
        <d v="2018-01-09T00:00:00"/>
        <d v="2018-01-10T00:00:00"/>
        <d v="2018-01-11T00:00:00"/>
        <d v="2018-01-12T00:00:00"/>
      </sharedItems>
    </cacheField>
    <cacheField name="[Measures].[Active Emp]" caption="Active Emp" numFmtId="0" hierarchy="26" level="32767"/>
    <cacheField name="[Measures].[New Hire]" caption="New Hire" numFmtId="0" hierarchy="27" level="32767"/>
    <cacheField name="[HR Data].[BU Region].[BU Region]" caption="BU Region" numFmtId="0" hierarchy="8" level="1">
      <sharedItems containsSemiMixedTypes="0" containsNonDate="0" containsString="0"/>
    </cacheField>
  </cacheFields>
  <cacheHierarchies count="33">
    <cacheHierarchy uniqueName="[HR Data].[Date]" caption="Date" attribute="1" time="1" defaultMemberUniqueName="[HR Data].[Date].[All]" allUniqueName="[HR Data].[Date].[All]" dimensionUniqueName="[HR Data]" displayFolder="" count="2" memberValueDatatype="7" unbalanced="0">
      <fieldsUsage count="2">
        <fieldUsage x="-1"/>
        <fieldUsage x="1"/>
      </fieldsUsage>
    </cacheHierarchy>
    <cacheHierarchy uniqueName="[HR Data].[EmpID]" caption="EmpID" attribute="1" defaultMemberUniqueName="[HR Data].[EmpID].[All]" allUniqueName="[HR Data].[EmpID].[All]" dimensionUniqueName="[HR Data]" displayFolder="" count="2" memberValueDatatype="20" unbalanced="0"/>
    <cacheHierarchy uniqueName="[HR Data].[Gender]" caption="Gender" attribute="1" defaultMemberUniqueName="[HR Data].[Gender].[All]" allUniqueName="[HR Data].[Gender].[All]" dimensionUniqueName="[HR Data]" displayFolder="" count="2" memberValueDatatype="130" unbalanced="0"/>
    <cacheHierarchy uniqueName="[HR Data].[Age]" caption="Age" attribute="1" defaultMemberUniqueName="[HR Data].[Age].[All]" allUniqueName="[HR Data].[Age].[All]" dimensionUniqueName="[HR Data]" displayFolder="" count="2" memberValueDatatype="20" unbalanced="0"/>
    <cacheHierarchy uniqueName="[HR Data].[EthnicGroup]" caption="EthnicGroup" attribute="1" defaultMemberUniqueName="[HR Data].[EthnicGroup].[All]" allUniqueName="[HR Data].[EthnicGroup].[All]" dimensionUniqueName="[HR Data]" displayFolder="" count="2" memberValueDatatype="130" unbalanced="0"/>
    <cacheHierarchy uniqueName="[HR Data].[FP]" caption="FP" attribute="1" defaultMemberUniqueName="[HR Data].[FP].[All]" allUniqueName="[HR Data].[FP].[All]" dimensionUniqueName="[HR Data]" displayFolder="" count="2" memberValueDatatype="130" unbalanced="0"/>
    <cacheHierarchy uniqueName="[HR Data].[TermDate]" caption="TermDate" attribute="1" time="1" defaultMemberUniqueName="[HR Data].[TermDate].[All]" allUniqueName="[HR Data].[TermDate].[All]" dimensionUniqueName="[HR Data]" displayFolder="" count="2" memberValueDatatype="7" unbalanced="0"/>
    <cacheHierarchy uniqueName="[HR Data].[isNewHire]" caption="isNewHire" attribute="1" defaultMemberUniqueName="[HR Data].[isNewHire].[All]" allUniqueName="[HR Data].[isNewHire].[All]" dimensionUniqueName="[HR Data]" displayFolder="" count="2" memberValueDatatype="130" unbalanced="0"/>
    <cacheHierarchy uniqueName="[HR Data].[BU Region]" caption="BU Region" attribute="1" defaultMemberUniqueName="[HR Data].[BU Region].[All]" allUniqueName="[HR Data].[BU Region].[All]" dimensionUniqueName="[HR Data]" displayFolder="" count="2" memberValueDatatype="130" unbalanced="0">
      <fieldsUsage count="2">
        <fieldUsage x="-1"/>
        <fieldUsage x="4"/>
      </fieldsUsage>
    </cacheHierarchy>
    <cacheHierarchy uniqueName="[HR Data].[HireDate]" caption="HireDate" attribute="1" defaultMemberUniqueName="[HR Data].[HireDate].[All]" allUniqueName="[HR Data].[HireDate].[All]" dimensionUniqueName="[HR Data]" displayFolder="" count="2" memberValueDatatype="130" unbalanced="0"/>
    <cacheHierarchy uniqueName="[HR Data].[PayType]" caption="PayType" attribute="1" defaultMemberUniqueName="[HR Data].[PayType].[All]" allUniqueName="[HR Data].[PayType].[All]" dimensionUniqueName="[HR Data]" displayFolder="" count="2" memberValueDatatype="130" unbalanced="0"/>
    <cacheHierarchy uniqueName="[HR Data].[TermReason]" caption="TermReason" attribute="1" defaultMemberUniqueName="[HR Data].[TermReason].[All]" allUniqueName="[HR Data].[TermReason].[All]" dimensionUniqueName="[HR Data]" displayFolder="" count="2" memberValueDatatype="130" unbalanced="0"/>
    <cacheHierarchy uniqueName="[HR Data].[AgeGroup]" caption="AgeGroup" attribute="1" defaultMemberUniqueName="[HR Data].[AgeGroup].[All]" allUniqueName="[HR Data].[AgeGroup].[All]" dimensionUniqueName="[HR Data]" displayFolder="" count="2" memberValueDatatype="130" unbalanced="0"/>
    <cacheHierarchy uniqueName="[HR Data].[TenureDays]" caption="TenureDays" attribute="1" defaultMemberUniqueName="[HR Data].[TenureDays].[All]" allUniqueName="[HR Data].[TenureDays].[All]" dimensionUniqueName="[HR Data]" displayFolder="" count="2" memberValueDatatype="20" unbalanced="0"/>
    <cacheHierarchy uniqueName="[HR Data].[TenureMonths]" caption="TenureMonths" attribute="1" defaultMemberUniqueName="[HR Data].[TenureMonths].[All]" allUniqueName="[HR Data].[TenureMonths].[All]" dimensionUniqueName="[HR Data]" displayFolder="" count="2" memberValueDatatype="5" unbalanced="0"/>
    <cacheHierarchy uniqueName="[HR Data].[BadHires]" caption="BadHires" attribute="1" defaultMemberUniqueName="[HR Data].[BadHires].[All]" allUniqueName="[HR Data].[BadHires].[All]" dimensionUniqueName="[HR Data]" displayFolder="" count="2" memberValueDatatype="20" unbalanced="0"/>
    <cacheHierarchy uniqueName="[HR Data].[Date (Year)]" caption="Date (Year)" attribute="1" defaultMemberUniqueName="[HR Data].[Date (Year)].[All]" allUniqueName="[HR Data].[Date (Year)].[All]" dimensionUniqueName="[HR Data]" displayFolder="" count="2" memberValueDatatype="130" unbalanced="0">
      <fieldsUsage count="2">
        <fieldUsage x="-1"/>
        <fieldUsage x="0"/>
      </fieldsUsage>
    </cacheHierarchy>
    <cacheHierarchy uniqueName="[HR Data].[Date (Quarter)]" caption="Date (Quarter)" attribute="1" defaultMemberUniqueName="[HR Data].[Date (Quarter)].[All]" allUniqueName="[HR Data].[Date (Quarter)].[All]" dimensionUniqueName="[HR Data]" displayFolder="" count="2" memberValueDatatype="130" unbalanced="0"/>
    <cacheHierarchy uniqueName="[HR Data].[Date (Month)]" caption="Date (Month)" attribute="1" defaultMemberUniqueName="[HR Data].[Date (Month)].[All]" allUniqueName="[HR Data].[Date (Month)].[All]" dimensionUniqueName="[HR Data]" displayFolder="" count="2" memberValueDatatype="130" unbalanced="0"/>
    <cacheHierarchy uniqueName="[HR Data].[Date (Month Index)]" caption="Date (Month Index)" attribute="1" defaultMemberUniqueName="[HR Data].[Date (Month Index)].[All]" allUniqueName="[HR Data].[Date (Month Index)].[All]" dimensionUniqueName="[HR Data]" displayFolder="" count="2"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1"/>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15"/>
        </ext>
      </extLst>
    </cacheHierarchy>
    <cacheHierarchy uniqueName="[Measures].[Emp Count]" caption="Emp Count" measure="1" displayFolder="" measureGroup="HR Data" count="0"/>
    <cacheHierarchy uniqueName="[Measures].[Active Emp]" caption="Active Emp" measure="1" displayFolder="" measureGroup="HR Data" count="0" oneField="1">
      <fieldsUsage count="1">
        <fieldUsage x="2"/>
      </fieldsUsage>
    </cacheHierarchy>
    <cacheHierarchy uniqueName="[Measures].[New Hire]" caption="New Hire" measure="1" displayFolder="" measureGroup="HR Data" count="0" oneField="1">
      <fieldsUsage count="1">
        <fieldUsage x="3"/>
      </fieldsUsage>
    </cacheHierarchy>
    <cacheHierarchy uniqueName="[Measures].[Avg Tenure Months]" caption="Avg Tenure Months" measure="1" displayFolder="" measureGroup="HR Data" count="0"/>
    <cacheHierarchy uniqueName="[Measures].[Separations]" caption="Separations" measure="1" displayFolder="" measureGroup="HR Data" count="0"/>
    <cacheHierarchy uniqueName="[Measures].[TO%]" caption="TO%"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d Sufiyan" refreshedDate="45431.856519097222" backgroundQuery="1" createdVersion="3" refreshedVersion="6" minRefreshableVersion="3" recordCount="0" supportSubquery="1" supportAdvancedDrill="1" xr:uid="{E48803ED-22B7-4FAB-BCC2-22336C399C08}">
  <cacheSource type="external" connectionId="6">
    <extLst>
      <ext xmlns:x14="http://schemas.microsoft.com/office/spreadsheetml/2009/9/main" uri="{F057638F-6D5F-4e77-A914-E7F072B9BCA8}">
        <x14:sourceConnection name="ThisWorkbookDataModel"/>
      </ext>
    </extLst>
  </cacheSource>
  <cacheFields count="0"/>
  <cacheHierarchies count="33">
    <cacheHierarchy uniqueName="[HR Data].[Date]" caption="Date" attribute="1" time="1" defaultMemberUniqueName="[HR Data].[Date].[All]" allUniqueName="[HR Data].[Date].[All]" dimensionUniqueName="[HR Data]" displayFolder="" count="0" memberValueDatatype="7" unbalanced="0"/>
    <cacheHierarchy uniqueName="[HR Data].[EmpID]" caption="EmpID" attribute="1" defaultMemberUniqueName="[HR Data].[EmpID].[All]" allUniqueName="[HR Data].[EmpID].[All]" dimensionUniqueName="[HR Data]" displayFolder="" count="0" memberValueDatatype="20" unbalanced="0"/>
    <cacheHierarchy uniqueName="[HR Data].[Gender]" caption="Gender" attribute="1" defaultMemberUniqueName="[HR Data].[Gender].[All]" allUniqueName="[HR Data].[Gender].[All]" dimensionUniqueName="[HR Data]" displayFolder="" count="2" memberValueDatatype="130" unbalanced="0"/>
    <cacheHierarchy uniqueName="[HR Data].[Age]" caption="Age" attribute="1" defaultMemberUniqueName="[HR Data].[Age].[All]" allUniqueName="[HR Data].[Age].[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cacheHierarchy uniqueName="[HR Data].[FP]" caption="FP" attribute="1" defaultMemberUniqueName="[HR Data].[FP].[All]" allUniqueName="[HR Data].[FP].[All]" dimensionUniqueName="[HR Data]" displayFolder="" count="2" memberValueDatatype="130" unbalanced="0"/>
    <cacheHierarchy uniqueName="[HR Data].[TermDate]" caption="TermDate" attribute="1" time="1" defaultMemberUniqueName="[HR Data].[TermDate].[All]" allUniqueName="[HR Data].[Term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2" memberValueDatatype="130" unbalanced="0"/>
    <cacheHierarchy uniqueName="[HR Data].[HireDate]" caption="HireDate" attribute="1" defaultMemberUniqueName="[HR Data].[HireDate].[All]" allUniqueName="[HR Data].[HireDate].[All]" dimensionUniqueName="[HR Data]" displayFolder="" count="0" memberValueDatatype="130" unbalanced="0"/>
    <cacheHierarchy uniqueName="[HR Data].[PayType]" caption="PayType" attribute="1" defaultMemberUniqueName="[HR Data].[PayType].[All]" allUniqueName="[HR Data].[PayType].[All]" dimensionUniqueName="[HR Data]" displayFolder="" count="0" memberValueDatatype="130" unbalanced="0"/>
    <cacheHierarchy uniqueName="[HR Data].[TermReason]" caption="TermReason" attribute="1" defaultMemberUniqueName="[HR Data].[TermReason].[All]" allUniqueName="[HR Data].[TermReason].[All]" dimensionUniqueName="[HR Data]" displayFolder="" count="0" memberValueDatatype="130" unbalanced="0"/>
    <cacheHierarchy uniqueName="[HR Data].[AgeGroup]" caption="AgeGroup" attribute="1" defaultMemberUniqueName="[HR Data].[AgeGroup].[All]" allUniqueName="[HR Data].[AgeGroup].[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BadHires]" caption="BadHires" attribute="1" defaultMemberUniqueName="[HR Data].[BadHires].[All]" allUniqueName="[HR Data].[BadHires].[All]" dimensionUniqueName="[HR Data]" displayFolder="" count="0" memberValueDatatype="20" unbalanced="0"/>
    <cacheHierarchy uniqueName="[HR Data].[Date (Year)]" caption="Date (Year)" attribute="1" defaultMemberUniqueName="[HR Data].[Date (Year)].[All]" allUniqueName="[HR Data].[Date (Year)].[All]" dimensionUniqueName="[HR Data]" displayFolder="" count="2" memberValueDatatype="130" unbalanced="0"/>
    <cacheHierarchy uniqueName="[HR Data].[Date (Quarter)]" caption="Date (Quarter)" attribute="1" defaultMemberUniqueName="[HR Data].[Date (Quarter)].[All]" allUniqueName="[HR Data].[Date (Quarter)].[All]" dimensionUniqueName="[HR Data]" displayFolder="" count="0" memberValueDatatype="130"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1"/>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15"/>
        </ext>
      </extLst>
    </cacheHierarchy>
    <cacheHierarchy uniqueName="[Measures].[Emp Count]" caption="Emp Count" measure="1" displayFolder="" measureGroup="HR Data" count="0"/>
    <cacheHierarchy uniqueName="[Measures].[Active Emp]" caption="Active Emp" measure="1" displayFolder="" measureGroup="HR Data" count="0"/>
    <cacheHierarchy uniqueName="[Measures].[New Hire]" caption="New Hire" measure="1" displayFolder="" measureGroup="HR Data" count="0"/>
    <cacheHierarchy uniqueName="[Measures].[Avg Tenure Months]" caption="Avg Tenure Months" measure="1" displayFolder="" measureGroup="HR Data" count="0"/>
    <cacheHierarchy uniqueName="[Measures].[Separations]" caption="Separations" measure="1" displayFolder="" measureGroup="HR Data" count="0"/>
    <cacheHierarchy uniqueName="[Measures].[TO%]" caption="TO%"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2059406878"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d Sufiyan" refreshedDate="45431.837053240743" backgroundQuery="1" createdVersion="6" refreshedVersion="6" minRefreshableVersion="3" recordCount="0" supportSubquery="1" supportAdvancedDrill="1" xr:uid="{6205BAAD-4C7E-43EE-95A8-AC728AC9C108}">
  <cacheSource type="external" connectionId="6"/>
  <cacheFields count="4">
    <cacheField name="[HR Data].[EthnicGroup].[EthnicGroup]" caption="EthnicGroup" numFmtId="0" hierarchy="4" level="1">
      <sharedItems count="7">
        <s v="Group A"/>
        <s v="Group B"/>
        <s v="Group C"/>
        <s v="Group D"/>
        <s v="Group E"/>
        <s v="Group F"/>
        <s v="Group G"/>
      </sharedItems>
    </cacheField>
    <cacheField name="[HR Data].[Gender].[Gender]" caption="Gender" numFmtId="0" hierarchy="2" level="1">
      <sharedItems count="2">
        <s v="F"/>
        <s v="M"/>
      </sharedItems>
    </cacheField>
    <cacheField name="[HR Data].[FP].[FP]" caption="FP" numFmtId="0" hierarchy="5" level="1">
      <sharedItems count="2">
        <s v="FT"/>
        <s v="PT"/>
      </sharedItems>
    </cacheField>
    <cacheField name="[Measures].[Average of TenureMonths]" caption="Average of TenureMonths" numFmtId="0" hierarchy="23" level="32767"/>
  </cacheFields>
  <cacheHierarchies count="33">
    <cacheHierarchy uniqueName="[HR Data].[Date]" caption="Date" attribute="1" time="1" defaultMemberUniqueName="[HR Data].[Date].[All]" allUniqueName="[HR Data].[Date].[All]" dimensionUniqueName="[HR Data]" displayFolder="" count="0" memberValueDatatype="7" unbalanced="0"/>
    <cacheHierarchy uniqueName="[HR Data].[EmpID]" caption="EmpID" attribute="1" defaultMemberUniqueName="[HR Data].[EmpID].[All]" allUniqueName="[HR Data].[EmpID].[All]" dimensionUniqueName="[HR Data]" displayFolder="" count="0" memberValueDatatype="20" unbalanced="0"/>
    <cacheHierarchy uniqueName="[HR Data].[Gender]" caption="Gender" attribute="1" defaultMemberUniqueName="[HR Data].[Gender].[All]" allUniqueName="[HR Data].[Gender].[All]" dimensionUniqueName="[HR Data]" displayFolder="" count="2" memberValueDatatype="130" unbalanced="0">
      <fieldsUsage count="2">
        <fieldUsage x="-1"/>
        <fieldUsage x="1"/>
      </fieldsUsage>
    </cacheHierarchy>
    <cacheHierarchy uniqueName="[HR Data].[Age]" caption="Age" attribute="1" defaultMemberUniqueName="[HR Data].[Age].[All]" allUniqueName="[HR Data].[Age].[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fieldsUsage count="2">
        <fieldUsage x="-1"/>
        <fieldUsage x="0"/>
      </fieldsUsage>
    </cacheHierarchy>
    <cacheHierarchy uniqueName="[HR Data].[FP]" caption="FP" attribute="1" defaultMemberUniqueName="[HR Data].[FP].[All]" allUniqueName="[HR Data].[FP].[All]" dimensionUniqueName="[HR Data]" displayFolder="" count="2" memberValueDatatype="130" unbalanced="0">
      <fieldsUsage count="2">
        <fieldUsage x="-1"/>
        <fieldUsage x="2"/>
      </fieldsUsage>
    </cacheHierarchy>
    <cacheHierarchy uniqueName="[HR Data].[TermDate]" caption="TermDate" attribute="1" time="1" defaultMemberUniqueName="[HR Data].[TermDate].[All]" allUniqueName="[HR Data].[Term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0" memberValueDatatype="130" unbalanced="0"/>
    <cacheHierarchy uniqueName="[HR Data].[HireDate]" caption="HireDate" attribute="1" defaultMemberUniqueName="[HR Data].[HireDate].[All]" allUniqueName="[HR Data].[HireDate].[All]" dimensionUniqueName="[HR Data]" displayFolder="" count="0" memberValueDatatype="130" unbalanced="0"/>
    <cacheHierarchy uniqueName="[HR Data].[PayType]" caption="PayType" attribute="1" defaultMemberUniqueName="[HR Data].[PayType].[All]" allUniqueName="[HR Data].[PayType].[All]" dimensionUniqueName="[HR Data]" displayFolder="" count="0" memberValueDatatype="130" unbalanced="0"/>
    <cacheHierarchy uniqueName="[HR Data].[TermReason]" caption="TermReason" attribute="1" defaultMemberUniqueName="[HR Data].[TermReason].[All]" allUniqueName="[HR Data].[TermReason].[All]" dimensionUniqueName="[HR Data]" displayFolder="" count="0" memberValueDatatype="130" unbalanced="0"/>
    <cacheHierarchy uniqueName="[HR Data].[AgeGroup]" caption="AgeGroup" attribute="1" defaultMemberUniqueName="[HR Data].[AgeGroup].[All]" allUniqueName="[HR Data].[AgeGroup].[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BadHires]" caption="BadHires" attribute="1" defaultMemberUniqueName="[HR Data].[BadHires].[All]" allUniqueName="[HR Data].[BadHires].[All]" dimensionUniqueName="[HR Data]" displayFolder="" count="0" memberValueDatatype="20" unbalanced="0"/>
    <cacheHierarchy uniqueName="[HR Data].[Date (Year)]" caption="Date (Year)" attribute="1" defaultMemberUniqueName="[HR Data].[Date (Year)].[All]" allUniqueName="[HR Data].[Date (Year)].[All]" dimensionUniqueName="[HR Data]" displayFolder="" count="0" memberValueDatatype="130" unbalanced="0"/>
    <cacheHierarchy uniqueName="[HR Data].[Date (Quarter)]" caption="Date (Quarter)" attribute="1" defaultMemberUniqueName="[HR Data].[Date (Quarter)].[All]" allUniqueName="[HR Data].[Date (Quarter)].[All]" dimensionUniqueName="[HR Data]" displayFolder="" count="0" memberValueDatatype="130"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1"/>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count="0" oneField="1">
      <fieldsUsage count="1">
        <fieldUsage x="3"/>
      </fieldsUsage>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15"/>
        </ext>
      </extLst>
    </cacheHierarchy>
    <cacheHierarchy uniqueName="[Measures].[Emp Count]" caption="Emp Count" measure="1" displayFolder="" measureGroup="HR Data" count="0"/>
    <cacheHierarchy uniqueName="[Measures].[Active Emp]" caption="Active Emp" measure="1" displayFolder="" measureGroup="HR Data" count="0"/>
    <cacheHierarchy uniqueName="[Measures].[New Hire]" caption="New Hire" measure="1" displayFolder="" measureGroup="HR Data" count="0"/>
    <cacheHierarchy uniqueName="[Measures].[Avg Tenure Months]" caption="Avg Tenure Months" measure="1" displayFolder="" measureGroup="HR Data" count="0"/>
    <cacheHierarchy uniqueName="[Measures].[Separations]" caption="Separations" measure="1" displayFolder="" measureGroup="HR Data" count="0"/>
    <cacheHierarchy uniqueName="[Measures].[TO%]" caption="TO%"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d Sufiyan" refreshedDate="45431.83705509259" backgroundQuery="1" createdVersion="6" refreshedVersion="6" minRefreshableVersion="3" recordCount="0" supportSubquery="1" supportAdvancedDrill="1" xr:uid="{2B811483-7B8E-4A6E-ABF0-82FBC094C13B}">
  <cacheSource type="external" connectionId="6"/>
  <cacheFields count="3">
    <cacheField name="[HR Data].[BU Region].[BU Region]" caption="BU Region" numFmtId="0" hierarchy="8" level="1">
      <sharedItems count="7">
        <s v="Central"/>
        <s v="East"/>
        <s v="Midwest"/>
        <s v="North"/>
        <s v="Northwest"/>
        <s v="South"/>
        <s v="West"/>
      </sharedItems>
    </cacheField>
    <cacheField name="[HR Data].[FP].[FP]" caption="FP" numFmtId="0" hierarchy="5" level="1">
      <sharedItems count="2">
        <s v="FT"/>
        <s v="PT"/>
      </sharedItems>
    </cacheField>
    <cacheField name="[Measures].[Active Emp]" caption="Active Emp" numFmtId="0" hierarchy="26" level="32767"/>
  </cacheFields>
  <cacheHierarchies count="33">
    <cacheHierarchy uniqueName="[HR Data].[Date]" caption="Date" attribute="1" time="1" defaultMemberUniqueName="[HR Data].[Date].[All]" allUniqueName="[HR Data].[Date].[All]" dimensionUniqueName="[HR Data]" displayFolder="" count="0" memberValueDatatype="7" unbalanced="0"/>
    <cacheHierarchy uniqueName="[HR Data].[EmpID]" caption="EmpID" attribute="1" defaultMemberUniqueName="[HR Data].[EmpID].[All]" allUniqueName="[HR Data].[EmpID].[All]" dimensionUniqueName="[HR Data]" displayFolder="" count="0" memberValueDatatype="20" unbalanced="0"/>
    <cacheHierarchy uniqueName="[HR Data].[Gender]" caption="Gender" attribute="1" defaultMemberUniqueName="[HR Data].[Gender].[All]" allUniqueName="[HR Data].[Gender].[All]" dimensionUniqueName="[HR Data]" displayFolder="" count="0" memberValueDatatype="130" unbalanced="0"/>
    <cacheHierarchy uniqueName="[HR Data].[Age]" caption="Age" attribute="1" defaultMemberUniqueName="[HR Data].[Age].[All]" allUniqueName="[HR Data].[Age].[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0" memberValueDatatype="130" unbalanced="0"/>
    <cacheHierarchy uniqueName="[HR Data].[FP]" caption="FP" attribute="1" defaultMemberUniqueName="[HR Data].[FP].[All]" allUniqueName="[HR Data].[FP].[All]" dimensionUniqueName="[HR Data]" displayFolder="" count="2" memberValueDatatype="130" unbalanced="0">
      <fieldsUsage count="2">
        <fieldUsage x="-1"/>
        <fieldUsage x="1"/>
      </fieldsUsage>
    </cacheHierarchy>
    <cacheHierarchy uniqueName="[HR Data].[TermDate]" caption="TermDate" attribute="1" time="1" defaultMemberUniqueName="[HR Data].[TermDate].[All]" allUniqueName="[HR Data].[Term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2" memberValueDatatype="130" unbalanced="0">
      <fieldsUsage count="2">
        <fieldUsage x="-1"/>
        <fieldUsage x="0"/>
      </fieldsUsage>
    </cacheHierarchy>
    <cacheHierarchy uniqueName="[HR Data].[HireDate]" caption="HireDate" attribute="1" defaultMemberUniqueName="[HR Data].[HireDate].[All]" allUniqueName="[HR Data].[HireDate].[All]" dimensionUniqueName="[HR Data]" displayFolder="" count="0" memberValueDatatype="130" unbalanced="0"/>
    <cacheHierarchy uniqueName="[HR Data].[PayType]" caption="PayType" attribute="1" defaultMemberUniqueName="[HR Data].[PayType].[All]" allUniqueName="[HR Data].[PayType].[All]" dimensionUniqueName="[HR Data]" displayFolder="" count="0" memberValueDatatype="130" unbalanced="0"/>
    <cacheHierarchy uniqueName="[HR Data].[TermReason]" caption="TermReason" attribute="1" defaultMemberUniqueName="[HR Data].[TermReason].[All]" allUniqueName="[HR Data].[TermReason].[All]" dimensionUniqueName="[HR Data]" displayFolder="" count="0" memberValueDatatype="130" unbalanced="0"/>
    <cacheHierarchy uniqueName="[HR Data].[AgeGroup]" caption="AgeGroup" attribute="1" defaultMemberUniqueName="[HR Data].[AgeGroup].[All]" allUniqueName="[HR Data].[AgeGroup].[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BadHires]" caption="BadHires" attribute="1" defaultMemberUniqueName="[HR Data].[BadHires].[All]" allUniqueName="[HR Data].[BadHires].[All]" dimensionUniqueName="[HR Data]" displayFolder="" count="0" memberValueDatatype="20" unbalanced="0"/>
    <cacheHierarchy uniqueName="[HR Data].[Date (Year)]" caption="Date (Year)" attribute="1" defaultMemberUniqueName="[HR Data].[Date (Year)].[All]" allUniqueName="[HR Data].[Date (Year)].[All]" dimensionUniqueName="[HR Data]" displayFolder="" count="0" memberValueDatatype="130" unbalanced="0"/>
    <cacheHierarchy uniqueName="[HR Data].[Date (Quarter)]" caption="Date (Quarter)" attribute="1" defaultMemberUniqueName="[HR Data].[Date (Quarter)].[All]" allUniqueName="[HR Data].[Date (Quarter)].[All]" dimensionUniqueName="[HR Data]" displayFolder="" count="0" memberValueDatatype="130"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1"/>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15"/>
        </ext>
      </extLst>
    </cacheHierarchy>
    <cacheHierarchy uniqueName="[Measures].[Emp Count]" caption="Emp Count" measure="1" displayFolder="" measureGroup="HR Data" count="0"/>
    <cacheHierarchy uniqueName="[Measures].[Active Emp]" caption="Active Emp" measure="1" displayFolder="" measureGroup="HR Data" count="0" oneField="1">
      <fieldsUsage count="1">
        <fieldUsage x="2"/>
      </fieldsUsage>
    </cacheHierarchy>
    <cacheHierarchy uniqueName="[Measures].[New Hire]" caption="New Hire" measure="1" displayFolder="" measureGroup="HR Data" count="0"/>
    <cacheHierarchy uniqueName="[Measures].[Avg Tenure Months]" caption="Avg Tenure Months" measure="1" displayFolder="" measureGroup="HR Data" count="0"/>
    <cacheHierarchy uniqueName="[Measures].[Separations]" caption="Separations" measure="1" displayFolder="" measureGroup="HR Data" count="0"/>
    <cacheHierarchy uniqueName="[Measures].[TO%]" caption="TO%"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d Sufiyan" refreshedDate="45431.83706041667" backgroundQuery="1" createdVersion="6" refreshedVersion="6" minRefreshableVersion="3" recordCount="0" supportSubquery="1" supportAdvancedDrill="1" xr:uid="{8DAC7132-A859-4E96-90EA-2D893FA657BB}">
  <cacheSource type="external" connectionId="6"/>
  <cacheFields count="3">
    <cacheField name="[HR Data].[Date (Year)].[Date (Year)]" caption="Date (Year)" numFmtId="0" hierarchy="16" level="1">
      <sharedItems count="4">
        <s v="2015"/>
        <s v="2016"/>
        <s v="2017"/>
        <s v="2018"/>
      </sharedItems>
    </cacheField>
    <cacheField name="[Measures].[Separations]" caption="Separations" numFmtId="0" hierarchy="29" level="32767"/>
    <cacheField name="[Measures].[Sum of BadHires]" caption="Sum of BadHires" numFmtId="0" hierarchy="24" level="32767"/>
  </cacheFields>
  <cacheHierarchies count="33">
    <cacheHierarchy uniqueName="[HR Data].[Date]" caption="Date" attribute="1" time="1" defaultMemberUniqueName="[HR Data].[Date].[All]" allUniqueName="[HR Data].[Date].[All]" dimensionUniqueName="[HR Data]" displayFolder="" count="0" memberValueDatatype="7" unbalanced="0"/>
    <cacheHierarchy uniqueName="[HR Data].[EmpID]" caption="EmpID" attribute="1" defaultMemberUniqueName="[HR Data].[EmpID].[All]" allUniqueName="[HR Data].[EmpID].[All]" dimensionUniqueName="[HR Data]" displayFolder="" count="0" memberValueDatatype="20" unbalanced="0"/>
    <cacheHierarchy uniqueName="[HR Data].[Gender]" caption="Gender" attribute="1" defaultMemberUniqueName="[HR Data].[Gender].[All]" allUniqueName="[HR Data].[Gender].[All]" dimensionUniqueName="[HR Data]" displayFolder="" count="0" memberValueDatatype="130" unbalanced="0"/>
    <cacheHierarchy uniqueName="[HR Data].[Age]" caption="Age" attribute="1" defaultMemberUniqueName="[HR Data].[Age].[All]" allUniqueName="[HR Data].[Age].[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0" memberValueDatatype="130" unbalanced="0"/>
    <cacheHierarchy uniqueName="[HR Data].[FP]" caption="FP" attribute="1" defaultMemberUniqueName="[HR Data].[FP].[All]" allUniqueName="[HR Data].[FP].[All]" dimensionUniqueName="[HR Data]" displayFolder="" count="0" memberValueDatatype="130" unbalanced="0"/>
    <cacheHierarchy uniqueName="[HR Data].[TermDate]" caption="TermDate" attribute="1" time="1" defaultMemberUniqueName="[HR Data].[TermDate].[All]" allUniqueName="[HR Data].[Term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0" memberValueDatatype="130" unbalanced="0"/>
    <cacheHierarchy uniqueName="[HR Data].[HireDate]" caption="HireDate" attribute="1" defaultMemberUniqueName="[HR Data].[HireDate].[All]" allUniqueName="[HR Data].[HireDate].[All]" dimensionUniqueName="[HR Data]" displayFolder="" count="0" memberValueDatatype="130" unbalanced="0"/>
    <cacheHierarchy uniqueName="[HR Data].[PayType]" caption="PayType" attribute="1" defaultMemberUniqueName="[HR Data].[PayType].[All]" allUniqueName="[HR Data].[PayType].[All]" dimensionUniqueName="[HR Data]" displayFolder="" count="0" memberValueDatatype="130" unbalanced="0"/>
    <cacheHierarchy uniqueName="[HR Data].[TermReason]" caption="TermReason" attribute="1" defaultMemberUniqueName="[HR Data].[TermReason].[All]" allUniqueName="[HR Data].[TermReason].[All]" dimensionUniqueName="[HR Data]" displayFolder="" count="0" memberValueDatatype="130" unbalanced="0"/>
    <cacheHierarchy uniqueName="[HR Data].[AgeGroup]" caption="AgeGroup" attribute="1" defaultMemberUniqueName="[HR Data].[AgeGroup].[All]" allUniqueName="[HR Data].[AgeGroup].[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BadHires]" caption="BadHires" attribute="1" defaultMemberUniqueName="[HR Data].[BadHires].[All]" allUniqueName="[HR Data].[BadHires].[All]" dimensionUniqueName="[HR Data]" displayFolder="" count="0" memberValueDatatype="20" unbalanced="0"/>
    <cacheHierarchy uniqueName="[HR Data].[Date (Year)]" caption="Date (Year)" attribute="1" defaultMemberUniqueName="[HR Data].[Date (Year)].[All]" allUniqueName="[HR Data].[Date (Year)].[All]" dimensionUniqueName="[HR Data]" displayFolder="" count="2" memberValueDatatype="130" unbalanced="0">
      <fieldsUsage count="2">
        <fieldUsage x="-1"/>
        <fieldUsage x="0"/>
      </fieldsUsage>
    </cacheHierarchy>
    <cacheHierarchy uniqueName="[HR Data].[Date (Quarter)]" caption="Date (Quarter)" attribute="1" defaultMemberUniqueName="[HR Data].[Date (Quarter)].[All]" allUniqueName="[HR Data].[Date (Quarter)].[All]" dimensionUniqueName="[HR Data]" displayFolder="" count="0" memberValueDatatype="130"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1"/>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 Data" count="0" oneField="1">
      <fieldsUsage count="1">
        <fieldUsage x="2"/>
      </fieldsUsage>
      <extLst>
        <ext xmlns:x15="http://schemas.microsoft.com/office/spreadsheetml/2010/11/main" uri="{B97F6D7D-B522-45F9-BDA1-12C45D357490}">
          <x15:cacheHierarchy aggregatedColumn="15"/>
        </ext>
      </extLst>
    </cacheHierarchy>
    <cacheHierarchy uniqueName="[Measures].[Emp Count]" caption="Emp Count" measure="1" displayFolder="" measureGroup="HR Data" count="0"/>
    <cacheHierarchy uniqueName="[Measures].[Active Emp]" caption="Active Emp" measure="1" displayFolder="" measureGroup="HR Data" count="0"/>
    <cacheHierarchy uniqueName="[Measures].[New Hire]" caption="New Hire" measure="1" displayFolder="" measureGroup="HR Data" count="0"/>
    <cacheHierarchy uniqueName="[Measures].[Avg Tenure Months]" caption="Avg Tenure Months" measure="1" displayFolder="" measureGroup="HR Data" count="0"/>
    <cacheHierarchy uniqueName="[Measures].[Separations]" caption="Separations" measure="1" displayFolder="" measureGroup="HR Data" count="0" oneField="1">
      <fieldsUsage count="1">
        <fieldUsage x="1"/>
      </fieldsUsage>
    </cacheHierarchy>
    <cacheHierarchy uniqueName="[Measures].[TO%]" caption="TO%"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d Sufiyan" refreshedDate="45431.837062500003" backgroundQuery="1" createdVersion="6" refreshedVersion="6" minRefreshableVersion="3" recordCount="0" supportSubquery="1" supportAdvancedDrill="1" xr:uid="{0391359E-3DC6-4134-832A-F2630E3FDCCA}">
  <cacheSource type="external" connectionId="6"/>
  <cacheFields count="3">
    <cacheField name="[HR Data].[Date (Year)].[Date (Year)]" caption="Date (Year)" numFmtId="0" hierarchy="16" level="1">
      <sharedItems count="4">
        <s v="2015"/>
        <s v="2016"/>
        <s v="2017"/>
        <s v="2018"/>
      </sharedItems>
    </cacheField>
    <cacheField name="[Measures].[Separations]" caption="Separations" numFmtId="0" hierarchy="29" level="32767"/>
    <cacheField name="[HR Data].[TermReason].[TermReason]" caption="TermReason" numFmtId="0" hierarchy="11" level="1">
      <sharedItems count="2">
        <s v="Involuntary"/>
        <s v="Voluntary"/>
      </sharedItems>
    </cacheField>
  </cacheFields>
  <cacheHierarchies count="33">
    <cacheHierarchy uniqueName="[HR Data].[Date]" caption="Date" attribute="1" time="1" defaultMemberUniqueName="[HR Data].[Date].[All]" allUniqueName="[HR Data].[Date].[All]" dimensionUniqueName="[HR Data]" displayFolder="" count="0" memberValueDatatype="7" unbalanced="0"/>
    <cacheHierarchy uniqueName="[HR Data].[EmpID]" caption="EmpID" attribute="1" defaultMemberUniqueName="[HR Data].[EmpID].[All]" allUniqueName="[HR Data].[EmpID].[All]" dimensionUniqueName="[HR Data]" displayFolder="" count="0" memberValueDatatype="20" unbalanced="0"/>
    <cacheHierarchy uniqueName="[HR Data].[Gender]" caption="Gender" attribute="1" defaultMemberUniqueName="[HR Data].[Gender].[All]" allUniqueName="[HR Data].[Gender].[All]" dimensionUniqueName="[HR Data]" displayFolder="" count="0" memberValueDatatype="130" unbalanced="0"/>
    <cacheHierarchy uniqueName="[HR Data].[Age]" caption="Age" attribute="1" defaultMemberUniqueName="[HR Data].[Age].[All]" allUniqueName="[HR Data].[Age].[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0" memberValueDatatype="130" unbalanced="0"/>
    <cacheHierarchy uniqueName="[HR Data].[FP]" caption="FP" attribute="1" defaultMemberUniqueName="[HR Data].[FP].[All]" allUniqueName="[HR Data].[FP].[All]" dimensionUniqueName="[HR Data]" displayFolder="" count="0" memberValueDatatype="130" unbalanced="0"/>
    <cacheHierarchy uniqueName="[HR Data].[TermDate]" caption="TermDate" attribute="1" time="1" defaultMemberUniqueName="[HR Data].[TermDate].[All]" allUniqueName="[HR Data].[Term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0" memberValueDatatype="130" unbalanced="0"/>
    <cacheHierarchy uniqueName="[HR Data].[HireDate]" caption="HireDate" attribute="1" defaultMemberUniqueName="[HR Data].[HireDate].[All]" allUniqueName="[HR Data].[HireDate].[All]" dimensionUniqueName="[HR Data]" displayFolder="" count="0" memberValueDatatype="130" unbalanced="0"/>
    <cacheHierarchy uniqueName="[HR Data].[PayType]" caption="PayType" attribute="1" defaultMemberUniqueName="[HR Data].[PayType].[All]" allUniqueName="[HR Data].[PayType].[All]" dimensionUniqueName="[HR Data]" displayFolder="" count="0" memberValueDatatype="130" unbalanced="0"/>
    <cacheHierarchy uniqueName="[HR Data].[TermReason]" caption="TermReason" attribute="1" defaultMemberUniqueName="[HR Data].[TermReason].[All]" allUniqueName="[HR Data].[TermReason].[All]" dimensionUniqueName="[HR Data]" displayFolder="" count="2" memberValueDatatype="130" unbalanced="0">
      <fieldsUsage count="2">
        <fieldUsage x="-1"/>
        <fieldUsage x="2"/>
      </fieldsUsage>
    </cacheHierarchy>
    <cacheHierarchy uniqueName="[HR Data].[AgeGroup]" caption="AgeGroup" attribute="1" defaultMemberUniqueName="[HR Data].[AgeGroup].[All]" allUniqueName="[HR Data].[AgeGroup].[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BadHires]" caption="BadHires" attribute="1" defaultMemberUniqueName="[HR Data].[BadHires].[All]" allUniqueName="[HR Data].[BadHires].[All]" dimensionUniqueName="[HR Data]" displayFolder="" count="0" memberValueDatatype="20" unbalanced="0"/>
    <cacheHierarchy uniqueName="[HR Data].[Date (Year)]" caption="Date (Year)" attribute="1" defaultMemberUniqueName="[HR Data].[Date (Year)].[All]" allUniqueName="[HR Data].[Date (Year)].[All]" dimensionUniqueName="[HR Data]" displayFolder="" count="2" memberValueDatatype="130" unbalanced="0">
      <fieldsUsage count="2">
        <fieldUsage x="-1"/>
        <fieldUsage x="0"/>
      </fieldsUsage>
    </cacheHierarchy>
    <cacheHierarchy uniqueName="[HR Data].[Date (Quarter)]" caption="Date (Quarter)" attribute="1" defaultMemberUniqueName="[HR Data].[Date (Quarter)].[All]" allUniqueName="[HR Data].[Date (Quarter)].[All]" dimensionUniqueName="[HR Data]" displayFolder="" count="0" memberValueDatatype="130"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1"/>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15"/>
        </ext>
      </extLst>
    </cacheHierarchy>
    <cacheHierarchy uniqueName="[Measures].[Emp Count]" caption="Emp Count" measure="1" displayFolder="" measureGroup="HR Data" count="0"/>
    <cacheHierarchy uniqueName="[Measures].[Active Emp]" caption="Active Emp" measure="1" displayFolder="" measureGroup="HR Data" count="0"/>
    <cacheHierarchy uniqueName="[Measures].[New Hire]" caption="New Hire" measure="1" displayFolder="" measureGroup="HR Data" count="0"/>
    <cacheHierarchy uniqueName="[Measures].[Avg Tenure Months]" caption="Avg Tenure Months" measure="1" displayFolder="" measureGroup="HR Data" count="0"/>
    <cacheHierarchy uniqueName="[Measures].[Separations]" caption="Separations" measure="1" displayFolder="" measureGroup="HR Data" count="0" oneField="1">
      <fieldsUsage count="1">
        <fieldUsage x="1"/>
      </fieldsUsage>
    </cacheHierarchy>
    <cacheHierarchy uniqueName="[Measures].[TO%]" caption="TO%"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d Sufiyan" refreshedDate="45431.837064120373" backgroundQuery="1" createdVersion="6" refreshedVersion="6" minRefreshableVersion="3" recordCount="0" supportSubquery="1" supportAdvancedDrill="1" xr:uid="{D8B712CF-75EE-42A6-A230-1EB903C78319}">
  <cacheSource type="external" connectionId="6"/>
  <cacheFields count="2">
    <cacheField name="[HR Data].[Gender].[Gender]" caption="Gender" numFmtId="0" hierarchy="2" level="1">
      <sharedItems count="2">
        <s v="F"/>
        <s v="M"/>
      </sharedItems>
    </cacheField>
    <cacheField name="[Measures].[Active Emp]" caption="Active Emp" numFmtId="0" hierarchy="26" level="32767"/>
  </cacheFields>
  <cacheHierarchies count="33">
    <cacheHierarchy uniqueName="[HR Data].[Date]" caption="Date" attribute="1" time="1" defaultMemberUniqueName="[HR Data].[Date].[All]" allUniqueName="[HR Data].[Date].[All]" dimensionUniqueName="[HR Data]" displayFolder="" count="0" memberValueDatatype="7" unbalanced="0"/>
    <cacheHierarchy uniqueName="[HR Data].[EmpID]" caption="EmpID" attribute="1" defaultMemberUniqueName="[HR Data].[EmpID].[All]" allUniqueName="[HR Data].[EmpID].[All]" dimensionUniqueName="[HR Data]" displayFolder="" count="0" memberValueDatatype="20" unbalanced="0"/>
    <cacheHierarchy uniqueName="[HR Data].[Gender]" caption="Gender" attribute="1" defaultMemberUniqueName="[HR Data].[Gender].[All]" allUniqueName="[HR Data].[Gender].[All]" dimensionUniqueName="[HR Data]" displayFolder="" count="2" memberValueDatatype="130" unbalanced="0">
      <fieldsUsage count="2">
        <fieldUsage x="-1"/>
        <fieldUsage x="0"/>
      </fieldsUsage>
    </cacheHierarchy>
    <cacheHierarchy uniqueName="[HR Data].[Age]" caption="Age" attribute="1" defaultMemberUniqueName="[HR Data].[Age].[All]" allUniqueName="[HR Data].[Age].[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0" memberValueDatatype="130" unbalanced="0"/>
    <cacheHierarchy uniqueName="[HR Data].[FP]" caption="FP" attribute="1" defaultMemberUniqueName="[HR Data].[FP].[All]" allUniqueName="[HR Data].[FP].[All]" dimensionUniqueName="[HR Data]" displayFolder="" count="0" memberValueDatatype="130" unbalanced="0"/>
    <cacheHierarchy uniqueName="[HR Data].[TermDate]" caption="TermDate" attribute="1" time="1" defaultMemberUniqueName="[HR Data].[TermDate].[All]" allUniqueName="[HR Data].[Term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0" memberValueDatatype="130" unbalanced="0"/>
    <cacheHierarchy uniqueName="[HR Data].[HireDate]" caption="HireDate" attribute="1" defaultMemberUniqueName="[HR Data].[HireDate].[All]" allUniqueName="[HR Data].[HireDate].[All]" dimensionUniqueName="[HR Data]" displayFolder="" count="0" memberValueDatatype="130" unbalanced="0"/>
    <cacheHierarchy uniqueName="[HR Data].[PayType]" caption="PayType" attribute="1" defaultMemberUniqueName="[HR Data].[PayType].[All]" allUniqueName="[HR Data].[PayType].[All]" dimensionUniqueName="[HR Data]" displayFolder="" count="0" memberValueDatatype="130" unbalanced="0"/>
    <cacheHierarchy uniqueName="[HR Data].[TermReason]" caption="TermReason" attribute="1" defaultMemberUniqueName="[HR Data].[TermReason].[All]" allUniqueName="[HR Data].[TermReason].[All]" dimensionUniqueName="[HR Data]" displayFolder="" count="0" memberValueDatatype="130" unbalanced="0"/>
    <cacheHierarchy uniqueName="[HR Data].[AgeGroup]" caption="AgeGroup" attribute="1" defaultMemberUniqueName="[HR Data].[AgeGroup].[All]" allUniqueName="[HR Data].[AgeGroup].[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BadHires]" caption="BadHires" attribute="1" defaultMemberUniqueName="[HR Data].[BadHires].[All]" allUniqueName="[HR Data].[BadHires].[All]" dimensionUniqueName="[HR Data]" displayFolder="" count="0" memberValueDatatype="20" unbalanced="0"/>
    <cacheHierarchy uniqueName="[HR Data].[Date (Year)]" caption="Date (Year)" attribute="1" defaultMemberUniqueName="[HR Data].[Date (Year)].[All]" allUniqueName="[HR Data].[Date (Year)].[All]" dimensionUniqueName="[HR Data]" displayFolder="" count="0" memberValueDatatype="130" unbalanced="0"/>
    <cacheHierarchy uniqueName="[HR Data].[Date (Quarter)]" caption="Date (Quarter)" attribute="1" defaultMemberUniqueName="[HR Data].[Date (Quarter)].[All]" allUniqueName="[HR Data].[Date (Quarter)].[All]" dimensionUniqueName="[HR Data]" displayFolder="" count="0" memberValueDatatype="130"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1"/>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15"/>
        </ext>
      </extLst>
    </cacheHierarchy>
    <cacheHierarchy uniqueName="[Measures].[Emp Count]" caption="Emp Count" measure="1" displayFolder="" measureGroup="HR Data" count="0"/>
    <cacheHierarchy uniqueName="[Measures].[Active Emp]" caption="Active Emp" measure="1" displayFolder="" measureGroup="HR Data" count="0" oneField="1">
      <fieldsUsage count="1">
        <fieldUsage x="1"/>
      </fieldsUsage>
    </cacheHierarchy>
    <cacheHierarchy uniqueName="[Measures].[New Hire]" caption="New Hire" measure="1" displayFolder="" measureGroup="HR Data" count="0"/>
    <cacheHierarchy uniqueName="[Measures].[Avg Tenure Months]" caption="Avg Tenure Months" measure="1" displayFolder="" measureGroup="HR Data" count="0"/>
    <cacheHierarchy uniqueName="[Measures].[Separations]" caption="Separations" measure="1" displayFolder="" measureGroup="HR Data" count="0"/>
    <cacheHierarchy uniqueName="[Measures].[TO%]" caption="TO%"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d Sufiyan" refreshedDate="45431.837066087966" backgroundQuery="1" createdVersion="6" refreshedVersion="6" minRefreshableVersion="3" recordCount="0" supportSubquery="1" supportAdvancedDrill="1" xr:uid="{0909DDF3-CABF-497E-99E3-26DE58D6D2F6}">
  <cacheSource type="external" connectionId="6"/>
  <cacheFields count="3">
    <cacheField name="[HR Data].[Gender].[Gender]" caption="Gender" numFmtId="0" hierarchy="2" level="1">
      <sharedItems count="2">
        <s v="F"/>
        <s v="M"/>
      </sharedItems>
    </cacheField>
    <cacheField name="[Measures].[Active Emp]" caption="Active Emp" numFmtId="0" hierarchy="26" level="32767"/>
    <cacheField name="[HR Data].[PayType].[PayType]" caption="PayType" numFmtId="0" hierarchy="10" level="1">
      <sharedItems count="2">
        <s v="Hourly"/>
        <s v="Salary"/>
      </sharedItems>
    </cacheField>
  </cacheFields>
  <cacheHierarchies count="33">
    <cacheHierarchy uniqueName="[HR Data].[Date]" caption="Date" attribute="1" time="1" defaultMemberUniqueName="[HR Data].[Date].[All]" allUniqueName="[HR Data].[Date].[All]" dimensionUniqueName="[HR Data]" displayFolder="" count="0" memberValueDatatype="7" unbalanced="0"/>
    <cacheHierarchy uniqueName="[HR Data].[EmpID]" caption="EmpID" attribute="1" defaultMemberUniqueName="[HR Data].[EmpID].[All]" allUniqueName="[HR Data].[EmpID].[All]" dimensionUniqueName="[HR Data]" displayFolder="" count="0" memberValueDatatype="20" unbalanced="0"/>
    <cacheHierarchy uniqueName="[HR Data].[Gender]" caption="Gender" attribute="1" defaultMemberUniqueName="[HR Data].[Gender].[All]" allUniqueName="[HR Data].[Gender].[All]" dimensionUniqueName="[HR Data]" displayFolder="" count="2" memberValueDatatype="130" unbalanced="0">
      <fieldsUsage count="2">
        <fieldUsage x="-1"/>
        <fieldUsage x="0"/>
      </fieldsUsage>
    </cacheHierarchy>
    <cacheHierarchy uniqueName="[HR Data].[Age]" caption="Age" attribute="1" defaultMemberUniqueName="[HR Data].[Age].[All]" allUniqueName="[HR Data].[Age].[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0" memberValueDatatype="130" unbalanced="0"/>
    <cacheHierarchy uniqueName="[HR Data].[FP]" caption="FP" attribute="1" defaultMemberUniqueName="[HR Data].[FP].[All]" allUniqueName="[HR Data].[FP].[All]" dimensionUniqueName="[HR Data]" displayFolder="" count="0" memberValueDatatype="130" unbalanced="0"/>
    <cacheHierarchy uniqueName="[HR Data].[TermDate]" caption="TermDate" attribute="1" time="1" defaultMemberUniqueName="[HR Data].[TermDate].[All]" allUniqueName="[HR Data].[Term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0" memberValueDatatype="130" unbalanced="0"/>
    <cacheHierarchy uniqueName="[HR Data].[HireDate]" caption="HireDate" attribute="1" defaultMemberUniqueName="[HR Data].[HireDate].[All]" allUniqueName="[HR Data].[HireDate].[All]" dimensionUniqueName="[HR Data]" displayFolder="" count="0" memberValueDatatype="130" unbalanced="0"/>
    <cacheHierarchy uniqueName="[HR Data].[PayType]" caption="PayType" attribute="1" defaultMemberUniqueName="[HR Data].[PayType].[All]" allUniqueName="[HR Data].[PayType].[All]" dimensionUniqueName="[HR Data]" displayFolder="" count="2" memberValueDatatype="130" unbalanced="0">
      <fieldsUsage count="2">
        <fieldUsage x="-1"/>
        <fieldUsage x="2"/>
      </fieldsUsage>
    </cacheHierarchy>
    <cacheHierarchy uniqueName="[HR Data].[TermReason]" caption="TermReason" attribute="1" defaultMemberUniqueName="[HR Data].[TermReason].[All]" allUniqueName="[HR Data].[TermReason].[All]" dimensionUniqueName="[HR Data]" displayFolder="" count="0" memberValueDatatype="130" unbalanced="0"/>
    <cacheHierarchy uniqueName="[HR Data].[AgeGroup]" caption="AgeGroup" attribute="1" defaultMemberUniqueName="[HR Data].[AgeGroup].[All]" allUniqueName="[HR Data].[AgeGroup].[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BadHires]" caption="BadHires" attribute="1" defaultMemberUniqueName="[HR Data].[BadHires].[All]" allUniqueName="[HR Data].[BadHires].[All]" dimensionUniqueName="[HR Data]" displayFolder="" count="0" memberValueDatatype="20" unbalanced="0"/>
    <cacheHierarchy uniqueName="[HR Data].[Date (Year)]" caption="Date (Year)" attribute="1" defaultMemberUniqueName="[HR Data].[Date (Year)].[All]" allUniqueName="[HR Data].[Date (Year)].[All]" dimensionUniqueName="[HR Data]" displayFolder="" count="0" memberValueDatatype="130" unbalanced="0"/>
    <cacheHierarchy uniqueName="[HR Data].[Date (Quarter)]" caption="Date (Quarter)" attribute="1" defaultMemberUniqueName="[HR Data].[Date (Quarter)].[All]" allUniqueName="[HR Data].[Date (Quarter)].[All]" dimensionUniqueName="[HR Data]" displayFolder="" count="0" memberValueDatatype="130"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1"/>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15"/>
        </ext>
      </extLst>
    </cacheHierarchy>
    <cacheHierarchy uniqueName="[Measures].[Emp Count]" caption="Emp Count" measure="1" displayFolder="" measureGroup="HR Data" count="0"/>
    <cacheHierarchy uniqueName="[Measures].[Active Emp]" caption="Active Emp" measure="1" displayFolder="" measureGroup="HR Data" count="0" oneField="1">
      <fieldsUsage count="1">
        <fieldUsage x="1"/>
      </fieldsUsage>
    </cacheHierarchy>
    <cacheHierarchy uniqueName="[Measures].[New Hire]" caption="New Hire" measure="1" displayFolder="" measureGroup="HR Data" count="0"/>
    <cacheHierarchy uniqueName="[Measures].[Avg Tenure Months]" caption="Avg Tenure Months" measure="1" displayFolder="" measureGroup="HR Data" count="0"/>
    <cacheHierarchy uniqueName="[Measures].[Separations]" caption="Separations" measure="1" displayFolder="" measureGroup="HR Data" count="0"/>
    <cacheHierarchy uniqueName="[Measures].[TO%]" caption="TO%"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d Sufiyan" refreshedDate="45431.837068055553" backgroundQuery="1" createdVersion="6" refreshedVersion="6" minRefreshableVersion="3" recordCount="0" supportSubquery="1" supportAdvancedDrill="1" xr:uid="{720AADE7-6CD4-44F0-9F1D-7F1B54CE0660}">
  <cacheSource type="external" connectionId="6"/>
  <cacheFields count="3">
    <cacheField name="[HR Data].[Gender].[Gender]" caption="Gender" numFmtId="0" hierarchy="2" level="1">
      <sharedItems count="2">
        <s v="F"/>
        <s v="M"/>
      </sharedItems>
    </cacheField>
    <cacheField name="[Measures].[Active Emp]" caption="Active Emp" numFmtId="0" hierarchy="26" level="32767"/>
    <cacheField name="[HR Data].[FP].[FP]" caption="FP" numFmtId="0" hierarchy="5" level="1">
      <sharedItems count="2">
        <s v="FT"/>
        <s v="PT"/>
      </sharedItems>
    </cacheField>
  </cacheFields>
  <cacheHierarchies count="33">
    <cacheHierarchy uniqueName="[HR Data].[Date]" caption="Date" attribute="1" time="1" defaultMemberUniqueName="[HR Data].[Date].[All]" allUniqueName="[HR Data].[Date].[All]" dimensionUniqueName="[HR Data]" displayFolder="" count="0" memberValueDatatype="7" unbalanced="0"/>
    <cacheHierarchy uniqueName="[HR Data].[EmpID]" caption="EmpID" attribute="1" defaultMemberUniqueName="[HR Data].[EmpID].[All]" allUniqueName="[HR Data].[EmpID].[All]" dimensionUniqueName="[HR Data]" displayFolder="" count="0" memberValueDatatype="20" unbalanced="0"/>
    <cacheHierarchy uniqueName="[HR Data].[Gender]" caption="Gender" attribute="1" defaultMemberUniqueName="[HR Data].[Gender].[All]" allUniqueName="[HR Data].[Gender].[All]" dimensionUniqueName="[HR Data]" displayFolder="" count="2" memberValueDatatype="130" unbalanced="0">
      <fieldsUsage count="2">
        <fieldUsage x="-1"/>
        <fieldUsage x="0"/>
      </fieldsUsage>
    </cacheHierarchy>
    <cacheHierarchy uniqueName="[HR Data].[Age]" caption="Age" attribute="1" defaultMemberUniqueName="[HR Data].[Age].[All]" allUniqueName="[HR Data].[Age].[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0" memberValueDatatype="130" unbalanced="0"/>
    <cacheHierarchy uniqueName="[HR Data].[FP]" caption="FP" attribute="1" defaultMemberUniqueName="[HR Data].[FP].[All]" allUniqueName="[HR Data].[FP].[All]" dimensionUniqueName="[HR Data]" displayFolder="" count="2" memberValueDatatype="130" unbalanced="0">
      <fieldsUsage count="2">
        <fieldUsage x="-1"/>
        <fieldUsage x="2"/>
      </fieldsUsage>
    </cacheHierarchy>
    <cacheHierarchy uniqueName="[HR Data].[TermDate]" caption="TermDate" attribute="1" time="1" defaultMemberUniqueName="[HR Data].[TermDate].[All]" allUniqueName="[HR Data].[Term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0" memberValueDatatype="130" unbalanced="0"/>
    <cacheHierarchy uniqueName="[HR Data].[HireDate]" caption="HireDate" attribute="1" defaultMemberUniqueName="[HR Data].[HireDate].[All]" allUniqueName="[HR Data].[HireDate].[All]" dimensionUniqueName="[HR Data]" displayFolder="" count="0" memberValueDatatype="130" unbalanced="0"/>
    <cacheHierarchy uniqueName="[HR Data].[PayType]" caption="PayType" attribute="1" defaultMemberUniqueName="[HR Data].[PayType].[All]" allUniqueName="[HR Data].[PayType].[All]" dimensionUniqueName="[HR Data]" displayFolder="" count="0" memberValueDatatype="130" unbalanced="0"/>
    <cacheHierarchy uniqueName="[HR Data].[TermReason]" caption="TermReason" attribute="1" defaultMemberUniqueName="[HR Data].[TermReason].[All]" allUniqueName="[HR Data].[TermReason].[All]" dimensionUniqueName="[HR Data]" displayFolder="" count="0" memberValueDatatype="130" unbalanced="0"/>
    <cacheHierarchy uniqueName="[HR Data].[AgeGroup]" caption="AgeGroup" attribute="1" defaultMemberUniqueName="[HR Data].[AgeGroup].[All]" allUniqueName="[HR Data].[AgeGroup].[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BadHires]" caption="BadHires" attribute="1" defaultMemberUniqueName="[HR Data].[BadHires].[All]" allUniqueName="[HR Data].[BadHires].[All]" dimensionUniqueName="[HR Data]" displayFolder="" count="0" memberValueDatatype="20" unbalanced="0"/>
    <cacheHierarchy uniqueName="[HR Data].[Date (Year)]" caption="Date (Year)" attribute="1" defaultMemberUniqueName="[HR Data].[Date (Year)].[All]" allUniqueName="[HR Data].[Date (Year)].[All]" dimensionUniqueName="[HR Data]" displayFolder="" count="0" memberValueDatatype="130" unbalanced="0"/>
    <cacheHierarchy uniqueName="[HR Data].[Date (Quarter)]" caption="Date (Quarter)" attribute="1" defaultMemberUniqueName="[HR Data].[Date (Quarter)].[All]" allUniqueName="[HR Data].[Date (Quarter)].[All]" dimensionUniqueName="[HR Data]" displayFolder="" count="0" memberValueDatatype="130"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1"/>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15"/>
        </ext>
      </extLst>
    </cacheHierarchy>
    <cacheHierarchy uniqueName="[Measures].[Emp Count]" caption="Emp Count" measure="1" displayFolder="" measureGroup="HR Data" count="0"/>
    <cacheHierarchy uniqueName="[Measures].[Active Emp]" caption="Active Emp" measure="1" displayFolder="" measureGroup="HR Data" count="0" oneField="1">
      <fieldsUsage count="1">
        <fieldUsage x="1"/>
      </fieldsUsage>
    </cacheHierarchy>
    <cacheHierarchy uniqueName="[Measures].[New Hire]" caption="New Hire" measure="1" displayFolder="" measureGroup="HR Data" count="0"/>
    <cacheHierarchy uniqueName="[Measures].[Avg Tenure Months]" caption="Avg Tenure Months" measure="1" displayFolder="" measureGroup="HR Data" count="0"/>
    <cacheHierarchy uniqueName="[Measures].[Separations]" caption="Separations" measure="1" displayFolder="" measureGroup="HR Data" count="0"/>
    <cacheHierarchy uniqueName="[Measures].[TO%]" caption="TO%"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d Sufiyan" refreshedDate="45431.837070023146" backgroundQuery="1" createdVersion="6" refreshedVersion="6" minRefreshableVersion="3" recordCount="0" supportSubquery="1" supportAdvancedDrill="1" xr:uid="{2D3D256D-DF37-4E44-84CC-8D07AD4C23F6}">
  <cacheSource type="external" connectionId="6"/>
  <cacheFields count="3">
    <cacheField name="[HR Data].[AgeGroup].[AgeGroup]" caption="AgeGroup" numFmtId="0" hierarchy="12" level="1">
      <sharedItems count="3">
        <s v="&lt;30"/>
        <s v="30-49"/>
        <s v="50+"/>
      </sharedItems>
    </cacheField>
    <cacheField name="[HR Data].[Gender].[Gender]" caption="Gender" numFmtId="0" hierarchy="2" level="1">
      <sharedItems count="2">
        <s v="F"/>
        <s v="M"/>
      </sharedItems>
    </cacheField>
    <cacheField name="[Measures].[Active Emp]" caption="Active Emp" numFmtId="0" hierarchy="26" level="32767"/>
  </cacheFields>
  <cacheHierarchies count="33">
    <cacheHierarchy uniqueName="[HR Data].[Date]" caption="Date" attribute="1" time="1" defaultMemberUniqueName="[HR Data].[Date].[All]" allUniqueName="[HR Data].[Date].[All]" dimensionUniqueName="[HR Data]" displayFolder="" count="0" memberValueDatatype="7" unbalanced="0"/>
    <cacheHierarchy uniqueName="[HR Data].[EmpID]" caption="EmpID" attribute="1" defaultMemberUniqueName="[HR Data].[EmpID].[All]" allUniqueName="[HR Data].[EmpID].[All]" dimensionUniqueName="[HR Data]" displayFolder="" count="0" memberValueDatatype="20" unbalanced="0"/>
    <cacheHierarchy uniqueName="[HR Data].[Gender]" caption="Gender" attribute="1" defaultMemberUniqueName="[HR Data].[Gender].[All]" allUniqueName="[HR Data].[Gender].[All]" dimensionUniqueName="[HR Data]" displayFolder="" count="2" memberValueDatatype="130" unbalanced="0">
      <fieldsUsage count="2">
        <fieldUsage x="-1"/>
        <fieldUsage x="1"/>
      </fieldsUsage>
    </cacheHierarchy>
    <cacheHierarchy uniqueName="[HR Data].[Age]" caption="Age" attribute="1" defaultMemberUniqueName="[HR Data].[Age].[All]" allUniqueName="[HR Data].[Age].[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0" memberValueDatatype="130" unbalanced="0"/>
    <cacheHierarchy uniqueName="[HR Data].[FP]" caption="FP" attribute="1" defaultMemberUniqueName="[HR Data].[FP].[All]" allUniqueName="[HR Data].[FP].[All]" dimensionUniqueName="[HR Data]" displayFolder="" count="0" memberValueDatatype="130" unbalanced="0"/>
    <cacheHierarchy uniqueName="[HR Data].[TermDate]" caption="TermDate" attribute="1" time="1" defaultMemberUniqueName="[HR Data].[TermDate].[All]" allUniqueName="[HR Data].[Term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0" memberValueDatatype="130" unbalanced="0"/>
    <cacheHierarchy uniqueName="[HR Data].[HireDate]" caption="HireDate" attribute="1" defaultMemberUniqueName="[HR Data].[HireDate].[All]" allUniqueName="[HR Data].[HireDate].[All]" dimensionUniqueName="[HR Data]" displayFolder="" count="0" memberValueDatatype="130" unbalanced="0"/>
    <cacheHierarchy uniqueName="[HR Data].[PayType]" caption="PayType" attribute="1" defaultMemberUniqueName="[HR Data].[PayType].[All]" allUniqueName="[HR Data].[PayType].[All]" dimensionUniqueName="[HR Data]" displayFolder="" count="0" memberValueDatatype="130" unbalanced="0"/>
    <cacheHierarchy uniqueName="[HR Data].[TermReason]" caption="TermReason" attribute="1" defaultMemberUniqueName="[HR Data].[TermReason].[All]" allUniqueName="[HR Data].[TermReason].[All]" dimensionUniqueName="[HR Data]" displayFolder="" count="0" memberValueDatatype="130" unbalanced="0"/>
    <cacheHierarchy uniqueName="[HR Data].[AgeGroup]" caption="AgeGroup" attribute="1" defaultMemberUniqueName="[HR Data].[AgeGroup].[All]" allUniqueName="[HR Data].[AgeGroup].[All]" dimensionUniqueName="[HR Data]" displayFolder="" count="2" memberValueDatatype="130" unbalanced="0">
      <fieldsUsage count="2">
        <fieldUsage x="-1"/>
        <fieldUsage x="0"/>
      </fieldsUsage>
    </cacheHierarchy>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BadHires]" caption="BadHires" attribute="1" defaultMemberUniqueName="[HR Data].[BadHires].[All]" allUniqueName="[HR Data].[BadHires].[All]" dimensionUniqueName="[HR Data]" displayFolder="" count="0" memberValueDatatype="20" unbalanced="0"/>
    <cacheHierarchy uniqueName="[HR Data].[Date (Year)]" caption="Date (Year)" attribute="1" defaultMemberUniqueName="[HR Data].[Date (Year)].[All]" allUniqueName="[HR Data].[Date (Year)].[All]" dimensionUniqueName="[HR Data]" displayFolder="" count="0" memberValueDatatype="130" unbalanced="0"/>
    <cacheHierarchy uniqueName="[HR Data].[Date (Quarter)]" caption="Date (Quarter)" attribute="1" defaultMemberUniqueName="[HR Data].[Date (Quarter)].[All]" allUniqueName="[HR Data].[Date (Quarter)].[All]" dimensionUniqueName="[HR Data]" displayFolder="" count="0" memberValueDatatype="130"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1"/>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15"/>
        </ext>
      </extLst>
    </cacheHierarchy>
    <cacheHierarchy uniqueName="[Measures].[Emp Count]" caption="Emp Count" measure="1" displayFolder="" measureGroup="HR Data" count="0"/>
    <cacheHierarchy uniqueName="[Measures].[Active Emp]" caption="Active Emp" measure="1" displayFolder="" measureGroup="HR Data" count="0" oneField="1">
      <fieldsUsage count="1">
        <fieldUsage x="2"/>
      </fieldsUsage>
    </cacheHierarchy>
    <cacheHierarchy uniqueName="[Measures].[New Hire]" caption="New Hire" measure="1" displayFolder="" measureGroup="HR Data" count="0"/>
    <cacheHierarchy uniqueName="[Measures].[Avg Tenure Months]" caption="Avg Tenure Months" measure="1" displayFolder="" measureGroup="HR Data" count="0"/>
    <cacheHierarchy uniqueName="[Measures].[Separations]" caption="Separations" measure="1" displayFolder="" measureGroup="HR Data" count="0"/>
    <cacheHierarchy uniqueName="[Measures].[TO%]" caption="TO%"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42AF716-6694-4372-A480-AD51429E55C3}" name="PivotTable8" cacheId="361" applyNumberFormats="0" applyBorderFormats="0" applyFontFormats="0" applyPatternFormats="0" applyAlignmentFormats="0" applyWidthHeightFormats="1" dataCaption="Values" tag="ca38e403-e94d-4789-9d49-8f1a9715a469" updatedVersion="6" minRefreshableVersion="3" useAutoFormatting="1" itemPrintTitles="1" createdVersion="6" indent="0" outline="1" outlineData="1" multipleFieldFilters="0">
  <location ref="H15:K21" firstHeaderRow="1" firstDataRow="2" firstDataCol="1"/>
  <pivotFields count="3">
    <pivotField dataField="1" subtotalTop="0" showAll="0" defaultSubtotal="0"/>
    <pivotField axis="axisCol" allDrilled="1" subtotalTop="0" showAll="0" dataSourceSort="1" defaultSubtotal="0" defaultAttributeDrillState="1">
      <items count="2">
        <item x="0"/>
        <item x="1"/>
      </items>
    </pivotField>
    <pivotField axis="axisRow" allDrilled="1" subtotalTop="0" showAll="0" dataSourceSort="1" defaultSubtotal="0">
      <items count="4">
        <item x="0" e="0"/>
        <item x="1" e="0"/>
        <item x="2" e="0"/>
        <item x="3" e="0"/>
      </items>
    </pivotField>
  </pivotFields>
  <rowFields count="1">
    <field x="2"/>
  </rowFields>
  <rowItems count="5">
    <i>
      <x/>
    </i>
    <i>
      <x v="1"/>
    </i>
    <i>
      <x v="2"/>
    </i>
    <i>
      <x v="3"/>
    </i>
    <i t="grand">
      <x/>
    </i>
  </rowItems>
  <colFields count="1">
    <field x="1"/>
  </colFields>
  <colItems count="3">
    <i>
      <x/>
    </i>
    <i>
      <x v="1"/>
    </i>
    <i t="grand">
      <x/>
    </i>
  </colItems>
  <dataFields count="1">
    <dataField fld="0" subtotal="count" baseField="0" baseItem="0"/>
  </dataFields>
  <pivotHierarchies count="3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6"/>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E3F82DAE-20D8-44FD-96D0-2EB2D6053A9C}" name="PivotTable2" cacheId="300" applyNumberFormats="0" applyBorderFormats="0" applyFontFormats="0" applyPatternFormats="0" applyAlignmentFormats="0" applyWidthHeightFormats="1" dataCaption="Values" tag="46b83064-bc73-4160-bec0-5cb0052c98b4" updatedVersion="6" minRefreshableVersion="3" useAutoFormatting="1" itemPrintTitles="1" createdVersion="6" indent="0" outline="1" outlineData="1" multipleFieldFilters="0" chartFormat="3">
  <location ref="A3:D12" firstHeaderRow="1" firstDataRow="2" firstDataCol="1"/>
  <pivotFields count="3">
    <pivotField axis="axisRow" allDrilled="1" subtotalTop="0" showAll="0" dataSourceSort="1" defaultSubtotal="0" defaultAttributeDrillState="1">
      <items count="7">
        <item x="0"/>
        <item x="1"/>
        <item x="2"/>
        <item x="3"/>
        <item x="4"/>
        <item x="5"/>
        <item x="6"/>
      </items>
    </pivotField>
    <pivotField axis="axisCol" allDrilled="1" subtotalTop="0" showAll="0" dataSourceSort="1" defaultSubtotal="0" defaultAttributeDrillState="1">
      <items count="2">
        <item x="0"/>
        <item x="1"/>
      </items>
    </pivotField>
    <pivotField dataField="1" subtotalTop="0" showAll="0" defaultSubtotal="0"/>
  </pivotFields>
  <rowFields count="1">
    <field x="0"/>
  </rowFields>
  <rowItems count="8">
    <i>
      <x/>
    </i>
    <i>
      <x v="1"/>
    </i>
    <i>
      <x v="2"/>
    </i>
    <i>
      <x v="3"/>
    </i>
    <i>
      <x v="4"/>
    </i>
    <i>
      <x v="5"/>
    </i>
    <i>
      <x v="6"/>
    </i>
    <i t="grand">
      <x/>
    </i>
  </rowItems>
  <colFields count="1">
    <field x="1"/>
  </colFields>
  <colItems count="3">
    <i>
      <x/>
    </i>
    <i>
      <x v="1"/>
    </i>
    <i t="grand">
      <x/>
    </i>
  </colItems>
  <dataFields count="1">
    <dataField fld="2" subtotal="count" baseField="0" baseItem="0"/>
  </dataFields>
  <chartFormats count="4">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2" format="4" series="1">
      <pivotArea type="data" outline="0" fieldPosition="0">
        <references count="2">
          <reference field="4294967294" count="1" selected="0">
            <x v="0"/>
          </reference>
          <reference field="1" count="1" selected="0">
            <x v="0"/>
          </reference>
        </references>
      </pivotArea>
    </chartFormat>
    <chartFormat chart="2" format="5" series="1">
      <pivotArea type="data" outline="0" fieldPosition="0">
        <references count="2">
          <reference field="4294967294" count="1" selected="0">
            <x v="0"/>
          </reference>
          <reference field="1" count="1" selected="0">
            <x v="1"/>
          </reference>
        </references>
      </pivotArea>
    </chartFormat>
  </chartFormats>
  <pivotHierarchies count="3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8"/>
  </rowHierarchiesUsage>
  <colHierarchiesUsage count="1">
    <colHierarchyUsage hierarchyUsage="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A41D8B4A-55FA-4A5E-9CA9-DB56DA7923DD}" name="EmpCount" cacheId="428" applyNumberFormats="0" applyBorderFormats="0" applyFontFormats="0" applyPatternFormats="0" applyAlignmentFormats="0" applyWidthHeightFormats="1" dataCaption="Values" tag="d5abdab9-dcbd-42a8-82e0-881f20b09703" updatedVersion="6" minRefreshableVersion="3" useAutoFormatting="1" subtotalHiddenItems="1" rowGrandTotals="0" colGrandTotals="0" itemPrintTitles="1" createdVersion="6" indent="0" outline="1" outlineData="1" multipleFieldFilters="0" chartFormat="5">
  <location ref="A1:C43" firstHeaderRow="0" firstDataRow="1" firstDataCol="1"/>
  <pivotFields count="5">
    <pivotField axis="axisRow" allDrilled="1" subtotalTop="0" showAll="0" dataSourceSort="1" defaultAttributeDrillState="1">
      <items count="4">
        <item s="1" x="0"/>
        <item s="1" x="1"/>
        <item s="1" x="2"/>
        <item t="default"/>
      </items>
    </pivotField>
    <pivotField axis="axisRow" allDrilled="1" subtotalTop="0" showAll="0" dataSourceSort="1" defaultAttributeDrillState="1">
      <items count="3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t="default"/>
      </items>
    </pivotField>
    <pivotField dataField="1" subtotalTop="0" showAll="0"/>
    <pivotField dataField="1" subtotalTop="0" showAll="0"/>
    <pivotField allDrilled="1" subtotalTop="0" showAll="0" dataSourceSort="1" defaultAttributeDrillState="1"/>
  </pivotFields>
  <rowFields count="2">
    <field x="0"/>
    <field x="1"/>
  </rowFields>
  <rowItems count="42">
    <i>
      <x/>
    </i>
    <i r="1">
      <x/>
    </i>
    <i r="1">
      <x v="1"/>
    </i>
    <i r="1">
      <x v="2"/>
    </i>
    <i r="1">
      <x v="3"/>
    </i>
    <i r="1">
      <x v="4"/>
    </i>
    <i r="1">
      <x v="5"/>
    </i>
    <i r="1">
      <x v="6"/>
    </i>
    <i r="1">
      <x v="7"/>
    </i>
    <i r="1">
      <x v="8"/>
    </i>
    <i r="1">
      <x v="9"/>
    </i>
    <i r="1">
      <x v="10"/>
    </i>
    <i r="1">
      <x v="11"/>
    </i>
    <i t="default">
      <x/>
    </i>
    <i>
      <x v="1"/>
    </i>
    <i r="1">
      <x v="12"/>
    </i>
    <i r="1">
      <x v="13"/>
    </i>
    <i r="1">
      <x v="14"/>
    </i>
    <i r="1">
      <x v="15"/>
    </i>
    <i r="1">
      <x v="16"/>
    </i>
    <i r="1">
      <x v="17"/>
    </i>
    <i r="1">
      <x v="18"/>
    </i>
    <i r="1">
      <x v="19"/>
    </i>
    <i r="1">
      <x v="20"/>
    </i>
    <i r="1">
      <x v="21"/>
    </i>
    <i r="1">
      <x v="22"/>
    </i>
    <i r="1">
      <x v="23"/>
    </i>
    <i t="default">
      <x v="1"/>
    </i>
    <i>
      <x v="2"/>
    </i>
    <i r="1">
      <x v="24"/>
    </i>
    <i r="1">
      <x v="25"/>
    </i>
    <i r="1">
      <x v="26"/>
    </i>
    <i r="1">
      <x v="27"/>
    </i>
    <i r="1">
      <x v="28"/>
    </i>
    <i r="1">
      <x v="29"/>
    </i>
    <i r="1">
      <x v="30"/>
    </i>
    <i r="1">
      <x v="31"/>
    </i>
    <i r="1">
      <x v="32"/>
    </i>
    <i r="1">
      <x v="33"/>
    </i>
    <i r="1">
      <x v="34"/>
    </i>
    <i r="1">
      <x v="35"/>
    </i>
    <i t="default">
      <x v="2"/>
    </i>
  </rowItems>
  <colFields count="1">
    <field x="-2"/>
  </colFields>
  <colItems count="2">
    <i>
      <x/>
    </i>
    <i i="1">
      <x v="1"/>
    </i>
  </colItems>
  <dataFields count="2">
    <dataField fld="2" subtotal="count" baseField="0" baseItem="0"/>
    <dataField fld="3" subtotal="count" baseField="0" baseItem="0"/>
  </dataFields>
  <chartFormats count="4">
    <chartFormat chart="0" format="1"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1"/>
          </reference>
        </references>
      </pivotArea>
    </chartFormat>
    <chartFormat chart="4" format="5" series="1">
      <pivotArea type="data" outline="0" fieldPosition="0">
        <references count="1">
          <reference field="4294967294" count="1" selected="0">
            <x v="0"/>
          </reference>
        </references>
      </pivotArea>
    </chartFormat>
    <chartFormat chart="4" format="6" series="1">
      <pivotArea type="data" outline="0" fieldPosition="0">
        <references count="1">
          <reference field="4294967294" count="1" selected="0">
            <x v="1"/>
          </reference>
        </references>
      </pivotArea>
    </chartFormat>
  </chartFormats>
  <pivotHierarchies count="33">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multipleItemSelectionAllowed="1" dragToData="1">
      <members count="6" level="1">
        <member name="[HR Data].[BU Region].&amp;[Central]"/>
        <member name="[HR Data].[BU Region].&amp;[East]"/>
        <member name="[HR Data].[BU Region].&amp;[North]"/>
        <member name="[HR Data].[BU Region].&amp;[Northwest]"/>
        <member name="[HR Data].[BU Region].&amp;[South]"/>
        <member name="[HR Data].[BU Region].&amp;[West]"/>
      </members>
    </pivotHierarchy>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16"/>
    <rowHierarchyUsage hierarchyUsage="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041B02F-9E87-48D6-932A-81D86B5BA067}" name="PivotTable7" cacheId="321" applyNumberFormats="0" applyBorderFormats="0" applyFontFormats="0" applyPatternFormats="0" applyAlignmentFormats="0" applyWidthHeightFormats="1" dataCaption="Values" tag="6910011a-d951-493e-be76-309939e0f286" updatedVersion="6" minRefreshableVersion="3" useAutoFormatting="1" itemPrintTitles="1" createdVersion="6" indent="0" outline="1" outlineData="1" multipleFieldFilters="0" chartFormat="4">
  <location ref="B15:E20" firstHeaderRow="1" firstDataRow="2" firstDataCol="1"/>
  <pivotFields count="3">
    <pivotField axis="axisRow" allDrilled="1" subtotalTop="0" showAll="0" dataSourceSort="1" defaultSubtotal="0" defaultAttributeDrillState="1">
      <items count="3">
        <item x="0"/>
        <item x="1"/>
        <item x="2"/>
      </items>
    </pivotField>
    <pivotField axis="axisCol" allDrilled="1" subtotalTop="0" showAll="0" dataSourceSort="1" defaultSubtotal="0" defaultAttributeDrillState="1">
      <items count="2">
        <item x="0"/>
        <item x="1"/>
      </items>
    </pivotField>
    <pivotField dataField="1" subtotalTop="0" showAll="0" defaultSubtotal="0"/>
  </pivotFields>
  <rowFields count="1">
    <field x="0"/>
  </rowFields>
  <rowItems count="4">
    <i>
      <x/>
    </i>
    <i>
      <x v="1"/>
    </i>
    <i>
      <x v="2"/>
    </i>
    <i t="grand">
      <x/>
    </i>
  </rowItems>
  <colFields count="1">
    <field x="1"/>
  </colFields>
  <colItems count="3">
    <i>
      <x/>
    </i>
    <i>
      <x v="1"/>
    </i>
    <i t="grand">
      <x/>
    </i>
  </colItems>
  <dataFields count="1">
    <dataField fld="2" subtotal="count" baseField="0" baseItem="0"/>
  </dataFields>
  <chartFormats count="4">
    <chartFormat chart="2" format="10" series="1">
      <pivotArea type="data" outline="0" fieldPosition="0">
        <references count="2">
          <reference field="4294967294" count="1" selected="0">
            <x v="0"/>
          </reference>
          <reference field="1" count="1" selected="0">
            <x v="0"/>
          </reference>
        </references>
      </pivotArea>
    </chartFormat>
    <chartFormat chart="2" format="11" series="1">
      <pivotArea type="data" outline="0" fieldPosition="0">
        <references count="2">
          <reference field="4294967294" count="1" selected="0">
            <x v="0"/>
          </reference>
          <reference field="1" count="1" selected="0">
            <x v="1"/>
          </reference>
        </references>
      </pivotArea>
    </chartFormat>
    <chartFormat chart="3" format="12" series="1">
      <pivotArea type="data" outline="0" fieldPosition="0">
        <references count="2">
          <reference field="4294967294" count="1" selected="0">
            <x v="0"/>
          </reference>
          <reference field="1" count="1" selected="0">
            <x v="0"/>
          </reference>
        </references>
      </pivotArea>
    </chartFormat>
    <chartFormat chart="3" format="13" series="1">
      <pivotArea type="data" outline="0" fieldPosition="0">
        <references count="2">
          <reference field="4294967294" count="1" selected="0">
            <x v="0"/>
          </reference>
          <reference field="1" count="1" selected="0">
            <x v="1"/>
          </reference>
        </references>
      </pivotArea>
    </chartFormat>
  </chartFormats>
  <pivotHierarchies count="3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21C8C01-434E-421E-93EF-9E9E47BF9F80}" name="PivotTable6" cacheId="318" applyNumberFormats="0" applyBorderFormats="0" applyFontFormats="0" applyPatternFormats="0" applyAlignmentFormats="0" applyWidthHeightFormats="1" dataCaption="Values" tag="6412a883-1897-499f-94b2-19752d7a2ab3" updatedVersion="6" minRefreshableVersion="3" useAutoFormatting="1" itemPrintTitles="1" createdVersion="6" indent="0" outline="1" outlineData="1" multipleFieldFilters="0">
  <location ref="J5:M9" firstHeaderRow="1" firstDataRow="2" firstDataCol="1"/>
  <pivotFields count="3">
    <pivotField axis="axisCol" allDrilled="1" subtotalTop="0" showAll="0" dataSourceSort="1" defaultSubtotal="0" defaultAttributeDrillState="1">
      <items count="2">
        <item x="0"/>
        <item x="1"/>
      </items>
    </pivotField>
    <pivotField dataField="1" subtotalTop="0" showAll="0" defaultSubtotal="0"/>
    <pivotField axis="axisRow" allDrilled="1" subtotalTop="0" showAll="0" dataSourceSort="1" defaultSubtotal="0" defaultAttributeDrillState="1">
      <items count="2">
        <item x="0"/>
        <item x="1"/>
      </items>
    </pivotField>
  </pivotFields>
  <rowFields count="1">
    <field x="2"/>
  </rowFields>
  <rowItems count="3">
    <i>
      <x/>
    </i>
    <i>
      <x v="1"/>
    </i>
    <i t="grand">
      <x/>
    </i>
  </rowItems>
  <colFields count="1">
    <field x="0"/>
  </colFields>
  <colItems count="3">
    <i>
      <x/>
    </i>
    <i>
      <x v="1"/>
    </i>
    <i t="grand">
      <x/>
    </i>
  </colItems>
  <dataFields count="1">
    <dataField fld="1" subtotal="count" showDataAs="percentOfCol" baseField="0" baseItem="0" numFmtId="10"/>
  </dataFields>
  <pivotHierarchies count="3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5"/>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8AF3B7D-43C8-4483-9C95-EBBD226C5490}" name="PivotTable5" cacheId="315" applyNumberFormats="0" applyBorderFormats="0" applyFontFormats="0" applyPatternFormats="0" applyAlignmentFormats="0" applyWidthHeightFormats="1" dataCaption="Values" tag="cbbcc319-01f9-42ea-b8f3-b2f066550252" updatedVersion="6" minRefreshableVersion="3" useAutoFormatting="1" itemPrintTitles="1" createdVersion="6" indent="0" outline="1" outlineData="1" multipleFieldFilters="0">
  <location ref="E8:H12" firstHeaderRow="1" firstDataRow="2" firstDataCol="1"/>
  <pivotFields count="3">
    <pivotField axis="axisCol" allDrilled="1" subtotalTop="0" showAll="0" dataSourceSort="1" defaultSubtotal="0" defaultAttributeDrillState="1">
      <items count="2">
        <item x="0"/>
        <item x="1"/>
      </items>
    </pivotField>
    <pivotField dataField="1" subtotalTop="0" showAll="0" defaultSubtotal="0"/>
    <pivotField axis="axisRow" allDrilled="1" subtotalTop="0" showAll="0" dataSourceSort="1" defaultSubtotal="0" defaultAttributeDrillState="1">
      <items count="2">
        <item x="0"/>
        <item x="1"/>
      </items>
    </pivotField>
  </pivotFields>
  <rowFields count="1">
    <field x="2"/>
  </rowFields>
  <rowItems count="3">
    <i>
      <x/>
    </i>
    <i>
      <x v="1"/>
    </i>
    <i t="grand">
      <x/>
    </i>
  </rowItems>
  <colFields count="1">
    <field x="0"/>
  </colFields>
  <colItems count="3">
    <i>
      <x/>
    </i>
    <i>
      <x v="1"/>
    </i>
    <i t="grand">
      <x/>
    </i>
  </colItems>
  <dataFields count="1">
    <dataField fld="1" subtotal="count" showDataAs="percentOfCol" baseField="0" baseItem="0" numFmtId="10"/>
  </dataFields>
  <pivotHierarchies count="3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847A456-6CF1-4B7E-AEC7-E47FC98A0AF4}" name="Gender" cacheId="312" applyNumberFormats="0" applyBorderFormats="0" applyFontFormats="0" applyPatternFormats="0" applyAlignmentFormats="0" applyWidthHeightFormats="1" dataCaption="Values" tag="274b9355-18c7-4481-a976-9b72d05924c4" updatedVersion="6" minRefreshableVersion="3" useAutoFormatting="1" itemPrintTitles="1" createdVersion="6" indent="0" outline="1" outlineData="1" multipleFieldFilters="0">
  <location ref="A3:B6" firstHeaderRow="1" firstDataRow="1" firstDataCol="1"/>
  <pivotFields count="2">
    <pivotField axis="axisRow" allDrilled="1" subtotalTop="0" showAll="0" dataSourceSort="1" defaultSubtotal="0" defaultAttributeDrillState="1">
      <items count="2">
        <item x="0"/>
        <item x="1"/>
      </items>
    </pivotField>
    <pivotField dataField="1" subtotalTop="0" showAll="0" defaultSubtotal="0"/>
  </pivotFields>
  <rowFields count="1">
    <field x="0"/>
  </rowFields>
  <rowItems count="3">
    <i>
      <x/>
    </i>
    <i>
      <x v="1"/>
    </i>
    <i t="grand">
      <x/>
    </i>
  </rowItems>
  <colItems count="1">
    <i/>
  </colItems>
  <dataFields count="1">
    <dataField fld="1" subtotal="count" baseField="0" baseItem="0"/>
  </dataFields>
  <pivotHierarchies count="3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EEEFA97-25EF-441A-BEAA-366DBE26CFA7}" name="PivotTable1" cacheId="294" applyNumberFormats="0" applyBorderFormats="0" applyFontFormats="0" applyPatternFormats="0" applyAlignmentFormats="0" applyWidthHeightFormats="1" dataCaption="Values" tag="33210a64-136f-46b0-8d5e-ccf76afa0a41" updatedVersion="6" minRefreshableVersion="3" useAutoFormatting="1" subtotalHiddenItems="1" itemPrintTitles="1" createdVersion="6" indent="0" outline="1" outlineData="1" multipleFieldFilters="0" chartFormat="7">
  <location ref="A3:D26" firstHeaderRow="1" firstDataRow="2" firstDataCol="1"/>
  <pivotFields count="4">
    <pivotField axis="axisRow" allDrilled="1" subtotalTop="0" showAll="0" dataSourceSort="1" defaultSubtotal="0" defaultAttributeDrillState="1">
      <items count="7">
        <item x="0"/>
        <item x="1"/>
        <item x="2"/>
        <item x="3"/>
        <item x="4"/>
        <item x="5"/>
        <item x="6"/>
      </items>
    </pivotField>
    <pivotField axis="axisRow" allDrilled="1" subtotalTop="0" showAll="0" dataSourceSort="1" defaultSubtotal="0" defaultAttributeDrillState="1">
      <items count="2">
        <item x="0"/>
        <item x="1"/>
      </items>
    </pivotField>
    <pivotField dataField="1" subtotalTop="0" showAll="0" defaultSubtotal="0"/>
    <pivotField axis="axisCol" allDrilled="1" subtotalTop="0" showAll="0" dataSourceSort="1" defaultSubtotal="0" defaultAttributeDrillState="1">
      <items count="2">
        <item x="0"/>
        <item x="1"/>
      </items>
    </pivotField>
  </pivotFields>
  <rowFields count="2">
    <field x="0"/>
    <field x="1"/>
  </rowFields>
  <rowItems count="22">
    <i>
      <x/>
    </i>
    <i r="1">
      <x/>
    </i>
    <i r="1">
      <x v="1"/>
    </i>
    <i>
      <x v="1"/>
    </i>
    <i r="1">
      <x/>
    </i>
    <i r="1">
      <x v="1"/>
    </i>
    <i>
      <x v="2"/>
    </i>
    <i r="1">
      <x/>
    </i>
    <i r="1">
      <x v="1"/>
    </i>
    <i>
      <x v="3"/>
    </i>
    <i r="1">
      <x/>
    </i>
    <i r="1">
      <x v="1"/>
    </i>
    <i>
      <x v="4"/>
    </i>
    <i r="1">
      <x/>
    </i>
    <i r="1">
      <x v="1"/>
    </i>
    <i>
      <x v="5"/>
    </i>
    <i r="1">
      <x/>
    </i>
    <i r="1">
      <x v="1"/>
    </i>
    <i>
      <x v="6"/>
    </i>
    <i r="1">
      <x/>
    </i>
    <i r="1">
      <x v="1"/>
    </i>
    <i t="grand">
      <x/>
    </i>
  </rowItems>
  <colFields count="1">
    <field x="3"/>
  </colFields>
  <colItems count="3">
    <i>
      <x/>
    </i>
    <i>
      <x v="1"/>
    </i>
    <i t="grand">
      <x/>
    </i>
  </colItems>
  <dataFields count="1">
    <dataField fld="2" subtotal="count" baseField="0" baseItem="0"/>
  </dataFields>
  <chartFormats count="8">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3" format="8" series="1">
      <pivotArea type="data" outline="0" fieldPosition="0">
        <references count="2">
          <reference field="4294967294" count="1" selected="0">
            <x v="0"/>
          </reference>
          <reference field="3" count="1" selected="0">
            <x v="0"/>
          </reference>
        </references>
      </pivotArea>
    </chartFormat>
    <chartFormat chart="3" format="9" series="1">
      <pivotArea type="data" outline="0" fieldPosition="0">
        <references count="2">
          <reference field="4294967294" count="1" selected="0">
            <x v="0"/>
          </reference>
          <reference field="3" count="1" selected="0">
            <x v="1"/>
          </reference>
        </references>
      </pivotArea>
    </chartFormat>
    <chartFormat chart="5" format="8" series="1">
      <pivotArea type="data" outline="0" fieldPosition="0">
        <references count="2">
          <reference field="4294967294" count="1" selected="0">
            <x v="0"/>
          </reference>
          <reference field="3" count="1" selected="0">
            <x v="0"/>
          </reference>
        </references>
      </pivotArea>
    </chartFormat>
    <chartFormat chart="5" format="9" series="1">
      <pivotArea type="data" outline="0" fieldPosition="0">
        <references count="2">
          <reference field="4294967294" count="1" selected="0">
            <x v="0"/>
          </reference>
          <reference field="3" count="1" selected="0">
            <x v="1"/>
          </reference>
        </references>
      </pivotArea>
    </chartFormat>
    <chartFormat chart="6" format="10" series="1">
      <pivotArea type="data" outline="0" fieldPosition="0">
        <references count="2">
          <reference field="4294967294" count="1" selected="0">
            <x v="0"/>
          </reference>
          <reference field="3" count="1" selected="0">
            <x v="0"/>
          </reference>
        </references>
      </pivotArea>
    </chartFormat>
    <chartFormat chart="6" format="11" series="1">
      <pivotArea type="data" outline="0" fieldPosition="0">
        <references count="2">
          <reference field="4294967294" count="1" selected="0">
            <x v="0"/>
          </reference>
          <reference field="3" count="1" selected="0">
            <x v="1"/>
          </reference>
        </references>
      </pivotArea>
    </chartFormat>
  </chartFormats>
  <pivotHierarchies count="3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4"/>
    <rowHierarchyUsage hierarchyUsage="2"/>
  </rowHierarchiesUsage>
  <colHierarchiesUsage count="1">
    <colHierarchyUsage hierarchyUsage="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379EF9B-8EAE-402C-8B12-3A970E44B4F7}" name="PivotTable1" cacheId="297" applyNumberFormats="0" applyBorderFormats="0" applyFontFormats="0" applyPatternFormats="0" applyAlignmentFormats="0" applyWidthHeightFormats="1" dataCaption="Values" tag="1ed404f9-06bd-4e05-8889-db4969947cbd" updatedVersion="6" minRefreshableVersion="3" useAutoFormatting="1" subtotalHiddenItems="1" itemPrintTitles="1" createdVersion="6" indent="0" outline="1" outlineData="1" multipleFieldFilters="0" chartFormat="4">
  <location ref="A3:D26" firstHeaderRow="1" firstDataRow="2" firstDataCol="1"/>
  <pivotFields count="4">
    <pivotField axis="axisRow" allDrilled="1" subtotalTop="0" showAll="0" dataSourceSort="1" defaultSubtotal="0" defaultAttributeDrillState="1">
      <items count="7">
        <item x="0"/>
        <item x="1"/>
        <item x="2"/>
        <item x="3"/>
        <item x="4"/>
        <item x="5"/>
        <item x="6"/>
      </items>
    </pivotField>
    <pivotField axis="axisRow" allDrilled="1" subtotalTop="0" showAll="0" dataSourceSort="1" defaultSubtotal="0" defaultAttributeDrillState="1">
      <items count="2">
        <item x="0"/>
        <item x="1"/>
      </items>
    </pivotField>
    <pivotField axis="axisCol" allDrilled="1" subtotalTop="0" showAll="0" dataSourceSort="1" defaultSubtotal="0" defaultAttributeDrillState="1">
      <items count="2">
        <item x="0"/>
        <item x="1"/>
      </items>
    </pivotField>
    <pivotField dataField="1" subtotalTop="0" showAll="0" defaultSubtotal="0"/>
  </pivotFields>
  <rowFields count="2">
    <field x="0"/>
    <field x="1"/>
  </rowFields>
  <rowItems count="22">
    <i>
      <x/>
    </i>
    <i r="1">
      <x/>
    </i>
    <i r="1">
      <x v="1"/>
    </i>
    <i>
      <x v="1"/>
    </i>
    <i r="1">
      <x/>
    </i>
    <i r="1">
      <x v="1"/>
    </i>
    <i>
      <x v="2"/>
    </i>
    <i r="1">
      <x/>
    </i>
    <i r="1">
      <x v="1"/>
    </i>
    <i>
      <x v="3"/>
    </i>
    <i r="1">
      <x/>
    </i>
    <i r="1">
      <x v="1"/>
    </i>
    <i>
      <x v="4"/>
    </i>
    <i r="1">
      <x/>
    </i>
    <i r="1">
      <x v="1"/>
    </i>
    <i>
      <x v="5"/>
    </i>
    <i r="1">
      <x/>
    </i>
    <i r="1">
      <x v="1"/>
    </i>
    <i>
      <x v="6"/>
    </i>
    <i r="1">
      <x/>
    </i>
    <i r="1">
      <x v="1"/>
    </i>
    <i t="grand">
      <x/>
    </i>
  </rowItems>
  <colFields count="1">
    <field x="2"/>
  </colFields>
  <colItems count="3">
    <i>
      <x/>
    </i>
    <i>
      <x v="1"/>
    </i>
    <i t="grand">
      <x/>
    </i>
  </colItems>
  <dataFields count="1">
    <dataField name="Average of TenureMonths" fld="3" subtotal="average" baseField="1" baseItem="0" numFmtId="3"/>
  </dataFields>
  <chartFormats count="6">
    <chartFormat chart="0" format="2" series="1">
      <pivotArea type="data" outline="0" fieldPosition="0">
        <references count="1">
          <reference field="2" count="1" selected="0">
            <x v="0"/>
          </reference>
        </references>
      </pivotArea>
    </chartFormat>
    <chartFormat chart="0" format="3" series="1">
      <pivotArea type="data" outline="0" fieldPosition="0">
        <references count="1">
          <reference field="2" count="1" selected="0">
            <x v="1"/>
          </reference>
        </references>
      </pivotArea>
    </chartFormat>
    <chartFormat chart="0" format="4" series="1">
      <pivotArea type="data" outline="0" fieldPosition="0">
        <references count="2">
          <reference field="4294967294" count="1" selected="0">
            <x v="0"/>
          </reference>
          <reference field="2" count="1" selected="0">
            <x v="1"/>
          </reference>
        </references>
      </pivotArea>
    </chartFormat>
    <chartFormat chart="0" format="5" series="1">
      <pivotArea type="data" outline="0" fieldPosition="0">
        <references count="2">
          <reference field="4294967294" count="1" selected="0">
            <x v="0"/>
          </reference>
          <reference field="2" count="1" selected="0">
            <x v="0"/>
          </reference>
        </references>
      </pivotArea>
    </chartFormat>
    <chartFormat chart="2" format="10" series="1">
      <pivotArea type="data" outline="0" fieldPosition="0">
        <references count="2">
          <reference field="4294967294" count="1" selected="0">
            <x v="0"/>
          </reference>
          <reference field="2" count="1" selected="0">
            <x v="0"/>
          </reference>
        </references>
      </pivotArea>
    </chartFormat>
    <chartFormat chart="2" format="11" series="1">
      <pivotArea type="data" outline="0" fieldPosition="0">
        <references count="2">
          <reference field="4294967294" count="1" selected="0">
            <x v="0"/>
          </reference>
          <reference field="2" count="1" selected="0">
            <x v="1"/>
          </reference>
        </references>
      </pivotArea>
    </chartFormat>
  </chartFormats>
  <pivotHierarchies count="3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4"/>
    <rowHierarchyUsage hierarchyUsage="2"/>
  </rowHierarchiesUsage>
  <colHierarchiesUsage count="1">
    <colHierarchyUsage hierarchyUsage="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41E275E6-DDDB-4EAB-8BA6-251C0C268E1D}" name="PivotTable3" cacheId="309" applyNumberFormats="0" applyBorderFormats="0" applyFontFormats="0" applyPatternFormats="0" applyAlignmentFormats="0" applyWidthHeightFormats="1" dataCaption="Values" tag="1e89af26-d1a8-4966-8a2e-e6720f4de2f9" updatedVersion="6" minRefreshableVersion="3" useAutoFormatting="1" itemPrintTitles="1" createdVersion="6" indent="0" outline="1" outlineData="1" multipleFieldFilters="0" chartFormat="4">
  <location ref="A2:D8" firstHeaderRow="1" firstDataRow="2" firstDataCol="1"/>
  <pivotFields count="3">
    <pivotField axis="axisRow" allDrilled="1" subtotalTop="0" showAll="0" dataSourceSort="1" defaultSubtotal="0" defaultAttributeDrillState="1">
      <items count="4">
        <item x="0"/>
        <item x="1"/>
        <item x="2"/>
        <item x="3"/>
      </items>
    </pivotField>
    <pivotField dataField="1" subtotalTop="0" showAll="0" defaultSubtotal="0"/>
    <pivotField axis="axisCol" allDrilled="1" subtotalTop="0" showAll="0" dataSourceSort="1" defaultSubtotal="0" defaultAttributeDrillState="1">
      <items count="2">
        <item x="0"/>
        <item x="1"/>
      </items>
    </pivotField>
  </pivotFields>
  <rowFields count="1">
    <field x="0"/>
  </rowFields>
  <rowItems count="5">
    <i>
      <x/>
    </i>
    <i>
      <x v="1"/>
    </i>
    <i>
      <x v="2"/>
    </i>
    <i>
      <x v="3"/>
    </i>
    <i t="grand">
      <x/>
    </i>
  </rowItems>
  <colFields count="1">
    <field x="2"/>
  </colFields>
  <colItems count="3">
    <i>
      <x/>
    </i>
    <i>
      <x v="1"/>
    </i>
    <i t="grand">
      <x/>
    </i>
  </colItems>
  <dataFields count="1">
    <dataField fld="1" subtotal="count" baseField="0" baseItem="0"/>
  </dataFields>
  <chartFormats count="6">
    <chartFormat chart="0" format="0" series="1">
      <pivotArea type="data" outline="0" fieldPosition="0">
        <references count="1">
          <reference field="4294967294" count="1" selected="0">
            <x v="0"/>
          </reference>
        </references>
      </pivotArea>
    </chartFormat>
    <chartFormat chart="0" format="2">
      <pivotArea type="data" outline="0" fieldPosition="0">
        <references count="2">
          <reference field="4294967294" count="1" selected="0">
            <x v="0"/>
          </reference>
          <reference field="0" count="1" selected="0">
            <x v="0"/>
          </reference>
        </references>
      </pivotArea>
    </chartFormat>
    <chartFormat chart="2" format="8" series="1">
      <pivotArea type="data" outline="0" fieldPosition="0">
        <references count="2">
          <reference field="4294967294" count="1" selected="0">
            <x v="0"/>
          </reference>
          <reference field="2" count="1" selected="0">
            <x v="0"/>
          </reference>
        </references>
      </pivotArea>
    </chartFormat>
    <chartFormat chart="2" format="9" series="1">
      <pivotArea type="data" outline="0" fieldPosition="0">
        <references count="2">
          <reference field="4294967294" count="1" selected="0">
            <x v="0"/>
          </reference>
          <reference field="2" count="1" selected="0">
            <x v="1"/>
          </reference>
        </references>
      </pivotArea>
    </chartFormat>
    <chartFormat chart="3" format="10" series="1">
      <pivotArea type="data" outline="0" fieldPosition="0">
        <references count="2">
          <reference field="4294967294" count="1" selected="0">
            <x v="0"/>
          </reference>
          <reference field="2" count="1" selected="0">
            <x v="0"/>
          </reference>
        </references>
      </pivotArea>
    </chartFormat>
    <chartFormat chart="3" format="11" series="1">
      <pivotArea type="data" outline="0" fieldPosition="0">
        <references count="2">
          <reference field="4294967294" count="1" selected="0">
            <x v="0"/>
          </reference>
          <reference field="2" count="1" selected="0">
            <x v="1"/>
          </reference>
        </references>
      </pivotArea>
    </chartFormat>
  </chartFormats>
  <pivotHierarchies count="3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 BadHires"/>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6"/>
  </rowHierarchiesUsage>
  <colHierarchiesUsage count="1">
    <colHierarchyUsage hierarchyUsage="1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FC528007-0A48-4EC3-A56F-88848E69B9E8}" name="PivotTable3" cacheId="306" applyNumberFormats="0" applyBorderFormats="0" applyFontFormats="0" applyPatternFormats="0" applyAlignmentFormats="0" applyWidthHeightFormats="1" dataCaption="Values" tag="fa71c85c-8ffc-4877-8c14-4def07c2c2eb" updatedVersion="6" minRefreshableVersion="3" useAutoFormatting="1" itemPrintTitles="1" createdVersion="6" indent="0" outline="1" outlineData="1" multipleFieldFilters="0" chartFormat="3">
  <location ref="A2:C7" firstHeaderRow="0" firstDataRow="1" firstDataCol="1"/>
  <pivotFields count="3">
    <pivotField axis="axisRow" allDrilled="1" subtotalTop="0" showAll="0" dataSourceSort="1" defaultSubtotal="0" defaultAttributeDrillState="1">
      <items count="4">
        <item x="0"/>
        <item x="1"/>
        <item x="2"/>
        <item x="3"/>
      </items>
    </pivotField>
    <pivotField dataField="1" subtotalTop="0" showAll="0" defaultSubtotal="0"/>
    <pivotField dataField="1" subtotalTop="0" showAll="0" defaultSubtotal="0"/>
  </pivotFields>
  <rowFields count="1">
    <field x="0"/>
  </rowFields>
  <rowItems count="5">
    <i>
      <x/>
    </i>
    <i>
      <x v="1"/>
    </i>
    <i>
      <x v="2"/>
    </i>
    <i>
      <x v="3"/>
    </i>
    <i t="grand">
      <x/>
    </i>
  </rowItems>
  <colFields count="1">
    <field x="-2"/>
  </colFields>
  <colItems count="2">
    <i>
      <x/>
    </i>
    <i i="1">
      <x v="1"/>
    </i>
  </colItems>
  <dataFields count="2">
    <dataField name=" BadHires" fld="2" baseField="0" baseItem="0"/>
    <dataField fld="1" subtotal="count" baseField="0" baseItem="0"/>
  </dataFields>
  <chartFormats count="3">
    <chartFormat chart="2" format="6"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1"/>
          </reference>
        </references>
      </pivotArea>
    </chartFormat>
    <chartFormat chart="2" format="8">
      <pivotArea type="data" outline="0" fieldPosition="0">
        <references count="2">
          <reference field="4294967294" count="1" selected="0">
            <x v="1"/>
          </reference>
          <reference field="0" count="1" selected="0">
            <x v="0"/>
          </reference>
        </references>
      </pivotArea>
    </chartFormat>
  </chartFormats>
  <pivotHierarchies count="3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 BadHires"/>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6"/>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Year" xr10:uid="{0A0BF36D-7051-40D4-B50D-B3D40D71A350}" sourceName="[HR Data].[Date (Year)]">
  <pivotTables>
    <pivotTable tabId="3" name="EmpCount"/>
  </pivotTables>
  <data>
    <olap pivotCacheId="2059406878">
      <levels count="2">
        <level uniqueName="[HR Data].[Date (Year)].[(All)]" sourceCaption="(All)" count="0"/>
        <level uniqueName="[HR Data].[Date (Year)].[Date (Year)]" sourceCaption="Date (Year)" count="4">
          <ranges>
            <range startItem="0">
              <i n="[HR Data].[Date (Year)].&amp;[2015]" c="2015"/>
              <i n="[HR Data].[Date (Year)].&amp;[2016]" c="2016"/>
              <i n="[HR Data].[Date (Year)].&amp;[2017]" c="2017"/>
              <i n="[HR Data].[Date (Year)].&amp;[2018]" c="2018"/>
            </range>
          </ranges>
        </level>
      </levels>
      <selections count="3">
        <selection n="[HR Data].[Date (Year)].&amp;[2015]"/>
        <selection n="[HR Data].[Date (Year)].&amp;[2016]"/>
        <selection n="[HR Data].[Date (Year)].&amp;[2018]"/>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thnicGroup" xr10:uid="{3D1CCC9B-934C-415E-95A7-50F79A17A807}" sourceName="[HR Data].[EthnicGroup]">
  <pivotTables>
    <pivotTable tabId="3" name="EmpCount"/>
  </pivotTables>
  <data>
    <olap pivotCacheId="2059406878">
      <levels count="2">
        <level uniqueName="[HR Data].[EthnicGroup].[(All)]" sourceCaption="(All)" count="0"/>
        <level uniqueName="[HR Data].[EthnicGroup].[EthnicGroup]" sourceCaption="EthnicGroup" count="7">
          <ranges>
            <range startItem="0">
              <i n="[HR Data].[EthnicGroup].&amp;[Group A]" c="Group A"/>
              <i n="[HR Data].[EthnicGroup].&amp;[Group B]" c="Group B"/>
              <i n="[HR Data].[EthnicGroup].&amp;[Group C]" c="Group C"/>
              <i n="[HR Data].[EthnicGroup].&amp;[Group D]" c="Group D"/>
              <i n="[HR Data].[EthnicGroup].&amp;[Group E]" c="Group E"/>
              <i n="[HR Data].[EthnicGroup].&amp;[Group F]" c="Group F"/>
              <i n="[HR Data].[EthnicGroup].&amp;[Group G]" c="Group G"/>
            </range>
          </ranges>
        </level>
      </levels>
      <selections count="1">
        <selection n="[HR Data].[EthnicGroup].[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P" xr10:uid="{67031D9C-9CB6-43FE-BB53-8E9E0B04DB88}" sourceName="[HR Data].[FP]">
  <pivotTables>
    <pivotTable tabId="3" name="EmpCount"/>
  </pivotTables>
  <data>
    <olap pivotCacheId="2059406878">
      <levels count="2">
        <level uniqueName="[HR Data].[FP].[(All)]" sourceCaption="(All)" count="0"/>
        <level uniqueName="[HR Data].[FP].[FP]" sourceCaption="FP" count="2">
          <ranges>
            <range startItem="0">
              <i n="[HR Data].[FP].&amp;[FT]" c="FT"/>
              <i n="[HR Data].[FP].&amp;[PT]" c="PT"/>
            </range>
          </ranges>
        </level>
      </levels>
      <selections count="1">
        <selection n="[HR Data].[FP].[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22736E74-E250-4F62-A791-A5AB9C5947C0}" sourceName="[HR Data].[Gender]">
  <pivotTables>
    <pivotTable tabId="3" name="EmpCount"/>
  </pivotTables>
  <data>
    <olap pivotCacheId="2059406878">
      <levels count="2">
        <level uniqueName="[HR Data].[Gender].[(All)]" sourceCaption="(All)" count="0"/>
        <level uniqueName="[HR Data].[Gender].[Gender]" sourceCaption="Gender" count="2">
          <ranges>
            <range startItem="0">
              <i n="[HR Data].[Gender].&amp;[F]" c="F"/>
              <i n="[HR Data].[Gender].&amp;[M]" c="M"/>
            </range>
          </ranges>
        </level>
      </levels>
      <selections count="1">
        <selection n="[HR Data].[Gender].[Al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U_Region" xr10:uid="{B77E5935-0FFC-46E0-B631-C475B06BD838}" sourceName="[HR Data].[BU Region]">
  <pivotTables>
    <pivotTable tabId="3" name="EmpCount"/>
  </pivotTables>
  <data>
    <olap pivotCacheId="2059406878">
      <levels count="2">
        <level uniqueName="[HR Data].[BU Region].[(All)]" sourceCaption="(All)" count="0"/>
        <level uniqueName="[HR Data].[BU Region].[BU Region]" sourceCaption="BU Region" count="7">
          <ranges>
            <range startItem="0">
              <i n="[HR Data].[BU Region].&amp;[Central]" c="Central"/>
              <i n="[HR Data].[BU Region].&amp;[East]" c="East"/>
              <i n="[HR Data].[BU Region].&amp;[Midwest]" c="Midwest"/>
              <i n="[HR Data].[BU Region].&amp;[North]" c="North"/>
              <i n="[HR Data].[BU Region].&amp;[Northwest]" c="Northwest"/>
              <i n="[HR Data].[BU Region].&amp;[South]" c="South"/>
              <i n="[HR Data].[BU Region].&amp;[West]" c="West"/>
            </range>
          </ranges>
        </level>
      </levels>
      <selections count="6">
        <selection n="[HR Data].[BU Region].&amp;[Central]"/>
        <selection n="[HR Data].[BU Region].&amp;[East]"/>
        <selection n="[HR Data].[BU Region].&amp;[North]"/>
        <selection n="[HR Data].[BU Region].&amp;[Northwest]"/>
        <selection n="[HR Data].[BU Region].&amp;[South]"/>
        <selection n="[HR Data].[BU Region].&amp;[West]"/>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Year)" xr10:uid="{A599FD81-9D66-4E3E-9FCD-3ADC957DD2C2}" cache="Slicer_Date__Year" caption="Date (Year)" startItem="1" level="1" rowHeight="241300"/>
  <slicer name="EthnicGroup" xr10:uid="{11B8C954-C072-4F92-8BBD-0C2ECCEE69CE}" cache="Slicer_EthnicGroup" caption="EthnicGroup" level="1" rowHeight="241300"/>
  <slicer name="FP" xr10:uid="{CB47F65D-449B-4241-B59B-93D246C66D22}" cache="Slicer_FP" caption="FP" columnCount="2" level="1" rowHeight="241300"/>
  <slicer name="Gender" xr10:uid="{106FFBD9-74AF-4C34-B593-060CE24B628A}" cache="Slicer_Gender" caption="Gender" columnCount="2" level="1" rowHeight="241300"/>
  <slicer name="BU Region" xr10:uid="{A7D819F2-B421-415A-8E39-893B2AE6C7ED}" cache="Slicer_BU_Region" caption="BU Region" level="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6.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2.bin"/><Relationship Id="rId1" Type="http://schemas.openxmlformats.org/officeDocument/2006/relationships/pivotTable" Target="../pivotTables/pivotTable7.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8.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9.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10.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1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E89CBD-E9DF-4CEC-BAAF-2B54586DE2B6}">
  <dimension ref="A1:Z66"/>
  <sheetViews>
    <sheetView showGridLines="0" tabSelected="1" workbookViewId="0">
      <pane ySplit="5" topLeftCell="A21" activePane="bottomLeft" state="frozen"/>
      <selection pane="bottomLeft" activeCell="Z11" sqref="Z11"/>
    </sheetView>
  </sheetViews>
  <sheetFormatPr defaultRowHeight="15" x14ac:dyDescent="0.25"/>
  <sheetData>
    <row r="1" spans="1:26" ht="21" customHeight="1" x14ac:dyDescent="0.35">
      <c r="A1" s="10" t="s">
        <v>40</v>
      </c>
      <c r="B1" s="11"/>
      <c r="C1" s="11"/>
      <c r="D1" s="11"/>
      <c r="E1" s="12" t="s">
        <v>41</v>
      </c>
      <c r="F1" s="13">
        <f>F4/E4</f>
        <v>0.54307692307692312</v>
      </c>
      <c r="G1" s="14">
        <f>G4/E4</f>
        <v>0.45692307692307693</v>
      </c>
      <c r="H1" s="11"/>
      <c r="I1" s="11"/>
      <c r="J1" s="11"/>
      <c r="K1" s="11"/>
      <c r="L1" s="11"/>
      <c r="M1" s="11"/>
      <c r="N1" s="11"/>
      <c r="O1" s="11"/>
      <c r="P1" s="11"/>
      <c r="Q1" s="11"/>
      <c r="R1" s="11"/>
      <c r="S1" s="15" t="s">
        <v>45</v>
      </c>
      <c r="T1" s="16"/>
      <c r="U1" s="17"/>
      <c r="V1" s="7"/>
      <c r="W1" s="7"/>
      <c r="X1" s="7"/>
      <c r="Y1" s="7"/>
      <c r="Z1" s="7"/>
    </row>
    <row r="2" spans="1:26" x14ac:dyDescent="0.25">
      <c r="A2" s="18"/>
      <c r="B2" s="19"/>
      <c r="C2" s="19"/>
      <c r="D2" s="19"/>
      <c r="E2" s="19"/>
      <c r="F2" s="19"/>
      <c r="G2" s="20"/>
      <c r="H2" s="19"/>
      <c r="I2" s="19"/>
      <c r="J2" s="19"/>
      <c r="K2" s="19"/>
      <c r="L2" s="19"/>
      <c r="M2" s="19"/>
      <c r="N2" s="19"/>
      <c r="O2" s="19"/>
      <c r="P2" s="19"/>
      <c r="Q2" s="19"/>
      <c r="R2" s="19"/>
      <c r="S2" s="19"/>
      <c r="T2" s="19"/>
      <c r="U2" s="21"/>
      <c r="V2" s="7"/>
      <c r="W2" s="7"/>
      <c r="X2" s="7"/>
      <c r="Y2" s="7"/>
      <c r="Z2" s="7"/>
    </row>
    <row r="3" spans="1:26" x14ac:dyDescent="0.25">
      <c r="A3" s="18"/>
      <c r="B3" s="19"/>
      <c r="C3" s="19"/>
      <c r="D3" s="19"/>
      <c r="E3" s="19"/>
      <c r="F3" s="19"/>
      <c r="G3" s="19"/>
      <c r="H3" s="22" t="s">
        <v>24</v>
      </c>
      <c r="I3" s="23">
        <f>GETPIVOTDATA("[Measures].[Active Emp]",Headlines!$E$8,"[HR Data].[Gender]","[HR Data].[Gender].&amp;[M]","[HR Data].[PayType]","[HR Data].[PayType].&amp;[Hourly]")</f>
        <v>0.91501416430594906</v>
      </c>
      <c r="J3" s="24">
        <f>GETPIVOTDATA("[Measures].[Active Emp]",Headlines!$E$8,"[HR Data].[Gender]","[HR Data].[Gender].&amp;[F]","[HR Data].[PayType]","[HR Data].[PayType].&amp;[Hourly]")</f>
        <v>0.81818181818181823</v>
      </c>
      <c r="K3" s="25" t="s">
        <v>42</v>
      </c>
      <c r="L3" s="23">
        <f>GETPIVOTDATA("[Measures].[Active Emp]",Headlines!$J$5,"[HR Data].[Gender]","[HR Data].[Gender].&amp;[M]","[HR Data].[FP]","[HR Data].[FP].&amp;[FT]")</f>
        <v>0.27762039660056659</v>
      </c>
      <c r="M3" s="24">
        <f>GETPIVOTDATA("[Measures].[Active Emp]",Headlines!$J$5,"[HR Data].[Gender]","[HR Data].[Gender].&amp;[F]","[HR Data].[FP]","[HR Data].[FP].&amp;[FT]")</f>
        <v>0.50168350168350173</v>
      </c>
      <c r="N3" s="19"/>
      <c r="O3" s="19"/>
      <c r="P3" s="19"/>
      <c r="Q3" s="19"/>
      <c r="R3" s="19"/>
      <c r="S3" s="19"/>
      <c r="T3" s="19"/>
      <c r="U3" s="21"/>
      <c r="V3" s="7"/>
      <c r="W3" s="7"/>
      <c r="X3" s="7"/>
      <c r="Y3" s="7"/>
      <c r="Z3" s="7"/>
    </row>
    <row r="4" spans="1:26" ht="15.75" customHeight="1" x14ac:dyDescent="0.25">
      <c r="A4" s="18"/>
      <c r="B4" s="19"/>
      <c r="C4" s="19"/>
      <c r="D4" s="19"/>
      <c r="E4" s="26">
        <f>GETPIVOTDATA("[Measures].[Active Emp]",Headlines!$A$3)</f>
        <v>650</v>
      </c>
      <c r="F4" s="27">
        <f>GETPIVOTDATA("[Measures].[Active Emp]",Headlines!$A$3,"[HR Data].[Gender]","[HR Data].[Gender].&amp;[M]")</f>
        <v>353</v>
      </c>
      <c r="G4" s="28">
        <f>GETPIVOTDATA("[Measures].[Active Emp]",Headlines!$A$3,"[HR Data].[Gender]","[HR Data].[Gender].&amp;[F]")</f>
        <v>297</v>
      </c>
      <c r="H4" s="22" t="s">
        <v>28</v>
      </c>
      <c r="I4" s="23">
        <f>GETPIVOTDATA("[Measures].[Active Emp]",Headlines!$E$8,"[HR Data].[Gender]","[HR Data].[Gender].&amp;[F]","[HR Data].[PayType]","[HR Data].[PayType].&amp;[Salary]")</f>
        <v>0.18181818181818182</v>
      </c>
      <c r="J4" s="24">
        <f>GETPIVOTDATA("[Measures].[Active Emp]",Headlines!$E$8,"[HR Data].[Gender]","[HR Data].[Gender].&amp;[M]","[HR Data].[PayType]","[HR Data].[PayType].&amp;[Salary]")</f>
        <v>8.4985835694050993E-2</v>
      </c>
      <c r="K4" s="25" t="s">
        <v>43</v>
      </c>
      <c r="L4" s="23">
        <f>GETPIVOTDATA("[Measures].[Active Emp]",Headlines!$J$5,"[HR Data].[Gender]","[HR Data].[Gender].&amp;[M]","[HR Data].[FP]","[HR Data].[FP].&amp;[PT]")</f>
        <v>0.72237960339943341</v>
      </c>
      <c r="M4" s="24">
        <f>GETPIVOTDATA("[Measures].[Active Emp]",Headlines!$J$5,"[HR Data].[Gender]","[HR Data].[Gender].&amp;[F]","[HR Data].[FP]","[HR Data].[FP].&amp;[PT]")</f>
        <v>0.49831649831649832</v>
      </c>
      <c r="N4" s="19"/>
      <c r="O4" s="19"/>
      <c r="P4" s="19"/>
      <c r="Q4" s="19"/>
      <c r="R4" s="19"/>
      <c r="S4" s="29">
        <f>GETPIVOTDATA("[Measures].[TO%]",Headlines!$H$15,"[HR Data].[Gender]","[HR Data].[Gender].&amp;[F]")</f>
        <v>0.88215488215488214</v>
      </c>
      <c r="T4" s="29">
        <f>GETPIVOTDATA("[Measures].[TO%]",Headlines!$H$15,"[HR Data].[Gender]","[HR Data].[Gender].&amp;[M]")</f>
        <v>0.95467422096317278</v>
      </c>
      <c r="U4" s="30">
        <f>GETPIVOTDATA("[Measures].[TO%]",Headlines!$H$15)</f>
        <v>0.92153846153846153</v>
      </c>
      <c r="V4" s="7"/>
      <c r="W4" s="7"/>
      <c r="X4" s="7"/>
      <c r="Y4" s="7"/>
      <c r="Z4" s="7"/>
    </row>
    <row r="5" spans="1:26" x14ac:dyDescent="0.25">
      <c r="A5" s="18"/>
      <c r="B5" s="19"/>
      <c r="C5" s="19"/>
      <c r="D5" s="19"/>
      <c r="E5" s="19"/>
      <c r="F5" s="19"/>
      <c r="G5" s="19"/>
      <c r="H5" s="19"/>
      <c r="I5" s="19"/>
      <c r="J5" s="19"/>
      <c r="K5" s="19"/>
      <c r="L5" s="19"/>
      <c r="M5" s="19"/>
      <c r="N5" s="19"/>
      <c r="O5" s="19"/>
      <c r="P5" s="19"/>
      <c r="Q5" s="19"/>
      <c r="R5" s="19"/>
      <c r="S5" s="19"/>
      <c r="T5" s="19"/>
      <c r="U5" s="21"/>
      <c r="V5" s="7"/>
      <c r="W5" s="7"/>
      <c r="X5" s="7"/>
      <c r="Y5" s="7"/>
      <c r="Z5" s="7"/>
    </row>
    <row r="6" spans="1:26" x14ac:dyDescent="0.25">
      <c r="A6" s="18"/>
      <c r="B6" s="19"/>
      <c r="C6" s="19"/>
      <c r="D6" s="19"/>
      <c r="E6" s="19"/>
      <c r="F6" s="19"/>
      <c r="G6" s="19"/>
      <c r="H6" s="19"/>
      <c r="I6" s="19"/>
      <c r="J6" s="19"/>
      <c r="K6" s="19"/>
      <c r="L6" s="19"/>
      <c r="M6" s="19"/>
      <c r="N6" s="19"/>
      <c r="O6" s="19"/>
      <c r="P6" s="19"/>
      <c r="Q6" s="19"/>
      <c r="R6" s="19"/>
      <c r="S6" s="19"/>
      <c r="T6" s="19"/>
      <c r="U6" s="21"/>
      <c r="V6" s="7"/>
      <c r="W6" s="7"/>
      <c r="X6" s="7"/>
    </row>
    <row r="7" spans="1:26" x14ac:dyDescent="0.25">
      <c r="A7" s="18"/>
      <c r="B7" s="19"/>
      <c r="C7" s="19"/>
      <c r="D7" s="19"/>
      <c r="E7" s="19"/>
      <c r="F7" s="19"/>
      <c r="G7" s="19"/>
      <c r="H7" s="19"/>
      <c r="I7" s="19"/>
      <c r="J7" s="19"/>
      <c r="K7" s="19"/>
      <c r="L7" s="19"/>
      <c r="M7" s="19"/>
      <c r="N7" s="19"/>
      <c r="O7" s="19"/>
      <c r="P7" s="19"/>
      <c r="Q7" s="19"/>
      <c r="R7" s="19"/>
      <c r="S7" s="19"/>
      <c r="T7" s="19"/>
      <c r="U7" s="21"/>
      <c r="V7" s="7"/>
      <c r="W7" s="7"/>
      <c r="X7" s="7"/>
    </row>
    <row r="8" spans="1:26" x14ac:dyDescent="0.25">
      <c r="A8" s="18"/>
      <c r="B8" s="19"/>
      <c r="C8" s="19"/>
      <c r="D8" s="19"/>
      <c r="E8" s="19"/>
      <c r="F8" s="19"/>
      <c r="G8" s="19"/>
      <c r="H8" s="19"/>
      <c r="I8" s="19"/>
      <c r="J8" s="19"/>
      <c r="K8" s="19"/>
      <c r="L8" s="19"/>
      <c r="M8" s="19"/>
      <c r="N8" s="19"/>
      <c r="O8" s="19"/>
      <c r="P8" s="19"/>
      <c r="Q8" s="19"/>
      <c r="R8" s="19"/>
      <c r="S8" s="19"/>
      <c r="T8" s="19"/>
      <c r="U8" s="21"/>
      <c r="V8" s="7"/>
      <c r="W8" s="7"/>
      <c r="X8" s="7"/>
    </row>
    <row r="9" spans="1:26" x14ac:dyDescent="0.25">
      <c r="A9" s="18"/>
      <c r="B9" s="19"/>
      <c r="C9" s="19"/>
      <c r="D9" s="19"/>
      <c r="E9" s="19"/>
      <c r="F9" s="19"/>
      <c r="G9" s="19"/>
      <c r="H9" s="19"/>
      <c r="I9" s="19"/>
      <c r="J9" s="19"/>
      <c r="K9" s="19"/>
      <c r="L9" s="19"/>
      <c r="M9" s="19"/>
      <c r="N9" s="19"/>
      <c r="O9" s="19"/>
      <c r="P9" s="19"/>
      <c r="Q9" s="19"/>
      <c r="R9" s="19"/>
      <c r="S9" s="19"/>
      <c r="T9" s="19"/>
      <c r="U9" s="21"/>
      <c r="V9" s="7"/>
      <c r="W9" s="7"/>
      <c r="X9" s="7"/>
    </row>
    <row r="10" spans="1:26" x14ac:dyDescent="0.25">
      <c r="A10" s="18"/>
      <c r="B10" s="19"/>
      <c r="C10" s="19"/>
      <c r="D10" s="19"/>
      <c r="E10" s="19"/>
      <c r="F10" s="19"/>
      <c r="G10" s="19"/>
      <c r="H10" s="19"/>
      <c r="I10" s="19"/>
      <c r="J10" s="19"/>
      <c r="K10" s="19"/>
      <c r="L10" s="19"/>
      <c r="M10" s="19"/>
      <c r="N10" s="19"/>
      <c r="O10" s="19"/>
      <c r="P10" s="19"/>
      <c r="Q10" s="19"/>
      <c r="R10" s="19"/>
      <c r="S10" s="19"/>
      <c r="T10" s="19"/>
      <c r="U10" s="21"/>
      <c r="V10" s="7"/>
      <c r="W10" s="7"/>
      <c r="X10" s="7"/>
    </row>
    <row r="11" spans="1:26" x14ac:dyDescent="0.25">
      <c r="A11" s="18"/>
      <c r="B11" s="19"/>
      <c r="C11" s="19"/>
      <c r="D11" s="19"/>
      <c r="E11" s="19"/>
      <c r="F11" s="19"/>
      <c r="G11" s="19"/>
      <c r="H11" s="19"/>
      <c r="I11" s="19"/>
      <c r="J11" s="19"/>
      <c r="K11" s="19"/>
      <c r="L11" s="19"/>
      <c r="M11" s="19"/>
      <c r="N11" s="19"/>
      <c r="O11" s="19"/>
      <c r="P11" s="19"/>
      <c r="Q11" s="19"/>
      <c r="R11" s="19"/>
      <c r="S11" s="19"/>
      <c r="T11" s="19"/>
      <c r="U11" s="21"/>
      <c r="V11" s="7"/>
      <c r="W11" s="7"/>
      <c r="X11" s="7"/>
    </row>
    <row r="12" spans="1:26" x14ac:dyDescent="0.25">
      <c r="A12" s="18"/>
      <c r="B12" s="19"/>
      <c r="C12" s="19"/>
      <c r="D12" s="19"/>
      <c r="E12" s="19"/>
      <c r="F12" s="19"/>
      <c r="G12" s="19"/>
      <c r="H12" s="19"/>
      <c r="I12" s="19"/>
      <c r="J12" s="19"/>
      <c r="K12" s="19"/>
      <c r="L12" s="19"/>
      <c r="M12" s="19"/>
      <c r="N12" s="19"/>
      <c r="O12" s="19"/>
      <c r="P12" s="19"/>
      <c r="Q12" s="19"/>
      <c r="R12" s="19"/>
      <c r="S12" s="19"/>
      <c r="T12" s="19"/>
      <c r="U12" s="21"/>
      <c r="V12" s="7"/>
      <c r="W12" s="7"/>
      <c r="X12" s="7"/>
    </row>
    <row r="13" spans="1:26" x14ac:dyDescent="0.25">
      <c r="A13" s="18"/>
      <c r="B13" s="19"/>
      <c r="C13" s="19"/>
      <c r="D13" s="19"/>
      <c r="E13" s="19"/>
      <c r="F13" s="19"/>
      <c r="G13" s="19"/>
      <c r="H13" s="19"/>
      <c r="I13" s="19"/>
      <c r="J13" s="19"/>
      <c r="K13" s="19"/>
      <c r="L13" s="19"/>
      <c r="M13" s="19"/>
      <c r="N13" s="19"/>
      <c r="O13" s="19"/>
      <c r="P13" s="19"/>
      <c r="Q13" s="19"/>
      <c r="R13" s="19"/>
      <c r="S13" s="19"/>
      <c r="T13" s="19"/>
      <c r="U13" s="21"/>
      <c r="V13" s="7"/>
      <c r="W13" s="7"/>
      <c r="X13" s="7"/>
    </row>
    <row r="14" spans="1:26" x14ac:dyDescent="0.25">
      <c r="A14" s="18"/>
      <c r="B14" s="19"/>
      <c r="C14" s="19"/>
      <c r="D14" s="19"/>
      <c r="E14" s="19"/>
      <c r="F14" s="19"/>
      <c r="G14" s="19"/>
      <c r="H14" s="19"/>
      <c r="I14" s="19"/>
      <c r="J14" s="19"/>
      <c r="K14" s="19"/>
      <c r="L14" s="19"/>
      <c r="M14" s="19"/>
      <c r="N14" s="19"/>
      <c r="O14" s="19"/>
      <c r="P14" s="19"/>
      <c r="Q14" s="19"/>
      <c r="R14" s="19"/>
      <c r="S14" s="19"/>
      <c r="T14" s="19"/>
      <c r="U14" s="21"/>
      <c r="V14" s="7"/>
      <c r="W14" s="7"/>
      <c r="X14" s="7"/>
    </row>
    <row r="15" spans="1:26" x14ac:dyDescent="0.25">
      <c r="A15" s="18"/>
      <c r="B15" s="19"/>
      <c r="C15" s="19"/>
      <c r="D15" s="19"/>
      <c r="E15" s="19"/>
      <c r="F15" s="19"/>
      <c r="G15" s="19"/>
      <c r="H15" s="19"/>
      <c r="I15" s="19"/>
      <c r="J15" s="19"/>
      <c r="K15" s="19"/>
      <c r="L15" s="19"/>
      <c r="M15" s="19"/>
      <c r="N15" s="19"/>
      <c r="O15" s="19"/>
      <c r="P15" s="19"/>
      <c r="Q15" s="19"/>
      <c r="R15" s="19"/>
      <c r="S15" s="19"/>
      <c r="T15" s="19"/>
      <c r="U15" s="21"/>
      <c r="V15" s="7"/>
      <c r="W15" s="7"/>
      <c r="X15" s="7"/>
    </row>
    <row r="16" spans="1:26" x14ac:dyDescent="0.25">
      <c r="A16" s="18"/>
      <c r="B16" s="19"/>
      <c r="C16" s="19"/>
      <c r="D16" s="19"/>
      <c r="E16" s="19"/>
      <c r="F16" s="19"/>
      <c r="G16" s="19"/>
      <c r="H16" s="19"/>
      <c r="I16" s="19"/>
      <c r="J16" s="19"/>
      <c r="K16" s="19"/>
      <c r="L16" s="19"/>
      <c r="M16" s="19"/>
      <c r="N16" s="19"/>
      <c r="O16" s="19"/>
      <c r="P16" s="19"/>
      <c r="Q16" s="19"/>
      <c r="R16" s="19"/>
      <c r="S16" s="19"/>
      <c r="T16" s="19"/>
      <c r="U16" s="21"/>
      <c r="V16" s="7"/>
      <c r="W16" s="7"/>
      <c r="X16" s="7"/>
    </row>
    <row r="17" spans="1:24" x14ac:dyDescent="0.25">
      <c r="A17" s="18"/>
      <c r="B17" s="19"/>
      <c r="C17" s="19"/>
      <c r="D17" s="19"/>
      <c r="E17" s="19"/>
      <c r="F17" s="19"/>
      <c r="G17" s="19"/>
      <c r="H17" s="19"/>
      <c r="I17" s="19"/>
      <c r="J17" s="19"/>
      <c r="K17" s="19"/>
      <c r="L17" s="19"/>
      <c r="M17" s="19"/>
      <c r="N17" s="19"/>
      <c r="O17" s="19"/>
      <c r="P17" s="19"/>
      <c r="Q17" s="19"/>
      <c r="R17" s="19"/>
      <c r="S17" s="19"/>
      <c r="T17" s="19"/>
      <c r="U17" s="21"/>
      <c r="V17" s="7"/>
      <c r="W17" s="7"/>
      <c r="X17" s="7"/>
    </row>
    <row r="18" spans="1:24" x14ac:dyDescent="0.25">
      <c r="A18" s="18"/>
      <c r="B18" s="19"/>
      <c r="C18" s="19"/>
      <c r="D18" s="19"/>
      <c r="E18" s="19"/>
      <c r="F18" s="19"/>
      <c r="G18" s="19"/>
      <c r="H18" s="19"/>
      <c r="I18" s="19"/>
      <c r="J18" s="19"/>
      <c r="K18" s="19"/>
      <c r="L18" s="19"/>
      <c r="M18" s="19"/>
      <c r="N18" s="19"/>
      <c r="O18" s="19"/>
      <c r="P18" s="19"/>
      <c r="Q18" s="19"/>
      <c r="R18" s="19"/>
      <c r="S18" s="19"/>
      <c r="T18" s="19"/>
      <c r="U18" s="21"/>
      <c r="V18" s="7"/>
      <c r="W18" s="7"/>
      <c r="X18" s="7"/>
    </row>
    <row r="19" spans="1:24" x14ac:dyDescent="0.25">
      <c r="A19" s="18"/>
      <c r="B19" s="19"/>
      <c r="C19" s="19"/>
      <c r="D19" s="19"/>
      <c r="E19" s="19"/>
      <c r="F19" s="19"/>
      <c r="G19" s="19"/>
      <c r="H19" s="19"/>
      <c r="I19" s="19"/>
      <c r="J19" s="19"/>
      <c r="K19" s="19"/>
      <c r="L19" s="19"/>
      <c r="M19" s="19"/>
      <c r="N19" s="19"/>
      <c r="O19" s="19"/>
      <c r="P19" s="19"/>
      <c r="Q19" s="19"/>
      <c r="R19" s="19"/>
      <c r="S19" s="19"/>
      <c r="T19" s="19"/>
      <c r="U19" s="21"/>
      <c r="V19" s="7"/>
      <c r="W19" s="7"/>
      <c r="X19" s="7"/>
    </row>
    <row r="20" spans="1:24" x14ac:dyDescent="0.25">
      <c r="A20" s="18"/>
      <c r="B20" s="19"/>
      <c r="C20" s="19"/>
      <c r="D20" s="19"/>
      <c r="E20" s="19"/>
      <c r="F20" s="19"/>
      <c r="G20" s="19"/>
      <c r="H20" s="19"/>
      <c r="I20" s="19"/>
      <c r="J20" s="19"/>
      <c r="K20" s="19"/>
      <c r="L20" s="19"/>
      <c r="M20" s="19"/>
      <c r="N20" s="19"/>
      <c r="O20" s="19"/>
      <c r="P20" s="19"/>
      <c r="Q20" s="19"/>
      <c r="R20" s="19"/>
      <c r="S20" s="19"/>
      <c r="T20" s="19"/>
      <c r="U20" s="21"/>
      <c r="V20" s="7"/>
      <c r="W20" s="7"/>
      <c r="X20" s="7"/>
    </row>
    <row r="21" spans="1:24" x14ac:dyDescent="0.25">
      <c r="A21" s="18"/>
      <c r="B21" s="19"/>
      <c r="C21" s="19"/>
      <c r="D21" s="19"/>
      <c r="E21" s="19"/>
      <c r="F21" s="19"/>
      <c r="G21" s="19"/>
      <c r="H21" s="19"/>
      <c r="I21" s="19"/>
      <c r="J21" s="19"/>
      <c r="K21" s="19"/>
      <c r="L21" s="19"/>
      <c r="M21" s="19"/>
      <c r="N21" s="19"/>
      <c r="O21" s="19"/>
      <c r="P21" s="19"/>
      <c r="Q21" s="19"/>
      <c r="R21" s="19"/>
      <c r="S21" s="19"/>
      <c r="T21" s="19"/>
      <c r="U21" s="21"/>
      <c r="V21" s="7"/>
      <c r="W21" s="7"/>
      <c r="X21" s="7"/>
    </row>
    <row r="22" spans="1:24" x14ac:dyDescent="0.25">
      <c r="A22" s="18"/>
      <c r="B22" s="19"/>
      <c r="C22" s="19"/>
      <c r="D22" s="19"/>
      <c r="E22" s="19"/>
      <c r="F22" s="19"/>
      <c r="G22" s="19"/>
      <c r="H22" s="19"/>
      <c r="I22" s="19"/>
      <c r="J22" s="19"/>
      <c r="K22" s="19"/>
      <c r="L22" s="19"/>
      <c r="M22" s="19"/>
      <c r="N22" s="19"/>
      <c r="O22" s="19"/>
      <c r="P22" s="19"/>
      <c r="Q22" s="19"/>
      <c r="R22" s="19"/>
      <c r="S22" s="19"/>
      <c r="T22" s="19"/>
      <c r="U22" s="21"/>
      <c r="V22" s="7"/>
      <c r="W22" s="7"/>
      <c r="X22" s="7"/>
    </row>
    <row r="23" spans="1:24" x14ac:dyDescent="0.25">
      <c r="A23" s="18"/>
      <c r="B23" s="19"/>
      <c r="C23" s="19"/>
      <c r="D23" s="19"/>
      <c r="E23" s="19"/>
      <c r="F23" s="19"/>
      <c r="G23" s="19"/>
      <c r="H23" s="19"/>
      <c r="I23" s="19"/>
      <c r="J23" s="19"/>
      <c r="K23" s="19"/>
      <c r="L23" s="19"/>
      <c r="M23" s="19"/>
      <c r="N23" s="19"/>
      <c r="O23" s="19"/>
      <c r="P23" s="19"/>
      <c r="Q23" s="19"/>
      <c r="R23" s="19"/>
      <c r="S23" s="19"/>
      <c r="T23" s="19"/>
      <c r="U23" s="21"/>
      <c r="V23" s="7"/>
      <c r="W23" s="7"/>
      <c r="X23" s="7"/>
    </row>
    <row r="24" spans="1:24" x14ac:dyDescent="0.25">
      <c r="A24" s="18"/>
      <c r="B24" s="19"/>
      <c r="C24" s="19"/>
      <c r="D24" s="19"/>
      <c r="E24" s="19"/>
      <c r="F24" s="19"/>
      <c r="G24" s="19"/>
      <c r="H24" s="19"/>
      <c r="I24" s="19"/>
      <c r="J24" s="19"/>
      <c r="K24" s="19"/>
      <c r="L24" s="19"/>
      <c r="M24" s="19"/>
      <c r="N24" s="19"/>
      <c r="O24" s="19"/>
      <c r="P24" s="19"/>
      <c r="Q24" s="19"/>
      <c r="R24" s="19"/>
      <c r="S24" s="19"/>
      <c r="T24" s="19"/>
      <c r="U24" s="21"/>
      <c r="V24" s="7"/>
      <c r="W24" s="7"/>
      <c r="X24" s="7"/>
    </row>
    <row r="25" spans="1:24" x14ac:dyDescent="0.25">
      <c r="A25" s="18"/>
      <c r="B25" s="19"/>
      <c r="C25" s="19"/>
      <c r="D25" s="19"/>
      <c r="E25" s="19"/>
      <c r="F25" s="19"/>
      <c r="G25" s="19"/>
      <c r="H25" s="19"/>
      <c r="I25" s="19"/>
      <c r="J25" s="19"/>
      <c r="K25" s="19"/>
      <c r="L25" s="19"/>
      <c r="M25" s="19"/>
      <c r="N25" s="19"/>
      <c r="O25" s="19"/>
      <c r="P25" s="19"/>
      <c r="Q25" s="19"/>
      <c r="R25" s="19"/>
      <c r="S25" s="19"/>
      <c r="T25" s="19"/>
      <c r="U25" s="21"/>
      <c r="V25" s="7"/>
      <c r="W25" s="7"/>
      <c r="X25" s="7"/>
    </row>
    <row r="26" spans="1:24" x14ac:dyDescent="0.25">
      <c r="A26" s="18"/>
      <c r="B26" s="19"/>
      <c r="C26" s="19"/>
      <c r="D26" s="19"/>
      <c r="E26" s="19"/>
      <c r="F26" s="19"/>
      <c r="G26" s="19"/>
      <c r="H26" s="19"/>
      <c r="I26" s="19"/>
      <c r="J26" s="19"/>
      <c r="K26" s="19"/>
      <c r="L26" s="19"/>
      <c r="M26" s="19"/>
      <c r="N26" s="19"/>
      <c r="O26" s="19"/>
      <c r="P26" s="19"/>
      <c r="Q26" s="19"/>
      <c r="R26" s="19"/>
      <c r="S26" s="19"/>
      <c r="T26" s="19"/>
      <c r="U26" s="21"/>
      <c r="V26" s="7"/>
      <c r="W26" s="7"/>
      <c r="X26" s="7"/>
    </row>
    <row r="27" spans="1:24" x14ac:dyDescent="0.25">
      <c r="A27" s="18"/>
      <c r="B27" s="19"/>
      <c r="C27" s="19"/>
      <c r="D27" s="19"/>
      <c r="E27" s="19"/>
      <c r="F27" s="19"/>
      <c r="G27" s="19"/>
      <c r="H27" s="19"/>
      <c r="I27" s="19"/>
      <c r="J27" s="19"/>
      <c r="K27" s="19"/>
      <c r="L27" s="19"/>
      <c r="M27" s="19"/>
      <c r="N27" s="19"/>
      <c r="O27" s="19"/>
      <c r="P27" s="19"/>
      <c r="Q27" s="19"/>
      <c r="R27" s="19"/>
      <c r="S27" s="19"/>
      <c r="T27" s="19"/>
      <c r="U27" s="21"/>
      <c r="V27" s="7"/>
      <c r="W27" s="7"/>
      <c r="X27" s="7"/>
    </row>
    <row r="28" spans="1:24" x14ac:dyDescent="0.25">
      <c r="A28" s="18"/>
      <c r="B28" s="19"/>
      <c r="C28" s="19"/>
      <c r="D28" s="19"/>
      <c r="E28" s="19"/>
      <c r="F28" s="19"/>
      <c r="G28" s="19"/>
      <c r="H28" s="19"/>
      <c r="I28" s="19"/>
      <c r="J28" s="19"/>
      <c r="K28" s="19"/>
      <c r="L28" s="19"/>
      <c r="M28" s="19"/>
      <c r="N28" s="19"/>
      <c r="O28" s="19"/>
      <c r="P28" s="19"/>
      <c r="Q28" s="19"/>
      <c r="R28" s="19"/>
      <c r="S28" s="19"/>
      <c r="T28" s="19"/>
      <c r="U28" s="21"/>
      <c r="V28" s="7"/>
      <c r="W28" s="7"/>
      <c r="X28" s="7"/>
    </row>
    <row r="29" spans="1:24" x14ac:dyDescent="0.25">
      <c r="A29" s="18"/>
      <c r="B29" s="19"/>
      <c r="C29" s="19"/>
      <c r="D29" s="19"/>
      <c r="E29" s="19"/>
      <c r="F29" s="19"/>
      <c r="G29" s="19"/>
      <c r="H29" s="19"/>
      <c r="I29" s="19"/>
      <c r="J29" s="19"/>
      <c r="K29" s="19"/>
      <c r="L29" s="19"/>
      <c r="M29" s="19"/>
      <c r="N29" s="19"/>
      <c r="O29" s="19"/>
      <c r="P29" s="19"/>
      <c r="Q29" s="19"/>
      <c r="R29" s="19"/>
      <c r="S29" s="19"/>
      <c r="T29" s="19"/>
      <c r="U29" s="21"/>
      <c r="V29" s="7"/>
      <c r="W29" s="7"/>
      <c r="X29" s="7"/>
    </row>
    <row r="30" spans="1:24" x14ac:dyDescent="0.25">
      <c r="A30" s="18"/>
      <c r="B30" s="19"/>
      <c r="C30" s="19"/>
      <c r="D30" s="19"/>
      <c r="E30" s="19"/>
      <c r="F30" s="19"/>
      <c r="G30" s="19"/>
      <c r="H30" s="19"/>
      <c r="I30" s="19"/>
      <c r="J30" s="19"/>
      <c r="K30" s="19"/>
      <c r="L30" s="19"/>
      <c r="M30" s="19"/>
      <c r="N30" s="19"/>
      <c r="O30" s="19"/>
      <c r="P30" s="19"/>
      <c r="Q30" s="19"/>
      <c r="R30" s="19"/>
      <c r="S30" s="19"/>
      <c r="T30" s="19"/>
      <c r="U30" s="21"/>
      <c r="V30" s="7"/>
      <c r="W30" s="7"/>
      <c r="X30" s="7"/>
    </row>
    <row r="31" spans="1:24" x14ac:dyDescent="0.25">
      <c r="A31" s="18"/>
      <c r="B31" s="19"/>
      <c r="C31" s="19"/>
      <c r="D31" s="19"/>
      <c r="E31" s="19"/>
      <c r="F31" s="19"/>
      <c r="G31" s="19"/>
      <c r="H31" s="19"/>
      <c r="I31" s="19"/>
      <c r="J31" s="19"/>
      <c r="K31" s="19"/>
      <c r="L31" s="19"/>
      <c r="M31" s="19"/>
      <c r="N31" s="19"/>
      <c r="O31" s="19"/>
      <c r="P31" s="19"/>
      <c r="Q31" s="19"/>
      <c r="R31" s="19"/>
      <c r="S31" s="19"/>
      <c r="T31" s="19"/>
      <c r="U31" s="21"/>
      <c r="V31" s="7"/>
      <c r="W31" s="7"/>
      <c r="X31" s="7"/>
    </row>
    <row r="32" spans="1:24" x14ac:dyDescent="0.25">
      <c r="A32" s="18"/>
      <c r="B32" s="19"/>
      <c r="C32" s="19"/>
      <c r="D32" s="19"/>
      <c r="E32" s="19"/>
      <c r="F32" s="19"/>
      <c r="G32" s="19"/>
      <c r="H32" s="19"/>
      <c r="I32" s="19"/>
      <c r="J32" s="19"/>
      <c r="K32" s="19"/>
      <c r="L32" s="19"/>
      <c r="M32" s="19"/>
      <c r="N32" s="19"/>
      <c r="O32" s="19"/>
      <c r="P32" s="19"/>
      <c r="Q32" s="19"/>
      <c r="R32" s="19"/>
      <c r="S32" s="19"/>
      <c r="T32" s="19"/>
      <c r="U32" s="21"/>
      <c r="V32" s="7"/>
      <c r="W32" s="7"/>
      <c r="X32" s="7"/>
    </row>
    <row r="33" spans="1:24" x14ac:dyDescent="0.25">
      <c r="A33" s="18"/>
      <c r="B33" s="19"/>
      <c r="C33" s="19"/>
      <c r="D33" s="19"/>
      <c r="E33" s="19"/>
      <c r="F33" s="19"/>
      <c r="G33" s="19"/>
      <c r="H33" s="19"/>
      <c r="I33" s="19"/>
      <c r="J33" s="19"/>
      <c r="K33" s="19"/>
      <c r="L33" s="19"/>
      <c r="M33" s="19"/>
      <c r="N33" s="19"/>
      <c r="O33" s="19"/>
      <c r="P33" s="19"/>
      <c r="Q33" s="19"/>
      <c r="R33" s="19"/>
      <c r="S33" s="19"/>
      <c r="T33" s="19"/>
      <c r="U33" s="21"/>
      <c r="V33" s="7"/>
      <c r="W33" s="7"/>
      <c r="X33" s="7"/>
    </row>
    <row r="34" spans="1:24" x14ac:dyDescent="0.25">
      <c r="A34" s="18"/>
      <c r="B34" s="19"/>
      <c r="C34" s="19"/>
      <c r="D34" s="19"/>
      <c r="E34" s="19"/>
      <c r="F34" s="19"/>
      <c r="G34" s="19"/>
      <c r="H34" s="19"/>
      <c r="I34" s="19"/>
      <c r="J34" s="19"/>
      <c r="K34" s="19"/>
      <c r="L34" s="19"/>
      <c r="M34" s="19"/>
      <c r="N34" s="19"/>
      <c r="O34" s="19"/>
      <c r="P34" s="19"/>
      <c r="Q34" s="19"/>
      <c r="R34" s="19"/>
      <c r="S34" s="19"/>
      <c r="T34" s="19"/>
      <c r="U34" s="21"/>
      <c r="V34" s="7"/>
      <c r="W34" s="7"/>
      <c r="X34" s="7"/>
    </row>
    <row r="35" spans="1:24" x14ac:dyDescent="0.25">
      <c r="A35" s="18"/>
      <c r="B35" s="19"/>
      <c r="C35" s="19"/>
      <c r="D35" s="19"/>
      <c r="E35" s="19"/>
      <c r="F35" s="19"/>
      <c r="G35" s="19"/>
      <c r="H35" s="19"/>
      <c r="I35" s="19"/>
      <c r="J35" s="19"/>
      <c r="K35" s="19"/>
      <c r="L35" s="19"/>
      <c r="M35" s="19"/>
      <c r="N35" s="19"/>
      <c r="O35" s="19"/>
      <c r="P35" s="19"/>
      <c r="Q35" s="19"/>
      <c r="R35" s="19"/>
      <c r="S35" s="19"/>
      <c r="T35" s="19"/>
      <c r="U35" s="21"/>
      <c r="V35" s="7"/>
      <c r="W35" s="7"/>
      <c r="X35" s="7"/>
    </row>
    <row r="36" spans="1:24" x14ac:dyDescent="0.25">
      <c r="A36" s="18"/>
      <c r="B36" s="19"/>
      <c r="C36" s="19"/>
      <c r="D36" s="19"/>
      <c r="E36" s="19"/>
      <c r="F36" s="19"/>
      <c r="G36" s="19"/>
      <c r="H36" s="19"/>
      <c r="I36" s="19"/>
      <c r="J36" s="19"/>
      <c r="K36" s="19"/>
      <c r="L36" s="19"/>
      <c r="M36" s="19"/>
      <c r="N36" s="19"/>
      <c r="O36" s="19"/>
      <c r="P36" s="19"/>
      <c r="Q36" s="19"/>
      <c r="R36" s="19"/>
      <c r="S36" s="19"/>
      <c r="T36" s="19"/>
      <c r="U36" s="21"/>
      <c r="V36" s="7"/>
      <c r="W36" s="7"/>
      <c r="X36" s="7"/>
    </row>
    <row r="37" spans="1:24" x14ac:dyDescent="0.25">
      <c r="A37" s="18"/>
      <c r="B37" s="19"/>
      <c r="C37" s="19"/>
      <c r="D37" s="19"/>
      <c r="E37" s="19"/>
      <c r="F37" s="19"/>
      <c r="G37" s="19"/>
      <c r="H37" s="19"/>
      <c r="I37" s="19"/>
      <c r="J37" s="19"/>
      <c r="K37" s="19"/>
      <c r="L37" s="19"/>
      <c r="M37" s="19"/>
      <c r="N37" s="19"/>
      <c r="O37" s="19"/>
      <c r="P37" s="19"/>
      <c r="Q37" s="19"/>
      <c r="R37" s="19"/>
      <c r="S37" s="19"/>
      <c r="T37" s="19"/>
      <c r="U37" s="21"/>
      <c r="V37" s="7"/>
      <c r="W37" s="7"/>
      <c r="X37" s="7"/>
    </row>
    <row r="38" spans="1:24" x14ac:dyDescent="0.25">
      <c r="A38" s="18"/>
      <c r="B38" s="19"/>
      <c r="C38" s="19"/>
      <c r="D38" s="19"/>
      <c r="E38" s="19"/>
      <c r="F38" s="19"/>
      <c r="G38" s="19"/>
      <c r="H38" s="19"/>
      <c r="I38" s="19"/>
      <c r="J38" s="19"/>
      <c r="K38" s="19"/>
      <c r="L38" s="19"/>
      <c r="M38" s="19"/>
      <c r="N38" s="19"/>
      <c r="O38" s="19"/>
      <c r="P38" s="19"/>
      <c r="Q38" s="19"/>
      <c r="R38" s="19"/>
      <c r="S38" s="19"/>
      <c r="T38" s="19"/>
      <c r="U38" s="21"/>
      <c r="V38" s="7"/>
      <c r="W38" s="7"/>
      <c r="X38" s="7"/>
    </row>
    <row r="39" spans="1:24" x14ac:dyDescent="0.25">
      <c r="A39" s="18"/>
      <c r="B39" s="19"/>
      <c r="C39" s="19"/>
      <c r="D39" s="19"/>
      <c r="E39" s="19"/>
      <c r="F39" s="19"/>
      <c r="G39" s="19"/>
      <c r="H39" s="19"/>
      <c r="I39" s="19"/>
      <c r="J39" s="19"/>
      <c r="K39" s="19"/>
      <c r="L39" s="19"/>
      <c r="M39" s="19"/>
      <c r="N39" s="19"/>
      <c r="O39" s="19"/>
      <c r="P39" s="19"/>
      <c r="Q39" s="19"/>
      <c r="R39" s="19"/>
      <c r="S39" s="19"/>
      <c r="T39" s="19"/>
      <c r="U39" s="21"/>
      <c r="V39" s="7"/>
      <c r="W39" s="7"/>
      <c r="X39" s="7"/>
    </row>
    <row r="40" spans="1:24" x14ac:dyDescent="0.25">
      <c r="A40" s="18"/>
      <c r="B40" s="19"/>
      <c r="C40" s="19"/>
      <c r="D40" s="19"/>
      <c r="E40" s="19"/>
      <c r="F40" s="19"/>
      <c r="G40" s="19"/>
      <c r="H40" s="19"/>
      <c r="I40" s="19"/>
      <c r="J40" s="19"/>
      <c r="K40" s="19"/>
      <c r="L40" s="19"/>
      <c r="M40" s="19"/>
      <c r="N40" s="19"/>
      <c r="O40" s="19"/>
      <c r="P40" s="19"/>
      <c r="Q40" s="19"/>
      <c r="R40" s="19"/>
      <c r="S40" s="19"/>
      <c r="T40" s="19"/>
      <c r="U40" s="21"/>
      <c r="V40" s="7"/>
      <c r="W40" s="7"/>
      <c r="X40" s="7"/>
    </row>
    <row r="41" spans="1:24" x14ac:dyDescent="0.25">
      <c r="A41" s="18"/>
      <c r="B41" s="19"/>
      <c r="C41" s="19"/>
      <c r="D41" s="19"/>
      <c r="E41" s="19"/>
      <c r="F41" s="19"/>
      <c r="G41" s="19"/>
      <c r="H41" s="19"/>
      <c r="I41" s="19"/>
      <c r="J41" s="19"/>
      <c r="K41" s="19"/>
      <c r="L41" s="19"/>
      <c r="M41" s="19"/>
      <c r="N41" s="19"/>
      <c r="O41" s="19"/>
      <c r="P41" s="19"/>
      <c r="Q41" s="19"/>
      <c r="R41" s="19"/>
      <c r="S41" s="19"/>
      <c r="T41" s="19"/>
      <c r="U41" s="21"/>
      <c r="V41" s="7"/>
      <c r="W41" s="7"/>
      <c r="X41" s="7"/>
    </row>
    <row r="42" spans="1:24" x14ac:dyDescent="0.25">
      <c r="A42" s="18"/>
      <c r="B42" s="19"/>
      <c r="C42" s="19"/>
      <c r="D42" s="19"/>
      <c r="E42" s="19"/>
      <c r="F42" s="19"/>
      <c r="G42" s="19"/>
      <c r="H42" s="19"/>
      <c r="I42" s="19"/>
      <c r="J42" s="19"/>
      <c r="K42" s="19"/>
      <c r="L42" s="19"/>
      <c r="M42" s="19"/>
      <c r="N42" s="19"/>
      <c r="O42" s="19"/>
      <c r="P42" s="19"/>
      <c r="Q42" s="19"/>
      <c r="R42" s="19"/>
      <c r="S42" s="19"/>
      <c r="T42" s="19"/>
      <c r="U42" s="21"/>
      <c r="V42" s="7"/>
      <c r="W42" s="7"/>
      <c r="X42" s="7"/>
    </row>
    <row r="43" spans="1:24" x14ac:dyDescent="0.25">
      <c r="A43" s="18"/>
      <c r="B43" s="19"/>
      <c r="C43" s="19"/>
      <c r="D43" s="19"/>
      <c r="E43" s="19"/>
      <c r="F43" s="19"/>
      <c r="G43" s="19"/>
      <c r="H43" s="19"/>
      <c r="I43" s="19"/>
      <c r="J43" s="19"/>
      <c r="K43" s="19"/>
      <c r="L43" s="19"/>
      <c r="M43" s="19"/>
      <c r="N43" s="19"/>
      <c r="O43" s="19"/>
      <c r="P43" s="19"/>
      <c r="Q43" s="19"/>
      <c r="R43" s="19"/>
      <c r="S43" s="19"/>
      <c r="T43" s="19"/>
      <c r="U43" s="21"/>
      <c r="V43" s="7"/>
      <c r="W43" s="7"/>
      <c r="X43" s="7"/>
    </row>
    <row r="44" spans="1:24" x14ac:dyDescent="0.25">
      <c r="A44" s="18"/>
      <c r="B44" s="19"/>
      <c r="C44" s="19"/>
      <c r="D44" s="19"/>
      <c r="E44" s="19"/>
      <c r="F44" s="19"/>
      <c r="G44" s="19"/>
      <c r="H44" s="19"/>
      <c r="I44" s="19"/>
      <c r="J44" s="19"/>
      <c r="K44" s="19"/>
      <c r="L44" s="19"/>
      <c r="M44" s="19"/>
      <c r="N44" s="19"/>
      <c r="O44" s="19"/>
      <c r="P44" s="19"/>
      <c r="Q44" s="19"/>
      <c r="R44" s="19"/>
      <c r="S44" s="19"/>
      <c r="T44" s="19"/>
      <c r="U44" s="21"/>
      <c r="V44" s="7"/>
      <c r="W44" s="7"/>
      <c r="X44" s="7"/>
    </row>
    <row r="45" spans="1:24" x14ac:dyDescent="0.25">
      <c r="A45" s="18"/>
      <c r="B45" s="19"/>
      <c r="C45" s="19"/>
      <c r="D45" s="19"/>
      <c r="E45" s="19"/>
      <c r="F45" s="19"/>
      <c r="G45" s="19"/>
      <c r="H45" s="19"/>
      <c r="I45" s="19"/>
      <c r="J45" s="19"/>
      <c r="K45" s="19"/>
      <c r="L45" s="19"/>
      <c r="M45" s="19"/>
      <c r="N45" s="19"/>
      <c r="O45" s="19"/>
      <c r="P45" s="19"/>
      <c r="Q45" s="19"/>
      <c r="R45" s="19"/>
      <c r="S45" s="19"/>
      <c r="T45" s="19"/>
      <c r="U45" s="21"/>
      <c r="V45" s="7"/>
      <c r="W45" s="7"/>
      <c r="X45" s="7"/>
    </row>
    <row r="46" spans="1:24" x14ac:dyDescent="0.25">
      <c r="A46" s="18"/>
      <c r="B46" s="19"/>
      <c r="C46" s="19"/>
      <c r="D46" s="19"/>
      <c r="E46" s="19"/>
      <c r="F46" s="19"/>
      <c r="G46" s="19"/>
      <c r="H46" s="19"/>
      <c r="I46" s="19"/>
      <c r="J46" s="19"/>
      <c r="K46" s="19"/>
      <c r="L46" s="19"/>
      <c r="M46" s="19"/>
      <c r="N46" s="19"/>
      <c r="O46" s="19"/>
      <c r="P46" s="19"/>
      <c r="Q46" s="19"/>
      <c r="R46" s="19"/>
      <c r="S46" s="19"/>
      <c r="T46" s="19"/>
      <c r="U46" s="21"/>
      <c r="V46" s="7"/>
      <c r="W46" s="7"/>
      <c r="X46" s="7"/>
    </row>
    <row r="47" spans="1:24" x14ac:dyDescent="0.25">
      <c r="A47" s="18"/>
      <c r="B47" s="19"/>
      <c r="C47" s="19"/>
      <c r="D47" s="19"/>
      <c r="E47" s="19"/>
      <c r="F47" s="19"/>
      <c r="G47" s="19"/>
      <c r="H47" s="19"/>
      <c r="I47" s="19"/>
      <c r="J47" s="19"/>
      <c r="K47" s="19"/>
      <c r="L47" s="19"/>
      <c r="M47" s="19"/>
      <c r="N47" s="19"/>
      <c r="O47" s="19"/>
      <c r="P47" s="19"/>
      <c r="Q47" s="19"/>
      <c r="R47" s="19"/>
      <c r="S47" s="19"/>
      <c r="T47" s="19"/>
      <c r="U47" s="21"/>
      <c r="V47" s="7"/>
      <c r="W47" s="7"/>
      <c r="X47" s="7"/>
    </row>
    <row r="48" spans="1:24" x14ac:dyDescent="0.25">
      <c r="A48" s="18"/>
      <c r="B48" s="19"/>
      <c r="C48" s="19"/>
      <c r="D48" s="19"/>
      <c r="E48" s="19"/>
      <c r="F48" s="19"/>
      <c r="G48" s="19"/>
      <c r="H48" s="19"/>
      <c r="I48" s="19"/>
      <c r="J48" s="19"/>
      <c r="K48" s="19"/>
      <c r="L48" s="19"/>
      <c r="M48" s="19"/>
      <c r="N48" s="19"/>
      <c r="O48" s="19"/>
      <c r="P48" s="19"/>
      <c r="Q48" s="19"/>
      <c r="R48" s="19"/>
      <c r="S48" s="19"/>
      <c r="T48" s="19"/>
      <c r="U48" s="21"/>
      <c r="V48" s="7"/>
      <c r="W48" s="7"/>
      <c r="X48" s="7"/>
    </row>
    <row r="49" spans="1:24" x14ac:dyDescent="0.25">
      <c r="A49" s="18"/>
      <c r="B49" s="19"/>
      <c r="C49" s="19"/>
      <c r="D49" s="19"/>
      <c r="E49" s="19"/>
      <c r="F49" s="19"/>
      <c r="G49" s="19"/>
      <c r="H49" s="19"/>
      <c r="I49" s="19"/>
      <c r="J49" s="19"/>
      <c r="K49" s="19"/>
      <c r="L49" s="19"/>
      <c r="M49" s="19"/>
      <c r="N49" s="19"/>
      <c r="O49" s="19"/>
      <c r="P49" s="19"/>
      <c r="Q49" s="19"/>
      <c r="R49" s="19"/>
      <c r="S49" s="19"/>
      <c r="T49" s="19"/>
      <c r="U49" s="21"/>
      <c r="V49" s="7"/>
      <c r="W49" s="7"/>
      <c r="X49" s="7"/>
    </row>
    <row r="50" spans="1:24" ht="15.75" thickBot="1" x14ac:dyDescent="0.3">
      <c r="A50" s="31"/>
      <c r="B50" s="32"/>
      <c r="C50" s="32"/>
      <c r="D50" s="32"/>
      <c r="E50" s="32"/>
      <c r="F50" s="32"/>
      <c r="G50" s="32"/>
      <c r="H50" s="32"/>
      <c r="I50" s="32"/>
      <c r="J50" s="32"/>
      <c r="K50" s="32"/>
      <c r="L50" s="32"/>
      <c r="M50" s="32"/>
      <c r="N50" s="32"/>
      <c r="O50" s="32"/>
      <c r="P50" s="32"/>
      <c r="Q50" s="32"/>
      <c r="R50" s="32"/>
      <c r="S50" s="32"/>
      <c r="T50" s="32"/>
      <c r="U50" s="33"/>
      <c r="V50" s="7"/>
      <c r="W50" s="7"/>
      <c r="X50" s="7"/>
    </row>
    <row r="51" spans="1:24" x14ac:dyDescent="0.25">
      <c r="A51" s="7"/>
      <c r="B51" s="7"/>
      <c r="C51" s="7"/>
      <c r="D51" s="7"/>
      <c r="E51" s="7"/>
      <c r="F51" s="7"/>
      <c r="G51" s="7"/>
      <c r="H51" s="7"/>
      <c r="I51" s="7"/>
      <c r="J51" s="7"/>
      <c r="K51" s="7"/>
      <c r="L51" s="7"/>
      <c r="M51" s="7"/>
      <c r="N51" s="7"/>
      <c r="O51" s="7"/>
      <c r="P51" s="7"/>
      <c r="Q51" s="7"/>
      <c r="R51" s="7"/>
      <c r="S51" s="7"/>
      <c r="T51" s="7"/>
      <c r="U51" s="7"/>
      <c r="V51" s="7"/>
      <c r="W51" s="7"/>
      <c r="X51" s="7"/>
    </row>
    <row r="52" spans="1:24" x14ac:dyDescent="0.25">
      <c r="A52" s="7"/>
      <c r="B52" s="7"/>
      <c r="C52" s="7"/>
      <c r="D52" s="7"/>
      <c r="E52" s="7"/>
      <c r="F52" s="7"/>
      <c r="G52" s="7"/>
      <c r="H52" s="7"/>
      <c r="I52" s="7"/>
      <c r="J52" s="7"/>
      <c r="K52" s="7"/>
      <c r="L52" s="7"/>
      <c r="M52" s="7"/>
      <c r="N52" s="7"/>
      <c r="O52" s="7"/>
      <c r="P52" s="7"/>
      <c r="Q52" s="7"/>
      <c r="R52" s="7"/>
      <c r="S52" s="7"/>
      <c r="T52" s="7"/>
      <c r="U52" s="7"/>
      <c r="V52" s="7"/>
      <c r="W52" s="7"/>
      <c r="X52" s="7"/>
    </row>
    <row r="53" spans="1:24" x14ac:dyDescent="0.25">
      <c r="A53" s="7"/>
      <c r="B53" s="7"/>
      <c r="C53" s="7"/>
      <c r="D53" s="7"/>
      <c r="E53" s="7"/>
      <c r="F53" s="7"/>
      <c r="G53" s="7"/>
      <c r="H53" s="7"/>
      <c r="I53" s="7"/>
      <c r="J53" s="7"/>
      <c r="K53" s="7"/>
      <c r="L53" s="7"/>
      <c r="M53" s="7"/>
      <c r="N53" s="7"/>
      <c r="O53" s="7"/>
      <c r="P53" s="7"/>
      <c r="Q53" s="7"/>
      <c r="R53" s="7"/>
      <c r="S53" s="7"/>
      <c r="T53" s="7"/>
      <c r="U53" s="7"/>
      <c r="V53" s="7"/>
      <c r="W53" s="7"/>
      <c r="X53" s="7"/>
    </row>
    <row r="54" spans="1:24" x14ac:dyDescent="0.25">
      <c r="A54" s="7"/>
      <c r="B54" s="7"/>
      <c r="C54" s="7"/>
      <c r="D54" s="7"/>
      <c r="E54" s="7"/>
      <c r="F54" s="7"/>
      <c r="G54" s="7"/>
      <c r="H54" s="7"/>
      <c r="I54" s="7"/>
      <c r="J54" s="7"/>
      <c r="K54" s="7"/>
      <c r="L54" s="7"/>
      <c r="M54" s="7"/>
      <c r="N54" s="7"/>
      <c r="O54" s="7"/>
      <c r="P54" s="7"/>
      <c r="Q54" s="7"/>
      <c r="R54" s="7"/>
      <c r="S54" s="7"/>
      <c r="T54" s="7"/>
      <c r="U54" s="7"/>
      <c r="V54" s="7"/>
      <c r="W54" s="7"/>
      <c r="X54" s="7"/>
    </row>
    <row r="55" spans="1:24" x14ac:dyDescent="0.25">
      <c r="A55" s="7"/>
      <c r="B55" s="7"/>
      <c r="C55" s="7"/>
      <c r="D55" s="7"/>
      <c r="E55" s="7"/>
      <c r="F55" s="7"/>
      <c r="G55" s="7"/>
      <c r="H55" s="7"/>
      <c r="I55" s="7"/>
      <c r="J55" s="7"/>
      <c r="K55" s="7"/>
      <c r="L55" s="7"/>
      <c r="M55" s="7"/>
      <c r="N55" s="7"/>
      <c r="O55" s="7"/>
      <c r="P55" s="7"/>
      <c r="Q55" s="7"/>
      <c r="R55" s="7"/>
      <c r="S55" s="7"/>
      <c r="T55" s="7"/>
      <c r="U55" s="7"/>
      <c r="V55" s="7"/>
      <c r="W55" s="7"/>
      <c r="X55" s="7"/>
    </row>
    <row r="56" spans="1:24" x14ac:dyDescent="0.25">
      <c r="A56" s="7"/>
      <c r="B56" s="7"/>
      <c r="C56" s="7"/>
      <c r="D56" s="7"/>
      <c r="E56" s="7"/>
      <c r="F56" s="7"/>
      <c r="G56" s="7"/>
      <c r="H56" s="7"/>
      <c r="I56" s="7"/>
      <c r="J56" s="7"/>
      <c r="K56" s="7"/>
      <c r="L56" s="7"/>
      <c r="M56" s="7"/>
      <c r="N56" s="7"/>
      <c r="O56" s="7"/>
      <c r="P56" s="7"/>
      <c r="Q56" s="7"/>
      <c r="R56" s="7"/>
      <c r="S56" s="7"/>
      <c r="T56" s="7"/>
      <c r="U56" s="7"/>
      <c r="V56" s="7"/>
      <c r="W56" s="7"/>
      <c r="X56" s="7"/>
    </row>
    <row r="57" spans="1:24" x14ac:dyDescent="0.25">
      <c r="A57" s="7"/>
      <c r="B57" s="7"/>
      <c r="C57" s="7"/>
      <c r="D57" s="7"/>
      <c r="E57" s="7"/>
      <c r="F57" s="7"/>
      <c r="G57" s="7"/>
      <c r="H57" s="7"/>
      <c r="I57" s="7"/>
      <c r="J57" s="7"/>
      <c r="K57" s="7"/>
      <c r="L57" s="7"/>
      <c r="M57" s="7"/>
      <c r="N57" s="7"/>
      <c r="O57" s="7"/>
      <c r="P57" s="7"/>
      <c r="Q57" s="7"/>
      <c r="R57" s="7"/>
      <c r="S57" s="7"/>
      <c r="T57" s="7"/>
      <c r="U57" s="7"/>
      <c r="V57" s="7"/>
      <c r="W57" s="7"/>
      <c r="X57" s="7"/>
    </row>
    <row r="58" spans="1:24" x14ac:dyDescent="0.25">
      <c r="A58" s="7"/>
      <c r="B58" s="7"/>
      <c r="C58" s="7"/>
      <c r="D58" s="7"/>
      <c r="E58" s="7"/>
      <c r="F58" s="7"/>
      <c r="G58" s="7"/>
      <c r="H58" s="7"/>
      <c r="I58" s="7"/>
      <c r="J58" s="7"/>
      <c r="K58" s="7"/>
      <c r="L58" s="7"/>
      <c r="M58" s="7"/>
      <c r="N58" s="7"/>
      <c r="O58" s="7"/>
      <c r="P58" s="7"/>
      <c r="Q58" s="7"/>
      <c r="R58" s="7"/>
      <c r="S58" s="7"/>
      <c r="T58" s="7"/>
      <c r="U58" s="7"/>
      <c r="V58" s="7"/>
      <c r="W58" s="7"/>
      <c r="X58" s="7"/>
    </row>
    <row r="59" spans="1:24" x14ac:dyDescent="0.25">
      <c r="A59" s="7"/>
      <c r="B59" s="7"/>
      <c r="C59" s="7"/>
      <c r="D59" s="7"/>
      <c r="E59" s="7"/>
      <c r="F59" s="7"/>
      <c r="G59" s="7"/>
      <c r="H59" s="7"/>
      <c r="I59" s="7"/>
      <c r="J59" s="7"/>
      <c r="K59" s="7"/>
      <c r="L59" s="7"/>
      <c r="M59" s="7"/>
      <c r="N59" s="7"/>
      <c r="O59" s="7"/>
      <c r="P59" s="7"/>
      <c r="Q59" s="7"/>
      <c r="R59" s="7"/>
      <c r="S59" s="7"/>
      <c r="T59" s="7"/>
      <c r="U59" s="7"/>
      <c r="V59" s="7"/>
      <c r="W59" s="7"/>
      <c r="X59" s="7"/>
    </row>
    <row r="60" spans="1:24" x14ac:dyDescent="0.25">
      <c r="A60" s="7"/>
      <c r="B60" s="7"/>
      <c r="C60" s="7"/>
      <c r="D60" s="7"/>
      <c r="E60" s="7"/>
      <c r="F60" s="7"/>
      <c r="G60" s="7"/>
      <c r="H60" s="7"/>
      <c r="I60" s="7"/>
      <c r="J60" s="7"/>
      <c r="K60" s="7"/>
      <c r="L60" s="7"/>
      <c r="M60" s="7"/>
      <c r="N60" s="7"/>
      <c r="O60" s="7"/>
      <c r="P60" s="7"/>
      <c r="Q60" s="7"/>
      <c r="R60" s="7"/>
      <c r="S60" s="7"/>
      <c r="T60" s="7"/>
      <c r="U60" s="7"/>
      <c r="V60" s="7"/>
      <c r="W60" s="7"/>
      <c r="X60" s="7"/>
    </row>
    <row r="61" spans="1:24" x14ac:dyDescent="0.25">
      <c r="A61" s="7"/>
      <c r="B61" s="7"/>
      <c r="C61" s="7"/>
      <c r="D61" s="7"/>
      <c r="E61" s="7"/>
      <c r="F61" s="7"/>
      <c r="G61" s="7"/>
      <c r="H61" s="7"/>
      <c r="I61" s="7"/>
      <c r="J61" s="7"/>
      <c r="K61" s="7"/>
      <c r="L61" s="7"/>
      <c r="M61" s="7"/>
      <c r="N61" s="7"/>
      <c r="O61" s="7"/>
      <c r="P61" s="7"/>
      <c r="Q61" s="7"/>
      <c r="R61" s="7"/>
      <c r="S61" s="7"/>
      <c r="T61" s="7"/>
      <c r="U61" s="7"/>
      <c r="V61" s="7"/>
      <c r="W61" s="7"/>
      <c r="X61" s="7"/>
    </row>
    <row r="62" spans="1:24" x14ac:dyDescent="0.25">
      <c r="A62" s="7"/>
      <c r="B62" s="7"/>
      <c r="C62" s="7"/>
      <c r="D62" s="7"/>
      <c r="E62" s="7"/>
      <c r="F62" s="7"/>
      <c r="G62" s="7"/>
      <c r="H62" s="7"/>
      <c r="I62" s="7"/>
      <c r="J62" s="7"/>
      <c r="K62" s="7"/>
      <c r="L62" s="7"/>
      <c r="M62" s="7"/>
      <c r="N62" s="7"/>
      <c r="O62" s="7"/>
      <c r="P62" s="7"/>
      <c r="Q62" s="7"/>
      <c r="R62" s="7"/>
      <c r="S62" s="7"/>
      <c r="T62" s="7"/>
      <c r="U62" s="7"/>
    </row>
    <row r="63" spans="1:24" x14ac:dyDescent="0.25">
      <c r="A63" s="7"/>
      <c r="B63" s="7"/>
      <c r="C63" s="7"/>
      <c r="D63" s="7"/>
      <c r="E63" s="7"/>
      <c r="F63" s="7"/>
      <c r="G63" s="7"/>
      <c r="H63" s="7"/>
      <c r="I63" s="7"/>
      <c r="J63" s="7"/>
      <c r="K63" s="7"/>
      <c r="L63" s="7"/>
      <c r="M63" s="7"/>
      <c r="N63" s="7"/>
      <c r="O63" s="7"/>
      <c r="P63" s="7"/>
      <c r="Q63" s="7"/>
      <c r="R63" s="7"/>
      <c r="S63" s="7"/>
      <c r="T63" s="7"/>
      <c r="U63" s="7"/>
    </row>
    <row r="64" spans="1:24" x14ac:dyDescent="0.25">
      <c r="A64" s="7"/>
      <c r="B64" s="7"/>
      <c r="C64" s="7"/>
      <c r="D64" s="7"/>
      <c r="E64" s="7"/>
      <c r="F64" s="7"/>
      <c r="G64" s="7"/>
      <c r="H64" s="7"/>
      <c r="I64" s="7"/>
      <c r="J64" s="7"/>
      <c r="K64" s="7"/>
      <c r="L64" s="7"/>
      <c r="M64" s="7"/>
      <c r="N64" s="7"/>
      <c r="O64" s="7"/>
      <c r="P64" s="7"/>
      <c r="Q64" s="7"/>
      <c r="R64" s="7"/>
      <c r="S64" s="7"/>
      <c r="T64" s="7"/>
      <c r="U64" s="7"/>
    </row>
    <row r="65" spans="1:21" x14ac:dyDescent="0.25">
      <c r="A65" s="7"/>
      <c r="B65" s="7"/>
      <c r="C65" s="7"/>
      <c r="D65" s="7"/>
      <c r="E65" s="7"/>
      <c r="F65" s="7"/>
      <c r="G65" s="7"/>
      <c r="H65" s="7"/>
      <c r="I65" s="7"/>
      <c r="J65" s="7"/>
      <c r="K65" s="7"/>
      <c r="L65" s="7"/>
      <c r="M65" s="7"/>
      <c r="N65" s="7"/>
      <c r="O65" s="7"/>
      <c r="P65" s="7"/>
      <c r="Q65" s="7"/>
      <c r="R65" s="7"/>
      <c r="S65" s="7"/>
      <c r="T65" s="7"/>
      <c r="U65" s="7"/>
    </row>
    <row r="66" spans="1:21" x14ac:dyDescent="0.25">
      <c r="A66" s="7"/>
      <c r="B66" s="7"/>
      <c r="C66" s="7"/>
      <c r="D66" s="7"/>
      <c r="E66" s="7"/>
      <c r="F66" s="7"/>
      <c r="G66" s="7"/>
      <c r="H66" s="7"/>
      <c r="I66" s="7"/>
      <c r="J66" s="7"/>
      <c r="K66" s="7"/>
      <c r="L66" s="7"/>
      <c r="M66" s="7"/>
      <c r="N66" s="7"/>
      <c r="O66" s="7"/>
      <c r="P66" s="7"/>
      <c r="Q66" s="7"/>
      <c r="R66" s="7"/>
      <c r="S66" s="7"/>
      <c r="T66" s="7"/>
      <c r="U66" s="7"/>
    </row>
  </sheetData>
  <mergeCells count="1">
    <mergeCell ref="S1:T1"/>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E9D5B6-C087-42D2-ADFE-96793F332378}">
  <dimension ref="A3:M21"/>
  <sheetViews>
    <sheetView workbookViewId="0">
      <selection activeCell="H18" sqref="H18"/>
    </sheetView>
  </sheetViews>
  <sheetFormatPr defaultRowHeight="15" x14ac:dyDescent="0.25"/>
  <cols>
    <col min="1" max="2" width="13.140625" bestFit="1" customWidth="1"/>
    <col min="3" max="3" width="16.28515625" bestFit="1" customWidth="1"/>
    <col min="4" max="4" width="4" bestFit="1" customWidth="1"/>
    <col min="5" max="5" width="11.28515625" bestFit="1" customWidth="1"/>
    <col min="6" max="6" width="16.28515625" bestFit="1" customWidth="1"/>
    <col min="7" max="7" width="8.140625" bestFit="1" customWidth="1"/>
    <col min="8" max="8" width="13.140625" bestFit="1" customWidth="1"/>
    <col min="9" max="9" width="16.28515625" bestFit="1" customWidth="1"/>
    <col min="10" max="10" width="7.140625" bestFit="1" customWidth="1"/>
    <col min="11" max="11" width="11.28515625" bestFit="1" customWidth="1"/>
    <col min="12" max="12" width="8.140625" bestFit="1" customWidth="1"/>
    <col min="13" max="13" width="11.28515625" bestFit="1" customWidth="1"/>
  </cols>
  <sheetData>
    <row r="3" spans="1:13" x14ac:dyDescent="0.25">
      <c r="A3" s="1" t="s">
        <v>0</v>
      </c>
      <c r="B3" t="s">
        <v>9</v>
      </c>
    </row>
    <row r="4" spans="1:13" x14ac:dyDescent="0.25">
      <c r="A4" s="2" t="s">
        <v>18</v>
      </c>
      <c r="B4" s="6">
        <v>297</v>
      </c>
    </row>
    <row r="5" spans="1:13" x14ac:dyDescent="0.25">
      <c r="A5" s="2" t="s">
        <v>19</v>
      </c>
      <c r="B5" s="6">
        <v>353</v>
      </c>
      <c r="J5" s="1" t="s">
        <v>9</v>
      </c>
      <c r="K5" s="1" t="s">
        <v>20</v>
      </c>
    </row>
    <row r="6" spans="1:13" x14ac:dyDescent="0.25">
      <c r="A6" s="2" t="s">
        <v>1</v>
      </c>
      <c r="B6" s="6">
        <v>650</v>
      </c>
      <c r="J6" s="1" t="s">
        <v>0</v>
      </c>
      <c r="K6" t="s">
        <v>18</v>
      </c>
      <c r="L6" t="s">
        <v>19</v>
      </c>
      <c r="M6" t="s">
        <v>1</v>
      </c>
    </row>
    <row r="7" spans="1:13" x14ac:dyDescent="0.25">
      <c r="J7" s="2" t="s">
        <v>21</v>
      </c>
      <c r="K7" s="8">
        <v>0.50168350168350173</v>
      </c>
      <c r="L7" s="8">
        <v>0.27762039660056659</v>
      </c>
      <c r="M7" s="8">
        <v>0.38</v>
      </c>
    </row>
    <row r="8" spans="1:13" x14ac:dyDescent="0.25">
      <c r="E8" s="1" t="s">
        <v>9</v>
      </c>
      <c r="F8" s="1" t="s">
        <v>20</v>
      </c>
      <c r="J8" s="2" t="s">
        <v>22</v>
      </c>
      <c r="K8" s="8">
        <v>0.49831649831649832</v>
      </c>
      <c r="L8" s="8">
        <v>0.72237960339943341</v>
      </c>
      <c r="M8" s="8">
        <v>0.62</v>
      </c>
    </row>
    <row r="9" spans="1:13" x14ac:dyDescent="0.25">
      <c r="E9" s="1" t="s">
        <v>0</v>
      </c>
      <c r="F9" t="s">
        <v>18</v>
      </c>
      <c r="G9" t="s">
        <v>19</v>
      </c>
      <c r="H9" t="s">
        <v>1</v>
      </c>
      <c r="J9" s="2" t="s">
        <v>1</v>
      </c>
      <c r="K9" s="8">
        <v>1</v>
      </c>
      <c r="L9" s="8">
        <v>1</v>
      </c>
      <c r="M9" s="8">
        <v>1</v>
      </c>
    </row>
    <row r="10" spans="1:13" x14ac:dyDescent="0.25">
      <c r="E10" s="2" t="s">
        <v>24</v>
      </c>
      <c r="F10" s="8">
        <v>0.81818181818181823</v>
      </c>
      <c r="G10" s="8">
        <v>0.91501416430594906</v>
      </c>
      <c r="H10" s="8">
        <v>0.87076923076923074</v>
      </c>
    </row>
    <row r="11" spans="1:13" x14ac:dyDescent="0.25">
      <c r="E11" s="2" t="s">
        <v>28</v>
      </c>
      <c r="F11" s="8">
        <v>0.18181818181818182</v>
      </c>
      <c r="G11" s="8">
        <v>8.4985835694050993E-2</v>
      </c>
      <c r="H11" s="8">
        <v>0.12923076923076923</v>
      </c>
    </row>
    <row r="12" spans="1:13" x14ac:dyDescent="0.25">
      <c r="E12" s="2" t="s">
        <v>1</v>
      </c>
      <c r="F12" s="8">
        <v>1</v>
      </c>
      <c r="G12" s="8">
        <v>1</v>
      </c>
      <c r="H12" s="8">
        <v>1</v>
      </c>
    </row>
    <row r="15" spans="1:13" x14ac:dyDescent="0.25">
      <c r="B15" s="1" t="s">
        <v>9</v>
      </c>
      <c r="C15" s="1" t="s">
        <v>20</v>
      </c>
      <c r="H15" s="1" t="s">
        <v>44</v>
      </c>
      <c r="I15" s="1" t="s">
        <v>20</v>
      </c>
    </row>
    <row r="16" spans="1:13" x14ac:dyDescent="0.25">
      <c r="B16" s="1" t="s">
        <v>0</v>
      </c>
      <c r="C16" t="s">
        <v>18</v>
      </c>
      <c r="D16" t="s">
        <v>19</v>
      </c>
      <c r="E16" t="s">
        <v>1</v>
      </c>
      <c r="H16" s="1" t="s">
        <v>0</v>
      </c>
      <c r="I16" t="s">
        <v>18</v>
      </c>
      <c r="J16" t="s">
        <v>19</v>
      </c>
      <c r="K16" t="s">
        <v>1</v>
      </c>
    </row>
    <row r="17" spans="2:11" x14ac:dyDescent="0.25">
      <c r="B17" s="2" t="s">
        <v>25</v>
      </c>
      <c r="C17" s="6">
        <v>172</v>
      </c>
      <c r="D17" s="6">
        <v>165</v>
      </c>
      <c r="E17" s="6">
        <v>337</v>
      </c>
      <c r="H17" s="2" t="s">
        <v>2</v>
      </c>
      <c r="I17" s="9">
        <v>3.2258064516129031E-2</v>
      </c>
      <c r="J17" s="9">
        <v>4.1379310344827586E-2</v>
      </c>
      <c r="K17" s="9">
        <v>3.6666666666666667E-2</v>
      </c>
    </row>
    <row r="18" spans="2:11" x14ac:dyDescent="0.25">
      <c r="B18" s="2" t="s">
        <v>31</v>
      </c>
      <c r="C18" s="6">
        <v>81</v>
      </c>
      <c r="D18" s="6">
        <v>105</v>
      </c>
      <c r="E18" s="6">
        <v>186</v>
      </c>
      <c r="H18" s="2" t="s">
        <v>3</v>
      </c>
      <c r="I18" s="9">
        <v>0.13877551020408163</v>
      </c>
      <c r="J18" s="9">
        <v>0.17355371900826447</v>
      </c>
      <c r="K18" s="9">
        <v>0.15605749486652978</v>
      </c>
    </row>
    <row r="19" spans="2:11" x14ac:dyDescent="0.25">
      <c r="B19" s="2" t="s">
        <v>33</v>
      </c>
      <c r="C19" s="6">
        <v>44</v>
      </c>
      <c r="D19" s="6">
        <v>83</v>
      </c>
      <c r="E19" s="6">
        <v>127</v>
      </c>
      <c r="H19" s="2" t="s">
        <v>4</v>
      </c>
      <c r="I19" s="9">
        <v>0.34220532319391633</v>
      </c>
      <c r="J19" s="9">
        <v>0.35842293906810035</v>
      </c>
      <c r="K19" s="9">
        <v>0.35055350553505538</v>
      </c>
    </row>
    <row r="20" spans="2:11" x14ac:dyDescent="0.25">
      <c r="B20" s="2" t="s">
        <v>1</v>
      </c>
      <c r="C20" s="6">
        <v>297</v>
      </c>
      <c r="D20" s="6">
        <v>353</v>
      </c>
      <c r="E20" s="6">
        <v>650</v>
      </c>
      <c r="H20" s="2" t="s">
        <v>5</v>
      </c>
      <c r="I20" s="9">
        <v>0.44781144781144783</v>
      </c>
      <c r="J20" s="9">
        <v>0.53541076487252126</v>
      </c>
      <c r="K20" s="9">
        <v>0.49538461538461537</v>
      </c>
    </row>
    <row r="21" spans="2:11" x14ac:dyDescent="0.25">
      <c r="H21" s="2" t="s">
        <v>1</v>
      </c>
      <c r="I21" s="9">
        <v>0.88215488215488214</v>
      </c>
      <c r="J21" s="9">
        <v>0.95467422096317278</v>
      </c>
      <c r="K21" s="9">
        <v>0.92153846153846153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2D575D-F8C0-4DCA-BF11-C0B4FFB8D792}">
  <dimension ref="A3:D26"/>
  <sheetViews>
    <sheetView workbookViewId="0">
      <selection activeCell="A3" sqref="A3"/>
    </sheetView>
  </sheetViews>
  <sheetFormatPr defaultRowHeight="15" x14ac:dyDescent="0.25"/>
  <cols>
    <col min="1" max="1" width="13.140625" bestFit="1" customWidth="1"/>
    <col min="2" max="2" width="16.28515625" bestFit="1" customWidth="1"/>
    <col min="3" max="3" width="4" bestFit="1" customWidth="1"/>
    <col min="4" max="4" width="11.28515625" bestFit="1" customWidth="1"/>
  </cols>
  <sheetData>
    <row r="3" spans="1:4" x14ac:dyDescent="0.25">
      <c r="A3" s="1" t="s">
        <v>9</v>
      </c>
      <c r="B3" s="1" t="s">
        <v>20</v>
      </c>
    </row>
    <row r="4" spans="1:4" x14ac:dyDescent="0.25">
      <c r="A4" s="1" t="s">
        <v>0</v>
      </c>
      <c r="B4" t="s">
        <v>21</v>
      </c>
      <c r="C4" t="s">
        <v>22</v>
      </c>
      <c r="D4" t="s">
        <v>1</v>
      </c>
    </row>
    <row r="5" spans="1:4" x14ac:dyDescent="0.25">
      <c r="A5" s="2" t="s">
        <v>11</v>
      </c>
      <c r="B5" s="4"/>
      <c r="C5" s="4"/>
      <c r="D5" s="4"/>
    </row>
    <row r="6" spans="1:4" x14ac:dyDescent="0.25">
      <c r="A6" s="3" t="s">
        <v>18</v>
      </c>
      <c r="B6" s="6">
        <v>20</v>
      </c>
      <c r="C6" s="6">
        <v>25</v>
      </c>
      <c r="D6" s="6">
        <v>45</v>
      </c>
    </row>
    <row r="7" spans="1:4" x14ac:dyDescent="0.25">
      <c r="A7" s="3" t="s">
        <v>19</v>
      </c>
      <c r="B7" s="6">
        <v>14</v>
      </c>
      <c r="C7" s="6">
        <v>35</v>
      </c>
      <c r="D7" s="6">
        <v>49</v>
      </c>
    </row>
    <row r="8" spans="1:4" x14ac:dyDescent="0.25">
      <c r="A8" s="2" t="s">
        <v>12</v>
      </c>
      <c r="B8" s="4"/>
      <c r="C8" s="4"/>
      <c r="D8" s="4"/>
    </row>
    <row r="9" spans="1:4" x14ac:dyDescent="0.25">
      <c r="A9" s="3" t="s">
        <v>18</v>
      </c>
      <c r="B9" s="6">
        <v>25</v>
      </c>
      <c r="C9" s="6">
        <v>17</v>
      </c>
      <c r="D9" s="6">
        <v>42</v>
      </c>
    </row>
    <row r="10" spans="1:4" x14ac:dyDescent="0.25">
      <c r="A10" s="3" t="s">
        <v>19</v>
      </c>
      <c r="B10" s="6">
        <v>15</v>
      </c>
      <c r="C10" s="6">
        <v>35</v>
      </c>
      <c r="D10" s="6">
        <v>50</v>
      </c>
    </row>
    <row r="11" spans="1:4" x14ac:dyDescent="0.25">
      <c r="A11" s="2" t="s">
        <v>13</v>
      </c>
      <c r="B11" s="4"/>
      <c r="C11" s="4"/>
      <c r="D11" s="4"/>
    </row>
    <row r="12" spans="1:4" x14ac:dyDescent="0.25">
      <c r="A12" s="3" t="s">
        <v>18</v>
      </c>
      <c r="B12" s="6">
        <v>14</v>
      </c>
      <c r="C12" s="6">
        <v>16</v>
      </c>
      <c r="D12" s="6">
        <v>30</v>
      </c>
    </row>
    <row r="13" spans="1:4" x14ac:dyDescent="0.25">
      <c r="A13" s="3" t="s">
        <v>19</v>
      </c>
      <c r="B13" s="6">
        <v>11</v>
      </c>
      <c r="C13" s="6">
        <v>50</v>
      </c>
      <c r="D13" s="6">
        <v>61</v>
      </c>
    </row>
    <row r="14" spans="1:4" x14ac:dyDescent="0.25">
      <c r="A14" s="2" t="s">
        <v>14</v>
      </c>
      <c r="B14" s="4"/>
      <c r="C14" s="4"/>
      <c r="D14" s="4"/>
    </row>
    <row r="15" spans="1:4" x14ac:dyDescent="0.25">
      <c r="A15" s="3" t="s">
        <v>18</v>
      </c>
      <c r="B15" s="6">
        <v>19</v>
      </c>
      <c r="C15" s="6">
        <v>24</v>
      </c>
      <c r="D15" s="6">
        <v>43</v>
      </c>
    </row>
    <row r="16" spans="1:4" x14ac:dyDescent="0.25">
      <c r="A16" s="3" t="s">
        <v>19</v>
      </c>
      <c r="B16" s="6">
        <v>13</v>
      </c>
      <c r="C16" s="6">
        <v>35</v>
      </c>
      <c r="D16" s="6">
        <v>48</v>
      </c>
    </row>
    <row r="17" spans="1:4" x14ac:dyDescent="0.25">
      <c r="A17" s="2" t="s">
        <v>15</v>
      </c>
      <c r="B17" s="4"/>
      <c r="C17" s="4"/>
      <c r="D17" s="4"/>
    </row>
    <row r="18" spans="1:4" x14ac:dyDescent="0.25">
      <c r="A18" s="3" t="s">
        <v>18</v>
      </c>
      <c r="B18" s="6">
        <v>27</v>
      </c>
      <c r="C18" s="6">
        <v>22</v>
      </c>
      <c r="D18" s="6">
        <v>49</v>
      </c>
    </row>
    <row r="19" spans="1:4" x14ac:dyDescent="0.25">
      <c r="A19" s="3" t="s">
        <v>19</v>
      </c>
      <c r="B19" s="6">
        <v>13</v>
      </c>
      <c r="C19" s="6">
        <v>30</v>
      </c>
      <c r="D19" s="6">
        <v>43</v>
      </c>
    </row>
    <row r="20" spans="1:4" x14ac:dyDescent="0.25">
      <c r="A20" s="2" t="s">
        <v>16</v>
      </c>
      <c r="B20" s="4"/>
      <c r="C20" s="4"/>
      <c r="D20" s="4"/>
    </row>
    <row r="21" spans="1:4" x14ac:dyDescent="0.25">
      <c r="A21" s="3" t="s">
        <v>18</v>
      </c>
      <c r="B21" s="6">
        <v>23</v>
      </c>
      <c r="C21" s="6">
        <v>25</v>
      </c>
      <c r="D21" s="6">
        <v>48</v>
      </c>
    </row>
    <row r="22" spans="1:4" x14ac:dyDescent="0.25">
      <c r="A22" s="3" t="s">
        <v>19</v>
      </c>
      <c r="B22" s="6">
        <v>14</v>
      </c>
      <c r="C22" s="6">
        <v>40</v>
      </c>
      <c r="D22" s="6">
        <v>54</v>
      </c>
    </row>
    <row r="23" spans="1:4" x14ac:dyDescent="0.25">
      <c r="A23" s="2" t="s">
        <v>17</v>
      </c>
      <c r="B23" s="4"/>
      <c r="C23" s="4"/>
      <c r="D23" s="4"/>
    </row>
    <row r="24" spans="1:4" x14ac:dyDescent="0.25">
      <c r="A24" s="3" t="s">
        <v>18</v>
      </c>
      <c r="B24" s="6">
        <v>21</v>
      </c>
      <c r="C24" s="6">
        <v>19</v>
      </c>
      <c r="D24" s="6">
        <v>40</v>
      </c>
    </row>
    <row r="25" spans="1:4" x14ac:dyDescent="0.25">
      <c r="A25" s="3" t="s">
        <v>19</v>
      </c>
      <c r="B25" s="6">
        <v>18</v>
      </c>
      <c r="C25" s="6">
        <v>30</v>
      </c>
      <c r="D25" s="6">
        <v>48</v>
      </c>
    </row>
    <row r="26" spans="1:4" x14ac:dyDescent="0.25">
      <c r="A26" s="2" t="s">
        <v>1</v>
      </c>
      <c r="B26" s="6">
        <v>247</v>
      </c>
      <c r="C26" s="6">
        <v>403</v>
      </c>
      <c r="D26" s="6">
        <v>650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AA9FE2-692C-4EF4-BA83-5473054BFBF9}">
  <dimension ref="A3:D26"/>
  <sheetViews>
    <sheetView workbookViewId="0">
      <selection activeCell="J11" sqref="J11"/>
    </sheetView>
  </sheetViews>
  <sheetFormatPr defaultRowHeight="15" x14ac:dyDescent="0.25"/>
  <cols>
    <col min="1" max="1" width="24.5703125" bestFit="1" customWidth="1"/>
    <col min="2" max="2" width="16.28515625" bestFit="1" customWidth="1"/>
    <col min="3" max="3" width="3.140625" bestFit="1" customWidth="1"/>
    <col min="4" max="4" width="11.28515625" bestFit="1" customWidth="1"/>
    <col min="5" max="5" width="18.5703125" bestFit="1" customWidth="1"/>
    <col min="6" max="6" width="29.7109375" bestFit="1" customWidth="1"/>
    <col min="7" max="7" width="23.5703125" bestFit="1" customWidth="1"/>
  </cols>
  <sheetData>
    <row r="3" spans="1:4" x14ac:dyDescent="0.25">
      <c r="A3" s="1" t="s">
        <v>37</v>
      </c>
      <c r="B3" s="1" t="s">
        <v>20</v>
      </c>
    </row>
    <row r="4" spans="1:4" x14ac:dyDescent="0.25">
      <c r="A4" s="1" t="s">
        <v>0</v>
      </c>
      <c r="B4" t="s">
        <v>21</v>
      </c>
      <c r="C4" t="s">
        <v>22</v>
      </c>
      <c r="D4" t="s">
        <v>1</v>
      </c>
    </row>
    <row r="5" spans="1:4" x14ac:dyDescent="0.25">
      <c r="A5" s="2" t="s">
        <v>11</v>
      </c>
      <c r="B5" s="6"/>
      <c r="C5" s="6"/>
      <c r="D5" s="6"/>
    </row>
    <row r="6" spans="1:4" x14ac:dyDescent="0.25">
      <c r="A6" s="3" t="s">
        <v>18</v>
      </c>
      <c r="B6" s="6">
        <v>70.382573789846518</v>
      </c>
      <c r="C6" s="6">
        <v>34.996778916544656</v>
      </c>
      <c r="D6" s="6">
        <v>54.586169934640523</v>
      </c>
    </row>
    <row r="7" spans="1:4" x14ac:dyDescent="0.25">
      <c r="A7" s="3" t="s">
        <v>19</v>
      </c>
      <c r="B7" s="6">
        <v>119.90401639344262</v>
      </c>
      <c r="C7" s="6">
        <v>22.05218836565097</v>
      </c>
      <c r="D7" s="6">
        <v>57.308901358535145</v>
      </c>
    </row>
    <row r="8" spans="1:4" x14ac:dyDescent="0.25">
      <c r="A8" s="2" t="s">
        <v>12</v>
      </c>
      <c r="B8" s="6"/>
      <c r="C8" s="6"/>
      <c r="D8" s="6"/>
    </row>
    <row r="9" spans="1:4" x14ac:dyDescent="0.25">
      <c r="A9" s="3" t="s">
        <v>18</v>
      </c>
      <c r="B9" s="6">
        <v>83.820245148110317</v>
      </c>
      <c r="C9" s="6">
        <v>10.169374999999999</v>
      </c>
      <c r="D9" s="6">
        <v>54.705633106856084</v>
      </c>
    </row>
    <row r="10" spans="1:4" x14ac:dyDescent="0.25">
      <c r="A10" s="3" t="s">
        <v>19</v>
      </c>
      <c r="B10" s="6">
        <v>53.592885245901641</v>
      </c>
      <c r="C10" s="6">
        <v>17.047006255585341</v>
      </c>
      <c r="D10" s="6">
        <v>29.940578368999422</v>
      </c>
    </row>
    <row r="11" spans="1:4" x14ac:dyDescent="0.25">
      <c r="A11" s="2" t="s">
        <v>13</v>
      </c>
      <c r="B11" s="6"/>
      <c r="C11" s="6"/>
      <c r="D11" s="6"/>
    </row>
    <row r="12" spans="1:4" x14ac:dyDescent="0.25">
      <c r="A12" s="3" t="s">
        <v>18</v>
      </c>
      <c r="B12" s="6">
        <v>54.629182692307694</v>
      </c>
      <c r="C12" s="6">
        <v>16.945921875</v>
      </c>
      <c r="D12" s="6">
        <v>35.549050632911396</v>
      </c>
    </row>
    <row r="13" spans="1:4" x14ac:dyDescent="0.25">
      <c r="A13" s="3" t="s">
        <v>19</v>
      </c>
      <c r="B13" s="6">
        <v>128.29971739130434</v>
      </c>
      <c r="C13" s="6">
        <v>24.399399454049135</v>
      </c>
      <c r="D13" s="6">
        <v>55.056324567030146</v>
      </c>
    </row>
    <row r="14" spans="1:4" x14ac:dyDescent="0.25">
      <c r="A14" s="2" t="s">
        <v>14</v>
      </c>
      <c r="B14" s="6"/>
      <c r="C14" s="6"/>
      <c r="D14" s="6"/>
    </row>
    <row r="15" spans="1:4" x14ac:dyDescent="0.25">
      <c r="A15" s="3" t="s">
        <v>18</v>
      </c>
      <c r="B15" s="6">
        <v>94.087997179125523</v>
      </c>
      <c r="C15" s="6">
        <v>21.334473324213405</v>
      </c>
      <c r="D15" s="6">
        <v>57.155479166666666</v>
      </c>
    </row>
    <row r="16" spans="1:4" x14ac:dyDescent="0.25">
      <c r="A16" s="3" t="s">
        <v>19</v>
      </c>
      <c r="B16" s="6">
        <v>80.395936920222638</v>
      </c>
      <c r="C16" s="6">
        <v>21.972669172932328</v>
      </c>
      <c r="D16" s="6">
        <v>41.617174048658768</v>
      </c>
    </row>
    <row r="17" spans="1:4" x14ac:dyDescent="0.25">
      <c r="A17" s="2" t="s">
        <v>15</v>
      </c>
      <c r="B17" s="6"/>
      <c r="C17" s="6"/>
      <c r="D17" s="6"/>
    </row>
    <row r="18" spans="1:4" x14ac:dyDescent="0.25">
      <c r="A18" s="3" t="s">
        <v>18</v>
      </c>
      <c r="B18" s="6">
        <v>87.806331521739139</v>
      </c>
      <c r="C18" s="6">
        <v>12.31662937062937</v>
      </c>
      <c r="D18" s="6">
        <v>58.133358988455193</v>
      </c>
    </row>
    <row r="19" spans="1:4" x14ac:dyDescent="0.25">
      <c r="A19" s="3" t="s">
        <v>19</v>
      </c>
      <c r="B19" s="6">
        <v>73.032235576923071</v>
      </c>
      <c r="C19" s="6">
        <v>33.792770979020979</v>
      </c>
      <c r="D19" s="6">
        <v>44.256628205128202</v>
      </c>
    </row>
    <row r="20" spans="1:4" x14ac:dyDescent="0.25">
      <c r="A20" s="2" t="s">
        <v>16</v>
      </c>
      <c r="B20" s="6"/>
      <c r="C20" s="6"/>
      <c r="D20" s="6"/>
    </row>
    <row r="21" spans="1:4" x14ac:dyDescent="0.25">
      <c r="A21" s="3" t="s">
        <v>18</v>
      </c>
      <c r="B21" s="6">
        <v>62.269440175631175</v>
      </c>
      <c r="C21" s="6">
        <v>13.201372549019608</v>
      </c>
      <c r="D21" s="6">
        <v>41.600997458703937</v>
      </c>
    </row>
    <row r="22" spans="1:4" x14ac:dyDescent="0.25">
      <c r="A22" s="3" t="s">
        <v>19</v>
      </c>
      <c r="B22" s="6">
        <v>68.739059674502712</v>
      </c>
      <c r="C22" s="6">
        <v>23.494297589359935</v>
      </c>
      <c r="D22" s="6">
        <v>37.742790432801819</v>
      </c>
    </row>
    <row r="23" spans="1:4" x14ac:dyDescent="0.25">
      <c r="A23" s="2" t="s">
        <v>17</v>
      </c>
      <c r="B23" s="6"/>
      <c r="C23" s="6"/>
      <c r="D23" s="6"/>
    </row>
    <row r="24" spans="1:4" x14ac:dyDescent="0.25">
      <c r="A24" s="3" t="s">
        <v>18</v>
      </c>
      <c r="B24" s="6">
        <v>77.995287896592245</v>
      </c>
      <c r="C24" s="6">
        <v>7.3145542949756885</v>
      </c>
      <c r="D24" s="6">
        <v>48.288194822888286</v>
      </c>
    </row>
    <row r="25" spans="1:4" x14ac:dyDescent="0.25">
      <c r="A25" s="3" t="s">
        <v>19</v>
      </c>
      <c r="B25" s="6">
        <v>86.55105128205129</v>
      </c>
      <c r="C25" s="6">
        <v>22.846244897959185</v>
      </c>
      <c r="D25" s="6">
        <v>55.644759075907587</v>
      </c>
    </row>
    <row r="26" spans="1:4" x14ac:dyDescent="0.25">
      <c r="A26" s="2" t="s">
        <v>1</v>
      </c>
      <c r="B26" s="6">
        <v>80.716403482437713</v>
      </c>
      <c r="C26" s="6">
        <v>21.077011371127224</v>
      </c>
      <c r="D26" s="6">
        <v>48.008930814767943</v>
      </c>
    </row>
  </sheetData>
  <pageMargins left="0.7" right="0.7" top="0.75" bottom="0.75" header="0.3" footer="0.3"/>
  <pageSetup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BE3441-5EC7-4E13-9E9A-072DD5D4B11B}">
  <dimension ref="A2:D8"/>
  <sheetViews>
    <sheetView workbookViewId="0">
      <selection activeCell="M18" sqref="M18"/>
    </sheetView>
  </sheetViews>
  <sheetFormatPr defaultRowHeight="15" x14ac:dyDescent="0.25"/>
  <cols>
    <col min="1" max="1" width="13.140625" bestFit="1" customWidth="1"/>
    <col min="2" max="2" width="16.28515625" bestFit="1" customWidth="1"/>
    <col min="3" max="3" width="9.7109375" bestFit="1" customWidth="1"/>
    <col min="4" max="4" width="11.28515625" bestFit="1" customWidth="1"/>
    <col min="5" max="5" width="11.42578125" bestFit="1" customWidth="1"/>
    <col min="6" max="6" width="9.7109375" bestFit="1" customWidth="1"/>
    <col min="7" max="7" width="14.28515625" bestFit="1" customWidth="1"/>
    <col min="8" max="8" width="16.42578125" bestFit="1" customWidth="1"/>
  </cols>
  <sheetData>
    <row r="2" spans="1:4" x14ac:dyDescent="0.25">
      <c r="A2" s="1" t="s">
        <v>38</v>
      </c>
      <c r="B2" s="1" t="s">
        <v>20</v>
      </c>
    </row>
    <row r="3" spans="1:4" x14ac:dyDescent="0.25">
      <c r="A3" s="1" t="s">
        <v>0</v>
      </c>
      <c r="B3" t="s">
        <v>36</v>
      </c>
      <c r="C3" t="s">
        <v>35</v>
      </c>
      <c r="D3" t="s">
        <v>1</v>
      </c>
    </row>
    <row r="4" spans="1:4" x14ac:dyDescent="0.25">
      <c r="A4" s="2" t="s">
        <v>2</v>
      </c>
      <c r="B4" s="6">
        <v>11</v>
      </c>
      <c r="C4" s="6"/>
      <c r="D4" s="6">
        <v>11</v>
      </c>
    </row>
    <row r="5" spans="1:4" x14ac:dyDescent="0.25">
      <c r="A5" s="2" t="s">
        <v>3</v>
      </c>
      <c r="B5" s="6">
        <v>65</v>
      </c>
      <c r="C5" s="6">
        <v>11</v>
      </c>
      <c r="D5" s="6">
        <v>76</v>
      </c>
    </row>
    <row r="6" spans="1:4" x14ac:dyDescent="0.25">
      <c r="A6" s="2" t="s">
        <v>4</v>
      </c>
      <c r="B6" s="6">
        <v>35</v>
      </c>
      <c r="C6" s="6">
        <v>155</v>
      </c>
      <c r="D6" s="6">
        <v>190</v>
      </c>
    </row>
    <row r="7" spans="1:4" x14ac:dyDescent="0.25">
      <c r="A7" s="2" t="s">
        <v>5</v>
      </c>
      <c r="B7" s="6">
        <v>76</v>
      </c>
      <c r="C7" s="6">
        <v>246</v>
      </c>
      <c r="D7" s="6">
        <v>322</v>
      </c>
    </row>
    <row r="8" spans="1:4" x14ac:dyDescent="0.25">
      <c r="A8" s="2" t="s">
        <v>1</v>
      </c>
      <c r="B8" s="6">
        <v>187</v>
      </c>
      <c r="C8" s="6">
        <v>412</v>
      </c>
      <c r="D8" s="6">
        <v>599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28E0DF-0E9E-4DC4-8139-600001F3FCCB}">
  <dimension ref="A2:C7"/>
  <sheetViews>
    <sheetView workbookViewId="0">
      <selection activeCell="E12" sqref="E12"/>
    </sheetView>
  </sheetViews>
  <sheetFormatPr defaultRowHeight="15" x14ac:dyDescent="0.25"/>
  <cols>
    <col min="1" max="1" width="13.140625" bestFit="1" customWidth="1"/>
    <col min="2" max="2" width="9.28515625" bestFit="1" customWidth="1"/>
    <col min="3" max="3" width="11.42578125" bestFit="1" customWidth="1"/>
  </cols>
  <sheetData>
    <row r="2" spans="1:3" x14ac:dyDescent="0.25">
      <c r="A2" s="1" t="s">
        <v>0</v>
      </c>
      <c r="B2" t="s">
        <v>39</v>
      </c>
      <c r="C2" t="s">
        <v>38</v>
      </c>
    </row>
    <row r="3" spans="1:3" x14ac:dyDescent="0.25">
      <c r="A3" s="2" t="s">
        <v>2</v>
      </c>
      <c r="B3" s="4">
        <v>11</v>
      </c>
      <c r="C3" s="6">
        <v>11</v>
      </c>
    </row>
    <row r="4" spans="1:3" x14ac:dyDescent="0.25">
      <c r="A4" s="2" t="s">
        <v>3</v>
      </c>
      <c r="B4" s="4">
        <v>92</v>
      </c>
      <c r="C4" s="6">
        <v>76</v>
      </c>
    </row>
    <row r="5" spans="1:3" x14ac:dyDescent="0.25">
      <c r="A5" s="2" t="s">
        <v>4</v>
      </c>
      <c r="B5" s="4">
        <v>400</v>
      </c>
      <c r="C5" s="6">
        <v>190</v>
      </c>
    </row>
    <row r="6" spans="1:3" x14ac:dyDescent="0.25">
      <c r="A6" s="2" t="s">
        <v>5</v>
      </c>
      <c r="B6" s="4">
        <v>676</v>
      </c>
      <c r="C6" s="6">
        <v>322</v>
      </c>
    </row>
    <row r="7" spans="1:3" x14ac:dyDescent="0.25">
      <c r="A7" s="2" t="s">
        <v>1</v>
      </c>
      <c r="B7" s="4">
        <v>1179</v>
      </c>
      <c r="C7" s="6">
        <v>599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154435-8105-4610-97BB-4DEEFD2D0E6B}">
  <dimension ref="A3:D12"/>
  <sheetViews>
    <sheetView workbookViewId="0">
      <selection activeCell="N15" sqref="N15"/>
    </sheetView>
  </sheetViews>
  <sheetFormatPr defaultRowHeight="15" x14ac:dyDescent="0.25"/>
  <cols>
    <col min="1" max="1" width="13.140625" bestFit="1" customWidth="1"/>
    <col min="2" max="2" width="16.28515625" bestFit="1" customWidth="1"/>
    <col min="3" max="3" width="4" bestFit="1" customWidth="1"/>
    <col min="4" max="4" width="11.28515625" bestFit="1" customWidth="1"/>
  </cols>
  <sheetData>
    <row r="3" spans="1:4" x14ac:dyDescent="0.25">
      <c r="A3" s="1" t="s">
        <v>9</v>
      </c>
      <c r="B3" s="1" t="s">
        <v>20</v>
      </c>
    </row>
    <row r="4" spans="1:4" x14ac:dyDescent="0.25">
      <c r="A4" s="1" t="s">
        <v>0</v>
      </c>
      <c r="B4" t="s">
        <v>21</v>
      </c>
      <c r="C4" t="s">
        <v>22</v>
      </c>
      <c r="D4" t="s">
        <v>1</v>
      </c>
    </row>
    <row r="5" spans="1:4" x14ac:dyDescent="0.25">
      <c r="A5" s="2" t="s">
        <v>32</v>
      </c>
      <c r="B5" s="6">
        <v>25</v>
      </c>
      <c r="C5" s="6">
        <v>50</v>
      </c>
      <c r="D5" s="6">
        <v>75</v>
      </c>
    </row>
    <row r="6" spans="1:4" x14ac:dyDescent="0.25">
      <c r="A6" s="2" t="s">
        <v>27</v>
      </c>
      <c r="B6" s="6">
        <v>86</v>
      </c>
      <c r="C6" s="6">
        <v>27</v>
      </c>
      <c r="D6" s="6">
        <v>113</v>
      </c>
    </row>
    <row r="7" spans="1:4" x14ac:dyDescent="0.25">
      <c r="A7" s="2" t="s">
        <v>23</v>
      </c>
      <c r="B7" s="6">
        <v>21</v>
      </c>
      <c r="C7" s="6">
        <v>41</v>
      </c>
      <c r="D7" s="6">
        <v>62</v>
      </c>
    </row>
    <row r="8" spans="1:4" x14ac:dyDescent="0.25">
      <c r="A8" s="2" t="s">
        <v>30</v>
      </c>
      <c r="B8" s="6">
        <v>34</v>
      </c>
      <c r="C8" s="6">
        <v>90</v>
      </c>
      <c r="D8" s="6">
        <v>124</v>
      </c>
    </row>
    <row r="9" spans="1:4" x14ac:dyDescent="0.25">
      <c r="A9" s="2" t="s">
        <v>26</v>
      </c>
      <c r="B9" s="6">
        <v>21</v>
      </c>
      <c r="C9" s="6">
        <v>73</v>
      </c>
      <c r="D9" s="6">
        <v>94</v>
      </c>
    </row>
    <row r="10" spans="1:4" x14ac:dyDescent="0.25">
      <c r="A10" s="2" t="s">
        <v>34</v>
      </c>
      <c r="B10" s="6">
        <v>33</v>
      </c>
      <c r="C10" s="6">
        <v>81</v>
      </c>
      <c r="D10" s="6">
        <v>114</v>
      </c>
    </row>
    <row r="11" spans="1:4" x14ac:dyDescent="0.25">
      <c r="A11" s="2" t="s">
        <v>29</v>
      </c>
      <c r="B11" s="6">
        <v>27</v>
      </c>
      <c r="C11" s="6">
        <v>41</v>
      </c>
      <c r="D11" s="6">
        <v>68</v>
      </c>
    </row>
    <row r="12" spans="1:4" x14ac:dyDescent="0.25">
      <c r="A12" s="2" t="s">
        <v>1</v>
      </c>
      <c r="B12" s="6">
        <v>247</v>
      </c>
      <c r="C12" s="6">
        <v>403</v>
      </c>
      <c r="D12" s="6">
        <v>650</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D2D300-9561-4F9F-AEBD-1C009E8F8646}">
  <dimension ref="A1:C43"/>
  <sheetViews>
    <sheetView workbookViewId="0">
      <selection activeCell="K19" sqref="K19"/>
    </sheetView>
  </sheetViews>
  <sheetFormatPr defaultRowHeight="15" x14ac:dyDescent="0.25"/>
  <cols>
    <col min="1" max="1" width="13.42578125" bestFit="1" customWidth="1"/>
    <col min="2" max="2" width="10.85546875" bestFit="1" customWidth="1"/>
    <col min="3" max="3" width="9.28515625" bestFit="1" customWidth="1"/>
    <col min="4" max="10" width="8.7109375" bestFit="1" customWidth="1"/>
    <col min="11" max="13" width="9.7109375" bestFit="1" customWidth="1"/>
    <col min="14" max="22" width="8.7109375" bestFit="1" customWidth="1"/>
    <col min="23" max="25" width="9.7109375" bestFit="1" customWidth="1"/>
    <col min="26" max="34" width="8.7109375" bestFit="1" customWidth="1"/>
    <col min="35" max="37" width="9.7109375" bestFit="1" customWidth="1"/>
    <col min="38" max="46" width="8.7109375" bestFit="1" customWidth="1"/>
    <col min="47" max="49" width="9.7109375" bestFit="1" customWidth="1"/>
    <col min="50" max="50" width="11.28515625" bestFit="1" customWidth="1"/>
  </cols>
  <sheetData>
    <row r="1" spans="1:3" x14ac:dyDescent="0.25">
      <c r="A1" s="1" t="s">
        <v>0</v>
      </c>
      <c r="B1" t="s">
        <v>9</v>
      </c>
      <c r="C1" t="s">
        <v>10</v>
      </c>
    </row>
    <row r="2" spans="1:3" x14ac:dyDescent="0.25">
      <c r="A2" s="2" t="s">
        <v>2</v>
      </c>
      <c r="B2" s="4"/>
      <c r="C2" s="4"/>
    </row>
    <row r="3" spans="1:3" x14ac:dyDescent="0.25">
      <c r="A3" s="5">
        <v>42005</v>
      </c>
      <c r="B3" s="6">
        <v>202</v>
      </c>
      <c r="C3" s="6">
        <v>1</v>
      </c>
    </row>
    <row r="4" spans="1:3" x14ac:dyDescent="0.25">
      <c r="A4" s="5">
        <v>42006</v>
      </c>
      <c r="B4" s="6">
        <v>203</v>
      </c>
      <c r="C4" s="6">
        <v>1</v>
      </c>
    </row>
    <row r="5" spans="1:3" x14ac:dyDescent="0.25">
      <c r="A5" s="5">
        <v>42007</v>
      </c>
      <c r="B5" s="6">
        <v>203</v>
      </c>
      <c r="C5" s="6">
        <v>1</v>
      </c>
    </row>
    <row r="6" spans="1:3" x14ac:dyDescent="0.25">
      <c r="A6" s="5">
        <v>42008</v>
      </c>
      <c r="B6" s="6">
        <v>207</v>
      </c>
      <c r="C6" s="6">
        <v>4</v>
      </c>
    </row>
    <row r="7" spans="1:3" x14ac:dyDescent="0.25">
      <c r="A7" s="5">
        <v>42009</v>
      </c>
      <c r="B7" s="6">
        <v>216</v>
      </c>
      <c r="C7" s="6">
        <v>8</v>
      </c>
    </row>
    <row r="8" spans="1:3" x14ac:dyDescent="0.25">
      <c r="A8" s="5">
        <v>42010</v>
      </c>
      <c r="B8" s="6">
        <v>225</v>
      </c>
      <c r="C8" s="6">
        <v>9</v>
      </c>
    </row>
    <row r="9" spans="1:3" x14ac:dyDescent="0.25">
      <c r="A9" s="5">
        <v>42011</v>
      </c>
      <c r="B9" s="6">
        <v>232</v>
      </c>
      <c r="C9" s="6">
        <v>7</v>
      </c>
    </row>
    <row r="10" spans="1:3" x14ac:dyDescent="0.25">
      <c r="A10" s="5">
        <v>42012</v>
      </c>
      <c r="B10" s="6">
        <v>243</v>
      </c>
      <c r="C10" s="6">
        <v>11</v>
      </c>
    </row>
    <row r="11" spans="1:3" x14ac:dyDescent="0.25">
      <c r="A11" s="5">
        <v>42013</v>
      </c>
      <c r="B11" s="6">
        <v>247</v>
      </c>
      <c r="C11" s="6">
        <v>4</v>
      </c>
    </row>
    <row r="12" spans="1:3" x14ac:dyDescent="0.25">
      <c r="A12" s="5">
        <v>42014</v>
      </c>
      <c r="B12" s="6">
        <v>259</v>
      </c>
      <c r="C12" s="6">
        <v>12</v>
      </c>
    </row>
    <row r="13" spans="1:3" x14ac:dyDescent="0.25">
      <c r="A13" s="5">
        <v>42015</v>
      </c>
      <c r="B13" s="6">
        <v>263</v>
      </c>
      <c r="C13" s="6">
        <v>9</v>
      </c>
    </row>
    <row r="14" spans="1:3" x14ac:dyDescent="0.25">
      <c r="A14" s="5">
        <v>42016</v>
      </c>
      <c r="B14" s="6">
        <v>270</v>
      </c>
      <c r="C14" s="6">
        <v>6</v>
      </c>
    </row>
    <row r="15" spans="1:3" x14ac:dyDescent="0.25">
      <c r="A15" s="2" t="s">
        <v>6</v>
      </c>
      <c r="B15" s="6">
        <v>270</v>
      </c>
      <c r="C15" s="6">
        <v>73</v>
      </c>
    </row>
    <row r="16" spans="1:3" x14ac:dyDescent="0.25">
      <c r="A16" s="2" t="s">
        <v>3</v>
      </c>
      <c r="B16" s="4"/>
      <c r="C16" s="4"/>
    </row>
    <row r="17" spans="1:3" x14ac:dyDescent="0.25">
      <c r="A17" s="5">
        <v>42370</v>
      </c>
      <c r="B17" s="6">
        <v>279</v>
      </c>
      <c r="C17" s="6">
        <v>8</v>
      </c>
    </row>
    <row r="18" spans="1:3" x14ac:dyDescent="0.25">
      <c r="A18" s="5">
        <v>42371</v>
      </c>
      <c r="B18" s="6">
        <v>287</v>
      </c>
      <c r="C18" s="6">
        <v>7</v>
      </c>
    </row>
    <row r="19" spans="1:3" x14ac:dyDescent="0.25">
      <c r="A19" s="5">
        <v>42372</v>
      </c>
      <c r="B19" s="6">
        <v>300</v>
      </c>
      <c r="C19" s="6">
        <v>14</v>
      </c>
    </row>
    <row r="20" spans="1:3" x14ac:dyDescent="0.25">
      <c r="A20" s="5">
        <v>42373</v>
      </c>
      <c r="B20" s="6">
        <v>305</v>
      </c>
      <c r="C20" s="6">
        <v>8</v>
      </c>
    </row>
    <row r="21" spans="1:3" x14ac:dyDescent="0.25">
      <c r="A21" s="5">
        <v>42374</v>
      </c>
      <c r="B21" s="6">
        <v>312</v>
      </c>
      <c r="C21" s="6">
        <v>7</v>
      </c>
    </row>
    <row r="22" spans="1:3" x14ac:dyDescent="0.25">
      <c r="A22" s="5">
        <v>42375</v>
      </c>
      <c r="B22" s="6">
        <v>322</v>
      </c>
      <c r="C22" s="6">
        <v>7</v>
      </c>
    </row>
    <row r="23" spans="1:3" x14ac:dyDescent="0.25">
      <c r="A23" s="5">
        <v>42376</v>
      </c>
      <c r="B23" s="6">
        <v>331</v>
      </c>
      <c r="C23" s="6">
        <v>8</v>
      </c>
    </row>
    <row r="24" spans="1:3" x14ac:dyDescent="0.25">
      <c r="A24" s="5">
        <v>42377</v>
      </c>
      <c r="B24" s="6">
        <v>347</v>
      </c>
      <c r="C24" s="6">
        <v>18</v>
      </c>
    </row>
    <row r="25" spans="1:3" x14ac:dyDescent="0.25">
      <c r="A25" s="5">
        <v>42378</v>
      </c>
      <c r="B25" s="6">
        <v>362</v>
      </c>
      <c r="C25" s="6">
        <v>19</v>
      </c>
    </row>
    <row r="26" spans="1:3" x14ac:dyDescent="0.25">
      <c r="A26" s="5">
        <v>42379</v>
      </c>
      <c r="B26" s="6">
        <v>378</v>
      </c>
      <c r="C26" s="6">
        <v>17</v>
      </c>
    </row>
    <row r="27" spans="1:3" x14ac:dyDescent="0.25">
      <c r="A27" s="5">
        <v>42380</v>
      </c>
      <c r="B27" s="6">
        <v>406</v>
      </c>
      <c r="C27" s="6">
        <v>29</v>
      </c>
    </row>
    <row r="28" spans="1:3" x14ac:dyDescent="0.25">
      <c r="A28" s="5">
        <v>42381</v>
      </c>
      <c r="B28" s="6">
        <v>434</v>
      </c>
      <c r="C28" s="6">
        <v>15</v>
      </c>
    </row>
    <row r="29" spans="1:3" x14ac:dyDescent="0.25">
      <c r="A29" s="2" t="s">
        <v>7</v>
      </c>
      <c r="B29" s="6">
        <v>434</v>
      </c>
      <c r="C29" s="6">
        <v>157</v>
      </c>
    </row>
    <row r="30" spans="1:3" x14ac:dyDescent="0.25">
      <c r="A30" s="2" t="s">
        <v>5</v>
      </c>
      <c r="B30" s="4"/>
      <c r="C30" s="4"/>
    </row>
    <row r="31" spans="1:3" x14ac:dyDescent="0.25">
      <c r="A31" s="5">
        <v>43101</v>
      </c>
      <c r="B31" s="6">
        <v>485</v>
      </c>
      <c r="C31" s="6">
        <v>33</v>
      </c>
    </row>
    <row r="32" spans="1:3" x14ac:dyDescent="0.25">
      <c r="A32" s="5">
        <v>43102</v>
      </c>
      <c r="B32" s="6">
        <v>479</v>
      </c>
      <c r="C32" s="6">
        <v>32</v>
      </c>
    </row>
    <row r="33" spans="1:3" x14ac:dyDescent="0.25">
      <c r="A33" s="5">
        <v>43103</v>
      </c>
      <c r="B33" s="6">
        <v>484</v>
      </c>
      <c r="C33" s="6">
        <v>34</v>
      </c>
    </row>
    <row r="34" spans="1:3" x14ac:dyDescent="0.25">
      <c r="A34" s="5">
        <v>43104</v>
      </c>
      <c r="B34" s="6">
        <v>509</v>
      </c>
      <c r="C34" s="6">
        <v>62</v>
      </c>
    </row>
    <row r="35" spans="1:3" x14ac:dyDescent="0.25">
      <c r="A35" s="5">
        <v>43105</v>
      </c>
      <c r="B35" s="6">
        <v>556</v>
      </c>
      <c r="C35" s="6">
        <v>99</v>
      </c>
    </row>
    <row r="36" spans="1:3" x14ac:dyDescent="0.25">
      <c r="A36" s="5">
        <v>43106</v>
      </c>
      <c r="B36" s="6">
        <v>625</v>
      </c>
      <c r="C36" s="6">
        <v>105</v>
      </c>
    </row>
    <row r="37" spans="1:3" x14ac:dyDescent="0.25">
      <c r="A37" s="5">
        <v>43107</v>
      </c>
      <c r="B37" s="6">
        <v>637</v>
      </c>
      <c r="C37" s="6">
        <v>94</v>
      </c>
    </row>
    <row r="38" spans="1:3" x14ac:dyDescent="0.25">
      <c r="A38" s="5">
        <v>43108</v>
      </c>
      <c r="B38" s="6">
        <v>650</v>
      </c>
      <c r="C38" s="6">
        <v>86</v>
      </c>
    </row>
    <row r="39" spans="1:3" x14ac:dyDescent="0.25">
      <c r="A39" s="5">
        <v>43109</v>
      </c>
      <c r="B39" s="6">
        <v>657</v>
      </c>
      <c r="C39" s="6">
        <v>78</v>
      </c>
    </row>
    <row r="40" spans="1:3" x14ac:dyDescent="0.25">
      <c r="A40" s="5">
        <v>43110</v>
      </c>
      <c r="B40" s="6">
        <v>644</v>
      </c>
      <c r="C40" s="6">
        <v>84</v>
      </c>
    </row>
    <row r="41" spans="1:3" x14ac:dyDescent="0.25">
      <c r="A41" s="5">
        <v>43111</v>
      </c>
      <c r="B41" s="6">
        <v>642</v>
      </c>
      <c r="C41" s="6">
        <v>44</v>
      </c>
    </row>
    <row r="42" spans="1:3" x14ac:dyDescent="0.25">
      <c r="A42" s="5">
        <v>43112</v>
      </c>
      <c r="B42" s="6">
        <v>588</v>
      </c>
      <c r="C42" s="6">
        <v>2</v>
      </c>
    </row>
    <row r="43" spans="1:3" x14ac:dyDescent="0.25">
      <c r="A43" s="2" t="s">
        <v>8</v>
      </c>
      <c r="B43" s="6">
        <v>588</v>
      </c>
      <c r="C43" s="6">
        <v>753</v>
      </c>
    </row>
  </sheetData>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D a t a M a s h u p   s q m i d = " f 6 f 1 a 7 5 4 - 5 9 1 8 - 4 3 b a - a 3 b e - a 6 8 4 4 6 7 a c 7 a 9 "   x m l n s = " h t t p : / / s c h e m a s . m i c r o s o f t . c o m / D a t a M a s h u p " > A A A A A A U G A A B Q S w M E F A A C A A g A y I C z W N v I I g i l A A A A 9 w A A A B I A H A B D b 2 5 m a W c v U G F j a 2 F n Z S 5 4 b W w g o h g A K K A U A A A A A A A A A A A A A A A A A A A A A A A A A A A A h Y 8 x D o I w G I W v Q r r T F i R E S C m D q y Q m R O P a 1 A q N 8 G N o s d z N w S N 5 B T G K u j m + 7 3 3 D e / f r j e V j 2 3 g X 1 R v d Q Y Y C T J G n Q H Y H D V W G B n v 0 l y j n b C P k S V T K m 2 Q w 6 W g O G a q t P a e E O O e w W + C u r 0 h I a U D 2 x b q U t W o F + s j 6 v + x r M F a A V I i z 3 W s M D 3 E S 4 y C J o w h T R m b K C g 1 f I 5 w G P 9 s f y F Z D Y 4 d e c Q X + t m R k j o y 8 T / A H U E s D B B Q A A g A I A M i A s 1 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I g L N Y L l + a S / 4 C A A A 4 C Q A A E w A c A E Z v c m 1 1 b G F z L 1 N l Y 3 R p b 2 4 x L m 0 g o h g A K K A U A A A A A A A A A A A A A A A A A A A A A A A A A A A A x V V N b 9 p A E L 0 j 8 R 9 W y w U k C 5 W o z S G p E x E + E g 6 l B O i J c t j Y E 7 B q 7 9 L 1 m o A Q / 7 2 z u 8 Q 2 N l a k q l J z i Z m P 9 9 6 8 H a 9 j 8 F Q g O J n Z / 5 3 b e q 1 e i 9 d M g k 8 a 9 G l K + k w x S l w S g q r X C P 7 N R C I 9 w M h Q h D 7 I 9 j A I I W 7 S / s 3 P w c 6 D k L Y c W 9 e g m F G g g Z 4 C 3 w d O T G V H g 8 3 Z S w j t G Y T I O h V v c d O C O g S Y t y a L r l I y e E k U x M v 7 h W 1 e 3 p O v d 0 T J B D L 8 E d + K X 0 B 6 S a x E R I Y J t y N k B F 3 f 7 4 k w i X i z U o x D 6 F w y H r 8 K G Z k Y P Y l o F O P N R U 9 w B V w t W 5 m E K X A W I a i l y Q 9 n M 6 d 4 s 1 q s Q w 5 0 j J V a i X W h b X 4 e 8 y S R 2 C L J d 7 U G e Y H K + p h R l U R p j j x 2 e e g c 2 2 C 3 Y d z H d g N + A s m x 2 b x 5 T s 2 t U H j J X A t i S 7 Q Y L b j o d I P O W L R B c v O z l f O 7 t 2 Z 8 p b X t N 5 B J S v s t r E 5 q 2 I p J n E P R D Y U N R M F O H b V T u P F p 0 M d n E x x E m 1 E f o y O u r j + 3 N Y M J P w I S y B J E d w X l 2 o F a 8 8 B 7 l C L Z l B q G k 1 J o D j L K S 2 F 8 b + J B P I a 3 p 0 C W h T / 8 I F N Y 4 V a V M r o 8 j 5 U m J m x v r L x E P g U W Z 1 j v 9 D j a 5 R H m w B P N s o / L o 9 v c N 3 x / 1 v F 7 I 0 + i F 5 B W O P O 1 w k L j h T f g t F n 5 t 0 w n s t U / 2 w / n U P V G 5 c s 6 H + 5 R k V 0 v U P F 0 0 k U p O 2 c c O r b q t Y B f 5 j + / c / O r / z f 3 7 p h t g x U z l w s W 2 6 7 D p 2 N 6 e 2 U 6 c p V 5 C R M m 0 S 6 8 L H V / Q Q / G G V m M 4 r T m O Q G 5 d / W 9 7 J C H g D O 5 H + H t q o L X A K R 7 3 u y Y c V 1 q y / R Z F 2 C m 8 D v B N f A N 3 P L c l e y K + N C f X r x t 9 4 W X R K i j m Q 3 j L P o Q B l G A z y 5 1 k P 5 0 n G 7 n 2 i E D 7 g k / 4 C u 3 c / X l y i H P i V A w U / s Q 3 O y x P R Y c l t k S T a S I M I d f F G B 4 I L m t P G V O 8 f T j t j j F u 2 E 4 8 1 j I Z G w n P V u N E q r x Y Z F + M Y x T a K F W i 4 T 0 Q C n s A C 1 h c o j 2 J C E z y 0 5 v a I V n 9 E j J 8 q K z 1 Z b m b G w R 9 y 6 r + A / G / 3 v z N e L 7 A V S g Z y d k 8 W 7 / A F B L A Q I t A B Q A A g A I A M i A s 1 j b y C I I p Q A A A P c A A A A S A A A A A A A A A A A A A A A A A A A A A A B D b 2 5 m a W c v U G F j a 2 F n Z S 5 4 b W x Q S w E C L Q A U A A I A C A D I g L N Y D 8 r p q 6 Q A A A D p A A A A E w A A A A A A A A A A A A A A A A D x A A A A W 0 N v b n R l b n R f V H l w Z X N d L n h t b F B L A Q I t A B Q A A g A I A M i A s 1 g u X 5 p L / g I A A D g J A A A T A A A A A A A A A A A A A A A A A O I B A A B G b 3 J t d W x h c y 9 T Z W N 0 a W 9 u M S 5 t U E s F B g A A A A A D A A M A w g A A A C 0 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h k l A A A A A A A A 9 y Q 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x F b n R y e S B U e X B l P S J R d W V y e U d y b 3 V w c y I g V m F s d W U 9 I n N B Z 0 F B Q U F B Q U F B Q k J w V X B D W W 5 V L 1 N L S 2 x Y e l p p a m l v c k d W U n l Z V z V 6 W m 0 5 e W J T Q k d h V 3 h s S U d a e W I y M G d S W G h q W l d 3 Q U F B Q U F B Q U F B Q U F B Q U E 3 d 0 l J R V o x M 1 U 2 N S 9 O T U Z R Z D F R a 2 c 1 S V p X e H d a W E l n V V h W b G N t b G x j d 0 F C U W F W S 1 F t S j F Q M G l p c F Y 4 M l l v N H F L d 0 F B Q U F B P S I g L z 4 8 L 1 N 0 Y W J s Z U V u d H J p Z X M + P C 9 J d G V t P j x J d G V t P j x J d G V t T G 9 j Y X R p b 2 4 + P E l 0 Z W 1 U e X B l P k Z v c m 1 1 b G E 8 L 0 l 0 Z W 1 U e X B l P j x J d G V t U G F 0 a D 5 T Z W N 0 a W 9 u M S 9 T Y W 1 w b G U l M j B G a W x l P C 9 J d G V t U G F 0 a D 4 8 L 0 l 0 Z W 1 M b 2 N h d G l v b j 4 8 U 3 R h Y m x l R W 5 0 c m l l c z 4 8 R W 5 0 c n k g V H l w Z T 0 i S X N Q c m l 2 Y X R l I i B W Y W x 1 Z T 0 i b D A i I C 8 + P E V u d H J 5 I F R 5 c G U 9 I k x v Y W R l Z F R v Q W 5 h b H l z a X N T Z X J 2 a W N l c y I g V m F s d W U 9 I m w w I i A v P j x F b n R y e S B U e X B l P S J G a W x s U 3 R h d H V z I i B W Y W x 1 Z T 0 i c 0 N v b X B s Z X R l I i A v P j x F b n R y e S B U e X B l P S J G a W x s T G F z d F V w Z G F 0 Z W Q i I F Z h b H V l P S J k M j A y N C 0 w N S 0 x O F Q x N D o y O T o y O C 4 z M z E 3 N T Q z W i I g L z 4 8 R W 5 0 c n k g V H l w Z T 0 i R m l s b E V y c m 9 y Q 2 9 k Z S I g V m F s d W U 9 I n N V b m t u b 3 d u I i A v P j x F b n R y e S B U e X B l P S J B Z G R l Z F R v R G F 0 Y U 1 v Z G V s I i B W Y W x 1 Z T 0 i b D A i I C 8 + P E V u d H J 5 I F R 5 c G U 9 I k x v Y W R U b 1 J l c G 9 y d E R p c 2 F i b G V k I i B W Y W x 1 Z T 0 i b D E i I C 8 + P E V u d H J 5 I F R 5 c G U 9 I l F 1 Z X J 5 R 3 J v d X B J R C I g V m F s d W U 9 I n M y M D A 4 Y m M w M y 0 3 N T Q 2 L T R l Z G Q t Y j l m Y y 1 k M z A 1 N D F k Z D U w O T I i I C 8 + P E V u d H J 5 I F R 5 c G U 9 I k Z p b G x F b m F i b G V k I i B W Y W x 1 Z T 0 i b D A i I C 8 + P E V u d H J 5 I F R 5 c G U 9 I k Z p b G x P Y m p l Y 3 R U e X B l I i B W Y W x 1 Z T 0 i c 0 N v b m 5 l Y 3 R p b 2 5 P b m x 5 I i A v P j x F b n R y e S B U e X B l P S J G a W x s V G 9 E Y X R h T W 9 k Z W x F b m F i b G V k I i B W Y W x 1 Z T 0 i b D A i I C 8 + P E V u d H J 5 I F R 5 c G U 9 I k 5 h b W V V c G R h d G V k Q W Z 0 Z X J G a W x s I i B W Y W x 1 Z T 0 i b D E i I C 8 + P E V u d H J 5 I F R 5 c G U 9 I l J l c 3 V s d F R 5 c G U i I F Z h b H V l P S J z Q m l u Y X J 5 I i A v P j x F b n R y e S B U e X B l P S J C d W Z m Z X J O Z X h 0 U m V m c m V z a C I g V m F s d W U 9 I m w x I i A v P j x F b n R y e S B U e X B l P S J G a W x s Z W R D b 2 1 w b G V 0 Z V J l c 3 V s d F R v V 2 9 y a 3 N o Z W V 0 I i B W Y W x 1 Z T 0 i b D A i I C 8 + P C 9 T d G F i b G V F b n R y a W V z P j w v S X R l b T 4 8 S X R l b T 4 8 S X R l b U x v Y 2 F 0 a W 9 u P j x J d G V t V H l w Z T 5 G b 3 J t d W x h P C 9 J d G V t V H l w Z T 4 8 S X R l b V B h d G g + U 2 V j d G l v b j E v U 2 F t c G x l J T I w R m l s Z S 9 T b 3 V y Y 2 U 8 L 0 l 0 Z W 1 Q Y X R o P j w v S X R l b U x v Y 2 F 0 a W 9 u P j x T d G F i b G V F b n R y a W V z I C 8 + P C 9 J d G V t P j x J d G V t P j x J d G V t T G 9 j Y X R p b 2 4 + P E l 0 Z W 1 U e X B l P k Z v c m 1 1 b G E 8 L 0 l 0 Z W 1 U e X B l P j x J d G V t U G F 0 a D 5 T Z W N 0 a W 9 u M S 9 T Y W 1 w b G U l M j B G a W x l L 0 5 h d m l n Y X R p b 2 4 x P C 9 J d G V t U G F 0 a D 4 8 L 0 l 0 Z W 1 M b 2 N h d G l v b j 4 8 U 3 R h Y m x l R W 5 0 c m l l c y A v P j w v S X R l b T 4 8 S X R l b T 4 8 S X R l b U x v Y 2 F 0 a W 9 u P j x J d G V t V H l w Z T 5 G b 3 J t d W x h P C 9 J d G V t V H l w Z T 4 8 S X R l b V B h d G g + U 2 V j d G l v b j E v U G F y Y W 1 l d G V y M T w v S X R l b V B h d G g + P C 9 J d G V t T G 9 j Y X R p b 2 4 + P F N 0 Y W J s Z U V u d H J p Z X M + P E V u d H J 5 I F R 5 c G U 9 I k l z U H J p d m F 0 Z S I g V m F s d W U 9 I m w w I i A v P j x F b n R y e S B U e X B l P S J M b 2 F k V G 9 S Z X B v c n R E a X N h Y m x l Z C I g V m F s d W U 9 I m w x I i A v P j x F b n R y e S B U e X B l P S J R d W V y e U d y b 3 V w S U Q i I F Z h b H V l P S J z M j A w O G J j M D M t N z U 0 N i 0 0 Z W R k L W I 5 Z m M t Z D M w N T Q x Z G Q 1 M D k y I i A v P j x F b n R y e S B U e X B l P S J G a W x s R W 5 h Y m x l Z C I g V m F s d W U 9 I m w w I i A v P j x F b n R y e S B U e X B l P S J G a W x s T 2 J q Z W N 0 V H l w Z S I g V m F s d W U 9 I n N D b 2 5 u Z W N 0 a W 9 u T 2 5 s e S I g L z 4 8 R W 5 0 c n k g V H l w Z T 0 i R m l s b F R v R G F 0 Y U 1 v Z G V s R W 5 h Y m x l Z C I g V m F s d W U 9 I m w w I i A v P j x F b n R y e S B U e X B l P S J S Z X N 1 b H R U e X B l I i B W Y W x 1 Z T 0 i c 0 J p b m F y e S 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Q t M D U t M T h U M T Q 6 M j k 6 M j g u M z k 0 M j U y N 1 o i I C 8 + P E V u d H J 5 I F R 5 c G U 9 I k Z p b G x T d G F 0 d X M i I F Z h b H V l P S J z Q 2 9 t c G x l d G U i I C 8 + P C 9 T d G F i b G V F b n R y a W V z P j w v S X R l b T 4 8 S X R l b T 4 8 S X R l b U x v Y 2 F 0 a W 9 u P j x J d G V t V H l w Z T 5 G b 3 J t d W x h P C 9 J d G V t V H l w Z T 4 8 S X R l b V B h d G g + U 2 V j d G l v b j E v V H J h b n N m b 3 J t J T I w U 2 F t c G x l J T I w R m l s Z T w v S X R l b V B h d G g + P C 9 J d G V t T G 9 j Y X R p b 2 4 + P F N 0 Y W J s Z U V u d H J p Z X M + P E V u d H J 5 I F R 5 c G U 9 I k l z U H J p d m F 0 Z S I g V m F s d W U 9 I m w w I i A v P j x F b n R y e S B U e X B l P S J M b 2 F k V G 9 S Z X B v c n R E a X N h Y m x l Z C I g V m F s d W U 9 I m w x I i A v P j x F b n R y e S B U e X B l P S J R d W V y e U d y b 3 V w S U Q i I F Z h b H V l P S J z N D I 0 Y W E 1 N D E t N z U 2 M i 0 0 O D N m L W E y Y T U t N W Y z N j Y y O G U y Y T J i I i A v P j x F b n R y e S B U e X B l P S J G a W x s R W 5 h Y m x l Z C I g V m F s d W U 9 I m w w I i A v P j x F b n R y e S B U e X B l P S J G a W x s T 2 J q Z W N 0 V H l w Z S I g V m F s d W U 9 I n N D b 2 5 u Z W N 0 a W 9 u T 2 5 s e S I g L z 4 8 R W 5 0 c n k g V H l w Z T 0 i R m l s b F R v R G F 0 Y U 1 v Z G V s R W 5 h Y m x l Z C I g V m F s d W U 9 I m w w I i A v P j x F b n R y e S B U e X B l P S J O Y W 1 l V X B k Y X R l Z E F m d G V y R m l s b C I g V m F s d W U 9 I m w x I i A v P j x F b n R y e S B U e X B l P S J S Z X N 1 b H R U e X B l I i B W Y W x 1 Z T 0 i c 1 R h Y m x l 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N C 0 w N S 0 x O F Q x N D o y O T o y O C 4 0 N z I z N j k 1 W i I g L z 4 8 R W 5 0 c n k g V H l w Z T 0 i R m l s b F N 0 Y X R 1 c y I g V m F s d W U 9 I n N D b 2 1 w b G V 0 Z S I g L z 4 8 L 1 N 0 Y W J s Z U V u d H J p Z X M + P C 9 J d G V t P j x J d G V t P j x J d G V t T G 9 j Y X R p b 2 4 + P E l 0 Z W 1 U e X B l P k Z v c m 1 1 b G E 8 L 0 l 0 Z W 1 U e X B l P j x J d G V t U G F 0 a D 5 T Z W N 0 a W 9 u M S 9 U c m F u c 2 Z v c m 0 l M j B T Y W 1 w b G U l M j B G a W x l L 1 N v d X J j Z T w v S X R l b V B h d G g + P C 9 J d G V t T G 9 j Y X R p b 2 4 + P F N 0 Y W J s Z U V u d H J p Z X M g L z 4 8 L 0 l 0 Z W 0 + P E l 0 Z W 0 + P E l 0 Z W 1 M b 2 N h d G l v b j 4 8 S X R l b V R 5 c G U + R m 9 y b X V s Y T w v S X R l b V R 5 c G U + P E l 0 Z W 1 Q Y X R o P l N l Y 3 R p b 2 4 x L 1 R y Y W 5 z Z m 9 y b S U y M F N h b X B s Z S U y M E Z p b G U v U H J v b W 9 0 Z W Q l M j B I Z W F k Z X J z P C 9 J d G V t U G F 0 a D 4 8 L 0 l 0 Z W 1 M b 2 N h d G l v b j 4 8 U 3 R h Y m x l R W 5 0 c m l l c y A v P j w v S X R l b T 4 8 S X R l b T 4 8 S X R l b U x v Y 2 F 0 a W 9 u P j x J d G V t V H l w Z T 5 G b 3 J t d W x h P C 9 J d G V t V H l w Z T 4 8 S X R l b V B h d G g + U 2 V j d G l v b j E v V H J h b n N m b 3 J t J T I w R m l s Z T w v S X R l b V B h d G g + P C 9 J d G V t T G 9 j Y X R p b 2 4 + P F N 0 Y W J s Z U V u d H J p Z X M + P E V u d H J 5 I F R 5 c G U 9 I k x v Y W R U b 1 J l c G 9 y d E R p c 2 F i b G V k I i B W Y W x 1 Z T 0 i b D E i I C 8 + P E V u d H J 5 I F R 5 c G U 9 I l F 1 Z X J 5 R 3 J v d X B J R C I g V m F s d W U 9 I n M y M D A 4 Y m M w M y 0 3 N T Q 2 L T R l Z G Q t Y j l m Y y 1 k M z A 1 N D F k Z D U w O T I i I C 8 + P E V u d H J 5 I F R 5 c G U 9 I k l z U H J p d m F 0 Z S I g V m F s d W U 9 I m w w I i A v P j x F b n R y e S B U e X B l P S J G a W x s R W 5 h Y m x l Z C I g V m F s d W U 9 I m w w I i A v P j x F b n R y e S B U e X B l P S J G a W x s T 2 J q Z W N 0 V H l w Z S I g V m F s d W U 9 I n N D b 2 5 u Z W N 0 a W 9 u T 2 5 s e S I g L z 4 8 R W 5 0 c n k g V H l w Z T 0 i R m l s b F R v R G F 0 Y U 1 v Z G V s R W 5 h Y m x l Z C I g V m F s d W U 9 I m w w I i A v P j x F b n R y e S B U e X B l P S J S Z X N 1 b H R U e X B l I i B W Y W x 1 Z T 0 i c 0 Z 1 b m N 0 a W 9 u 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N C 0 w N S 0 x O F Q x N D o y O T o y O C 4 1 N T A 0 O T A 0 W i I g L z 4 8 R W 5 0 c n k g V H l w Z T 0 i R m l s b F N 0 Y X R 1 c y I g V m F s d W U 9 I n N D b 2 1 w b G V 0 Z S I g L z 4 8 L 1 N 0 Y W J s Z U V u d H J p Z X M + P C 9 J d G V t P j x J d G V t P j x J d G V t T G 9 j Y X R p b 2 4 + P E l 0 Z W 1 U e X B l P k Z v c m 1 1 b G E 8 L 0 l 0 Z W 1 U e X B l P j x J d G V t U G F 0 a D 5 T Z W N 0 a W 9 u M S 9 U c m F u c 2 Z v c m 0 l M j B G a W x l L 1 N v d X J j Z T w v S X R l b V B h d G g + P C 9 J d G V t T G 9 j Y X R p b 2 4 + P F N 0 Y W J s Z U V u d H J p Z X M g L z 4 8 L 0 l 0 Z W 0 + P E l 0 Z W 0 + P E l 0 Z W 1 M b 2 N h d G l v b j 4 8 S X R l b V R 5 c G U + R m 9 y b X V s Y T w v S X R l b V R 5 c G U + P E l 0 Z W 1 Q Y X R o P l N l Y 3 R p b 2 4 x L 0 h S J T I w R G F 0 Y T w v S X R l b V B h d G g + P C 9 J d G V t T G 9 j Y X R p b 2 4 + P F N 0 Y W J s Z U V u d H J p Z X M + P E V u d H J 5 I F R 5 c G U 9 I k l z U H J p d m F 0 Z S I g V m F s d W U 9 I m w w I i A v P j x F b n R y e S B U e X B l P S J G a W x s R W 5 h Y m x l Z C I g V m F s d W U 9 I m w w I i A v P j x F b n R y e S B U e X B l P S J G a W x s T 2 J q Z W N 0 V H l w Z S I g V m F s d W U 9 I n N Q a X Z v d F 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l J l b G F 0 a W 9 u c 2 h p c E l u Z m 9 D b 2 5 0 Y W l u Z X I i I F Z h b H V l P S J z e y Z x d W 9 0 O 2 N v b H V t b k N v d W 5 0 J n F 1 b 3 Q 7 O j E 2 L C Z x d W 9 0 O 2 t l e U N v b H V t b k 5 h b W V z J n F 1 b 3 Q 7 O l t d L C Z x d W 9 0 O 3 F 1 Z X J 5 U m V s Y X R p b 2 5 z a G l w c y Z x d W 9 0 O z p b X S w m c X V v d D t j b 2 x 1 b W 5 J Z G V u d G l 0 a W V z J n F 1 b 3 Q 7 O l s m c X V v d D t T Z W N 0 a W 9 u M S 9 I U i B E Y X R h L 0 N o Y W 5 n Z W Q g V H l w Z S 5 7 R G F 0 Z S w x f S Z x d W 9 0 O y w m c X V v d D t T Z W N 0 a W 9 u M S 9 I U i B E Y X R h L 0 N o Y W 5 n Z W Q g V H l w Z S 5 7 R W 1 w S U Q s M n 0 m c X V v d D s s J n F 1 b 3 Q 7 U 2 V j d G l v b j E v S F I g R G F 0 Y S 9 D a G F u Z 2 V k I F R 5 c G U u e 0 d l b m R l c i w z f S Z x d W 9 0 O y w m c X V v d D t T Z W N 0 a W 9 u M S 9 I U i B E Y X R h L 0 N o Y W 5 n Z W Q g V H l w Z S 5 7 Q W d l L D R 9 J n F 1 b 3 Q 7 L C Z x d W 9 0 O 1 N l Y 3 R p b 2 4 x L 0 h S I E R h d G E v Q 2 h h b m d l Z C B U e X B l L n t F d G h u a W N H c m 9 1 c C w 1 f S Z x d W 9 0 O y w m c X V v d D t T Z W N 0 a W 9 u M S 9 I U i B E Y X R h L 0 N o Y W 5 n Z W Q g V H l w Z S 5 7 R l A s N n 0 m c X V v d D s s J n F 1 b 3 Q 7 U 2 V j d G l v b j E v S F I g R G F 0 Y S 9 D a G F u Z 2 V k I F R 5 c G U x L n t U Z X J t R G F 0 Z S w 2 f S Z x d W 9 0 O y w m c X V v d D t T Z W N 0 a W 9 u M S 9 I U i B E Y X R h L 0 N o Y W 5 n Z W Q g V H l w Z S 5 7 a X N O Z X d I a X J l L D h 9 J n F 1 b 3 Q 7 L C Z x d W 9 0 O 1 N l Y 3 R p b 2 4 x L 0 h S I E R h d G E v Q 2 h h b m d l Z C B U e X B l L n t C V S B S Z W d p b 2 4 s O X 0 m c X V v d D s s J n F 1 b 3 Q 7 U 2 V j d G l v b j E v S F I g R G F 0 Y S 9 D a G F u Z 2 V k I F R 5 c G U u e 0 h p c m V E Y X R l L D E w f S Z x d W 9 0 O y w m c X V v d D t T Z W N 0 a W 9 u M S 9 I U i B E Y X R h L 0 N o Y W 5 n Z W Q g V H l w Z S 5 7 U G F 5 V H l w Z S w x M X 0 m c X V v d D s s J n F 1 b 3 Q 7 U 2 V j d G l v b j E v S F I g R G F 0 Y S 9 D a G F u Z 2 V k I F R 5 c G U x L n t U Z X J t U m V h c 2 9 u L D E x f S Z x d W 9 0 O y w m c X V v d D t T Z W N 0 a W 9 u M S 9 I U i B E Y X R h L 0 N o Y W 5 n Z W Q g V H l w Z S 5 7 Q W d l R 3 J v d X A s M T N 9 J n F 1 b 3 Q 7 L C Z x d W 9 0 O 1 N l Y 3 R p b 2 4 x L 0 h S I E R h d G E v Q 2 h h b m d l Z C B U e X B l L n t U Z W 5 1 c m V E Y X l z L D E 0 f S Z x d W 9 0 O y w m c X V v d D t T Z W N 0 a W 9 u M S 9 I U i B E Y X R h L 0 N o Y W 5 n Z W Q g V H l w Z S 5 7 V G V u d X J l T W 9 u d G h z L D E 1 f S Z x d W 9 0 O y w m c X V v d D t T Z W N 0 a W 9 u M S 9 I U i B E Y X R h L 0 N o Y W 5 n Z W Q g V H l w Z S 5 7 Q m F k S G l y Z X M s M T Z 9 J n F 1 b 3 Q 7 X S w m c X V v d D t D b 2 x 1 b W 5 D b 3 V u d C Z x d W 9 0 O z o x N i w m c X V v d D t L Z X l D b 2 x 1 b W 5 O Y W 1 l c y Z x d W 9 0 O z p b X S w m c X V v d D t D b 2 x 1 b W 5 J Z G V u d G l 0 a W V z J n F 1 b 3 Q 7 O l s m c X V v d D t T Z W N 0 a W 9 u M S 9 I U i B E Y X R h L 0 N o Y W 5 n Z W Q g V H l w Z S 5 7 R G F 0 Z S w x f S Z x d W 9 0 O y w m c X V v d D t T Z W N 0 a W 9 u M S 9 I U i B E Y X R h L 0 N o Y W 5 n Z W Q g V H l w Z S 5 7 R W 1 w S U Q s M n 0 m c X V v d D s s J n F 1 b 3 Q 7 U 2 V j d G l v b j E v S F I g R G F 0 Y S 9 D a G F u Z 2 V k I F R 5 c G U u e 0 d l b m R l c i w z f S Z x d W 9 0 O y w m c X V v d D t T Z W N 0 a W 9 u M S 9 I U i B E Y X R h L 0 N o Y W 5 n Z W Q g V H l w Z S 5 7 Q W d l L D R 9 J n F 1 b 3 Q 7 L C Z x d W 9 0 O 1 N l Y 3 R p b 2 4 x L 0 h S I E R h d G E v Q 2 h h b m d l Z C B U e X B l L n t F d G h u a W N H c m 9 1 c C w 1 f S Z x d W 9 0 O y w m c X V v d D t T Z W N 0 a W 9 u M S 9 I U i B E Y X R h L 0 N o Y W 5 n Z W Q g V H l w Z S 5 7 R l A s N n 0 m c X V v d D s s J n F 1 b 3 Q 7 U 2 V j d G l v b j E v S F I g R G F 0 Y S 9 D a G F u Z 2 V k I F R 5 c G U x L n t U Z X J t R G F 0 Z S w 2 f S Z x d W 9 0 O y w m c X V v d D t T Z W N 0 a W 9 u M S 9 I U i B E Y X R h L 0 N o Y W 5 n Z W Q g V H l w Z S 5 7 a X N O Z X d I a X J l L D h 9 J n F 1 b 3 Q 7 L C Z x d W 9 0 O 1 N l Y 3 R p b 2 4 x L 0 h S I E R h d G E v Q 2 h h b m d l Z C B U e X B l L n t C V S B S Z W d p b 2 4 s O X 0 m c X V v d D s s J n F 1 b 3 Q 7 U 2 V j d G l v b j E v S F I g R G F 0 Y S 9 D a G F u Z 2 V k I F R 5 c G U u e 0 h p c m V E Y X R l L D E w f S Z x d W 9 0 O y w m c X V v d D t T Z W N 0 a W 9 u M S 9 I U i B E Y X R h L 0 N o Y W 5 n Z W Q g V H l w Z S 5 7 U G F 5 V H l w Z S w x M X 0 m c X V v d D s s J n F 1 b 3 Q 7 U 2 V j d G l v b j E v S F I g R G F 0 Y S 9 D a G F u Z 2 V k I F R 5 c G U x L n t U Z X J t U m V h c 2 9 u L D E x f S Z x d W 9 0 O y w m c X V v d D t T Z W N 0 a W 9 u M S 9 I U i B E Y X R h L 0 N o Y W 5 n Z W Q g V H l w Z S 5 7 Q W d l R 3 J v d X A s M T N 9 J n F 1 b 3 Q 7 L C Z x d W 9 0 O 1 N l Y 3 R p b 2 4 x L 0 h S I E R h d G E v Q 2 h h b m d l Z C B U e X B l L n t U Z W 5 1 c m V E Y X l z L D E 0 f S Z x d W 9 0 O y w m c X V v d D t T Z W N 0 a W 9 u M S 9 I U i B E Y X R h L 0 N o Y W 5 n Z W Q g V H l w Z S 5 7 V G V u d X J l T W 9 u d G h z L D E 1 f S Z x d W 9 0 O y w m c X V v d D t T Z W N 0 a W 9 u M S 9 I U i B E Y X R h L 0 N o Y W 5 n Z W Q g V H l w Z S 5 7 Q m F k S G l y Z X M s M T Z 9 J n F 1 b 3 Q 7 X S w m c X V v d D t S Z W x h d G l v b n N o a X B J b m Z v J n F 1 b 3 Q 7 O l t d f S I g L z 4 8 R W 5 0 c n k g V H l w Z T 0 i R m l s b F N 0 Y X R 1 c y I g V m F s d W U 9 I n N D b 2 1 w b G V 0 Z S I g L z 4 8 R W 5 0 c n k g V H l w Z T 0 i R m l s b E N v b H V t b k 5 h b W V z I i B W Y W x 1 Z T 0 i c 1 s m c X V v d D t E Y X R l J n F 1 b 3 Q 7 L C Z x d W 9 0 O 0 V t c E l E J n F 1 b 3 Q 7 L C Z x d W 9 0 O 0 d l b m R l c i Z x d W 9 0 O y w m c X V v d D t B Z 2 U m c X V v d D s s J n F 1 b 3 Q 7 R X R o b m l j R 3 J v d X A m c X V v d D s s J n F 1 b 3 Q 7 R l A m c X V v d D s s J n F 1 b 3 Q 7 V G V y b U R h d G U m c X V v d D s s J n F 1 b 3 Q 7 a X N O Z X d I a X J l J n F 1 b 3 Q 7 L C Z x d W 9 0 O 0 J V I F J l Z 2 l v b i Z x d W 9 0 O y w m c X V v d D t I a X J l R G F 0 Z S Z x d W 9 0 O y w m c X V v d D t Q Y X l U e X B l J n F 1 b 3 Q 7 L C Z x d W 9 0 O 1 R l c m 1 S Z W F z b 2 4 m c X V v d D s s J n F 1 b 3 Q 7 Q W d l R 3 J v d X A m c X V v d D s s J n F 1 b 3 Q 7 V G V u d X J l R G F 5 c y Z x d W 9 0 O y w m c X V v d D t U Z W 5 1 c m V N b 2 5 0 a H M m c X V v d D s s J n F 1 b 3 Q 7 Q m F k S G l y Z X M m c X V v d D t d I i A v P j x F b n R y e S B U e X B l P S J G a W x s Q 2 9 s d W 1 u V H l w Z X M i I F Z h b H V l P S J z Q 1 F N R 0 F 3 W U d D U V l H Q m d Z R 0 J n T U Z B d z 0 9 I i A v P j x F b n R y e S B U e X B l P S J G a W x s T G F z d F V w Z G F 0 Z W Q i I F Z h b H V l P S J k M j A y N C 0 w N S 0 x O F Q x N D o 1 O D o z O S 4 3 M z Y x N z g z W i I g L z 4 8 R W 5 0 c n k g V H l w Z T 0 i R m l s b E V y c m 9 y Q 2 9 1 b n Q i I F Z h b H V l P S J s M T A 1 N y I g L z 4 8 R W 5 0 c n k g V H l w Z T 0 i R m l s b E V y c m 9 y Q 2 9 k Z S I g V m F s d W U 9 I n N V b m t u b 3 d u I i A v P j x F b n R y e S B U e X B l P S J G a W x s Q 2 9 1 b n Q i I F Z h b H V l P S J s M j I x M j k i I C 8 + P E V u d H J 5 I F R 5 c G U 9 I k F k Z G V k V G 9 E Y X R h T W 9 k Z W w i I F Z h b H V l P S J s M S I g L z 4 8 R W 5 0 c n k g V H l w Z T 0 i U X V l c n l J R C I g V m F s d W U 9 I n M x M m Q 3 N z Q w M y 1 h Z T I w L T Q 1 Z D c t Y j h j N i 0 1 Y m V h Y 2 J k Z G R i Z G U i I C 8 + P E V u d H J 5 I F R 5 c G U 9 I l B p d m 9 0 T 2 J q Z W N 0 T m F t Z S I g V m F s d W U 9 I n N F d G h u a W M g R 3 J v d X A h U G l 2 b 3 R U Y W J s Z T E i I C 8 + P C 9 T d G F i b G V F b n R y a W V z P j w v S X R l b T 4 8 S X R l b T 4 8 S X R l b U x v Y 2 F 0 a W 9 u P j x J d G V t V H l w Z T 5 G b 3 J t d W x h P C 9 J d G V t V H l w Z T 4 8 S X R l b V B h d G g + U 2 V j d G l v b j E v S F I l M j B E Y X R h L 1 N v d X J j Z T w v S X R l b V B h d G g + P C 9 J d G V t T G 9 j Y X R p b 2 4 + P F N 0 Y W J s Z U V u d H J p Z X M g L z 4 8 L 0 l 0 Z W 0 + P E l 0 Z W 0 + P E l 0 Z W 1 M b 2 N h d G l v b j 4 8 S X R l b V R 5 c G U + R m 9 y b X V s Y T w v S X R l b V R 5 c G U + P E l 0 Z W 1 Q Y X R o P l N l Y 3 R p b 2 4 x L 0 h S J T I w R G F 0 Y S 9 G a W x 0 Z X J l Z C U y M E h p Z G R l b i U y M E Z p b G V z M T w v S X R l b V B h d G g + P C 9 J d G V t T G 9 j Y X R p b 2 4 + P F N 0 Y W J s Z U V u d H J p Z X M g L z 4 8 L 0 l 0 Z W 0 + P E l 0 Z W 0 + P E l 0 Z W 1 M b 2 N h d G l v b j 4 8 S X R l b V R 5 c G U + R m 9 y b X V s Y T w v S X R l b V R 5 c G U + P E l 0 Z W 1 Q Y X R o P l N l Y 3 R p b 2 4 x L 0 h S J T I w R G F 0 Y S 9 J b n Z v a 2 U l M j B D d X N 0 b 2 0 l M j B G d W 5 j d G l v b j E 8 L 0 l 0 Z W 1 Q Y X R o P j w v S X R l b U x v Y 2 F 0 a W 9 u P j x T d G F i b G V F b n R y a W V z I C 8 + P C 9 J d G V t P j x J d G V t P j x J d G V t T G 9 j Y X R p b 2 4 + P E l 0 Z W 1 U e X B l P k Z v c m 1 1 b G E 8 L 0 l 0 Z W 1 U e X B l P j x J d G V t U G F 0 a D 5 T Z W N 0 a W 9 u M S 9 I U i U y M E R h d G E v U m V u Y W 1 l Z C U y M E N v b H V t b n M x P C 9 J d G V t U G F 0 a D 4 8 L 0 l 0 Z W 1 M b 2 N h d G l v b j 4 8 U 3 R h Y m x l R W 5 0 c m l l c y A v P j w v S X R l b T 4 8 S X R l b T 4 8 S X R l b U x v Y 2 F 0 a W 9 u P j x J d G V t V H l w Z T 5 G b 3 J t d W x h P C 9 J d G V t V H l w Z T 4 8 S X R l b V B h d G g + U 2 V j d G l v b j E v S F I l M j B E Y X R h L 1 J l b W 9 2 Z W Q l M j B P d G h l c i U y M E N v b H V t b n M x P C 9 J d G V t U G F 0 a D 4 8 L 0 l 0 Z W 1 M b 2 N h d G l v b j 4 8 U 3 R h Y m x l R W 5 0 c m l l c y A v P j w v S X R l b T 4 8 S X R l b T 4 8 S X R l b U x v Y 2 F 0 a W 9 u P j x J d G V t V H l w Z T 5 G b 3 J t d W x h P C 9 J d G V t V H l w Z T 4 8 S X R l b V B h d G g + U 2 V j d G l v b j E v S F I l M j B E Y X R h L 0 V 4 c G F u Z G V k J T I w V G F i b G U l M j B D b 2 x 1 b W 4 x P C 9 J d G V t U G F 0 a D 4 8 L 0 l 0 Z W 1 M b 2 N h d G l v b j 4 8 U 3 R h Y m x l R W 5 0 c m l l c y A v P j w v S X R l b T 4 8 S X R l b T 4 8 S X R l b U x v Y 2 F 0 a W 9 u P j x J d G V t V H l w Z T 5 G b 3 J t d W x h P C 9 J d G V t V H l w Z T 4 8 S X R l b V B h d G g + U 2 V j d G l v b j E v S F I l M j B E Y X R h L 0 N o Y W 5 n Z W Q l M j B U e X B l P C 9 J d G V t U G F 0 a D 4 8 L 0 l 0 Z W 1 M b 2 N h d G l v b j 4 8 U 3 R h Y m x l R W 5 0 c m l l c y A v P j w v S X R l b T 4 8 S X R l b T 4 8 S X R l b U x v Y 2 F 0 a W 9 u P j x J d G V t V H l w Z T 5 G b 3 J t d W x h P C 9 J d G V t V H l w Z T 4 8 S X R l b V B h d G g + U 2 V j d G l v b j E v S F I l M j B E Y X R h L 1 J l b W 9 2 Z W Q l M j B D b 2 x 1 b W 5 z P C 9 J d G V t U G F 0 a D 4 8 L 0 l 0 Z W 1 M b 2 N h d G l v b j 4 8 U 3 R h Y m x l R W 5 0 c m l l c y A v P j w v S X R l b T 4 8 S X R l b T 4 8 S X R l b U x v Y 2 F 0 a W 9 u P j x J d G V t V H l w Z T 5 G b 3 J t d W x h P C 9 J d G V t V H l w Z T 4 8 S X R l b V B h d G g + U 2 V j d G l v b j E v S F I l M j B E Y X R h L 0 N o Y W 5 n Z W Q l M j B U e X B l M T w v S X R l b V B h d G g + P C 9 J d G V t T G 9 j Y X R p b 2 4 + P F N 0 Y W J s Z U V u d H J p Z X M g L z 4 8 L 0 l 0 Z W 0 + P C 9 J d G V t c z 4 8 L 0 x v Y 2 F s U G F j a 2 F n Z U 1 l d G F k Y X R h R m l s Z T 4 W A A A A U E s F B g A A A A A A A A A A A A A A A A A A A A A A A C Y B A A A B A A A A 0 I y d 3 w E V 0 R G M e g D A T 8 K X 6 w E A A A B K e l r n u T E K T J I S R p r e W / c l A A A A A A I A A A A A A B B m A A A A A Q A A I A A A A N j E s 0 E 2 d j f + e C P P X U N / H a X a p I q 0 D y d 8 l V o s a J Q z 4 r Y x A A A A A A 6 A A A A A A g A A I A A A A K h 7 o F b j Q F l h l N z P W T g M d v O s t A C 1 V s L x z 5 9 T L H O t + 4 V / U A A A A O j q Q 9 J g T z v 7 S w D t m a y T L T Y F n d x f y k Z Y 4 B f u y c j p e Q s V l y w F o 8 o x d V K V W n 0 8 4 z 1 6 D p C c B f D d z T 2 k F y l a t s C N v x J k Q 9 5 2 4 i u M T G 0 G E w Z g g l p v Q A A A A M y P S B j b q s K M D u E 0 a t o k n k l 3 A / r K Q s e k O d R 0 k o D 5 N u / 8 9 2 U r l u A h u Q v L C v g 4 W 2 e X M I b x 4 m o C / b 6 B m X j s C N 4 + H / Y = < / D a t a M a s h u p > 
</file>

<file path=customXml/item10.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 H R   D a t a _ 3 d f 1 1 1 b 8 - 0 8 2 1 - 4 b 2 7 - 9 d 4 b - 9 a c 6 2 c 8 d 2 a 6 5 < / K e y > < V a l u e   x m l n s : a = " h t t p : / / s c h e m a s . d a t a c o n t r a c t . o r g / 2 0 0 4 / 0 7 / M i c r o s o f t . A n a l y s i s S e r v i c e s . C o m m o n " > < a : H a s F o c u s > f a l s e < / a : H a s F o c u s > < a : S i z e A t D p i 9 6 > 1 1 3 < / a : S i z e A t D p i 9 6 > < a : V i s i b l e > t r u e < / a : V i s i b l e > < / V a l u e > < / K e y V a l u e O f s t r i n g S a n d b o x E d i t o r . M e a s u r e G r i d S t a t e S c d E 3 5 R y > < / A r r a y O f K e y V a l u e O f s t r i n g S a n d b o x E d i t o r . M e a s u r e G r i d S t a t e S c d E 3 5 R y > ] ] > < / C u s t o m C o n t e n t > < / G e m i n i > 
</file>

<file path=customXml/item11.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2.xml>��< ? x m l   v e r s i o n = " 1 . 0 "   e n c o d i n g = " U T F - 1 6 " ? > < G e m i n i   x m l n s = " h t t p : / / g e m i n i / p i v o t c u s t o m i z a t i o n / L i n k e d T a b l e U p d a t e M o d e " > < C u s t o m C o n t e n t > < ! [ C D A T A [ T r u e ] ] > < / C u s t o m C o n t e n t > < / G e m i n i > 
</file>

<file path=customXml/item13.xml>��< ? x m l   v e r s i o n = " 1 . 0 "   e n c o d i n g = " U T F - 1 6 " ? > < G e m i n i   x m l n s = " h t t p : / / g e m i n i / p i v o t c u s t o m i z a t i o n / d 5 a b d a b 9 - d c b d - 4 2 a 8 - 8 2 e 0 - 8 8 1 f 2 0 b 0 9 7 0 3 " > < C u s t o m C o n t e n t > < ! [ C D A T A [ < ? x m l   v e r s i o n = " 1 . 0 "   e n c o d i n g = " u t f - 1 6 " ? > < S e t t i n g s > < C a l c u l a t e d F i e l d s > < i t e m > < M e a s u r e N a m e > E m p   C o u n t < / M e a s u r e N a m e > < D i s p l a y N a m e > E m p   C o u n t < / D i s p l a y N a m e > < V i s i b l e > T r u e < / V i s i b l e > < / i t e m > < i t e m > < M e a s u r e N a m e > A c t i v e   E m p < / M e a s u r e N a m e > < D i s p l a y N a m e > A c t i v e   E m p < / D i s p l a y N a m e > < V i s i b l e > T r u e < / V i s i b l e > < / i t e m > < i t e m > < M e a s u r e N a m e > N e w   H i r e < / M e a s u r e N a m e > < D i s p l a y N a m e > N e w   H i r e < / D i s p l a y N a m e > < V i s i b l e > T r u e < / V i s i b l e > < / i t e m > < i t e m > < M e a s u r e N a m e > A v g   T e n u r e   M o n t h s < / M e a s u r e N a m e > < D i s p l a y N a m e > A v g   T e n u r e   M o n t h s < / D i s p l a y N a m e > < V i s i b l e > F a l s e < / V i s i b l e > < / i t e m > < i t e m > < M e a s u r e N a m e > S e p a r a t i o n s < / M e a s u r e N a m e > < D i s p l a y N a m e > S e p a r a t i o n s < / D i s p l a y N a m e > < V i s i b l e > F a l s e < / V i s i b l e > < / i t e m > < i t e m > < M e a s u r e N a m e > T O % < / M e a s u r e N a m e > < D i s p l a y N a m e > T O % < / D i s p l a y N a m e > < V i s i b l e > F a l s e < / V i s i b l e > < / i t e m > < / C a l c u l a t e d F i e l d s > < S A H o s t H a s h > 0 < / S A H o s t H a s h > < G e m i n i F i e l d L i s t V i s i b l e > T r u e < / G e m i n i F i e l d L i s t V i s i b l e > < / S e t t i n g s > ] ] > < / C u s t o m C o n t e n t > < / G e m i n i > 
</file>

<file path=customXml/item14.xml>��< ? x m l   v e r s i o n = " 1 . 0 "   e n c o d i n g = " U T F - 1 6 " ? > < G e m i n i   x m l n s = " h t t p : / / g e m i n i / p i v o t c u s t o m i z a t i o n / 1 e d 4 0 4 f 9 - 0 6 b d - 4 e 0 5 - 8 8 8 9 - d b 4 9 6 9 9 4 7 c b d " > < C u s t o m C o n t e n t > < ! [ C D A T A [ < ? x m l   v e r s i o n = " 1 . 0 "   e n c o d i n g = " u t f - 1 6 " ? > < S e t t i n g s > < C a l c u l a t e d F i e l d s > < i t e m > < M e a s u r e N a m e > E m p   C o u n t < / M e a s u r e N a m e > < D i s p l a y N a m e > E m p   C o u n t < / D i s p l a y N a m e > < V i s i b l e > F a l s e < / V i s i b l e > < / i t e m > < i t e m > < M e a s u r e N a m e > A c t i v e   E m p < / M e a s u r e N a m e > < D i s p l a y N a m e > A c t i v e   E m p < / D i s p l a y N a m e > < V i s i b l e > F a l s e < / V i s i b l e > < / i t e m > < i t e m > < M e a s u r e N a m e > N e w   H i r e < / M e a s u r e N a m e > < D i s p l a y N a m e > N e w   H i r e < / D i s p l a y N a m e > < V i s i b l e > F a l s e < / V i s i b l e > < / i t e m > < i t e m > < M e a s u r e N a m e > A v g   T e n u r e   M o n t h s < / M e a s u r e N a m e > < D i s p l a y N a m e > A v g   T e n u r e   M o n t h s < / D i s p l a y N a m e > < V i s i b l e > T r u e < / V i s i b l e > < / i t e m > < i t e m > < M e a s u r e N a m e > S e p a r a t i o n s < / M e a s u r e N a m e > < D i s p l a y N a m e > S e p a r a t i o n s < / D i s p l a y N a m e > < V i s i b l e > F a l s e < / V i s i b l e > < / i t e m > < i t e m > < M e a s u r e N a m e > T O % < / M e a s u r e N a m e > < D i s p l a y N a m e > T O % < / D i s p l a y N a m e > < V i s i b l e > F a l s e < / V i s i b l e > < / i t e m > < / C a l c u l a t e d F i e l d s > < S A H o s t H a s h > 0 < / S A H o s t H a s h > < G e m i n i F i e l d L i s t V i s i b l e > T r u e < / G e m i n i F i e l d L i s t V i s i b l e > < / S e t t i n g s > ] ] > < / C u s t o m C o n t e n t > < / G e m i n i > 
</file>

<file path=customXml/item15.xml>��< ? x m l   v e r s i o n = " 1 . 0 "   e n c o d i n g = " U T F - 1 6 " ? > < G e m i n i   x m l n s = " h t t p : / / g e m i n i / p i v o t c u s t o m i z a t i o n / 3 3 2 1 0 a 6 4 - 1 3 6 f - 4 6 b 0 - 8 d 5 e - c c f 7 6 a f a 0 a 4 1 " > < C u s t o m C o n t e n t > < ! [ C D A T A [ < ? x m l   v e r s i o n = " 1 . 0 "   e n c o d i n g = " u t f - 1 6 " ? > < S e t t i n g s > < C a l c u l a t e d F i e l d s > < i t e m > < M e a s u r e N a m e > E m p   C o u n t < / M e a s u r e N a m e > < D i s p l a y N a m e > E m p   C o u n t < / D i s p l a y N a m e > < V i s i b l e > F a l s e < / V i s i b l e > < / i t e m > < i t e m > < M e a s u r e N a m e > A c t i v e   E m p < / M e a s u r e N a m e > < D i s p l a y N a m e > A c t i v e   E m p < / D i s p l a y N a m e > < V i s i b l e > F a l s e < / V i s i b l e > < / i t e m > < i t e m > < M e a s u r e N a m e > N e w   H i r e < / M e a s u r e N a m e > < D i s p l a y N a m e > N e w   H i r e < / D i s p l a y N a m e > < V i s i b l e > F a l s e < / V i s i b l e > < / i t e m > < i t e m > < M e a s u r e N a m e > A v g   T e n u r e   M o n t h s < / M e a s u r e N a m e > < D i s p l a y N a m e > A v g   T e n u r e   M o n t h s < / D i s p l a y N a m e > < V i s i b l e > F a l s e < / V i s i b l e > < / i t e m > < i t e m > < M e a s u r e N a m e > S e p a r a t i o n s < / M e a s u r e N a m e > < D i s p l a y N a m e > S e p a r a t i o n s < / D i s p l a y N a m e > < V i s i b l e > F a l s e < / V i s i b l e > < / i t e m > < i t e m > < M e a s u r e N a m e > T O % < / M e a s u r e N a m e > < D i s p l a y N a m e > T O % < / D i s p l a y N a m e > < V i s i b l e > F a l s e < / V i s i b l e > < / i t e m > < / C a l c u l a t e d F i e l d s > < S A H o s t H a s h > 0 < / S A H o s t H a s h > < G e m i n i F i e l d L i s t V i s i b l e > T r u e < / G e m i n i F i e l d L i s t V i s i b l e > < / S e t t i n g s > ] ] > < / C u s t o m C o n t e n t > < / G e m i n i > 
</file>

<file path=customXml/item16.xml>��< ? x m l   v e r s i o n = " 1 . 0 "   e n c o d i n g = " U T F - 1 6 " ? > < G e m i n i   x m l n s = " h t t p : / / g e m i n i / p i v o t c u s t o m i z a t i o n / 4 6 b 8 3 0 6 4 - b c 7 3 - 4 1 6 0 - b e c 0 - 5 c b 0 0 5 2 c 9 8 b 4 " > < C u s t o m C o n t e n t > < ! [ C D A T A [ < ? x m l   v e r s i o n = " 1 . 0 "   e n c o d i n g = " u t f - 1 6 " ? > < S e t t i n g s > < C a l c u l a t e d F i e l d s > < i t e m > < M e a s u r e N a m e > E m p   C o u n t < / M e a s u r e N a m e > < D i s p l a y N a m e > E m p   C o u n t < / D i s p l a y N a m e > < V i s i b l e > F a l s e < / V i s i b l e > < / i t e m > < i t e m > < M e a s u r e N a m e > A c t i v e   E m p < / M e a s u r e N a m e > < D i s p l a y N a m e > A c t i v e   E m p < / D i s p l a y N a m e > < V i s i b l e > F a l s e < / V i s i b l e > < / i t e m > < i t e m > < M e a s u r e N a m e > N e w   H i r e < / M e a s u r e N a m e > < D i s p l a y N a m e > N e w   H i r e < / D i s p l a y N a m e > < V i s i b l e > F a l s e < / V i s i b l e > < / i t e m > < i t e m > < M e a s u r e N a m e > A v g   T e n u r e   M o n t h s < / M e a s u r e N a m e > < D i s p l a y N a m e > A v g   T e n u r e   M o n t h s < / D i s p l a y N a m e > < V i s i b l e > F a l s e < / V i s i b l e > < / i t e m > < i t e m > < M e a s u r e N a m e > S e p a r a t i o n s < / M e a s u r e N a m e > < D i s p l a y N a m e > S e p a r a t i o n s < / D i s p l a y N a m e > < V i s i b l e > F a l s e < / V i s i b l e > < / i t e m > < i t e m > < M e a s u r e N a m e > T O % < / M e a s u r e N a m e > < D i s p l a y N a m e > T O % < / D i s p l a y N a m e > < V i s i b l e > F a l s e < / V i s i b l e > < / i t e m > < / C a l c u l a t e d F i e l d s > < S A H o s t H a s h > 0 < / S A H o s t H a s h > < G e m i n i F i e l d L i s t V i s i b l e > T r u e < / G e m i n i F i e l d L i s t V i s i b l e > < / S e t t i n g s > ] ] > < / C u s t o m C o n t e n t > < / G e m i n i > 
</file>

<file path=customXml/item17.xml>��< ? x m l   v e r s i o n = " 1 . 0 "   e n c o d i n g = " U T F - 1 6 " ? > < G e m i n i   x m l n s = " h t t p : / / g e m i n i / p i v o t c u s t o m i z a t i o n / f a 7 1 c 8 5 c - 8 f f c - 4 8 7 7 - 8 c 1 4 - 4 d e f 0 7 c 2 c 2 e b " > < C u s t o m C o n t e n t > < ! [ C D A T A [ < ? x m l   v e r s i o n = " 1 . 0 "   e n c o d i n g = " u t f - 1 6 " ? > < S e t t i n g s > < C a l c u l a t e d F i e l d s > < i t e m > < M e a s u r e N a m e > E m p   C o u n t < / M e a s u r e N a m e > < D i s p l a y N a m e > E m p   C o u n t < / D i s p l a y N a m e > < V i s i b l e > F a l s e < / V i s i b l e > < / i t e m > < i t e m > < M e a s u r e N a m e > A c t i v e   E m p < / M e a s u r e N a m e > < D i s p l a y N a m e > A c t i v e   E m p < / D i s p l a y N a m e > < V i s i b l e > F a l s e < / V i s i b l e > < / i t e m > < i t e m > < M e a s u r e N a m e > N e w   H i r e < / M e a s u r e N a m e > < D i s p l a y N a m e > N e w   H i r e < / D i s p l a y N a m e > < V i s i b l e > F a l s e < / V i s i b l e > < / i t e m > < i t e m > < M e a s u r e N a m e > A v g   T e n u r e   M o n t h s < / M e a s u r e N a m e > < D i s p l a y N a m e > A v g   T e n u r e   M o n t h s < / D i s p l a y N a m e > < V i s i b l e > F a l s e < / V i s i b l e > < / i t e m > < i t e m > < M e a s u r e N a m e > S e p a r a t i o n s < / M e a s u r e N a m e > < D i s p l a y N a m e > S e p a r a t i o n s < / D i s p l a y N a m e > < V i s i b l e > F a l s e < / V i s i b l e > < / i t e m > < i t e m > < M e a s u r e N a m e > T O % < / M e a s u r e N a m e > < D i s p l a y N a m e > T O % < / D i s p l a y N a m e > < V i s i b l e > F a l s e < / V i s i b l e > < / i t e m > < / C a l c u l a t e d F i e l d s > < S A H o s t H a s h > 0 < / S A H o s t H a s h > < G e m i n i F i e l d L i s t V i s i b l e > T r u e < / G e m i n i F i e l d L i s t V i s i b l e > < / S e t t i n g s > ] ] > < / C u s t o m C o n t e n t > < / G e m i n i > 
</file>

<file path=customXml/item18.xml>��< ? x m l   v e r s i o n = " 1 . 0 "   e n c o d i n g = " U T F - 1 6 " ? > < G e m i n i   x m l n s = " h t t p : / / g e m i n i / p i v o t c u s t o m i z a t i o n / 1 e 8 9 a f 2 6 - d 1 a 8 - 4 9 6 6 - 8 a 2 e - e 6 7 2 0 f 4 d e 2 f 9 " > < C u s t o m C o n t e n t > < ! [ C D A T A [ < ? x m l   v e r s i o n = " 1 . 0 "   e n c o d i n g = " u t f - 1 6 " ? > < S e t t i n g s > < C a l c u l a t e d F i e l d s > < i t e m > < M e a s u r e N a m e > E m p   C o u n t < / M e a s u r e N a m e > < D i s p l a y N a m e > E m p   C o u n t < / D i s p l a y N a m e > < V i s i b l e > F a l s e < / V i s i b l e > < / i t e m > < i t e m > < M e a s u r e N a m e > A c t i v e   E m p < / M e a s u r e N a m e > < D i s p l a y N a m e > A c t i v e   E m p < / D i s p l a y N a m e > < V i s i b l e > F a l s e < / V i s i b l e > < / i t e m > < i t e m > < M e a s u r e N a m e > N e w   H i r e < / M e a s u r e N a m e > < D i s p l a y N a m e > N e w   H i r e < / D i s p l a y N a m e > < V i s i b l e > F a l s e < / V i s i b l e > < / i t e m > < i t e m > < M e a s u r e N a m e > A v g   T e n u r e   M o n t h s < / M e a s u r e N a m e > < D i s p l a y N a m e > A v g   T e n u r e   M o n t h s < / D i s p l a y N a m e > < V i s i b l e > F a l s e < / V i s i b l e > < / i t e m > < i t e m > < M e a s u r e N a m e > S e p a r a t i o n s < / M e a s u r e N a m e > < D i s p l a y N a m e > S e p a r a t i o n s < / D i s p l a y N a m e > < V i s i b l e > F a l s e < / V i s i b l e > < / i t e m > < i t e m > < M e a s u r e N a m e > T O % < / M e a s u r e N a m e > < D i s p l a y N a m e > T O % < / D i s p l a y N a m e > < V i s i b l e > F a l s e < / V i s i b l e > < / i t e m > < / C a l c u l a t e d F i e l d s > < S A H o s t H a s h > 0 < / S A H o s t H a s h > < G e m i n i F i e l d L i s t V i s i b l e > T r u e < / G e m i n i F i e l d L i s t V i s i b l e > < / S e t t i n g s > ] ] > < / C u s t o m C o n t e n t > < / G e m i n i > 
</file>

<file path=customXml/item19.xml>��< ? x m l   v e r s i o n = " 1 . 0 "   e n c o d i n g = " U T F - 1 6 " ? > < G e m i n i   x m l n s = " h t t p : / / g e m i n i / p i v o t c u s t o m i z a t i o n / 2 7 4 b 9 3 5 5 - 1 8 c 7 - 4 4 8 1 - a 9 7 6 - 9 b 7 2 d 0 5 9 2 4 c 4 " > < C u s t o m C o n t e n t > < ! [ C D A T A [ < ? x m l   v e r s i o n = " 1 . 0 "   e n c o d i n g = " u t f - 1 6 " ? > < S e t t i n g s > < C a l c u l a t e d F i e l d s > < i t e m > < M e a s u r e N a m e > E m p   C o u n t < / M e a s u r e N a m e > < D i s p l a y N a m e > E m p   C o u n t < / D i s p l a y N a m e > < V i s i b l e > F a l s e < / V i s i b l e > < / i t e m > < i t e m > < M e a s u r e N a m e > A c t i v e   E m p < / M e a s u r e N a m e > < D i s p l a y N a m e > A c t i v e   E m p < / D i s p l a y N a m e > < V i s i b l e > F a l s e < / V i s i b l e > < / i t e m > < i t e m > < M e a s u r e N a m e > N e w   H i r e < / M e a s u r e N a m e > < D i s p l a y N a m e > N e w   H i r e < / D i s p l a y N a m e > < V i s i b l e > F a l s e < / V i s i b l e > < / i t e m > < i t e m > < M e a s u r e N a m e > A v g   T e n u r e   M o n t h s < / M e a s u r e N a m e > < D i s p l a y N a m e > A v g   T e n u r e   M o n t h s < / D i s p l a y N a m e > < V i s i b l e > F a l s e < / V i s i b l e > < / i t e m > < i t e m > < M e a s u r e N a m e > S e p a r a t i o n s < / M e a s u r e N a m e > < D i s p l a y N a m e > S e p a r a t i o n s < / D i s p l a y N a m e > < V i s i b l e > F a l s e < / V i s i b l e > < / i t e m > < i t e m > < M e a s u r e N a m e > T O % < / M e a s u r e N a m e > < D i s p l a y N a m e > T O % < / D i s p l a y N a m e > < V i s i b l e > F a l s e < / V i s i b l e > < / i t e m > < / C a l c u l a t e d F i e l d s > < S A H o s t H a s h > 0 < / S A H o s t H a s h > < G e m i n i F i e l d L i s t V i s i b l e > T r u e < / G e m i n i F i e l d L i s t V i s i b l e > < / S e t t i n g s > ] ] > < / C u s t o m C o n t e n t > < / G e m i n i > 
</file>

<file path=customXml/item2.xml>��< ? x m l   v e r s i o n = " 1 . 0 "   e n c o d i n g = " U T F - 1 6 " ? > < G e m i n i   x m l n s = " h t t p : / / g e m i n i / p i v o t c u s t o m i z a t i o n / C l i e n t W i n d o w X M L " > < C u s t o m C o n t e n t > < ! [ C D A T A [ H R   D a t a _ 3 d f 1 1 1 b 8 - 0 8 2 1 - 4 b 2 7 - 9 d 4 b - 9 a c 6 2 c 8 d 2 a 6 5 ] ] > < / C u s t o m C o n t e n t > < / G e m i n i > 
</file>

<file path=customXml/item20.xml>��< ? x m l   v e r s i o n = " 1 . 0 "   e n c o d i n g = " U T F - 1 6 " ? > < G e m i n i   x m l n s = " h t t p : / / g e m i n i / p i v o t c u s t o m i z a t i o n / c b b c c 3 1 9 - 0 1 f 9 - 4 2 e a - b 8 f 3 - b 2 f 0 6 6 5 5 0 2 5 2 " > < C u s t o m C o n t e n t > < ! [ C D A T A [ < ? x m l   v e r s i o n = " 1 . 0 "   e n c o d i n g = " u t f - 1 6 " ? > < S e t t i n g s > < C a l c u l a t e d F i e l d s > < i t e m > < M e a s u r e N a m e > E m p   C o u n t < / M e a s u r e N a m e > < D i s p l a y N a m e > E m p   C o u n t < / D i s p l a y N a m e > < V i s i b l e > F a l s e < / V i s i b l e > < / i t e m > < i t e m > < M e a s u r e N a m e > A c t i v e   E m p < / M e a s u r e N a m e > < D i s p l a y N a m e > A c t i v e   E m p < / D i s p l a y N a m e > < V i s i b l e > F a l s e < / V i s i b l e > < / i t e m > < i t e m > < M e a s u r e N a m e > N e w   H i r e < / M e a s u r e N a m e > < D i s p l a y N a m e > N e w   H i r e < / D i s p l a y N a m e > < V i s i b l e > F a l s e < / V i s i b l e > < / i t e m > < i t e m > < M e a s u r e N a m e > A v g   T e n u r e   M o n t h s < / M e a s u r e N a m e > < D i s p l a y N a m e > A v g   T e n u r e   M o n t h s < / D i s p l a y N a m e > < V i s i b l e > F a l s e < / V i s i b l e > < / i t e m > < i t e m > < M e a s u r e N a m e > S e p a r a t i o n s < / M e a s u r e N a m e > < D i s p l a y N a m e > S e p a r a t i o n s < / D i s p l a y N a m e > < V i s i b l e > F a l s e < / V i s i b l e > < / i t e m > < i t e m > < M e a s u r e N a m e > T O % < / M e a s u r e N a m e > < D i s p l a y N a m e > T O % < / D i s p l a y N a m e > < V i s i b l e > F a l s e < / V i s i b l e > < / i t e m > < / C a l c u l a t e d F i e l d s > < S A H o s t H a s h > 0 < / S A H o s t H a s h > < G e m i n i F i e l d L i s t V i s i b l e > T r u e < / G e m i n i F i e l d L i s t V i s i b l e > < / S e t t i n g s > ] ] > < / C u s t o m C o n t e n t > < / G e m i n i > 
</file>

<file path=customXml/item21.xml>��< ? x m l   v e r s i o n = " 1 . 0 "   e n c o d i n g = " U T F - 1 6 " ? > < G e m i n i   x m l n s = " h t t p : / / g e m i n i / p i v o t c u s t o m i z a t i o n / 6 4 1 2 a 8 8 3 - 1 8 9 7 - 4 9 9 f - 9 4 b 2 - 1 9 7 5 2 d 7 a 2 a b 3 " > < C u s t o m C o n t e n t > < ! [ C D A T A [ < ? x m l   v e r s i o n = " 1 . 0 "   e n c o d i n g = " u t f - 1 6 " ? > < S e t t i n g s > < C a l c u l a t e d F i e l d s > < i t e m > < M e a s u r e N a m e > E m p   C o u n t < / M e a s u r e N a m e > < D i s p l a y N a m e > E m p   C o u n t < / D i s p l a y N a m e > < V i s i b l e > F a l s e < / V i s i b l e > < / i t e m > < i t e m > < M e a s u r e N a m e > A c t i v e   E m p < / M e a s u r e N a m e > < D i s p l a y N a m e > A c t i v e   E m p < / D i s p l a y N a m e > < V i s i b l e > F a l s e < / V i s i b l e > < / i t e m > < i t e m > < M e a s u r e N a m e > N e w   H i r e < / M e a s u r e N a m e > < D i s p l a y N a m e > N e w   H i r e < / D i s p l a y N a m e > < V i s i b l e > F a l s e < / V i s i b l e > < / i t e m > < i t e m > < M e a s u r e N a m e > A v g   T e n u r e   M o n t h s < / M e a s u r e N a m e > < D i s p l a y N a m e > A v g   T e n u r e   M o n t h s < / D i s p l a y N a m e > < V i s i b l e > F a l s e < / V i s i b l e > < / i t e m > < i t e m > < M e a s u r e N a m e > S e p a r a t i o n s < / M e a s u r e N a m e > < D i s p l a y N a m e > S e p a r a t i o n s < / D i s p l a y N a m e > < V i s i b l e > F a l s e < / V i s i b l e > < / i t e m > < i t e m > < M e a s u r e N a m e > T O % < / M e a s u r e N a m e > < D i s p l a y N a m e > T O % < / D i s p l a y N a m e > < V i s i b l e > F a l s e < / V i s i b l e > < / i t e m > < / C a l c u l a t e d F i e l d s > < S A H o s t H a s h > 0 < / S A H o s t H a s h > < G e m i n i F i e l d L i s t V i s i b l e > T r u e < / G e m i n i F i e l d L i s t V i s i b l e > < / S e t t i n g s > ] ] > < / C u s t o m C o n t e n t > < / G e m i n i > 
</file>

<file path=customXml/item22.xml>��< ? x m l   v e r s i o n = " 1 . 0 "   e n c o d i n g = " U T F - 1 6 " ? > < G e m i n i   x m l n s = " h t t p : / / g e m i n i / p i v o t c u s t o m i z a t i o n / 6 9 1 0 0 1 1 a - d 9 5 1 - 4 9 3 e - b e 7 6 - 3 0 9 9 3 9 e 0 f 2 8 6 " > < C u s t o m C o n t e n t > < ! [ C D A T A [ < ? x m l   v e r s i o n = " 1 . 0 "   e n c o d i n g = " u t f - 1 6 " ? > < S e t t i n g s > < C a l c u l a t e d F i e l d s > < i t e m > < M e a s u r e N a m e > E m p   C o u n t < / M e a s u r e N a m e > < D i s p l a y N a m e > E m p   C o u n t < / D i s p l a y N a m e > < V i s i b l e > F a l s e < / V i s i b l e > < / i t e m > < i t e m > < M e a s u r e N a m e > A c t i v e   E m p < / M e a s u r e N a m e > < D i s p l a y N a m e > A c t i v e   E m p < / D i s p l a y N a m e > < V i s i b l e > F a l s e < / V i s i b l e > < / i t e m > < i t e m > < M e a s u r e N a m e > N e w   H i r e < / M e a s u r e N a m e > < D i s p l a y N a m e > N e w   H i r e < / D i s p l a y N a m e > < V i s i b l e > F a l s e < / V i s i b l e > < / i t e m > < i t e m > < M e a s u r e N a m e > A v g   T e n u r e   M o n t h s < / M e a s u r e N a m e > < D i s p l a y N a m e > A v g   T e n u r e   M o n t h s < / D i s p l a y N a m e > < V i s i b l e > F a l s e < / V i s i b l e > < / i t e m > < i t e m > < M e a s u r e N a m e > S e p a r a t i o n s < / M e a s u r e N a m e > < D i s p l a y N a m e > S e p a r a t i o n s < / D i s p l a y N a m e > < V i s i b l e > F a l s e < / V i s i b l e > < / i t e m > < i t e m > < M e a s u r e N a m e > T O % < / M e a s u r e N a m e > < D i s p l a y N a m e > T O % < / D i s p l a y N a m e > < V i s i b l e > F a l s e < / V i s i b l e > < / i t e m > < / C a l c u l a t e d F i e l d s > < S A H o s t H a s h > 0 < / S A H o s t H a s h > < G e m i n i F i e l d L i s t V i s i b l e > T r u e < / G e m i n i F i e l d L i s t V i s i b l e > < / S e t t i n g s > ] ] > < / C u s t o m C o n t e n t > < / G e m i n i > 
</file>

<file path=customXml/item23.xml>��< ? x m l   v e r s i o n = " 1 . 0 "   e n c o d i n g = " U T F - 1 6 " ? > < G e m i n i   x m l n s = " h t t p : / / g e m i n i / p i v o t c u s t o m i z a t i o n / c a 3 8 e 4 0 3 - e 9 4 d - 4 7 8 9 - 9 d 4 9 - 8 f 1 a 9 7 1 5 a 4 6 9 " > < C u s t o m C o n t e n t > < ! [ C D A T A [ < ? x m l   v e r s i o n = " 1 . 0 "   e n c o d i n g = " u t f - 1 6 " ? > < S e t t i n g s > < C a l c u l a t e d F i e l d s > < i t e m > < M e a s u r e N a m e > E m p   C o u n t < / M e a s u r e N a m e > < D i s p l a y N a m e > E m p   C o u n t < / D i s p l a y N a m e > < V i s i b l e > F a l s e < / V i s i b l e > < / i t e m > < i t e m > < M e a s u r e N a m e > A c t i v e   E m p < / M e a s u r e N a m e > < D i s p l a y N a m e > A c t i v e   E m p < / D i s p l a y N a m e > < V i s i b l e > F a l s e < / V i s i b l e > < / i t e m > < i t e m > < M e a s u r e N a m e > N e w   H i r e < / M e a s u r e N a m e > < D i s p l a y N a m e > N e w   H i r e < / D i s p l a y N a m e > < V i s i b l e > F a l s e < / V i s i b l e > < / i t e m > < i t e m > < M e a s u r e N a m e > A v g   T e n u r e   M o n t h s < / M e a s u r e N a m e > < D i s p l a y N a m e > A v g   T e n u r e   M o n t h s < / D i s p l a y N a m e > < V i s i b l e > F a l s e < / V i s i b l e > < / i t e m > < i t e m > < M e a s u r e N a m e > S e p a r a t i o n s < / M e a s u r e N a m e > < D i s p l a y N a m e > S e p a r a t i o n s < / D i s p l a y N a m e > < V i s i b l e > F a l s e < / V i s i b l e > < / i t e m > < i t e m > < M e a s u r e N a m e > T O % < / M e a s u r e N a m e > < D i s p l a y N a m e > T O % < / D i s p l a y N a m e > < V i s i b l e > T r u e < / V i s i b l e > < / i t e m > < / C a l c u l a t e d F i e l d s > < S A H o s t H a s h > 0 < / S A H o s t H a s h > < G e m i n i F i e l d L i s t V i s i b l e > T r u e < / G e m i n i F i e l d L i s t V i s i b l e > < / S e t t i n g s > ] ] > < / C u s t o m C o n t e n t > < / G e m i n i > 
</file>

<file path=customXml/item24.xml>��< ? x m l   v e r s i o n = " 1 . 0 "   e n c o d i n g = " U T F - 1 6 " ? > < G e m i n i   x m l n s = " h t t p : / / g e m i n i / p i v o t c u s t o m i z a t i o n / S a n d b o x N o n E m p t y " > < C u s t o m C o n t e n t > < ! [ C D A T A [ 1 ] ] > < / C u s t o m C o n t e n t > < / G e m i n i > 
</file>

<file path=customXml/item25.xml>��< ? x m l   v e r s i o n = " 1 . 0 "   e n c o d i n g = " U T F - 1 6 " ? > < G e m i n i   x m l n s = " h t t p : / / g e m i n i / p i v o t c u s t o m i z a t i o n / I s S a n d b o x E m b e d d e d " > < C u s t o m C o n t e n t > < ! [ C D A T A [ y e s ] ] > < / C u s t o m C o n t e n t > < / G e m i n i > 
</file>

<file path=customXml/item26.xml>��< ? x m l   v e r s i o n = " 1 . 0 "   e n c o d i n g = " U T F - 1 6 " ? > < G e m i n i   x m l n s = " h t t p : / / g e m i n i / p i v o t c u s t o m i z a t i o n / P o w e r P i v o t V e r s i o n " > < C u s t o m C o n t e n t > < ! [ C D A T A [ 2 0 1 5 . 1 3 0 . 1 6 0 5 . 1 5 6 7 ] ] > < / C u s t o m C o n t e n t > < / G e m i n i > 
</file>

<file path=customXml/item27.xml>��< ? x m l   v e r s i o n = " 1 . 0 "   e n c o d i n g = " U T F - 1 6 " ? > < G e m i n i   x m l n s = " h t t p : / / g e m i n i / p i v o t c u s t o m i z a t i o n / R e l a t i o n s h i p A u t o D e t e c t i o n E n a b l e d " > < C u s t o m C o n t e n t > < ! [ C D A T A [ T r u e ] ] > < / C u s t o m C o n t e n t > < / G e m i n i > 
</file>

<file path=customXml/item28.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 2 0 2 4 - 0 5 - 1 9 T 2 0 : 4 7 : 3 4 . 0 8 1 8 6 1 1 + 0 5 : 3 0 < / L a s t P r o c e s s e d T i m e > < / D a t a M o d e l i n g S a n d b o x . S e r i a l i z e d S a n d b o x E r r o r C a c h e > ] ] > < / C u s t o m C o n t e n t > < / G e m i n i > 
</file>

<file path=customXml/item3.xml>��< ? x m l   v e r s i o n = " 1 . 0 "   e n c o d i n g = " U T F - 1 6 " ? > < G e m i n i   x m l n s = " h t t p : / / g e m i n i / p i v o t c u s t o m i z a t i o n / M a n u a l C a l c M o d e " > < C u s t o m C o n t e n t > < ! [ C D A T A [ F a l s e ] ] > < / C u s t o m C o n t e n t > < / G e m i n i > 
</file>

<file path=customXml/item4.xml>��< ? x m l   v e r s i o n = " 1 . 0 "   e n c o d i n g = " U T F - 1 6 " ? > < G e m i n i   x m l n s = " h t t p : / / g e m i n i / p i v o t c u s t o m i z a t i o n / S h o w H i d d e n " > < C u s t o m C o n t e n t > < ! [ C D A T A [ T r u e ] ] > < / C u s t o m C o n t e n t > < / G e m i n i > 
</file>

<file path=customXml/item5.xml>��< ? x m l   v e r s i o n = " 1 . 0 "   e n c o d i n g = " U T F - 1 6 " ? > < G e m i n i   x m l n s = " h t t p : / / g e m i n i / p i v o t c u s t o m i z a t i o n / S h o w I m p l i c i t M e a s u r e s " > < C u s t o m C o n t e n t > < ! [ C D A T A [ F a l s e ] ] > < / C u s t o m C o n t e n t > < / G e m i n i > 
</file>

<file path=customXml/item6.xml>��< ? x m l   v e r s i o n = " 1 . 0 "   e n c o d i n g = " U T F - 1 6 " ? > < G e m i n i   x m l n s = " h t t p : / / g e m i n i / p i v o t c u s t o m i z a t i o n / T a b l e X M L _ H R   D a t a _ 3 d f 1 1 1 b 8 - 0 8 2 1 - 4 b 2 7 - 9 d 4 b - 9 a c 6 2 c 8 d 2 a 6 5 " > < 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 6 5 < / i n t > < / v a l u e > < / i t e m > < i t e m > < k e y > < s t r i n g > E m p I D < / s t r i n g > < / k e y > < v a l u e > < i n t > 7 6 < / i n t > < / v a l u e > < / i t e m > < i t e m > < k e y > < s t r i n g > G e n d e r < / s t r i n g > < / k e y > < v a l u e > < i n t > 8 2 < / i n t > < / v a l u e > < / i t e m > < i t e m > < k e y > < s t r i n g > A g e < / s t r i n g > < / k e y > < v a l u e > < i n t > 6 0 < / i n t > < / v a l u e > < / i t e m > < i t e m > < k e y > < s t r i n g > E t h n i c G r o u p < / s t r i n g > < / k e y > < v a l u e > < i n t > 1 1 2 < / i n t > < / v a l u e > < / i t e m > < i t e m > < k e y > < s t r i n g > F P < / s t r i n g > < / k e y > < v a l u e > < i n t > 5 1 < / i n t > < / v a l u e > < / i t e m > < i t e m > < k e y > < s t r i n g > T e r m D a t e < / s t r i n g > < / k e y > < v a l u e > < i n t > 9 6 < / i n t > < / v a l u e > < / i t e m > < i t e m > < k e y > < s t r i n g > i s N e w H i r e < / s t r i n g > < / k e y > < v a l u e > < i n t > 1 0 1 < / i n t > < / v a l u e > < / i t e m > < i t e m > < k e y > < s t r i n g > B U   R e g i o n < / s t r i n g > < / k e y > < v a l u e > < i n t > 9 9 < / i n t > < / v a l u e > < / i t e m > < i t e m > < k e y > < s t r i n g > H i r e D a t e < / s t r i n g > < / k e y > < v a l u e > < i n t > 9 1 < / i n t > < / v a l u e > < / i t e m > < i t e m > < k e y > < s t r i n g > P a y T y p e < / s t r i n g > < / k e y > < v a l u e > < i n t > 8 7 < / i n t > < / v a l u e > < / i t e m > < i t e m > < k e y > < s t r i n g > T e r m R e a s o n < / s t r i n g > < / k e y > < v a l u e > < i n t > 1 1 2 < / i n t > < / v a l u e > < / i t e m > < i t e m > < k e y > < s t r i n g > A g e G r o u p < / s t r i n g > < / k e y > < v a l u e > < i n t > 9 8 < / i n t > < / v a l u e > < / i t e m > < i t e m > < k e y > < s t r i n g > T e n u r e D a y s < / s t r i n g > < / k e y > < v a l u e > < i n t > 1 0 8 < / i n t > < / v a l u e > < / i t e m > < i t e m > < k e y > < s t r i n g > T e n u r e M o n t h s < / s t r i n g > < / k e y > < v a l u e > < i n t > 1 2 6 < / i n t > < / v a l u e > < / i t e m > < i t e m > < k e y > < s t r i n g > B a d H i r e s < / s t r i n g > < / k e y > < v a l u e > < i n t > 9 1 < / i n t > < / v a l u e > < / i t e m > < i t e m > < k e y > < s t r i n g > D a t e   ( Y e a r ) < / s t r i n g > < / k e y > < v a l u e > < i n t > 1 0 4 < / i n t > < / v a l u e > < / i t e m > < i t e m > < k e y > < s t r i n g > D a t e   ( Q u a r t e r ) < / s t r i n g > < / k e y > < v a l u e > < i n t > 1 2 6 < / i n t > < / v a l u e > < / i t e m > < i t e m > < k e y > < s t r i n g > D a t e   ( M o n t h   I n d e x ) < / s t r i n g > < / k e y > < v a l u e > < i n t > 1 5 7 < / i n t > < / v a l u e > < / i t e m > < i t e m > < k e y > < s t r i n g > D a t e   ( M o n t h ) < / s t r i n g > < / k e y > < v a l u e > < i n t > 1 1 9 < / i n t > < / v a l u e > < / i t e m > < / C o l u m n W i d t h s > < C o l u m n D i s p l a y I n d e x > < i t e m > < k e y > < s t r i n g > D a t e < / s t r i n g > < / k e y > < v a l u e > < i n t > 0 < / i n t > < / v a l u e > < / i t e m > < i t e m > < k e y > < s t r i n g > E m p I D < / s t r i n g > < / k e y > < v a l u e > < i n t > 1 < / i n t > < / v a l u e > < / i t e m > < i t e m > < k e y > < s t r i n g > G e n d e r < / s t r i n g > < / k e y > < v a l u e > < i n t > 2 < / i n t > < / v a l u e > < / i t e m > < i t e m > < k e y > < s t r i n g > A g e < / s t r i n g > < / k e y > < v a l u e > < i n t > 3 < / i n t > < / v a l u e > < / i t e m > < i t e m > < k e y > < s t r i n g > E t h n i c G r o u p < / s t r i n g > < / k e y > < v a l u e > < i n t > 4 < / i n t > < / v a l u e > < / i t e m > < i t e m > < k e y > < s t r i n g > F P < / s t r i n g > < / k e y > < v a l u e > < i n t > 5 < / i n t > < / v a l u e > < / i t e m > < i t e m > < k e y > < s t r i n g > T e r m D a t e < / s t r i n g > < / k e y > < v a l u e > < i n t > 6 < / i n t > < / v a l u e > < / i t e m > < i t e m > < k e y > < s t r i n g > i s N e w H i r e < / s t r i n g > < / k e y > < v a l u e > < i n t > 7 < / i n t > < / v a l u e > < / i t e m > < i t e m > < k e y > < s t r i n g > B U   R e g i o n < / s t r i n g > < / k e y > < v a l u e > < i n t > 8 < / i n t > < / v a l u e > < / i t e m > < i t e m > < k e y > < s t r i n g > H i r e D a t e < / s t r i n g > < / k e y > < v a l u e > < i n t > 9 < / i n t > < / v a l u e > < / i t e m > < i t e m > < k e y > < s t r i n g > P a y T y p e < / s t r i n g > < / k e y > < v a l u e > < i n t > 1 0 < / i n t > < / v a l u e > < / i t e m > < i t e m > < k e y > < s t r i n g > T e r m R e a s o n < / s t r i n g > < / k e y > < v a l u e > < i n t > 1 1 < / i n t > < / v a l u e > < / i t e m > < i t e m > < k e y > < s t r i n g > A g e G r o u p < / s t r i n g > < / k e y > < v a l u e > < i n t > 1 2 < / i n t > < / v a l u e > < / i t e m > < i t e m > < k e y > < s t r i n g > T e n u r e D a y s < / s t r i n g > < / k e y > < v a l u e > < i n t > 1 3 < / i n t > < / v a l u e > < / i t e m > < i t e m > < k e y > < s t r i n g > T e n u r e M o n t h s < / s t r i n g > < / k e y > < v a l u e > < i n t > 1 4 < / i n t > < / v a l u e > < / i t e m > < i t e m > < k e y > < s t r i n g > B a d H i r e s < / s t r i n g > < / k e y > < v a l u e > < i n t > 1 5 < / i n t > < / v a l u e > < / i t e m > < i t e m > < k e y > < s t r i n g > D a t e   ( Y e a r ) < / s t r i n g > < / k e y > < v a l u e > < i n t > 1 6 < / i n t > < / v a l u e > < / i t e m > < i t e m > < k e y > < s t r i n g > D a t e   ( Q u a r t e r ) < / s t r i n g > < / k e y > < v a l u e > < i n t > 1 7 < / i n t > < / v a l u e > < / i t e m > < i t e m > < k e y > < s t r i n g > D a t e   ( M o n t h   I n d e x ) < / s t r i n g > < / k e y > < v a l u e > < i n t > 1 8 < / i n t > < / v a l u e > < / i t e m > < i t e m > < k e y > < s t r i n g > D a t e   ( M o n t h ) < / s t r i n g > < / k e y > < v a l u e > < i n t > 1 9 < / 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T a b l e O r d e r " > < C u s t o m C o n t e n t > < ! [ C D A T A [ H R   D a t a _ 3 d f 1 1 1 b 8 - 0 8 2 1 - 4 b 2 7 - 9 d 4 b - 9 a c 6 2 c 8 d 2 a 6 5 ] ] > < / C u s t o m C o n t e n t > < / G e m i n i > 
</file>

<file path=customXml/item8.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 H R 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 H R 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 E m p I D < / K e y > < / D i a g r a m O b j e c t K e y > < D i a g r a m O b j e c t K e y > < K e y > M e a s u r e s \ S u m   o f   E m p I D \ T a g I n f o \ F o r m u l a < / K e y > < / D i a g r a m O b j e c t K e y > < D i a g r a m O b j e c t K e y > < K e y > M e a s u r e s \ S u m   o f   E m p I D \ T a g I n f o \ V a l u e < / K e y > < / D i a g r a m O b j e c t K e y > < D i a g r a m O b j e c t K e y > < K e y > M e a s u r e s \ C o u n t   o f   E m p I D < / K e y > < / D i a g r a m O b j e c t K e y > < D i a g r a m O b j e c t K e y > < K e y > M e a s u r e s \ C o u n t   o f   E m p I D \ T a g I n f o \ F o r m u l a < / K e y > < / D i a g r a m O b j e c t K e y > < D i a g r a m O b j e c t K e y > < K e y > M e a s u r e s \ C o u n t   o f   E m p I D \ T a g I n f o \ V a l u e < / K e y > < / D i a g r a m O b j e c t K e y > < D i a g r a m O b j e c t K e y > < K e y > M e a s u r e s \ S u m   o f   T e n u r e M o n t h s < / K e y > < / D i a g r a m O b j e c t K e y > < D i a g r a m O b j e c t K e y > < K e y > M e a s u r e s \ S u m   o f   T e n u r e M o n t h s \ T a g I n f o \ F o r m u l a < / K e y > < / D i a g r a m O b j e c t K e y > < D i a g r a m O b j e c t K e y > < K e y > M e a s u r e s \ S u m   o f   T e n u r e M o n t h s \ T a g I n f o \ V a l u e < / K e y > < / D i a g r a m O b j e c t K e y > < D i a g r a m O b j e c t K e y > < K e y > M e a s u r e s \ A v e r a g e   o f   T e n u r e M o n t h s < / K e y > < / D i a g r a m O b j e c t K e y > < D i a g r a m O b j e c t K e y > < K e y > M e a s u r e s \ A v e r a g e   o f   T e n u r e M o n t h s \ T a g I n f o \ F o r m u l a < / K e y > < / D i a g r a m O b j e c t K e y > < D i a g r a m O b j e c t K e y > < K e y > M e a s u r e s \ A v e r a g e   o f   T e n u r e M o n t h s \ T a g I n f o \ V a l u e < / K e y > < / D i a g r a m O b j e c t K e y > < D i a g r a m O b j e c t K e y > < K e y > M e a s u r e s \ E m p   C o u n t < / K e y > < / D i a g r a m O b j e c t K e y > < D i a g r a m O b j e c t K e y > < K e y > M e a s u r e s \ E m p   C o u n t \ T a g I n f o \ F o r m u l a < / K e y > < / D i a g r a m O b j e c t K e y > < D i a g r a m O b j e c t K e y > < K e y > M e a s u r e s \ E m p   C o u n t \ T a g I n f o \ V a l u e < / K e y > < / D i a g r a m O b j e c t K e y > < D i a g r a m O b j e c t K e y > < K e y > M e a s u r e s \ A c t i v e   E m p < / K e y > < / D i a g r a m O b j e c t K e y > < D i a g r a m O b j e c t K e y > < K e y > M e a s u r e s \ A c t i v e   E m p \ T a g I n f o \ F o r m u l a < / K e y > < / D i a g r a m O b j e c t K e y > < D i a g r a m O b j e c t K e y > < K e y > M e a s u r e s \ A c t i v e   E m p \ T a g I n f o \ V a l u e < / K e y > < / D i a g r a m O b j e c t K e y > < D i a g r a m O b j e c t K e y > < K e y > M e a s u r e s \ N e w   H i r e < / K e y > < / D i a g r a m O b j e c t K e y > < D i a g r a m O b j e c t K e y > < K e y > M e a s u r e s \ N e w   H i r e \ T a g I n f o \ F o r m u l a < / K e y > < / D i a g r a m O b j e c t K e y > < D i a g r a m O b j e c t K e y > < K e y > M e a s u r e s \ N e w   H i r e \ T a g I n f o \ V a l u e < / K e y > < / D i a g r a m O b j e c t K e y > < D i a g r a m O b j e c t K e y > < K e y > M e a s u r e s \ A v g   T e n u r e   M o n t h s < / K e y > < / D i a g r a m O b j e c t K e y > < D i a g r a m O b j e c t K e y > < K e y > M e a s u r e s \ A v g   T e n u r e   M o n t h s \ T a g I n f o \ F o r m u l a < / K e y > < / D i a g r a m O b j e c t K e y > < D i a g r a m O b j e c t K e y > < K e y > M e a s u r e s \ A v g   T e n u r e   M o n t h s \ T a g I n f o \ V a l u e < / K e y > < / D i a g r a m O b j e c t K e y > < D i a g r a m O b j e c t K e y > < K e y > C o l u m n s \ D a t e < / K e y > < / D i a g r a m O b j e c t K e y > < D i a g r a m O b j e c t K e y > < K e y > C o l u m n s \ E m p I D < / K e y > < / D i a g r a m O b j e c t K e y > < D i a g r a m O b j e c t K e y > < K e y > C o l u m n s \ G e n d e r < / K e y > < / D i a g r a m O b j e c t K e y > < D i a g r a m O b j e c t K e y > < K e y > C o l u m n s \ A g e < / K e y > < / D i a g r a m O b j e c t K e y > < D i a g r a m O b j e c t K e y > < K e y > C o l u m n s \ E t h n i c G r o u p < / K e y > < / D i a g r a m O b j e c t K e y > < D i a g r a m O b j e c t K e y > < K e y > C o l u m n s \ F P < / K e y > < / D i a g r a m O b j e c t K e y > < D i a g r a m O b j e c t K e y > < K e y > C o l u m n s \ T e r m D a t e < / K e y > < / D i a g r a m O b j e c t K e y > < D i a g r a m O b j e c t K e y > < K e y > C o l u m n s \ i s N e w H i r e < / K e y > < / D i a g r a m O b j e c t K e y > < D i a g r a m O b j e c t K e y > < K e y > C o l u m n s \ B U   R e g i o n < / K e y > < / D i a g r a m O b j e c t K e y > < D i a g r a m O b j e c t K e y > < K e y > C o l u m n s \ H i r e D a t e < / K e y > < / D i a g r a m O b j e c t K e y > < D i a g r a m O b j e c t K e y > < K e y > C o l u m n s \ P a y T y p e < / K e y > < / D i a g r a m O b j e c t K e y > < D i a g r a m O b j e c t K e y > < K e y > C o l u m n s \ T e r m R e a s o n < / K e y > < / D i a g r a m O b j e c t K e y > < D i a g r a m O b j e c t K e y > < K e y > C o l u m n s \ A g e G r o u p < / K e y > < / D i a g r a m O b j e c t K e y > < D i a g r a m O b j e c t K e y > < K e y > C o l u m n s \ T e n u r e D a y s < / K e y > < / D i a g r a m O b j e c t K e y > < D i a g r a m O b j e c t K e y > < K e y > C o l u m n s \ T e n u r e M o n t h s < / K e y > < / D i a g r a m O b j e c t K e y > < D i a g r a m O b j e c t K e y > < K e y > C o l u m n s \ B a d H i r e s < / K e y > < / D i a g r a m O b j e c t K e y > < D i a g r a m O b j e c t K e y > < K e y > C o l u m n s \ D a t e   ( Y e a r ) < / K e y > < / D i a g r a m O b j e c t K e y > < D i a g r a m O b j e c t K e y > < K e y > C o l u m n s \ D a t e   ( Q u a r t e r ) < / K e y > < / D i a g r a m O b j e c t K e y > < D i a g r a m O b j e c t K e y > < K e y > C o l u m n s \ D a t e   ( M o n t h   I n d e x ) < / K e y > < / D i a g r a m O b j e c t K e y > < D i a g r a m O b j e c t K e y > < K e y > C o l u m n s \ D a t e   ( M o n t h ) < / K e y > < / D i a g r a m O b j e c t K e y > < D i a g r a m O b j e c t K e y > < K e y > L i n k s \ & l t ; C o l u m n s \ S u m   o f   E m p I D & g t ; - & l t ; M e a s u r e s \ E m p I D & g t ; < / K e y > < / D i a g r a m O b j e c t K e y > < D i a g r a m O b j e c t K e y > < K e y > L i n k s \ & l t ; C o l u m n s \ S u m   o f   E m p I D & g t ; - & l t ; M e a s u r e s \ E m p I D & g t ; \ C O L U M N < / K e y > < / D i a g r a m O b j e c t K e y > < D i a g r a m O b j e c t K e y > < K e y > L i n k s \ & l t ; C o l u m n s \ S u m   o f   E m p I D & g t ; - & l t ; M e a s u r e s \ E m p I D & g t ; \ M E A S U R E < / K e y > < / D i a g r a m O b j e c t K e y > < D i a g r a m O b j e c t K e y > < K e y > L i n k s \ & l t ; C o l u m n s \ C o u n t   o f   E m p I D & g t ; - & l t ; M e a s u r e s \ E m p I D & g t ; < / K e y > < / D i a g r a m O b j e c t K e y > < D i a g r a m O b j e c t K e y > < K e y > L i n k s \ & l t ; C o l u m n s \ C o u n t   o f   E m p I D & g t ; - & l t ; M e a s u r e s \ E m p I D & g t ; \ C O L U M N < / K e y > < / D i a g r a m O b j e c t K e y > < D i a g r a m O b j e c t K e y > < K e y > L i n k s \ & l t ; C o l u m n s \ C o u n t   o f   E m p I D & g t ; - & l t ; M e a s u r e s \ E m p I D & g t ; \ M E A S U R E < / K e y > < / D i a g r a m O b j e c t K e y > < D i a g r a m O b j e c t K e y > < K e y > L i n k s \ & l t ; C o l u m n s \ S u m   o f   T e n u r e M o n t h s & g t ; - & l t ; M e a s u r e s \ T e n u r e M o n t h s & g t ; < / K e y > < / D i a g r a m O b j e c t K e y > < D i a g r a m O b j e c t K e y > < K e y > L i n k s \ & l t ; C o l u m n s \ S u m   o f   T e n u r e M o n t h s & g t ; - & l t ; M e a s u r e s \ T e n u r e M o n t h s & g t ; \ C O L U M N < / K e y > < / D i a g r a m O b j e c t K e y > < D i a g r a m O b j e c t K e y > < K e y > L i n k s \ & l t ; C o l u m n s \ S u m   o f   T e n u r e M o n t h s & g t ; - & l t ; M e a s u r e s \ T e n u r e M o n t h s & g t ; \ M E A S U R E < / K e y > < / D i a g r a m O b j e c t K e y > < D i a g r a m O b j e c t K e y > < K e y > L i n k s \ & l t ; C o l u m n s \ A v e r a g e   o f   T e n u r e M o n t h s & g t ; - & l t ; M e a s u r e s \ T e n u r e M o n t h s & g t ; < / K e y > < / D i a g r a m O b j e c t K e y > < D i a g r a m O b j e c t K e y > < K e y > L i n k s \ & l t ; C o l u m n s \ A v e r a g e   o f   T e n u r e M o n t h s & g t ; - & l t ; M e a s u r e s \ T e n u r e M o n t h s & g t ; \ C O L U M N < / K e y > < / D i a g r a m O b j e c t K e y > < D i a g r a m O b j e c t K e y > < K e y > L i n k s \ & l t ; C o l u m n s \ A v e r a g e   o f   T e n u r e M o n t h s & g t ; - & l t ; M e a s u r e s \ T e n u r e M o n t h s & g t ; \ M E A S U R E 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 E m p I D < / K e y > < / a : K e y > < a : V a l u e   i : t y p e = " M e a s u r e G r i d N o d e V i e w S t a t e " > < C o l u m n > 1 < / C o l u m n > < L a y e d O u t > t r u e < / L a y e d O u t > < W a s U I I n v i s i b l e > t r u e < / W a s U I I n v i s i b l e > < / a : V a l u e > < / a : K e y V a l u e O f D i a g r a m O b j e c t K e y a n y T y p e z b w N T n L X > < a : K e y V a l u e O f D i a g r a m O b j e c t K e y a n y T y p e z b w N T n L X > < a : K e y > < K e y > M e a s u r e s \ S u m   o f   E m p I D \ T a g I n f o \ F o r m u l a < / K e y > < / a : K e y > < a : V a l u e   i : t y p e = " M e a s u r e G r i d V i e w S t a t e I D i a g r a m T a g A d d i t i o n a l I n f o " / > < / a : K e y V a l u e O f D i a g r a m O b j e c t K e y a n y T y p e z b w N T n L X > < a : K e y V a l u e O f D i a g r a m O b j e c t K e y a n y T y p e z b w N T n L X > < a : K e y > < K e y > M e a s u r e s \ S u m   o f   E m p I D \ T a g I n f o \ V a l u e < / K e y > < / a : K e y > < a : V a l u e   i : t y p e = " M e a s u r e G r i d V i e w S t a t e I D i a g r a m T a g A d d i t i o n a l I n f o " / > < / a : K e y V a l u e O f D i a g r a m O b j e c t K e y a n y T y p e z b w N T n L X > < a : K e y V a l u e O f D i a g r a m O b j e c t K e y a n y T y p e z b w N T n L X > < a : K e y > < K e y > M e a s u r e s \ C o u n t   o f   E m p I D < / K e y > < / a : K e y > < a : V a l u e   i : t y p e = " M e a s u r e G r i d N o d e V i e w S t a t e " > < C o l u m n > 1 < / C o l u m n > < L a y e d O u t > t r u e < / L a y e d O u t > < R o w > 1 < / R o w > < W a s U I I n v i s i b l e > t r u e < / W a s U I I n v i s i b l e > < / a : V a l u e > < / a : K e y V a l u e O f D i a g r a m O b j e c t K e y a n y T y p e z b w N T n L X > < a : K e y V a l u e O f D i a g r a m O b j e c t K e y a n y T y p e z b w N T n L X > < a : K e y > < K e y > M e a s u r e s \ C o u n t   o f   E m p I D \ T a g I n f o \ F o r m u l a < / K e y > < / a : K e y > < a : V a l u e   i : t y p e = " M e a s u r e G r i d V i e w S t a t e I D i a g r a m T a g A d d i t i o n a l I n f o " / > < / a : K e y V a l u e O f D i a g r a m O b j e c t K e y a n y T y p e z b w N T n L X > < a : K e y V a l u e O f D i a g r a m O b j e c t K e y a n y T y p e z b w N T n L X > < a : K e y > < K e y > M e a s u r e s \ C o u n t   o f   E m p I D \ T a g I n f o \ V a l u e < / K e y > < / a : K e y > < a : V a l u e   i : t y p e = " M e a s u r e G r i d V i e w S t a t e I D i a g r a m T a g A d d i t i o n a l I n f o " / > < / a : K e y V a l u e O f D i a g r a m O b j e c t K e y a n y T y p e z b w N T n L X > < a : K e y V a l u e O f D i a g r a m O b j e c t K e y a n y T y p e z b w N T n L X > < a : K e y > < K e y > M e a s u r e s \ S u m   o f   T e n u r e M o n t h s < / K e y > < / a : K e y > < a : V a l u e   i : t y p e = " M e a s u r e G r i d N o d e V i e w S t a t e " > < C o l u m n > 1 4 < / C o l u m n > < L a y e d O u t > t r u e < / L a y e d O u t > < W a s U I I n v i s i b l e > t r u e < / W a s U I I n v i s i b l e > < / a : V a l u e > < / a : K e y V a l u e O f D i a g r a m O b j e c t K e y a n y T y p e z b w N T n L X > < a : K e y V a l u e O f D i a g r a m O b j e c t K e y a n y T y p e z b w N T n L X > < a : K e y > < K e y > M e a s u r e s \ S u m   o f   T e n u r e M o n t h s \ T a g I n f o \ F o r m u l a < / K e y > < / a : K e y > < a : V a l u e   i : t y p e = " M e a s u r e G r i d V i e w S t a t e I D i a g r a m T a g A d d i t i o n a l I n f o " / > < / a : K e y V a l u e O f D i a g r a m O b j e c t K e y a n y T y p e z b w N T n L X > < a : K e y V a l u e O f D i a g r a m O b j e c t K e y a n y T y p e z b w N T n L X > < a : K e y > < K e y > M e a s u r e s \ S u m   o f   T e n u r e M o n t h s \ T a g I n f o \ V a l u e < / K e y > < / a : K e y > < a : V a l u e   i : t y p e = " M e a s u r e G r i d V i e w S t a t e I D i a g r a m T a g A d d i t i o n a l I n f o " / > < / a : K e y V a l u e O f D i a g r a m O b j e c t K e y a n y T y p e z b w N T n L X > < a : K e y V a l u e O f D i a g r a m O b j e c t K e y a n y T y p e z b w N T n L X > < a : K e y > < K e y > M e a s u r e s \ A v e r a g e   o f   T e n u r e M o n t h s < / K e y > < / a : K e y > < a : V a l u e   i : t y p e = " M e a s u r e G r i d N o d e V i e w S t a t e " > < C o l u m n > 1 4 < / C o l u m n > < L a y e d O u t > t r u e < / L a y e d O u t > < R o w > 1 < / R o w > < W a s U I I n v i s i b l e > t r u e < / W a s U I I n v i s i b l e > < / a : V a l u e > < / a : K e y V a l u e O f D i a g r a m O b j e c t K e y a n y T y p e z b w N T n L X > < a : K e y V a l u e O f D i a g r a m O b j e c t K e y a n y T y p e z b w N T n L X > < a : K e y > < K e y > M e a s u r e s \ A v e r a g e   o f   T e n u r e M o n t h s \ T a g I n f o \ F o r m u l a < / K e y > < / a : K e y > < a : V a l u e   i : t y p e = " M e a s u r e G r i d V i e w S t a t e I D i a g r a m T a g A d d i t i o n a l I n f o " / > < / a : K e y V a l u e O f D i a g r a m O b j e c t K e y a n y T y p e z b w N T n L X > < a : K e y V a l u e O f D i a g r a m O b j e c t K e y a n y T y p e z b w N T n L X > < a : K e y > < K e y > M e a s u r e s \ A v e r a g e   o f   T e n u r e M o n t h s \ T a g I n f o \ V a l u e < / K e y > < / a : K e y > < a : V a l u e   i : t y p e = " M e a s u r e G r i d V i e w S t a t e I D i a g r a m T a g A d d i t i o n a l I n f o " / > < / a : K e y V a l u e O f D i a g r a m O b j e c t K e y a n y T y p e z b w N T n L X > < a : K e y V a l u e O f D i a g r a m O b j e c t K e y a n y T y p e z b w N T n L X > < a : K e y > < K e y > M e a s u r e s \ E m p   C o u n t < / K e y > < / a : K e y > < a : V a l u e   i : t y p e = " M e a s u r e G r i d N o d e V i e w S t a t e " > < L a y e d O u t > t r u e < / L a y e d O u t > < / a : V a l u e > < / a : K e y V a l u e O f D i a g r a m O b j e c t K e y a n y T y p e z b w N T n L X > < a : K e y V a l u e O f D i a g r a m O b j e c t K e y a n y T y p e z b w N T n L X > < a : K e y > < K e y > M e a s u r e s \ E m p   C o u n t \ T a g I n f o \ F o r m u l a < / K e y > < / a : K e y > < a : V a l u e   i : t y p e = " M e a s u r e G r i d V i e w S t a t e I D i a g r a m T a g A d d i t i o n a l I n f o " / > < / a : K e y V a l u e O f D i a g r a m O b j e c t K e y a n y T y p e z b w N T n L X > < a : K e y V a l u e O f D i a g r a m O b j e c t K e y a n y T y p e z b w N T n L X > < a : K e y > < K e y > M e a s u r e s \ E m p   C o u n t \ T a g I n f o \ V a l u e < / K e y > < / a : K e y > < a : V a l u e   i : t y p e = " M e a s u r e G r i d V i e w S t a t e I D i a g r a m T a g A d d i t i o n a l I n f o " / > < / a : K e y V a l u e O f D i a g r a m O b j e c t K e y a n y T y p e z b w N T n L X > < a : K e y V a l u e O f D i a g r a m O b j e c t K e y a n y T y p e z b w N T n L X > < a : K e y > < K e y > M e a s u r e s \ A c t i v e   E m p < / K e y > < / a : K e y > < a : V a l u e   i : t y p e = " M e a s u r e G r i d N o d e V i e w S t a t e " > < L a y e d O u t > t r u e < / L a y e d O u t > < R o w > 1 < / R o w > < / a : V a l u e > < / a : K e y V a l u e O f D i a g r a m O b j e c t K e y a n y T y p e z b w N T n L X > < a : K e y V a l u e O f D i a g r a m O b j e c t K e y a n y T y p e z b w N T n L X > < a : K e y > < K e y > M e a s u r e s \ A c t i v e   E m p \ T a g I n f o \ F o r m u l a < / K e y > < / a : K e y > < a : V a l u e   i : t y p e = " M e a s u r e G r i d V i e w S t a t e I D i a g r a m T a g A d d i t i o n a l I n f o " / > < / a : K e y V a l u e O f D i a g r a m O b j e c t K e y a n y T y p e z b w N T n L X > < a : K e y V a l u e O f D i a g r a m O b j e c t K e y a n y T y p e z b w N T n L X > < a : K e y > < K e y > M e a s u r e s \ A c t i v e   E m p \ T a g I n f o \ V a l u e < / K e y > < / a : K e y > < a : V a l u e   i : t y p e = " M e a s u r e G r i d V i e w S t a t e I D i a g r a m T a g A d d i t i o n a l I n f o " / > < / a : K e y V a l u e O f D i a g r a m O b j e c t K e y a n y T y p e z b w N T n L X > < a : K e y V a l u e O f D i a g r a m O b j e c t K e y a n y T y p e z b w N T n L X > < a : K e y > < K e y > M e a s u r e s \ N e w   H i r e < / K e y > < / a : K e y > < a : V a l u e   i : t y p e = " M e a s u r e G r i d N o d e V i e w S t a t e " > < L a y e d O u t > t r u e < / L a y e d O u t > < R o w > 2 < / R o w > < / a : V a l u e > < / a : K e y V a l u e O f D i a g r a m O b j e c t K e y a n y T y p e z b w N T n L X > < a : K e y V a l u e O f D i a g r a m O b j e c t K e y a n y T y p e z b w N T n L X > < a : K e y > < K e y > M e a s u r e s \ N e w   H i r e \ T a g I n f o \ F o r m u l a < / K e y > < / a : K e y > < a : V a l u e   i : t y p e = " M e a s u r e G r i d V i e w S t a t e I D i a g r a m T a g A d d i t i o n a l I n f o " / > < / a : K e y V a l u e O f D i a g r a m O b j e c t K e y a n y T y p e z b w N T n L X > < a : K e y V a l u e O f D i a g r a m O b j e c t K e y a n y T y p e z b w N T n L X > < a : K e y > < K e y > M e a s u r e s \ N e w   H i r e \ T a g I n f o \ V a l u e < / K e y > < / a : K e y > < a : V a l u e   i : t y p e = " M e a s u r e G r i d V i e w S t a t e I D i a g r a m T a g A d d i t i o n a l I n f o " / > < / a : K e y V a l u e O f D i a g r a m O b j e c t K e y a n y T y p e z b w N T n L X > < a : K e y V a l u e O f D i a g r a m O b j e c t K e y a n y T y p e z b w N T n L X > < a : K e y > < K e y > M e a s u r e s \ A v g   T e n u r e   M o n t h s < / K e y > < / a : K e y > < a : V a l u e   i : t y p e = " M e a s u r e G r i d N o d e V i e w S t a t e " > < L a y e d O u t > t r u e < / L a y e d O u t > < R o w > 3 < / R o w > < / a : V a l u e > < / a : K e y V a l u e O f D i a g r a m O b j e c t K e y a n y T y p e z b w N T n L X > < a : K e y V a l u e O f D i a g r a m O b j e c t K e y a n y T y p e z b w N T n L X > < a : K e y > < K e y > M e a s u r e s \ A v g   T e n u r e   M o n t h s \ T a g I n f o \ F o r m u l a < / K e y > < / a : K e y > < a : V a l u e   i : t y p e = " M e a s u r e G r i d V i e w S t a t e I D i a g r a m T a g A d d i t i o n a l I n f o " / > < / a : K e y V a l u e O f D i a g r a m O b j e c t K e y a n y T y p e z b w N T n L X > < a : K e y V a l u e O f D i a g r a m O b j e c t K e y a n y T y p e z b w N T n L X > < a : K e y > < K e y > M e a s u r e s \ A v g   T e n u r e   M o n t h s \ T a g I n f o \ V a l u e < / K e y > < / a : K e y > < a : V a l u e   i : t y p e = " M e a s u r e G r i d V i e w S t a t e I D i a g r a m T a g A d d i t i o n a l I n f o " / > < / a : K e y V a l u e O f D i a g r a m O b j e c t K e y a n y T y p e z b w N T n L X > < a : K e y V a l u e O f D i a g r a m O b j e c t K e y a n y T y p e z b w N T n L X > < a : K e y > < K e y > C o l u m n s \ D a t e < / K e y > < / a : K e y > < a : V a l u e   i : t y p e = " M e a s u r e G r i d N o d e V i e w S t a t e " > < L a y e d O u t > t r u e < / L a y e d O u t > < / a : V a l u e > < / a : K e y V a l u e O f D i a g r a m O b j e c t K e y a n y T y p e z b w N T n L X > < a : K e y V a l u e O f D i a g r a m O b j e c t K e y a n y T y p e z b w N T n L X > < a : K e y > < K e y > C o l u m n s \ E m p I D < / K e y > < / a : K e y > < a : V a l u e   i : t y p e = " M e a s u r e G r i d N o d e V i e w S t a t e " > < C o l u m n > 1 < / C o l u m n > < L a y e d O u t > t r u e < / L a y e d O u t > < / a : V a l u e > < / a : K e y V a l u e O f D i a g r a m O b j e c t K e y a n y T y p e z b w N T n L X > < a : K e y V a l u e O f D i a g r a m O b j e c t K e y a n y T y p e z b w N T n L X > < a : K e y > < K e y > C o l u m n s \ G e n d e r < / K e y > < / a : K e y > < a : V a l u e   i : t y p e = " M e a s u r e G r i d N o d e V i e w S t a t e " > < C o l u m n > 2 < / C o l u m n > < L a y e d O u t > t r u e < / L a y e d O u t > < / a : V a l u e > < / a : K e y V a l u e O f D i a g r a m O b j e c t K e y a n y T y p e z b w N T n L X > < a : K e y V a l u e O f D i a g r a m O b j e c t K e y a n y T y p e z b w N T n L X > < a : K e y > < K e y > C o l u m n s \ A g e < / K e y > < / a : K e y > < a : V a l u e   i : t y p e = " M e a s u r e G r i d N o d e V i e w S t a t e " > < C o l u m n > 3 < / C o l u m n > < L a y e d O u t > t r u e < / L a y e d O u t > < / a : V a l u e > < / a : K e y V a l u e O f D i a g r a m O b j e c t K e y a n y T y p e z b w N T n L X > < a : K e y V a l u e O f D i a g r a m O b j e c t K e y a n y T y p e z b w N T n L X > < a : K e y > < K e y > C o l u m n s \ E t h n i c G r o u p < / K e y > < / a : K e y > < a : V a l u e   i : t y p e = " M e a s u r e G r i d N o d e V i e w S t a t e " > < C o l u m n > 4 < / C o l u m n > < L a y e d O u t > t r u e < / L a y e d O u t > < / a : V a l u e > < / a : K e y V a l u e O f D i a g r a m O b j e c t K e y a n y T y p e z b w N T n L X > < a : K e y V a l u e O f D i a g r a m O b j e c t K e y a n y T y p e z b w N T n L X > < a : K e y > < K e y > C o l u m n s \ F P < / K e y > < / a : K e y > < a : V a l u e   i : t y p e = " M e a s u r e G r i d N o d e V i e w S t a t e " > < C o l u m n > 5 < / C o l u m n > < L a y e d O u t > t r u e < / L a y e d O u t > < / a : V a l u e > < / a : K e y V a l u e O f D i a g r a m O b j e c t K e y a n y T y p e z b w N T n L X > < a : K e y V a l u e O f D i a g r a m O b j e c t K e y a n y T y p e z b w N T n L X > < a : K e y > < K e y > C o l u m n s \ T e r m D a t e < / K e y > < / a : K e y > < a : V a l u e   i : t y p e = " M e a s u r e G r i d N o d e V i e w S t a t e " > < C o l u m n > 6 < / C o l u m n > < L a y e d O u t > t r u e < / L a y e d O u t > < / a : V a l u e > < / a : K e y V a l u e O f D i a g r a m O b j e c t K e y a n y T y p e z b w N T n L X > < a : K e y V a l u e O f D i a g r a m O b j e c t K e y a n y T y p e z b w N T n L X > < a : K e y > < K e y > C o l u m n s \ i s N e w H i r e < / K e y > < / a : K e y > < a : V a l u e   i : t y p e = " M e a s u r e G r i d N o d e V i e w S t a t e " > < C o l u m n > 7 < / C o l u m n > < L a y e d O u t > t r u e < / L a y e d O u t > < / a : V a l u e > < / a : K e y V a l u e O f D i a g r a m O b j e c t K e y a n y T y p e z b w N T n L X > < a : K e y V a l u e O f D i a g r a m O b j e c t K e y a n y T y p e z b w N T n L X > < a : K e y > < K e y > C o l u m n s \ B U   R e g i o n < / K e y > < / a : K e y > < a : V a l u e   i : t y p e = " M e a s u r e G r i d N o d e V i e w S t a t e " > < C o l u m n > 8 < / C o l u m n > < L a y e d O u t > t r u e < / L a y e d O u t > < / a : V a l u e > < / a : K e y V a l u e O f D i a g r a m O b j e c t K e y a n y T y p e z b w N T n L X > < a : K e y V a l u e O f D i a g r a m O b j e c t K e y a n y T y p e z b w N T n L X > < a : K e y > < K e y > C o l u m n s \ H i r e D a t e < / K e y > < / a : K e y > < a : V a l u e   i : t y p e = " M e a s u r e G r i d N o d e V i e w S t a t e " > < C o l u m n > 9 < / C o l u m n > < L a y e d O u t > t r u e < / L a y e d O u t > < / a : V a l u e > < / a : K e y V a l u e O f D i a g r a m O b j e c t K e y a n y T y p e z b w N T n L X > < a : K e y V a l u e O f D i a g r a m O b j e c t K e y a n y T y p e z b w N T n L X > < a : K e y > < K e y > C o l u m n s \ P a y T y p e < / K e y > < / a : K e y > < a : V a l u e   i : t y p e = " M e a s u r e G r i d N o d e V i e w S t a t e " > < C o l u m n > 1 0 < / C o l u m n > < L a y e d O u t > t r u e < / L a y e d O u t > < / a : V a l u e > < / a : K e y V a l u e O f D i a g r a m O b j e c t K e y a n y T y p e z b w N T n L X > < a : K e y V a l u e O f D i a g r a m O b j e c t K e y a n y T y p e z b w N T n L X > < a : K e y > < K e y > C o l u m n s \ T e r m R e a s o n < / K e y > < / a : K e y > < a : V a l u e   i : t y p e = " M e a s u r e G r i d N o d e V i e w S t a t e " > < C o l u m n > 1 1 < / C o l u m n > < L a y e d O u t > t r u e < / L a y e d O u t > < / a : V a l u e > < / a : K e y V a l u e O f D i a g r a m O b j e c t K e y a n y T y p e z b w N T n L X > < a : K e y V a l u e O f D i a g r a m O b j e c t K e y a n y T y p e z b w N T n L X > < a : K e y > < K e y > C o l u m n s \ A g e G r o u p < / K e y > < / a : K e y > < a : V a l u e   i : t y p e = " M e a s u r e G r i d N o d e V i e w S t a t e " > < C o l u m n > 1 2 < / C o l u m n > < L a y e d O u t > t r u e < / L a y e d O u t > < / a : V a l u e > < / a : K e y V a l u e O f D i a g r a m O b j e c t K e y a n y T y p e z b w N T n L X > < a : K e y V a l u e O f D i a g r a m O b j e c t K e y a n y T y p e z b w N T n L X > < a : K e y > < K e y > C o l u m n s \ T e n u r e D a y s < / K e y > < / a : K e y > < a : V a l u e   i : t y p e = " M e a s u r e G r i d N o d e V i e w S t a t e " > < C o l u m n > 1 3 < / C o l u m n > < L a y e d O u t > t r u e < / L a y e d O u t > < / a : V a l u e > < / a : K e y V a l u e O f D i a g r a m O b j e c t K e y a n y T y p e z b w N T n L X > < a : K e y V a l u e O f D i a g r a m O b j e c t K e y a n y T y p e z b w N T n L X > < a : K e y > < K e y > C o l u m n s \ T e n u r e M o n t h s < / K e y > < / a : K e y > < a : V a l u e   i : t y p e = " M e a s u r e G r i d N o d e V i e w S t a t e " > < C o l u m n > 1 4 < / C o l u m n > < L a y e d O u t > t r u e < / L a y e d O u t > < / a : V a l u e > < / a : K e y V a l u e O f D i a g r a m O b j e c t K e y a n y T y p e z b w N T n L X > < a : K e y V a l u e O f D i a g r a m O b j e c t K e y a n y T y p e z b w N T n L X > < a : K e y > < K e y > C o l u m n s \ B a d H i r e s < / K e y > < / a : K e y > < a : V a l u e   i : t y p e = " M e a s u r e G r i d N o d e V i e w S t a t e " > < C o l u m n > 1 5 < / C o l u m n > < L a y e d O u t > t r u e < / L a y e d O u t > < / a : V a l u e > < / a : K e y V a l u e O f D i a g r a m O b j e c t K e y a n y T y p e z b w N T n L X > < a : K e y V a l u e O f D i a g r a m O b j e c t K e y a n y T y p e z b w N T n L X > < a : K e y > < K e y > C o l u m n s \ D a t e   ( Y e a r ) < / K e y > < / a : K e y > < a : V a l u e   i : t y p e = " M e a s u r e G r i d N o d e V i e w S t a t e " > < C o l u m n > 1 6 < / C o l u m n > < L a y e d O u t > t r u e < / L a y e d O u t > < / a : V a l u e > < / a : K e y V a l u e O f D i a g r a m O b j e c t K e y a n y T y p e z b w N T n L X > < a : K e y V a l u e O f D i a g r a m O b j e c t K e y a n y T y p e z b w N T n L X > < a : K e y > < K e y > C o l u m n s \ D a t e   ( Q u a r t e r ) < / K e y > < / a : K e y > < a : V a l u e   i : t y p e = " M e a s u r e G r i d N o d e V i e w S t a t e " > < C o l u m n > 1 7 < / C o l u m n > < L a y e d O u t > t r u e < / L a y e d O u t > < / a : V a l u e > < / a : K e y V a l u e O f D i a g r a m O b j e c t K e y a n y T y p e z b w N T n L X > < a : K e y V a l u e O f D i a g r a m O b j e c t K e y a n y T y p e z b w N T n L X > < a : K e y > < K e y > C o l u m n s \ D a t e   ( M o n t h   I n d e x ) < / K e y > < / a : K e y > < a : V a l u e   i : t y p e = " M e a s u r e G r i d N o d e V i e w S t a t e " > < C o l u m n > 1 8 < / C o l u m n > < L a y e d O u t > t r u e < / L a y e d O u t > < / a : V a l u e > < / a : K e y V a l u e O f D i a g r a m O b j e c t K e y a n y T y p e z b w N T n L X > < a : K e y V a l u e O f D i a g r a m O b j e c t K e y a n y T y p e z b w N T n L X > < a : K e y > < K e y > C o l u m n s \ D a t e   ( M o n t h ) < / K e y > < / a : K e y > < a : V a l u e   i : t y p e = " M e a s u r e G r i d N o d e V i e w S t a t e " > < C o l u m n > 1 9 < / C o l u m n > < L a y e d O u t > t r u e < / L a y e d O u t > < / a : V a l u e > < / a : K e y V a l u e O f D i a g r a m O b j e c t K e y a n y T y p e z b w N T n L X > < a : K e y V a l u e O f D i a g r a m O b j e c t K e y a n y T y p e z b w N T n L X > < a : K e y > < K e y > L i n k s \ & l t ; C o l u m n s \ S u m   o f   E m p I D & g t ; - & l t ; M e a s u r e s \ E m p I D & g t ; < / K e y > < / a : K e y > < a : V a l u e   i : t y p e = " M e a s u r e G r i d V i e w S t a t e I D i a g r a m L i n k " / > < / a : K e y V a l u e O f D i a g r a m O b j e c t K e y a n y T y p e z b w N T n L X > < a : K e y V a l u e O f D i a g r a m O b j e c t K e y a n y T y p e z b w N T n L X > < a : K e y > < K e y > L i n k s \ & l t ; C o l u m n s \ S u m   o f   E m p I D & g t ; - & l t ; M e a s u r e s \ E m p I D & g t ; \ C O L U M N < / K e y > < / a : K e y > < a : V a l u e   i : t y p e = " M e a s u r e G r i d V i e w S t a t e I D i a g r a m L i n k E n d p o i n t " / > < / a : K e y V a l u e O f D i a g r a m O b j e c t K e y a n y T y p e z b w N T n L X > < a : K e y V a l u e O f D i a g r a m O b j e c t K e y a n y T y p e z b w N T n L X > < a : K e y > < K e y > L i n k s \ & l t ; C o l u m n s \ S u m   o f   E m p I D & g t ; - & l t ; M e a s u r e s \ E m p I D & g t ; \ M E A S U R E < / K e y > < / a : K e y > < a : V a l u e   i : t y p e = " M e a s u r e G r i d V i e w S t a t e I D i a g r a m L i n k E n d p o i n t " / > < / a : K e y V a l u e O f D i a g r a m O b j e c t K e y a n y T y p e z b w N T n L X > < a : K e y V a l u e O f D i a g r a m O b j e c t K e y a n y T y p e z b w N T n L X > < a : K e y > < K e y > L i n k s \ & l t ; C o l u m n s \ C o u n t   o f   E m p I D & g t ; - & l t ; M e a s u r e s \ E m p I D & g t ; < / K e y > < / a : K e y > < a : V a l u e   i : t y p e = " M e a s u r e G r i d V i e w S t a t e I D i a g r a m L i n k " / > < / a : K e y V a l u e O f D i a g r a m O b j e c t K e y a n y T y p e z b w N T n L X > < a : K e y V a l u e O f D i a g r a m O b j e c t K e y a n y T y p e z b w N T n L X > < a : K e y > < K e y > L i n k s \ & l t ; C o l u m n s \ C o u n t   o f   E m p I D & g t ; - & l t ; M e a s u r e s \ E m p I D & g t ; \ C O L U M N < / K e y > < / a : K e y > < a : V a l u e   i : t y p e = " M e a s u r e G r i d V i e w S t a t e I D i a g r a m L i n k E n d p o i n t " / > < / a : K e y V a l u e O f D i a g r a m O b j e c t K e y a n y T y p e z b w N T n L X > < a : K e y V a l u e O f D i a g r a m O b j e c t K e y a n y T y p e z b w N T n L X > < a : K e y > < K e y > L i n k s \ & l t ; C o l u m n s \ C o u n t   o f   E m p I D & g t ; - & l t ; M e a s u r e s \ E m p I D & g t ; \ M E A S U R E < / K e y > < / a : K e y > < a : V a l u e   i : t y p e = " M e a s u r e G r i d V i e w S t a t e I D i a g r a m L i n k E n d p o i n t " / > < / a : K e y V a l u e O f D i a g r a m O b j e c t K e y a n y T y p e z b w N T n L X > < a : K e y V a l u e O f D i a g r a m O b j e c t K e y a n y T y p e z b w N T n L X > < a : K e y > < K e y > L i n k s \ & l t ; C o l u m n s \ S u m   o f   T e n u r e M o n t h s & g t ; - & l t ; M e a s u r e s \ T e n u r e M o n t h s & g t ; < / K e y > < / a : K e y > < a : V a l u e   i : t y p e = " M e a s u r e G r i d V i e w S t a t e I D i a g r a m L i n k " / > < / a : K e y V a l u e O f D i a g r a m O b j e c t K e y a n y T y p e z b w N T n L X > < a : K e y V a l u e O f D i a g r a m O b j e c t K e y a n y T y p e z b w N T n L X > < a : K e y > < K e y > L i n k s \ & l t ; C o l u m n s \ S u m   o f   T e n u r e M o n t h s & g t ; - & l t ; M e a s u r e s \ T e n u r e M o n t h s & g t ; \ C O L U M N < / K e y > < / a : K e y > < a : V a l u e   i : t y p e = " M e a s u r e G r i d V i e w S t a t e I D i a g r a m L i n k E n d p o i n t " / > < / a : K e y V a l u e O f D i a g r a m O b j e c t K e y a n y T y p e z b w N T n L X > < a : K e y V a l u e O f D i a g r a m O b j e c t K e y a n y T y p e z b w N T n L X > < a : K e y > < K e y > L i n k s \ & l t ; C o l u m n s \ S u m   o f   T e n u r e M o n t h s & g t ; - & l t ; M e a s u r e s \ T e n u r e M o n t h s & g t ; \ M E A S U R E < / K e y > < / a : K e y > < a : V a l u e   i : t y p e = " M e a s u r e G r i d V i e w S t a t e I D i a g r a m L i n k E n d p o i n t " / > < / a : K e y V a l u e O f D i a g r a m O b j e c t K e y a n y T y p e z b w N T n L X > < a : K e y V a l u e O f D i a g r a m O b j e c t K e y a n y T y p e z b w N T n L X > < a : K e y > < K e y > L i n k s \ & l t ; C o l u m n s \ A v e r a g e   o f   T e n u r e M o n t h s & g t ; - & l t ; M e a s u r e s \ T e n u r e M o n t h s & g t ; < / K e y > < / a : K e y > < a : V a l u e   i : t y p e = " M e a s u r e G r i d V i e w S t a t e I D i a g r a m L i n k " / > < / a : K e y V a l u e O f D i a g r a m O b j e c t K e y a n y T y p e z b w N T n L X > < a : K e y V a l u e O f D i a g r a m O b j e c t K e y a n y T y p e z b w N T n L X > < a : K e y > < K e y > L i n k s \ & l t ; C o l u m n s \ A v e r a g e   o f   T e n u r e M o n t h s & g t ; - & l t ; M e a s u r e s \ T e n u r e M o n t h s & g t ; \ C O L U M N < / K e y > < / a : K e y > < a : V a l u e   i : t y p e = " M e a s u r e G r i d V i e w S t a t e I D i a g r a m L i n k E n d p o i n t " / > < / a : K e y V a l u e O f D i a g r a m O b j e c t K e y a n y T y p e z b w N T n L X > < a : K e y V a l u e O f D i a g r a m O b j e c t K e y a n y T y p e z b w N T n L X > < a : K e y > < K e y > L i n k s \ & l t ; C o l u m n s \ A v e r a g e   o f   T e n u r e M o n t h s & g t ; - & l t ; M e a s u r e s \ T e n u r e M o n t h s & g t ; \ M E A S U R E < / K e y > < / a : K e y > < a : V a l u e   i : t y p e = " M e a s u r e G r i d V i e w S t a t e I D i a g r a m L i n k E n d p o i n t " / > < / a : K e y V a l u e O f D i a g r a m O b j e c t K e y a n y T y p e z b w N T n L X > < / V i e w S t a t e s > < / D i a g r a m M a n a g e r . S e r i a l i z a b l e D i a g r a m > < / A r r a y O f D i a g r a m M a n a g e r . S e r i a l i z a b l e D i a g r a m > ] ] > < / C u s t o m C o n t e n t > < / G e m i n i > 
</file>

<file path=customXml/item9.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 H R 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 H R 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 C o l u m n s \ E m p I D < / 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 C o l u m n s \ A g e < / K e y > < / a : K e y > < a : V a l u e   i : t y p e = " T a b l e W i d g e t B a s e V i e w S t a t e " / > < / a : K e y V a l u e O f D i a g r a m O b j e c t K e y a n y T y p e z b w N T n L X > < a : K e y V a l u e O f D i a g r a m O b j e c t K e y a n y T y p e z b w N T n L X > < a : K e y > < K e y > C o l u m n s \ E t h n i c G r o u p < / K e y > < / a : K e y > < a : V a l u e   i : t y p e = " T a b l e W i d g e t B a s e V i e w S t a t e " / > < / a : K e y V a l u e O f D i a g r a m O b j e c t K e y a n y T y p e z b w N T n L X > < a : K e y V a l u e O f D i a g r a m O b j e c t K e y a n y T y p e z b w N T n L X > < a : K e y > < K e y > C o l u m n s \ F P < / K e y > < / a : K e y > < a : V a l u e   i : t y p e = " T a b l e W i d g e t B a s e V i e w S t a t e " / > < / a : K e y V a l u e O f D i a g r a m O b j e c t K e y a n y T y p e z b w N T n L X > < a : K e y V a l u e O f D i a g r a m O b j e c t K e y a n y T y p e z b w N T n L X > < a : K e y > < K e y > C o l u m n s \ T e r m D a t e < / K e y > < / a : K e y > < a : V a l u e   i : t y p e = " T a b l e W i d g e t B a s e V i e w S t a t e " / > < / a : K e y V a l u e O f D i a g r a m O b j e c t K e y a n y T y p e z b w N T n L X > < a : K e y V a l u e O f D i a g r a m O b j e c t K e y a n y T y p e z b w N T n L X > < a : K e y > < K e y > C o l u m n s \ i s N e w H i r e < / K e y > < / a : K e y > < a : V a l u e   i : t y p e = " T a b l e W i d g e t B a s e V i e w S t a t e " / > < / a : K e y V a l u e O f D i a g r a m O b j e c t K e y a n y T y p e z b w N T n L X > < a : K e y V a l u e O f D i a g r a m O b j e c t K e y a n y T y p e z b w N T n L X > < a : K e y > < K e y > C o l u m n s \ B U   R e g i o n < / K e y > < / a : K e y > < a : V a l u e   i : t y p e = " T a b l e W i d g e t B a s e V i e w S t a t e " / > < / a : K e y V a l u e O f D i a g r a m O b j e c t K e y a n y T y p e z b w N T n L X > < a : K e y V a l u e O f D i a g r a m O b j e c t K e y a n y T y p e z b w N T n L X > < a : K e y > < K e y > C o l u m n s \ H i r e D a t e < / K e y > < / a : K e y > < a : V a l u e   i : t y p e = " T a b l e W i d g e t B a s e V i e w S t a t e " / > < / a : K e y V a l u e O f D i a g r a m O b j e c t K e y a n y T y p e z b w N T n L X > < a : K e y V a l u e O f D i a g r a m O b j e c t K e y a n y T y p e z b w N T n L X > < a : K e y > < K e y > C o l u m n s \ P a y T y p e < / K e y > < / a : K e y > < a : V a l u e   i : t y p e = " T a b l e W i d g e t B a s e V i e w S t a t e " / > < / a : K e y V a l u e O f D i a g r a m O b j e c t K e y a n y T y p e z b w N T n L X > < a : K e y V a l u e O f D i a g r a m O b j e c t K e y a n y T y p e z b w N T n L X > < a : K e y > < K e y > C o l u m n s \ T e r m R e a s o n < / K e y > < / a : K e y > < a : V a l u e   i : t y p e = " T a b l e W i d g e t B a s e V i e w S t a t e " / > < / a : K e y V a l u e O f D i a g r a m O b j e c t K e y a n y T y p e z b w N T n L X > < a : K e y V a l u e O f D i a g r a m O b j e c t K e y a n y T y p e z b w N T n L X > < a : K e y > < K e y > C o l u m n s \ A g e G r o u p < / K e y > < / a : K e y > < a : V a l u e   i : t y p e = " T a b l e W i d g e t B a s e V i e w S t a t e " / > < / a : K e y V a l u e O f D i a g r a m O b j e c t K e y a n y T y p e z b w N T n L X > < a : K e y V a l u e O f D i a g r a m O b j e c t K e y a n y T y p e z b w N T n L X > < a : K e y > < K e y > C o l u m n s \ T e n u r e D a y s < / K e y > < / a : K e y > < a : V a l u e   i : t y p e = " T a b l e W i d g e t B a s e V i e w S t a t e " / > < / a : K e y V a l u e O f D i a g r a m O b j e c t K e y a n y T y p e z b w N T n L X > < a : K e y V a l u e O f D i a g r a m O b j e c t K e y a n y T y p e z b w N T n L X > < a : K e y > < K e y > C o l u m n s \ T e n u r e M o n t h s < / K e y > < / a : K e y > < a : V a l u e   i : t y p e = " T a b l e W i d g e t B a s e V i e w S t a t e " / > < / a : K e y V a l u e O f D i a g r a m O b j e c t K e y a n y T y p e z b w N T n L X > < a : K e y V a l u e O f D i a g r a m O b j e c t K e y a n y T y p e z b w N T n L X > < a : K e y > < K e y > C o l u m n s \ B a d H i r e s < / K e y > < / a : K e y > < a : V a l u e   i : t y p e = " T a b l e W i d g e t B a s e V i e w S t a t e " / > < / a : K e y V a l u e O f D i a g r a m O b j e c t K e y a n y T y p e z b w N T n L X > < a : K e y V a l u e O f D i a g r a m O b j e c t K e y a n y T y p e z b w N T n L X > < a : K e y > < K e y > C o l u m n s \ D a t e   ( Y e a r ) < / K e y > < / a : K e y > < a : V a l u e   i : t y p e = " T a b l e W i d g e t B a s e V i e w S t a t e " / > < / a : K e y V a l u e O f D i a g r a m O b j e c t K e y a n y T y p e z b w N T n L X > < a : K e y V a l u e O f D i a g r a m O b j e c t K e y a n y T y p e z b w N T n L X > < a : K e y > < K e y > C o l u m n s \ D a t e   ( Q u a r t e r ) < / K e y > < / a : K e y > < a : V a l u e   i : t y p e = " T a b l e W i d g e t B a s e V i e w S t a t e " / > < / a : K e y V a l u e O f D i a g r a m O b j e c t K e y a n y T y p e z b w N T n L X > < a : K e y V a l u e O f D i a g r a m O b j e c t K e y a n y T y p e z b w N T n L X > < a : K e y > < K e y > C o l u m n s \ D a t e   ( M o n t h   I n d e x ) < / K e y > < / a : K e y > < a : V a l u e   i : t y p e = " T a b l e W i d g e t B a s e V i e w S t a t e " / > < / a : K e y V a l u e O f D i a g r a m O b j e c t K e y a n y T y p e z b w N T n L X > < a : K e y V a l u e O f D i a g r a m O b j e c t K e y a n y T y p e z b w N T n L X > < a : K e y > < K e y > C o l u m n s \ D a t e   ( M o n t h ) < / 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Props1.xml><?xml version="1.0" encoding="utf-8"?>
<ds:datastoreItem xmlns:ds="http://schemas.openxmlformats.org/officeDocument/2006/customXml" ds:itemID="{BD7886F3-C642-4188-B329-3068DA37679C}">
  <ds:schemaRefs>
    <ds:schemaRef ds:uri="http://schemas.microsoft.com/DataMashup"/>
  </ds:schemaRefs>
</ds:datastoreItem>
</file>

<file path=customXml/itemProps10.xml><?xml version="1.0" encoding="utf-8"?>
<ds:datastoreItem xmlns:ds="http://schemas.openxmlformats.org/officeDocument/2006/customXml" ds:itemID="{DB0DFADC-4460-47D3-9E83-DF2B13E1B54F}">
  <ds:schemaRefs/>
</ds:datastoreItem>
</file>

<file path=customXml/itemProps11.xml><?xml version="1.0" encoding="utf-8"?>
<ds:datastoreItem xmlns:ds="http://schemas.openxmlformats.org/officeDocument/2006/customXml" ds:itemID="{D37AF5A7-38B2-4B4E-BD70-CC27B9E9F51A}">
  <ds:schemaRefs/>
</ds:datastoreItem>
</file>

<file path=customXml/itemProps12.xml><?xml version="1.0" encoding="utf-8"?>
<ds:datastoreItem xmlns:ds="http://schemas.openxmlformats.org/officeDocument/2006/customXml" ds:itemID="{4557FBBF-90CD-498F-9864-F083B9531E84}">
  <ds:schemaRefs/>
</ds:datastoreItem>
</file>

<file path=customXml/itemProps13.xml><?xml version="1.0" encoding="utf-8"?>
<ds:datastoreItem xmlns:ds="http://schemas.openxmlformats.org/officeDocument/2006/customXml" ds:itemID="{B86EF46A-FD93-470A-9CC7-7957F61A9DC7}">
  <ds:schemaRefs/>
</ds:datastoreItem>
</file>

<file path=customXml/itemProps14.xml><?xml version="1.0" encoding="utf-8"?>
<ds:datastoreItem xmlns:ds="http://schemas.openxmlformats.org/officeDocument/2006/customXml" ds:itemID="{648D72EB-D93A-4A5D-8887-F39CEC681150}">
  <ds:schemaRefs/>
</ds:datastoreItem>
</file>

<file path=customXml/itemProps15.xml><?xml version="1.0" encoding="utf-8"?>
<ds:datastoreItem xmlns:ds="http://schemas.openxmlformats.org/officeDocument/2006/customXml" ds:itemID="{65ED06DA-FE01-48AD-BFE9-A2426CA74505}">
  <ds:schemaRefs/>
</ds:datastoreItem>
</file>

<file path=customXml/itemProps16.xml><?xml version="1.0" encoding="utf-8"?>
<ds:datastoreItem xmlns:ds="http://schemas.openxmlformats.org/officeDocument/2006/customXml" ds:itemID="{C877935A-BAF5-4CE3-9411-DB81F23492C3}">
  <ds:schemaRefs/>
</ds:datastoreItem>
</file>

<file path=customXml/itemProps17.xml><?xml version="1.0" encoding="utf-8"?>
<ds:datastoreItem xmlns:ds="http://schemas.openxmlformats.org/officeDocument/2006/customXml" ds:itemID="{CD90CB22-A664-4454-91B3-EA0364EC5B0D}">
  <ds:schemaRefs/>
</ds:datastoreItem>
</file>

<file path=customXml/itemProps18.xml><?xml version="1.0" encoding="utf-8"?>
<ds:datastoreItem xmlns:ds="http://schemas.openxmlformats.org/officeDocument/2006/customXml" ds:itemID="{2A77702B-1429-45C3-85BC-DE8042E1AB6A}">
  <ds:schemaRefs/>
</ds:datastoreItem>
</file>

<file path=customXml/itemProps19.xml><?xml version="1.0" encoding="utf-8"?>
<ds:datastoreItem xmlns:ds="http://schemas.openxmlformats.org/officeDocument/2006/customXml" ds:itemID="{31D871FA-EF11-4BA2-930E-82B99DFA30C3}">
  <ds:schemaRefs/>
</ds:datastoreItem>
</file>

<file path=customXml/itemProps2.xml><?xml version="1.0" encoding="utf-8"?>
<ds:datastoreItem xmlns:ds="http://schemas.openxmlformats.org/officeDocument/2006/customXml" ds:itemID="{59034D7D-4BD4-4985-96AA-DD470939678F}">
  <ds:schemaRefs/>
</ds:datastoreItem>
</file>

<file path=customXml/itemProps20.xml><?xml version="1.0" encoding="utf-8"?>
<ds:datastoreItem xmlns:ds="http://schemas.openxmlformats.org/officeDocument/2006/customXml" ds:itemID="{EC5CA371-A5D8-42F5-9983-42E16A954358}">
  <ds:schemaRefs/>
</ds:datastoreItem>
</file>

<file path=customXml/itemProps21.xml><?xml version="1.0" encoding="utf-8"?>
<ds:datastoreItem xmlns:ds="http://schemas.openxmlformats.org/officeDocument/2006/customXml" ds:itemID="{B8934453-40CB-448A-85DB-B18130132606}">
  <ds:schemaRefs/>
</ds:datastoreItem>
</file>

<file path=customXml/itemProps22.xml><?xml version="1.0" encoding="utf-8"?>
<ds:datastoreItem xmlns:ds="http://schemas.openxmlformats.org/officeDocument/2006/customXml" ds:itemID="{6F3EE9A8-D2CF-4B39-BCE0-189B4B516CAD}">
  <ds:schemaRefs/>
</ds:datastoreItem>
</file>

<file path=customXml/itemProps23.xml><?xml version="1.0" encoding="utf-8"?>
<ds:datastoreItem xmlns:ds="http://schemas.openxmlformats.org/officeDocument/2006/customXml" ds:itemID="{DAAA56F4-172E-408E-BC22-57048466350C}">
  <ds:schemaRefs/>
</ds:datastoreItem>
</file>

<file path=customXml/itemProps24.xml><?xml version="1.0" encoding="utf-8"?>
<ds:datastoreItem xmlns:ds="http://schemas.openxmlformats.org/officeDocument/2006/customXml" ds:itemID="{CBE3B0F6-0D68-4862-8523-C49B8E546CE5}">
  <ds:schemaRefs/>
</ds:datastoreItem>
</file>

<file path=customXml/itemProps25.xml><?xml version="1.0" encoding="utf-8"?>
<ds:datastoreItem xmlns:ds="http://schemas.openxmlformats.org/officeDocument/2006/customXml" ds:itemID="{C96D9931-C17B-48B7-8597-255DDE3BD5C1}">
  <ds:schemaRefs/>
</ds:datastoreItem>
</file>

<file path=customXml/itemProps26.xml><?xml version="1.0" encoding="utf-8"?>
<ds:datastoreItem xmlns:ds="http://schemas.openxmlformats.org/officeDocument/2006/customXml" ds:itemID="{0483701A-8BF7-4680-A244-DE45C4DAFE55}">
  <ds:schemaRefs/>
</ds:datastoreItem>
</file>

<file path=customXml/itemProps27.xml><?xml version="1.0" encoding="utf-8"?>
<ds:datastoreItem xmlns:ds="http://schemas.openxmlformats.org/officeDocument/2006/customXml" ds:itemID="{C568B4E0-1C84-4925-8696-0E10AD480DD0}">
  <ds:schemaRefs/>
</ds:datastoreItem>
</file>

<file path=customXml/itemProps28.xml><?xml version="1.0" encoding="utf-8"?>
<ds:datastoreItem xmlns:ds="http://schemas.openxmlformats.org/officeDocument/2006/customXml" ds:itemID="{C2957869-D23F-4156-AE97-9314E69A8456}">
  <ds:schemaRefs/>
</ds:datastoreItem>
</file>

<file path=customXml/itemProps3.xml><?xml version="1.0" encoding="utf-8"?>
<ds:datastoreItem xmlns:ds="http://schemas.openxmlformats.org/officeDocument/2006/customXml" ds:itemID="{6D7A9989-EF34-4351-A927-05BEDE8FBB7A}">
  <ds:schemaRefs/>
</ds:datastoreItem>
</file>

<file path=customXml/itemProps4.xml><?xml version="1.0" encoding="utf-8"?>
<ds:datastoreItem xmlns:ds="http://schemas.openxmlformats.org/officeDocument/2006/customXml" ds:itemID="{9A197056-CD3B-45DD-8680-0485E52C12B5}">
  <ds:schemaRefs/>
</ds:datastoreItem>
</file>

<file path=customXml/itemProps5.xml><?xml version="1.0" encoding="utf-8"?>
<ds:datastoreItem xmlns:ds="http://schemas.openxmlformats.org/officeDocument/2006/customXml" ds:itemID="{ED8FBFFE-152A-442D-93AC-551B240CDAE3}">
  <ds:schemaRefs/>
</ds:datastoreItem>
</file>

<file path=customXml/itemProps6.xml><?xml version="1.0" encoding="utf-8"?>
<ds:datastoreItem xmlns:ds="http://schemas.openxmlformats.org/officeDocument/2006/customXml" ds:itemID="{7F4DEA86-9D02-49F5-8EA9-0094379527F5}">
  <ds:schemaRefs/>
</ds:datastoreItem>
</file>

<file path=customXml/itemProps7.xml><?xml version="1.0" encoding="utf-8"?>
<ds:datastoreItem xmlns:ds="http://schemas.openxmlformats.org/officeDocument/2006/customXml" ds:itemID="{1F91750B-3A66-4A51-AA18-D9E5683CC344}">
  <ds:schemaRefs/>
</ds:datastoreItem>
</file>

<file path=customXml/itemProps8.xml><?xml version="1.0" encoding="utf-8"?>
<ds:datastoreItem xmlns:ds="http://schemas.openxmlformats.org/officeDocument/2006/customXml" ds:itemID="{CADB10E2-614C-4510-A58C-A6D626F5A529}">
  <ds:schemaRefs/>
</ds:datastoreItem>
</file>

<file path=customXml/itemProps9.xml><?xml version="1.0" encoding="utf-8"?>
<ds:datastoreItem xmlns:ds="http://schemas.openxmlformats.org/officeDocument/2006/customXml" ds:itemID="{BA64F30B-444E-4DEA-96C1-06415226AC1B}">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Dashborad</vt:lpstr>
      <vt:lpstr>Headlines</vt:lpstr>
      <vt:lpstr>Ethnic Group</vt:lpstr>
      <vt:lpstr>Tenure</vt:lpstr>
      <vt:lpstr>Term Region</vt:lpstr>
      <vt:lpstr>Separation</vt:lpstr>
      <vt:lpstr>Region</vt:lpstr>
      <vt:lpstr>Emp COunt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Md Sufiyan</dc:creator>
  <cp:lastModifiedBy>Md Sufiyan</cp:lastModifiedBy>
  <dcterms:created xsi:type="dcterms:W3CDTF">2024-05-18T14:14:48Z</dcterms:created>
  <dcterms:modified xsi:type="dcterms:W3CDTF">2024-05-19T15:17:36Z</dcterms:modified>
</cp:coreProperties>
</file>