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9200" windowHeight="73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7" i="1" l="1"/>
  <c r="O17" i="1"/>
  <c r="R17" i="1" s="1"/>
  <c r="Q16" i="1"/>
  <c r="O16" i="1"/>
  <c r="R16" i="1" s="1"/>
  <c r="Q15" i="1"/>
  <c r="O15" i="1"/>
  <c r="R15" i="1" s="1"/>
  <c r="Q14" i="1"/>
  <c r="O14" i="1"/>
  <c r="R14" i="1" s="1"/>
  <c r="Q13" i="1"/>
  <c r="O13" i="1"/>
  <c r="R13" i="1" s="1"/>
  <c r="Q12" i="1"/>
  <c r="O12" i="1"/>
  <c r="R12" i="1" s="1"/>
  <c r="L14" i="2"/>
  <c r="L13" i="2"/>
  <c r="L12" i="2"/>
  <c r="L11" i="2"/>
  <c r="L10" i="2"/>
  <c r="L9" i="2"/>
  <c r="K14" i="2"/>
  <c r="J14" i="2"/>
  <c r="J13" i="2"/>
  <c r="J12" i="2"/>
  <c r="J11" i="2"/>
  <c r="J10" i="2"/>
  <c r="J9" i="2"/>
  <c r="H14" i="2"/>
  <c r="H12" i="2"/>
  <c r="K12" i="2" s="1"/>
  <c r="H13" i="2"/>
  <c r="K13" i="2" s="1"/>
  <c r="H11" i="2"/>
  <c r="K11" i="2" s="1"/>
  <c r="H10" i="2"/>
  <c r="K10" i="2" s="1"/>
  <c r="H9" i="2"/>
  <c r="K9" i="2" s="1"/>
  <c r="S15" i="1" l="1"/>
  <c r="S14" i="1"/>
  <c r="S13" i="1"/>
  <c r="S17" i="1"/>
  <c r="S12" i="1"/>
  <c r="S16" i="1"/>
</calcChain>
</file>

<file path=xl/sharedStrings.xml><?xml version="1.0" encoding="utf-8"?>
<sst xmlns="http://schemas.openxmlformats.org/spreadsheetml/2006/main" count="58" uniqueCount="32">
  <si>
    <t>Material</t>
  </si>
  <si>
    <t>Cement</t>
  </si>
  <si>
    <t>Sylhet sand</t>
  </si>
  <si>
    <t>3/4" Stone Chips</t>
  </si>
  <si>
    <t>1/2" Stone Chips</t>
  </si>
  <si>
    <t>Water</t>
  </si>
  <si>
    <t>Admixture</t>
  </si>
  <si>
    <t>2000 psi</t>
  </si>
  <si>
    <t>2500 psi</t>
  </si>
  <si>
    <t>3000 psi</t>
  </si>
  <si>
    <t>3500 psi</t>
  </si>
  <si>
    <t>4000 psi</t>
  </si>
  <si>
    <t>4500 psi</t>
  </si>
  <si>
    <t>5000 psi</t>
  </si>
  <si>
    <t>5500 psi</t>
  </si>
  <si>
    <r>
      <t>150</t>
    </r>
    <r>
      <rPr>
        <b/>
        <sz val="10"/>
        <color theme="1"/>
        <rFont val="Calibri"/>
        <family val="2"/>
      </rPr>
      <t>±10</t>
    </r>
  </si>
  <si>
    <t>155±10</t>
  </si>
  <si>
    <t>160±10</t>
  </si>
  <si>
    <t>165±10</t>
  </si>
  <si>
    <t>2.24/2.88</t>
  </si>
  <si>
    <t>2.30/2.96</t>
  </si>
  <si>
    <t>2.44/3.15</t>
  </si>
  <si>
    <t>2.72/2.5</t>
  </si>
  <si>
    <t>REQUIRED STRENGTH =</t>
  </si>
  <si>
    <t>TRUCK CAPACITY =</t>
  </si>
  <si>
    <t>Meter cube</t>
  </si>
  <si>
    <t>Psi</t>
  </si>
  <si>
    <t>Quantity (KG)</t>
  </si>
  <si>
    <t>5 M</t>
  </si>
  <si>
    <t>6 M</t>
  </si>
  <si>
    <t>7 M</t>
  </si>
  <si>
    <t>KARIM ASPHALT &amp; READY MIX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</si>
</sst>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2060"/>
      <name val="Times New Roman"/>
      <family val="1"/>
    </font>
    <font>
      <b/>
      <sz val="11"/>
      <color theme="1" tint="4.9989318521683403E-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0" fillId="3" borderId="0" xfId="0" applyFill="1"/>
    <xf numFmtId="0" fontId="1" fillId="6" borderId="3" xfId="0" applyFont="1" applyFill="1" applyBorder="1" applyAlignment="1"/>
    <xf numFmtId="0" fontId="1" fillId="6" borderId="0" xfId="0" applyFont="1" applyFill="1" applyBorder="1" applyAlignment="1"/>
    <xf numFmtId="0" fontId="1" fillId="3" borderId="3" xfId="0" applyFont="1" applyFill="1" applyBorder="1" applyAlignment="1"/>
    <xf numFmtId="0" fontId="1" fillId="3" borderId="0" xfId="0" applyFont="1" applyFill="1" applyBorder="1" applyAlignment="1"/>
    <xf numFmtId="0" fontId="0" fillId="6" borderId="0" xfId="0" applyFill="1"/>
    <xf numFmtId="0" fontId="1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1" fillId="6" borderId="1" xfId="0" applyFont="1" applyFill="1" applyBorder="1"/>
    <xf numFmtId="0" fontId="1" fillId="6" borderId="5" xfId="0" applyFont="1" applyFill="1" applyBorder="1"/>
    <xf numFmtId="0" fontId="1" fillId="6" borderId="4" xfId="0" applyFont="1" applyFill="1" applyBorder="1" applyAlignment="1"/>
    <xf numFmtId="0" fontId="1" fillId="6" borderId="1" xfId="0" applyFont="1" applyFill="1" applyBorder="1" applyAlignment="1"/>
    <xf numFmtId="0" fontId="0" fillId="6" borderId="5" xfId="0" applyFill="1" applyBorder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0" fillId="3" borderId="9" xfId="0" applyFill="1" applyBorder="1"/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5" fillId="6" borderId="4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6"/>
  <sheetViews>
    <sheetView tabSelected="1" topLeftCell="A12" workbookViewId="0">
      <selection activeCell="B33" sqref="B33"/>
    </sheetView>
  </sheetViews>
  <sheetFormatPr defaultRowHeight="14.5" x14ac:dyDescent="0.35"/>
  <cols>
    <col min="15" max="15" width="9.1796875" customWidth="1"/>
  </cols>
  <sheetData>
    <row r="4" spans="2:20" x14ac:dyDescent="0.35">
      <c r="N4" s="1"/>
    </row>
    <row r="6" spans="2:20" x14ac:dyDescent="0.35"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2:20" ht="15" thickBot="1" x14ac:dyDescent="0.4"/>
    <row r="8" spans="2:20" ht="15" thickBot="1" x14ac:dyDescent="0.4">
      <c r="B8" s="48"/>
      <c r="C8" s="49"/>
      <c r="D8" s="20"/>
      <c r="E8" s="20"/>
      <c r="F8" s="20"/>
      <c r="G8" s="20"/>
      <c r="H8" s="20"/>
      <c r="I8" s="20"/>
      <c r="J8" s="20"/>
      <c r="K8" s="21"/>
      <c r="M8" s="34" t="s">
        <v>23</v>
      </c>
      <c r="N8" s="35"/>
      <c r="O8" s="35"/>
      <c r="P8" s="15">
        <v>5500</v>
      </c>
      <c r="Q8" s="22" t="s">
        <v>26</v>
      </c>
      <c r="R8" s="23"/>
      <c r="S8" s="24"/>
    </row>
    <row r="9" spans="2:20" ht="15" thickBot="1" x14ac:dyDescent="0.4">
      <c r="B9" s="47"/>
      <c r="C9" s="42"/>
      <c r="D9" s="28"/>
      <c r="E9" s="28"/>
      <c r="F9" s="28"/>
      <c r="G9" s="28"/>
      <c r="H9" s="28"/>
      <c r="I9" s="28"/>
      <c r="J9" s="28"/>
      <c r="K9" s="29"/>
      <c r="M9" s="36" t="s">
        <v>24</v>
      </c>
      <c r="N9" s="37"/>
      <c r="O9" s="37"/>
      <c r="P9" s="14">
        <v>7</v>
      </c>
      <c r="Q9" s="25" t="s">
        <v>25</v>
      </c>
      <c r="R9" s="26"/>
      <c r="S9" s="27"/>
    </row>
    <row r="10" spans="2:20" ht="15" thickBot="1" x14ac:dyDescent="0.4">
      <c r="B10" s="47"/>
      <c r="C10" s="42"/>
      <c r="D10" s="28"/>
      <c r="E10" s="28"/>
      <c r="F10" s="28"/>
      <c r="G10" s="28"/>
      <c r="H10" s="28"/>
      <c r="I10" s="28"/>
      <c r="J10" s="28"/>
      <c r="K10" s="29"/>
    </row>
    <row r="11" spans="2:20" ht="15" thickBot="1" x14ac:dyDescent="0.4">
      <c r="B11" s="47"/>
      <c r="C11" s="42"/>
      <c r="D11" s="28"/>
      <c r="E11" s="28"/>
      <c r="F11" s="28"/>
      <c r="G11" s="28"/>
      <c r="H11" s="28"/>
      <c r="I11" s="28"/>
      <c r="J11" s="28"/>
      <c r="K11" s="29"/>
      <c r="M11" s="38" t="s">
        <v>0</v>
      </c>
      <c r="N11" s="38"/>
      <c r="O11" s="38" t="s">
        <v>27</v>
      </c>
      <c r="P11" s="39"/>
      <c r="Q11" s="9" t="s">
        <v>28</v>
      </c>
      <c r="R11" s="9" t="s">
        <v>29</v>
      </c>
      <c r="S11" s="9" t="s">
        <v>30</v>
      </c>
    </row>
    <row r="12" spans="2:20" ht="15" thickBot="1" x14ac:dyDescent="0.4">
      <c r="B12" s="47"/>
      <c r="C12" s="42"/>
      <c r="D12" s="28"/>
      <c r="E12" s="28"/>
      <c r="F12" s="28"/>
      <c r="G12" s="28"/>
      <c r="H12" s="28"/>
      <c r="I12" s="28"/>
      <c r="J12" s="28"/>
      <c r="K12" s="29"/>
      <c r="M12" s="40" t="s">
        <v>1</v>
      </c>
      <c r="N12" s="40"/>
      <c r="O12" s="41">
        <f>IF(P8=2000,254,IF(P8=2500,270,IF(P8=3000,324,IF(P8=3500,360,IF(P8=4000,400,IF(P8=4500,420,IF(P8=5000,440,IF(P8=5500,480))))))))</f>
        <v>480</v>
      </c>
      <c r="P12" s="41"/>
      <c r="Q12" s="10" t="b">
        <f>IF(P9=5,O12*5)</f>
        <v>0</v>
      </c>
      <c r="R12" s="10" t="b">
        <f>IF(P9=6,6*O12)</f>
        <v>0</v>
      </c>
      <c r="S12" s="10">
        <f>IF(P9=7,7*O12)</f>
        <v>3360</v>
      </c>
    </row>
    <row r="13" spans="2:20" ht="15" thickBot="1" x14ac:dyDescent="0.4">
      <c r="B13" s="47"/>
      <c r="C13" s="42"/>
      <c r="D13" s="28"/>
      <c r="E13" s="28"/>
      <c r="F13" s="28"/>
      <c r="G13" s="28"/>
      <c r="H13" s="28"/>
      <c r="I13" s="28"/>
      <c r="J13" s="28"/>
      <c r="K13" s="29"/>
      <c r="M13" s="53" t="s">
        <v>2</v>
      </c>
      <c r="N13" s="53"/>
      <c r="O13" s="41">
        <f>IF(P8=2000,780,IF(P8=2500,760,IF(P8=3000,692,IF(P8=3500,670,IF(P8=4000,670,IF(P8=4500,640,IF(P8=5000,662,IF(P8=5500,612))))))))</f>
        <v>612</v>
      </c>
      <c r="P13" s="41"/>
      <c r="Q13" s="10" t="b">
        <f>IF(P9=5,O13*5)</f>
        <v>0</v>
      </c>
      <c r="R13" s="10" t="b">
        <f>IF(P9=6,6*O13)</f>
        <v>0</v>
      </c>
      <c r="S13" s="10">
        <f>IF(P9=7,7*O13)</f>
        <v>4284</v>
      </c>
      <c r="T13" s="18"/>
    </row>
    <row r="14" spans="2:20" ht="15" thickBot="1" x14ac:dyDescent="0.4">
      <c r="B14" s="51"/>
      <c r="C14" s="52"/>
      <c r="D14" s="30"/>
      <c r="E14" s="30"/>
      <c r="F14" s="30"/>
      <c r="G14" s="30"/>
      <c r="H14" s="30"/>
      <c r="I14" s="30"/>
      <c r="J14" s="30"/>
      <c r="K14" s="31"/>
      <c r="M14" s="44" t="s">
        <v>3</v>
      </c>
      <c r="N14" s="44"/>
      <c r="O14" s="41">
        <f>IF(P8=2000,1150,IF(P8=2500,1150,IF(P8=3000,678,IF(P8=3500,735,IF(P8=4000,722,IF(P8=4500,722,IF(P8=5000,715,IF(P8=5500,689))))))))</f>
        <v>689</v>
      </c>
      <c r="P14" s="41"/>
      <c r="Q14" s="10" t="b">
        <f>IF(P9=5,5*O14)</f>
        <v>0</v>
      </c>
      <c r="R14" s="10" t="b">
        <f>IF(P9=6,6*O14)</f>
        <v>0</v>
      </c>
      <c r="S14" s="10">
        <f>IF(P9=7,7*O14)</f>
        <v>4823</v>
      </c>
      <c r="T14" s="16"/>
    </row>
    <row r="15" spans="2:20" ht="15" thickBot="1" x14ac:dyDescent="0.4">
      <c r="M15" s="44" t="s">
        <v>4</v>
      </c>
      <c r="N15" s="44"/>
      <c r="O15" s="41">
        <f>IF(P8=2000,0,IF(P8=2500,0,IF(P8=3000,452,IF(P8=3500,395,IF(P8=4000,388,IF(P8=4500,388,IF(P8=5000,385,IF(P8=5500,371))))))))</f>
        <v>371</v>
      </c>
      <c r="P15" s="41"/>
      <c r="Q15" s="10" t="b">
        <f>IF(P9=5,5*O15)</f>
        <v>0</v>
      </c>
      <c r="R15" s="10" t="b">
        <f>IF(P9=6,6*O15)</f>
        <v>0</v>
      </c>
      <c r="S15" s="10">
        <f>IF(P9=7,7*O16)</f>
        <v>1176</v>
      </c>
      <c r="T15" s="16"/>
    </row>
    <row r="16" spans="2:20" ht="15" thickBot="1" x14ac:dyDescent="0.4">
      <c r="M16" s="45" t="s">
        <v>5</v>
      </c>
      <c r="N16" s="45"/>
      <c r="O16" s="41">
        <f>IF(P8=2000,140,IF(P8=2500,140,IF(P8=3000,140,IF(P8=3500,155,IF(P8=4000,160,IF(P8=4500,160,IF(P8=5000,167,IF(P8=5500,168))))))))</f>
        <v>168</v>
      </c>
      <c r="P16" s="41"/>
      <c r="Q16" s="10" t="b">
        <f>IF(P9=5,5*O16)</f>
        <v>0</v>
      </c>
      <c r="R16" s="10" t="b">
        <f>IF(P9=6,6*O16)</f>
        <v>0</v>
      </c>
      <c r="S16" s="10">
        <f>IF(P9=7,7*O16)</f>
        <v>1176</v>
      </c>
      <c r="T16" s="17"/>
    </row>
    <row r="17" spans="2:20" ht="15" thickBot="1" x14ac:dyDescent="0.4">
      <c r="M17" s="46" t="s">
        <v>6</v>
      </c>
      <c r="N17" s="46"/>
      <c r="O17" s="41">
        <f>IF(P8=2000,2.03,IF(P8=2500,2.16,IF(P8=3000,2.59,IF(P8=3500,2.88,IF(P8=4000,3.2,IF(P8=4500,3.36,IF(P8=5000,3.52,IF(P8=5500,3.84))))))))</f>
        <v>3.84</v>
      </c>
      <c r="P17" s="41"/>
      <c r="Q17" s="10" t="b">
        <f>IF(P9=5,5*O17)</f>
        <v>0</v>
      </c>
      <c r="R17" s="10" t="b">
        <f>IF(P9=6,6*O17)</f>
        <v>0</v>
      </c>
      <c r="S17" s="10">
        <f>IF(P9=7,7*O17)</f>
        <v>26.88</v>
      </c>
      <c r="T17" s="19"/>
    </row>
    <row r="18" spans="2:20" x14ac:dyDescent="0.35">
      <c r="B18" s="50" t="s">
        <v>31</v>
      </c>
      <c r="C18" s="50"/>
      <c r="D18" s="50"/>
      <c r="E18" s="50"/>
      <c r="F18" s="50"/>
      <c r="G18" s="50"/>
      <c r="H18" s="50"/>
      <c r="I18" s="50"/>
      <c r="J18" s="50"/>
      <c r="K18" s="50"/>
      <c r="N18" s="42"/>
      <c r="O18" s="42"/>
      <c r="P18" s="43"/>
      <c r="Q18" s="43"/>
      <c r="R18" s="19"/>
      <c r="S18" s="19"/>
      <c r="T18" s="19"/>
    </row>
    <row r="19" spans="2:20" ht="15" thickBot="1" x14ac:dyDescent="0.4">
      <c r="N19" s="42"/>
      <c r="O19" s="42"/>
      <c r="P19" s="43"/>
      <c r="Q19" s="43"/>
      <c r="R19" s="19"/>
      <c r="S19" s="19"/>
      <c r="T19" s="19"/>
    </row>
    <row r="20" spans="2:20" x14ac:dyDescent="0.35">
      <c r="B20" s="48" t="s">
        <v>0</v>
      </c>
      <c r="C20" s="49"/>
      <c r="D20" s="20" t="s">
        <v>7</v>
      </c>
      <c r="E20" s="20" t="s">
        <v>8</v>
      </c>
      <c r="F20" s="20" t="s">
        <v>9</v>
      </c>
      <c r="G20" s="20" t="s">
        <v>10</v>
      </c>
      <c r="H20" s="20" t="s">
        <v>11</v>
      </c>
      <c r="I20" s="20" t="s">
        <v>12</v>
      </c>
      <c r="J20" s="20" t="s">
        <v>13</v>
      </c>
      <c r="K20" s="21" t="s">
        <v>14</v>
      </c>
      <c r="N20" s="42"/>
      <c r="O20" s="42"/>
      <c r="P20" s="43"/>
      <c r="Q20" s="43"/>
      <c r="R20" s="19"/>
      <c r="S20" s="19"/>
      <c r="T20" s="19"/>
    </row>
    <row r="21" spans="2:20" x14ac:dyDescent="0.35">
      <c r="B21" s="47" t="s">
        <v>1</v>
      </c>
      <c r="C21" s="42"/>
      <c r="D21" s="28">
        <v>270</v>
      </c>
      <c r="E21" s="28">
        <v>320</v>
      </c>
      <c r="F21" s="28">
        <v>330</v>
      </c>
      <c r="G21" s="28">
        <v>350</v>
      </c>
      <c r="H21" s="28">
        <v>390</v>
      </c>
      <c r="I21" s="28">
        <v>420</v>
      </c>
      <c r="J21" s="28">
        <v>440</v>
      </c>
      <c r="K21" s="29">
        <v>465</v>
      </c>
      <c r="N21" s="42"/>
      <c r="O21" s="42"/>
      <c r="P21" s="43"/>
      <c r="Q21" s="43"/>
      <c r="R21" s="19"/>
      <c r="S21" s="19"/>
      <c r="T21" s="19"/>
    </row>
    <row r="22" spans="2:20" x14ac:dyDescent="0.35">
      <c r="B22" s="47" t="s">
        <v>2</v>
      </c>
      <c r="C22" s="42"/>
      <c r="D22" s="28">
        <v>750</v>
      </c>
      <c r="E22" s="28">
        <v>720</v>
      </c>
      <c r="F22" s="28">
        <v>720</v>
      </c>
      <c r="G22" s="28">
        <v>700</v>
      </c>
      <c r="H22" s="28">
        <v>690</v>
      </c>
      <c r="I22" s="28">
        <v>670</v>
      </c>
      <c r="J22" s="28">
        <v>660</v>
      </c>
      <c r="K22" s="29">
        <v>650</v>
      </c>
      <c r="N22" s="42"/>
      <c r="O22" s="42"/>
      <c r="P22" s="43"/>
      <c r="Q22" s="43"/>
      <c r="R22" s="19"/>
      <c r="S22" s="19"/>
      <c r="T22" s="19"/>
    </row>
    <row r="23" spans="2:20" x14ac:dyDescent="0.35">
      <c r="B23" s="47" t="s">
        <v>3</v>
      </c>
      <c r="C23" s="42"/>
      <c r="D23" s="28">
        <v>1130</v>
      </c>
      <c r="E23" s="28">
        <v>710</v>
      </c>
      <c r="F23" s="28">
        <v>710</v>
      </c>
      <c r="G23" s="28">
        <v>710</v>
      </c>
      <c r="H23" s="28">
        <v>710</v>
      </c>
      <c r="I23" s="28">
        <v>710</v>
      </c>
      <c r="J23" s="28">
        <v>710</v>
      </c>
      <c r="K23" s="29">
        <v>705</v>
      </c>
    </row>
    <row r="24" spans="2:20" x14ac:dyDescent="0.35">
      <c r="B24" s="47" t="s">
        <v>4</v>
      </c>
      <c r="C24" s="42"/>
      <c r="D24" s="28"/>
      <c r="E24" s="28">
        <v>390</v>
      </c>
      <c r="F24" s="28">
        <v>390</v>
      </c>
      <c r="G24" s="28">
        <v>390</v>
      </c>
      <c r="H24" s="28">
        <v>390</v>
      </c>
      <c r="I24" s="28">
        <v>385</v>
      </c>
      <c r="J24" s="28">
        <v>380</v>
      </c>
      <c r="K24" s="29">
        <v>375</v>
      </c>
    </row>
    <row r="25" spans="2:20" x14ac:dyDescent="0.35">
      <c r="B25" s="47" t="s">
        <v>5</v>
      </c>
      <c r="C25" s="42"/>
      <c r="D25" s="28" t="s">
        <v>15</v>
      </c>
      <c r="E25" s="28" t="s">
        <v>16</v>
      </c>
      <c r="F25" s="28" t="s">
        <v>17</v>
      </c>
      <c r="G25" s="28" t="s">
        <v>18</v>
      </c>
      <c r="H25" s="28" t="s">
        <v>17</v>
      </c>
      <c r="I25" s="28" t="s">
        <v>17</v>
      </c>
      <c r="J25" s="28" t="s">
        <v>16</v>
      </c>
      <c r="K25" s="29" t="s">
        <v>17</v>
      </c>
    </row>
    <row r="26" spans="2:20" ht="15" thickBot="1" x14ac:dyDescent="0.4">
      <c r="B26" s="32" t="s">
        <v>6</v>
      </c>
      <c r="C26" s="33"/>
      <c r="D26" s="30">
        <v>2.16</v>
      </c>
      <c r="E26" s="30" t="s">
        <v>19</v>
      </c>
      <c r="F26" s="30" t="s">
        <v>20</v>
      </c>
      <c r="G26" s="30" t="s">
        <v>21</v>
      </c>
      <c r="H26" s="30" t="s">
        <v>22</v>
      </c>
      <c r="I26" s="30">
        <v>2.94</v>
      </c>
      <c r="J26" s="30">
        <v>3.2</v>
      </c>
      <c r="K26" s="31">
        <v>3.72</v>
      </c>
    </row>
  </sheetData>
  <mergeCells count="41">
    <mergeCell ref="M13:N13"/>
    <mergeCell ref="O13:P13"/>
    <mergeCell ref="M14:N14"/>
    <mergeCell ref="O14:P14"/>
    <mergeCell ref="N18:O18"/>
    <mergeCell ref="P18:Q18"/>
    <mergeCell ref="B20:C20"/>
    <mergeCell ref="B6:K6"/>
    <mergeCell ref="B8:C8"/>
    <mergeCell ref="B9:C9"/>
    <mergeCell ref="B10:C10"/>
    <mergeCell ref="B11:C11"/>
    <mergeCell ref="B12:C12"/>
    <mergeCell ref="B13:C13"/>
    <mergeCell ref="B14:C14"/>
    <mergeCell ref="B18:K18"/>
    <mergeCell ref="B24:C24"/>
    <mergeCell ref="B25:C25"/>
    <mergeCell ref="N21:O21"/>
    <mergeCell ref="P21:Q21"/>
    <mergeCell ref="N22:O22"/>
    <mergeCell ref="P22:Q22"/>
    <mergeCell ref="B21:C21"/>
    <mergeCell ref="B22:C22"/>
    <mergeCell ref="B23:C23"/>
    <mergeCell ref="N19:O19"/>
    <mergeCell ref="P19:Q19"/>
    <mergeCell ref="N20:O20"/>
    <mergeCell ref="P20:Q20"/>
    <mergeCell ref="M15:N15"/>
    <mergeCell ref="O15:P15"/>
    <mergeCell ref="M16:N16"/>
    <mergeCell ref="O16:P16"/>
    <mergeCell ref="M17:N17"/>
    <mergeCell ref="O17:P17"/>
    <mergeCell ref="M8:O8"/>
    <mergeCell ref="M9:O9"/>
    <mergeCell ref="M11:N11"/>
    <mergeCell ref="O11:P11"/>
    <mergeCell ref="M12:N12"/>
    <mergeCell ref="O12:P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4"/>
  <sheetViews>
    <sheetView workbookViewId="0">
      <selection activeCell="F5" sqref="F5:L14"/>
    </sheetView>
  </sheetViews>
  <sheetFormatPr defaultRowHeight="14.5" x14ac:dyDescent="0.35"/>
  <sheetData>
    <row r="2" spans="4:13" x14ac:dyDescent="0.35">
      <c r="D2" s="13"/>
      <c r="E2" s="12"/>
      <c r="F2" s="56"/>
      <c r="G2" s="56"/>
      <c r="H2" s="56"/>
      <c r="I2" s="56"/>
      <c r="J2" s="56"/>
      <c r="K2" s="56"/>
      <c r="L2" s="56"/>
      <c r="M2" s="12"/>
    </row>
    <row r="3" spans="4:13" x14ac:dyDescent="0.35">
      <c r="F3" s="11"/>
    </row>
    <row r="4" spans="4:13" ht="15" thickBot="1" x14ac:dyDescent="0.4"/>
    <row r="5" spans="4:13" ht="15" thickBot="1" x14ac:dyDescent="0.4">
      <c r="F5" s="54" t="s">
        <v>23</v>
      </c>
      <c r="G5" s="54"/>
      <c r="H5" s="54"/>
      <c r="I5" s="15">
        <v>5000</v>
      </c>
      <c r="J5" s="4" t="s">
        <v>26</v>
      </c>
      <c r="K5" s="5"/>
      <c r="L5" s="8"/>
    </row>
    <row r="6" spans="4:13" ht="15" thickBot="1" x14ac:dyDescent="0.4">
      <c r="D6" s="2"/>
      <c r="F6" s="55" t="s">
        <v>24</v>
      </c>
      <c r="G6" s="55"/>
      <c r="H6" s="55"/>
      <c r="I6" s="14">
        <v>6</v>
      </c>
      <c r="J6" s="6" t="s">
        <v>25</v>
      </c>
      <c r="K6" s="7"/>
      <c r="L6" s="3"/>
    </row>
    <row r="7" spans="4:13" ht="15" thickBot="1" x14ac:dyDescent="0.4"/>
    <row r="8" spans="4:13" ht="15" thickBot="1" x14ac:dyDescent="0.4">
      <c r="F8" s="38" t="s">
        <v>0</v>
      </c>
      <c r="G8" s="38"/>
      <c r="H8" s="38" t="s">
        <v>27</v>
      </c>
      <c r="I8" s="39"/>
      <c r="J8" s="9" t="s">
        <v>28</v>
      </c>
      <c r="K8" s="9" t="s">
        <v>29</v>
      </c>
      <c r="L8" s="9" t="s">
        <v>30</v>
      </c>
    </row>
    <row r="9" spans="4:13" ht="15" thickBot="1" x14ac:dyDescent="0.4">
      <c r="F9" s="40" t="s">
        <v>1</v>
      </c>
      <c r="G9" s="40"/>
      <c r="H9" s="41">
        <f>IF(I5=2000,254,IF(I5=2500,270,IF(I5=3000,324,IF(I5=3500,360,IF(I5=4000,400,IF(I5=4500,420,IF(I5=5000,440,IF(I5=5500,480))))))))</f>
        <v>440</v>
      </c>
      <c r="I9" s="41"/>
      <c r="J9" s="10" t="b">
        <f>IF(I6=5,H9*5)</f>
        <v>0</v>
      </c>
      <c r="K9" s="10">
        <f>IF(I6=6,6*H9)</f>
        <v>2640</v>
      </c>
      <c r="L9" s="10" t="b">
        <f>IF(I6=7,7*H9)</f>
        <v>0</v>
      </c>
    </row>
    <row r="10" spans="4:13" ht="15" thickBot="1" x14ac:dyDescent="0.4">
      <c r="F10" s="53" t="s">
        <v>2</v>
      </c>
      <c r="G10" s="53"/>
      <c r="H10" s="41">
        <f>IF(I5=2000,780,IF(I5=2500,760,IF(I5=3000,692,IF(I5=3500,670,IF(I5=4000,670,IF(I5=4500,640,IF(I5=5000,662,IF(I5=5500,612))))))))</f>
        <v>662</v>
      </c>
      <c r="I10" s="41"/>
      <c r="J10" s="10" t="b">
        <f>IF(I6=5,H10*5)</f>
        <v>0</v>
      </c>
      <c r="K10" s="10">
        <f>IF(I6=6,6*H10)</f>
        <v>3972</v>
      </c>
      <c r="L10" s="10" t="b">
        <f>IF(I6=7,7*H10)</f>
        <v>0</v>
      </c>
    </row>
    <row r="11" spans="4:13" ht="15" thickBot="1" x14ac:dyDescent="0.4">
      <c r="F11" s="44" t="s">
        <v>3</v>
      </c>
      <c r="G11" s="44"/>
      <c r="H11" s="41">
        <f>IF(I5=2000,1150,IF(I5=2500,1150,IF(I5=3000,678,IF(I5=3500,735,IF(I5=4000,722,IF(I5=4500,722,IF(I5=5000,715,IF(I5=5500,689))))))))</f>
        <v>715</v>
      </c>
      <c r="I11" s="41"/>
      <c r="J11" s="10" t="b">
        <f>IF(I6=5,5*H11)</f>
        <v>0</v>
      </c>
      <c r="K11" s="10">
        <f>IF(I6=6,6*H11)</f>
        <v>4290</v>
      </c>
      <c r="L11" s="10" t="b">
        <f>IF(I6=7,7*H11)</f>
        <v>0</v>
      </c>
    </row>
    <row r="12" spans="4:13" ht="15" thickBot="1" x14ac:dyDescent="0.4">
      <c r="F12" s="44" t="s">
        <v>4</v>
      </c>
      <c r="G12" s="44"/>
      <c r="H12" s="41">
        <f>IF(I5=2000,0,IF(I5=2500,0,IF(I5=3000,452,IF(I5=3500,395,IF(I5=4000,388,IF(I5=4500,388,IF(I5=5000,385,IF(I5=5500,371))))))))</f>
        <v>385</v>
      </c>
      <c r="I12" s="41"/>
      <c r="J12" s="10" t="b">
        <f>IF(I6=5,5*H12)</f>
        <v>0</v>
      </c>
      <c r="K12" s="10">
        <f>IF(I6=6,6*H12)</f>
        <v>2310</v>
      </c>
      <c r="L12" s="10" t="b">
        <f>IF(I6=7,7*H13)</f>
        <v>0</v>
      </c>
    </row>
    <row r="13" spans="4:13" ht="15" thickBot="1" x14ac:dyDescent="0.4">
      <c r="F13" s="45" t="s">
        <v>5</v>
      </c>
      <c r="G13" s="45"/>
      <c r="H13" s="41">
        <f>IF(I5=2000,140,IF(I5=2500,140,IF(I5=3000,140,IF(I5=3500,155,IF(I5=4000,160,IF(I5=4500,160,IF(I5=5000,167,IF(I5=5500,168))))))))</f>
        <v>167</v>
      </c>
      <c r="I13" s="41"/>
      <c r="J13" s="10" t="b">
        <f>IF(I6=5,5*H13)</f>
        <v>0</v>
      </c>
      <c r="K13" s="10">
        <f>IF(I6=6,6*H13)</f>
        <v>1002</v>
      </c>
      <c r="L13" s="10" t="b">
        <f>IF(I6=7,7*H13)</f>
        <v>0</v>
      </c>
    </row>
    <row r="14" spans="4:13" ht="15" thickBot="1" x14ac:dyDescent="0.4">
      <c r="F14" s="46" t="s">
        <v>6</v>
      </c>
      <c r="G14" s="46"/>
      <c r="H14" s="41">
        <f>IF(I5=2000,2.03,IF(I5=2500,2.16,IF(I5=3000,2.59,IF(I5=3500,2.88,IF(I5=4000,3.2,IF(I5=4500,3.36,IF(I5=5000,3.52,IF(I5=5500,3.84))))))))</f>
        <v>3.52</v>
      </c>
      <c r="I14" s="41"/>
      <c r="J14" s="10" t="b">
        <f>IF(I6=5,5*H14)</f>
        <v>0</v>
      </c>
      <c r="K14" s="10">
        <f>IF(I6=6,6*H14)</f>
        <v>21.12</v>
      </c>
      <c r="L14" s="10" t="b">
        <f>IF(I6=7,7*H14)</f>
        <v>0</v>
      </c>
    </row>
  </sheetData>
  <mergeCells count="17">
    <mergeCell ref="F12:G12"/>
    <mergeCell ref="F13:G13"/>
    <mergeCell ref="F5:H5"/>
    <mergeCell ref="F6:H6"/>
    <mergeCell ref="F2:L2"/>
    <mergeCell ref="F14:G14"/>
    <mergeCell ref="H8:I8"/>
    <mergeCell ref="H9:I9"/>
    <mergeCell ref="H10:I10"/>
    <mergeCell ref="H11:I11"/>
    <mergeCell ref="H12:I12"/>
    <mergeCell ref="H13:I13"/>
    <mergeCell ref="H14:I14"/>
    <mergeCell ref="F8:G8"/>
    <mergeCell ref="F9:G9"/>
    <mergeCell ref="F10:G10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Mamun</dc:creator>
  <cp:lastModifiedBy>ASUS</cp:lastModifiedBy>
  <dcterms:created xsi:type="dcterms:W3CDTF">2013-10-16T22:49:20Z</dcterms:created>
  <dcterms:modified xsi:type="dcterms:W3CDTF">2019-02-10T09:13:40Z</dcterms:modified>
</cp:coreProperties>
</file>