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cq_svn\Cehua\ZuiMeng\Luban\Config\Datas\"/>
    </mc:Choice>
  </mc:AlternateContent>
  <xr:revisionPtr revIDLastSave="0" documentId="13_ncr:1_{78EEC0EF-5FF6-45D3-B5C4-FEA0381122A9}" xr6:coauthVersionLast="47" xr6:coauthVersionMax="47" xr10:uidLastSave="{00000000-0000-0000-0000-000000000000}"/>
  <bookViews>
    <workbookView xWindow="1560" yWindow="1560" windowWidth="33420" windowHeight="1717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40" i="3" l="1"/>
  <c r="M39" i="3"/>
  <c r="M38" i="3"/>
  <c r="AL26" i="3"/>
  <c r="AJ26" i="3"/>
  <c r="AL25" i="3"/>
  <c r="V25" i="3"/>
  <c r="V26" i="3" s="1"/>
  <c r="AL24" i="3"/>
  <c r="V24" i="3"/>
  <c r="AL23" i="3"/>
  <c r="V23" i="3"/>
  <c r="AL22" i="3"/>
  <c r="AL21" i="3"/>
  <c r="AJ21" i="3"/>
  <c r="AL20" i="3"/>
  <c r="AJ20" i="3"/>
  <c r="AJ25" i="3" s="1"/>
  <c r="AL19" i="3"/>
  <c r="AJ19" i="3"/>
  <c r="AJ24" i="3" s="1"/>
  <c r="AL18" i="3"/>
  <c r="V18" i="3"/>
  <c r="V19" i="3" s="1"/>
  <c r="V20" i="3" s="1"/>
  <c r="V21" i="3" s="1"/>
  <c r="AL17" i="3"/>
  <c r="S17" i="3"/>
  <c r="S22" i="3" s="1"/>
  <c r="B22" i="3" s="1"/>
  <c r="AL16" i="3"/>
  <c r="AJ16" i="3"/>
  <c r="AL15" i="3"/>
  <c r="AK15" i="3"/>
  <c r="AK20" i="3" s="1"/>
  <c r="AK25" i="3" s="1"/>
  <c r="AJ15" i="3"/>
  <c r="AL14" i="3"/>
  <c r="AJ14" i="3"/>
  <c r="AL13" i="3"/>
  <c r="AK13" i="3"/>
  <c r="AK18" i="3" s="1"/>
  <c r="AK23" i="3" s="1"/>
  <c r="AJ13" i="3"/>
  <c r="AJ18" i="3" s="1"/>
  <c r="AJ23" i="3" s="1"/>
  <c r="Y13" i="3"/>
  <c r="Y18" i="3" s="1"/>
  <c r="Y23" i="3" s="1"/>
  <c r="V13" i="3"/>
  <c r="V14" i="3" s="1"/>
  <c r="V15" i="3" s="1"/>
  <c r="V16" i="3" s="1"/>
  <c r="AL12" i="3"/>
  <c r="AJ12" i="3"/>
  <c r="AJ17" i="3" s="1"/>
  <c r="AJ22" i="3" s="1"/>
  <c r="S12" i="3"/>
  <c r="B12" i="3" s="1"/>
  <c r="AL11" i="3"/>
  <c r="AK11" i="3"/>
  <c r="AK16" i="3" s="1"/>
  <c r="AK21" i="3" s="1"/>
  <c r="AK26" i="3" s="1"/>
  <c r="AL10" i="3"/>
  <c r="AK10" i="3"/>
  <c r="AL9" i="3"/>
  <c r="AK9" i="3"/>
  <c r="AK14" i="3" s="1"/>
  <c r="AK19" i="3" s="1"/>
  <c r="AK24" i="3" s="1"/>
  <c r="AL8" i="3"/>
  <c r="AK8" i="3"/>
  <c r="Y8" i="3"/>
  <c r="V8" i="3"/>
  <c r="V9" i="3" s="1"/>
  <c r="V10" i="3" s="1"/>
  <c r="V11" i="3" s="1"/>
  <c r="S8" i="3"/>
  <c r="B8" i="3" s="1"/>
  <c r="AL7" i="3"/>
  <c r="AK7" i="3"/>
  <c r="AK12" i="3" s="1"/>
  <c r="AK17" i="3" s="1"/>
  <c r="AK22" i="3" s="1"/>
  <c r="Y7" i="3"/>
  <c r="Y12" i="3" s="1"/>
  <c r="Y17" i="3" s="1"/>
  <c r="Y22" i="3" s="1"/>
  <c r="S7" i="3"/>
  <c r="B7" i="3"/>
  <c r="S5" i="3"/>
  <c r="S10" i="3" s="1"/>
  <c r="Q5" i="3"/>
  <c r="AL4" i="3"/>
  <c r="S4" i="3"/>
  <c r="Q4" i="3"/>
  <c r="AL3" i="3"/>
  <c r="Y3" i="3"/>
  <c r="Y4" i="3" s="1"/>
  <c r="V3" i="3"/>
  <c r="V4" i="3" s="1"/>
  <c r="V5" i="3" s="1"/>
  <c r="V6" i="3" s="1"/>
  <c r="S3" i="3"/>
  <c r="B3" i="3" s="1"/>
  <c r="AL2" i="3"/>
  <c r="B2" i="3"/>
  <c r="V10" i="1"/>
  <c r="W10" i="1"/>
  <c r="W9" i="1"/>
  <c r="V9" i="1"/>
  <c r="V13" i="1"/>
  <c r="W15" i="1"/>
  <c r="V12" i="1"/>
  <c r="W12" i="1"/>
  <c r="V11" i="1"/>
  <c r="W8" i="1"/>
  <c r="V8" i="1"/>
  <c r="W7" i="1"/>
  <c r="V7" i="1"/>
  <c r="C22" i="1"/>
  <c r="C21" i="1"/>
  <c r="AL21" i="1" s="1"/>
  <c r="C20" i="1"/>
  <c r="C19" i="1"/>
  <c r="C47" i="1"/>
  <c r="AL47" i="1" s="1"/>
  <c r="C46" i="1"/>
  <c r="AL46" i="1" s="1"/>
  <c r="C45" i="1"/>
  <c r="AL45" i="1" s="1"/>
  <c r="C44" i="1"/>
  <c r="AL44" i="1" s="1"/>
  <c r="C43" i="1"/>
  <c r="AL43" i="1" s="1"/>
  <c r="C42" i="1"/>
  <c r="AL42" i="1" s="1"/>
  <c r="C41" i="1"/>
  <c r="AL41" i="1" s="1"/>
  <c r="C40" i="1"/>
  <c r="AL40" i="1" s="1"/>
  <c r="C39" i="1"/>
  <c r="AL39" i="1" s="1"/>
  <c r="C38" i="1"/>
  <c r="AL38" i="1" s="1"/>
  <c r="C37" i="1"/>
  <c r="AL37" i="1" s="1"/>
  <c r="C36" i="1"/>
  <c r="AL36" i="1" s="1"/>
  <c r="C35" i="1"/>
  <c r="AL35" i="1" s="1"/>
  <c r="C34" i="1"/>
  <c r="AL34" i="1" s="1"/>
  <c r="C33" i="1"/>
  <c r="AL33" i="1" s="1"/>
  <c r="H32" i="1"/>
  <c r="H37" i="1" s="1"/>
  <c r="H42" i="1" s="1"/>
  <c r="H47" i="1" s="1"/>
  <c r="C32" i="1"/>
  <c r="AL32" i="1" s="1"/>
  <c r="H31" i="1"/>
  <c r="H36" i="1" s="1"/>
  <c r="H41" i="1" s="1"/>
  <c r="H46" i="1" s="1"/>
  <c r="C31" i="1"/>
  <c r="AL31" i="1" s="1"/>
  <c r="H30" i="1"/>
  <c r="H35" i="1" s="1"/>
  <c r="H40" i="1" s="1"/>
  <c r="H45" i="1" s="1"/>
  <c r="C30" i="1"/>
  <c r="AL30" i="1" s="1"/>
  <c r="H29" i="1"/>
  <c r="H34" i="1" s="1"/>
  <c r="H39" i="1" s="1"/>
  <c r="H44" i="1" s="1"/>
  <c r="C29" i="1"/>
  <c r="AL29" i="1" s="1"/>
  <c r="H28" i="1"/>
  <c r="H33" i="1" s="1"/>
  <c r="H38" i="1" s="1"/>
  <c r="H43" i="1" s="1"/>
  <c r="C28" i="1"/>
  <c r="AL28" i="1" s="1"/>
  <c r="C27" i="1"/>
  <c r="AL27" i="1" s="1"/>
  <c r="C26" i="1"/>
  <c r="AL26" i="1" s="1"/>
  <c r="C25" i="1"/>
  <c r="AL25" i="1" s="1"/>
  <c r="C24" i="1"/>
  <c r="AL24" i="1" s="1"/>
  <c r="C23" i="1"/>
  <c r="AL23" i="1" s="1"/>
  <c r="C18" i="1"/>
  <c r="C17" i="1"/>
  <c r="C16" i="1"/>
  <c r="W14" i="1"/>
  <c r="V14" i="1"/>
  <c r="W13" i="1"/>
  <c r="W11" i="1"/>
  <c r="AK6" i="1"/>
  <c r="AK5" i="1"/>
  <c r="C6" i="1"/>
  <c r="AL6" i="1" s="1"/>
  <c r="W6" i="1"/>
  <c r="V6" i="1"/>
  <c r="W5" i="1"/>
  <c r="V5" i="1"/>
  <c r="C5" i="1"/>
  <c r="AL5" i="1" s="1"/>
  <c r="Y9" i="3" l="1"/>
  <c r="Y14" i="3" s="1"/>
  <c r="Y19" i="3" s="1"/>
  <c r="Y24" i="3" s="1"/>
  <c r="Y5" i="3"/>
  <c r="B4" i="3"/>
  <c r="S15" i="3"/>
  <c r="AL5" i="3"/>
  <c r="B5" i="3" s="1"/>
  <c r="Q6" i="3"/>
  <c r="S6" i="3"/>
  <c r="S11" i="3" s="1"/>
  <c r="S9" i="3"/>
  <c r="B17" i="3"/>
  <c r="S13" i="3"/>
  <c r="AL20" i="1"/>
  <c r="AL22" i="1"/>
  <c r="AL16" i="1"/>
  <c r="AL18" i="1"/>
  <c r="AL19" i="1"/>
  <c r="AL17" i="1"/>
  <c r="V15" i="1"/>
  <c r="S16" i="3" l="1"/>
  <c r="AL6" i="3"/>
  <c r="B6" i="3"/>
  <c r="S20" i="3"/>
  <c r="Y10" i="3"/>
  <c r="Y6" i="3"/>
  <c r="Y11" i="3" s="1"/>
  <c r="Y16" i="3" s="1"/>
  <c r="Y21" i="3" s="1"/>
  <c r="Y26" i="3" s="1"/>
  <c r="B13" i="3"/>
  <c r="S18" i="3"/>
  <c r="S14" i="3"/>
  <c r="B9" i="3"/>
  <c r="S19" i="3" l="1"/>
  <c r="B14" i="3"/>
  <c r="B18" i="3"/>
  <c r="S23" i="3"/>
  <c r="B23" i="3" s="1"/>
  <c r="Y15" i="3"/>
  <c r="B10" i="3"/>
  <c r="S25" i="3"/>
  <c r="S21" i="3"/>
  <c r="B16" i="3"/>
  <c r="B11" i="3"/>
  <c r="S26" i="3" l="1"/>
  <c r="B26" i="3" s="1"/>
  <c r="B21" i="3"/>
  <c r="Y20" i="3"/>
  <c r="B15" i="3"/>
  <c r="S24" i="3"/>
  <c r="B24" i="3" s="1"/>
  <c r="B19" i="3"/>
  <c r="Y25" i="3" l="1"/>
  <c r="B25" i="3" s="1"/>
  <c r="B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</author>
  </authors>
  <commentList>
    <comment ref="AF1" authorId="0" shapeId="0" xr:uid="{D57AF99A-4F58-464D-9993-7032DB0BA9D2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>排序大小：
1000：BUFF道具
2000：军团经验药水
3000：体力攻击药水
4000：女神祈福礼包
5000：资源礼包
6000：神灵礼包
7000：军团进阶礼包
8000：铭文礼包
9000：神器突破礼包
10000：军团礼包</t>
        </r>
      </text>
    </comment>
    <comment ref="E4" authorId="0" shapeId="0" xr:uid="{43361E11-DFA5-47FB-B291-805C3A8ACC3A}">
      <text>
        <r>
          <rPr>
            <sz val="9"/>
            <rFont val="宋体"/>
            <family val="3"/>
            <charset val="134"/>
          </rPr>
          <t xml:space="preserve">1普通消耗道具
2碎片
3宝箱
4升阶道具
5金币
6经验道具
</t>
        </r>
      </text>
    </comment>
    <comment ref="O4" authorId="0" shapeId="0" xr:uid="{3807FDA5-FB19-4DBE-8890-279AEBA90C97}">
      <text>
        <r>
          <rPr>
            <sz val="9"/>
            <rFont val="宋体"/>
            <family val="3"/>
            <charset val="134"/>
          </rPr>
          <t xml:space="preserve">见sheet3
</t>
        </r>
      </text>
    </comment>
    <comment ref="T4" authorId="1" shapeId="0" xr:uid="{D0C02AAF-7D8D-4C24-A02E-A97E8776FA14}">
      <text>
        <r>
          <rPr>
            <sz val="9"/>
            <rFont val="宋体"/>
            <family val="3"/>
            <charset val="134"/>
          </rPr>
          <t xml:space="preserve">类型3,8,27,28的effectValue3,填对应的军团或神器
</t>
        </r>
      </text>
    </comment>
    <comment ref="AJ4" authorId="0" shapeId="0" xr:uid="{FC6EA669-8F71-4DE9-A871-7C0CBB3EA30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区分时效
</t>
        </r>
      </text>
    </comment>
  </commentList>
</comments>
</file>

<file path=xl/sharedStrings.xml><?xml version="1.0" encoding="utf-8"?>
<sst xmlns="http://schemas.openxmlformats.org/spreadsheetml/2006/main" count="558" uniqueCount="259">
  <si>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</si>
  <si>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</si>
  <si>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</si>
  <si>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t>##type</t>
  </si>
  <si>
    <t>int</t>
  </si>
  <si>
    <t>string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</si>
  <si>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</si>
  <si>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</si>
  <si>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</si>
  <si>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物品名称</t>
  </si>
  <si>
    <t>物品类型</t>
  </si>
  <si>
    <t>物品说明</t>
  </si>
  <si>
    <t>品质I10</t>
  </si>
  <si>
    <t>是否堆叠</t>
  </si>
  <si>
    <t>金币出售价</t>
  </si>
  <si>
    <t>0不能使用1可以2每次只能用1个</t>
  </si>
  <si>
    <t>进入背包后自动使用</t>
  </si>
  <si>
    <t>物品时效性</t>
  </si>
  <si>
    <t>使用领主等级限制</t>
  </si>
  <si>
    <t>效果参数类型1</t>
  </si>
  <si>
    <t>作用值</t>
  </si>
  <si>
    <t>效果参数类型2</t>
  </si>
  <si>
    <t>效果参数类型3</t>
  </si>
  <si>
    <t>字符参数</t>
  </si>
  <si>
    <t>地面图标</t>
  </si>
  <si>
    <t>使用时跳转界面</t>
  </si>
  <si>
    <t>物品来源</t>
  </si>
  <si>
    <t>对应的安全资源id</t>
  </si>
  <si>
    <t>物品的钻石价值万分比</t>
  </si>
  <si>
    <t>打开背包是否自动使用0否，1是</t>
  </si>
  <si>
    <t>头像框组</t>
  </si>
  <si>
    <t>后台名称</t>
  </si>
  <si>
    <t>是否后台发放</t>
  </si>
  <si>
    <t>后台是否记录</t>
  </si>
  <si>
    <t>合成道具</t>
  </si>
  <si>
    <t>合成道具所需的数量</t>
  </si>
  <si>
    <t>beizhu</t>
  </si>
  <si>
    <t>type</t>
  </si>
  <si>
    <t>des</t>
  </si>
  <si>
    <t>isInBag</t>
  </si>
  <si>
    <t>qualityLv</t>
  </si>
  <si>
    <t>isGroup</t>
  </si>
  <si>
    <t>sellPrice</t>
  </si>
  <si>
    <t>canUse</t>
  </si>
  <si>
    <t>autoUse</t>
  </si>
  <si>
    <t>expireTime</t>
  </si>
  <si>
    <t>usedNeedLevel</t>
  </si>
  <si>
    <t>effectType1</t>
  </si>
  <si>
    <t>effectValue1</t>
  </si>
  <si>
    <t>effectType2</t>
  </si>
  <si>
    <t>effectValue2</t>
  </si>
  <si>
    <t>effectType3</t>
  </si>
  <si>
    <t>effectValue3</t>
  </si>
  <si>
    <t>effectValueStr</t>
  </si>
  <si>
    <t>sIcon</t>
  </si>
  <si>
    <t>bIcon</t>
  </si>
  <si>
    <t>modelPath</t>
  </si>
  <si>
    <t>gIcon</t>
  </si>
  <si>
    <t>jump</t>
  </si>
  <si>
    <t>source</t>
  </si>
  <si>
    <t>securityResources</t>
  </si>
  <si>
    <t>valueStone</t>
  </si>
  <si>
    <t>timeDes</t>
  </si>
  <si>
    <t>important</t>
  </si>
  <si>
    <t>rank</t>
  </si>
  <si>
    <t>openAutoUse</t>
  </si>
  <si>
    <t>sourceDes</t>
  </si>
  <si>
    <t>group</t>
  </si>
  <si>
    <t>abbrDes</t>
  </si>
  <si>
    <t>logName</t>
  </si>
  <si>
    <t>isGm</t>
  </si>
  <si>
    <t>decorativeEffects</t>
  </si>
  <si>
    <t>writelog</t>
  </si>
  <si>
    <t>synthesisItem</t>
  </si>
  <si>
    <t>synthesisCount</t>
  </si>
  <si>
    <t>人见人爱的珍贵宝石。</t>
  </si>
  <si>
    <t>Model/CopyItem/Items_dnf_zuanshi03</t>
  </si>
  <si>
    <t>0</t>
  </si>
  <si>
    <t>备 注</t>
    <phoneticPr fontId="6" type="noConversion"/>
  </si>
  <si>
    <t>是否在背包显示0不在1在</t>
    <phoneticPr fontId="6" type="noConversion"/>
  </si>
  <si>
    <t>图标</t>
    <phoneticPr fontId="6" type="noConversion"/>
  </si>
  <si>
    <t>顶部资源图标</t>
    <phoneticPr fontId="6" type="noConversion"/>
  </si>
  <si>
    <t>资源路径</t>
    <phoneticPr fontId="6" type="noConversion"/>
  </si>
  <si>
    <t>0表示不要特效1表示要特效</t>
    <phoneticPr fontId="6" type="noConversion"/>
  </si>
  <si>
    <t>排序</t>
    <phoneticPr fontId="6" type="noConversion"/>
  </si>
  <si>
    <t>图标上显示时间的文字,0是不显示</t>
    <phoneticPr fontId="6" type="noConversion"/>
  </si>
  <si>
    <t>来源说明</t>
    <phoneticPr fontId="6" type="noConversion"/>
  </si>
  <si>
    <t>简易描述</t>
    <phoneticPr fontId="6" type="noConversion"/>
  </si>
  <si>
    <t>装饰特效</t>
    <phoneticPr fontId="6" type="noConversion"/>
  </si>
  <si>
    <t>金币</t>
    <phoneticPr fontId="6" type="noConversion"/>
  </si>
  <si>
    <t>元宝</t>
    <phoneticPr fontId="6" type="noConversion"/>
  </si>
  <si>
    <t>白色通用碎片</t>
  </si>
  <si>
    <t>英雄升星的的通用碎片</t>
  </si>
  <si>
    <t>290,288,289,112</t>
  </si>
  <si>
    <t>400101|白色通用碎片</t>
  </si>
  <si>
    <t>绿色通用碎片</t>
  </si>
  <si>
    <t>400102|绿色通用碎片</t>
  </si>
  <si>
    <t>蓝色通用碎片</t>
  </si>
  <si>
    <t>400103|蓝色通用碎片</t>
  </si>
  <si>
    <t>紫色通用碎片</t>
  </si>
  <si>
    <t>400104|紫色通用碎片</t>
  </si>
  <si>
    <t>金色通用碎片</t>
  </si>
  <si>
    <t>英雄升星的的通用碎片</t>
    <phoneticPr fontId="13" type="noConversion"/>
  </si>
  <si>
    <t>400105|金色通用碎片</t>
    <phoneticPr fontId="13" type="noConversion"/>
  </si>
  <si>
    <t>手部装备升级道具</t>
    <phoneticPr fontId="13" type="noConversion"/>
  </si>
  <si>
    <t>陨铁</t>
    <phoneticPr fontId="13" type="noConversion"/>
  </si>
  <si>
    <t>400106|手部装备升级道具</t>
    <phoneticPr fontId="13" type="noConversion"/>
  </si>
  <si>
    <t>装备通用升阶道具</t>
    <phoneticPr fontId="13" type="noConversion"/>
  </si>
  <si>
    <t>淬炼石</t>
    <phoneticPr fontId="13" type="noConversion"/>
  </si>
  <si>
    <t>400110|装备通用升阶道具</t>
    <phoneticPr fontId="13" type="noConversion"/>
  </si>
  <si>
    <t>周芷若碎片</t>
    <phoneticPr fontId="13" type="noConversion"/>
  </si>
  <si>
    <t>周芷若[color=#28f534](资质7)[/color]碎片，可用于招募英雄[color=#28f534](10个碎片)[/color]和升星</t>
    <phoneticPr fontId="13" type="noConversion"/>
  </si>
  <si>
    <t>tex://UIDynamic/CorpsChipIcon/CorpsChip_n20001_01</t>
    <phoneticPr fontId="13" type="noConversion"/>
  </si>
  <si>
    <t>tex://UIDynamic/CorpsChipIcon/CorpsChip_20001_01</t>
  </si>
  <si>
    <t>Model/CopyItem/CorpsChip_20001_01_1</t>
  </si>
  <si>
    <t>136,138</t>
  </si>
  <si>
    <t>红佛女碎片</t>
    <phoneticPr fontId="13" type="noConversion"/>
  </si>
  <si>
    <t>红佛女[color=#28f534](资质7)[/color]碎片，可用于招募英雄[color=#28f534](10个碎片)[/color]和升星</t>
    <phoneticPr fontId="13" type="noConversion"/>
  </si>
  <si>
    <t>王二虎碎片</t>
    <phoneticPr fontId="13" type="noConversion"/>
  </si>
  <si>
    <t>王二虎[color=#28f534](资质7)[/color]碎片，可用于招募英雄[color=#28f534](10个碎片)[/color]和升星</t>
    <phoneticPr fontId="13" type="noConversion"/>
  </si>
  <si>
    <t>tex://UIDynamic/CorpsChipIcon/CorpsChip_n20006_01</t>
    <phoneticPr fontId="13" type="noConversion"/>
  </si>
  <si>
    <t>木质宝箱</t>
    <phoneticPr fontId="13" type="noConversion"/>
  </si>
  <si>
    <t>tex://UIDynamic/CorpsChipIcon/CorpsChip_20001_01</t>
    <phoneticPr fontId="13" type="noConversion"/>
  </si>
  <si>
    <t>青铜宝箱</t>
    <phoneticPr fontId="13" type="noConversion"/>
  </si>
  <si>
    <t>黄金宝箱</t>
    <phoneticPr fontId="13" type="noConversion"/>
  </si>
  <si>
    <t>铂金宝箱</t>
    <phoneticPr fontId="13" type="noConversion"/>
  </si>
  <si>
    <t>钻石宝箱</t>
    <phoneticPr fontId="13" type="noConversion"/>
  </si>
  <si>
    <t>贺志真碎片</t>
    <phoneticPr fontId="13" type="noConversion"/>
  </si>
  <si>
    <t>贺志真[color=#28f534](资质4)[/color]碎片，可用于招募英雄[color=#28f534](10个碎片)[/color]和升星</t>
    <phoneticPr fontId="13" type="noConversion"/>
  </si>
  <si>
    <t>tex://UIDynamic/CorpsChipIcon/CorpsChip_n20003_01</t>
    <phoneticPr fontId="13" type="noConversion"/>
  </si>
  <si>
    <t>郭芙碎片</t>
    <phoneticPr fontId="13" type="noConversion"/>
  </si>
  <si>
    <t>郭芙[color=#28f534](资质4)[/color]碎片，可用于招募英雄[color=#28f534](10个碎片)[/color]和升星</t>
    <phoneticPr fontId="13" type="noConversion"/>
  </si>
  <si>
    <t>风清扬碎片</t>
    <phoneticPr fontId="13" type="noConversion"/>
  </si>
  <si>
    <t>风清扬[color=#28f534](资质4)[/color]碎片，可用于招募英雄[color=#28f534](10个碎片)[/color]和升星</t>
    <phoneticPr fontId="13" type="noConversion"/>
  </si>
  <si>
    <t>穆蝶音碎片</t>
    <phoneticPr fontId="13" type="noConversion"/>
  </si>
  <si>
    <t>穆蝶音[color=#28f534](资质4)[/color]碎片，可用于招募英雄[color=#28f534](10个碎片)[/color]和升星</t>
    <phoneticPr fontId="13" type="noConversion"/>
  </si>
  <si>
    <t>1 读抽奖表giftid</t>
  </si>
  <si>
    <t>2 给军团 作用值填军团ID</t>
  </si>
  <si>
    <t>3 给魂心作用值填魂心ID</t>
  </si>
  <si>
    <t>4 部件对应的神器</t>
  </si>
  <si>
    <t>5 BUFF表ID</t>
  </si>
  <si>
    <t>6 公会红包，索引红包表</t>
  </si>
  <si>
    <t>7 增加黑龙攻击次数</t>
  </si>
  <si>
    <t>8 对应的宝物组合</t>
  </si>
  <si>
    <t>9 对应该神灵ID</t>
  </si>
  <si>
    <t>10 对应神器ID</t>
  </si>
  <si>
    <t>11 对应炼金室ID</t>
  </si>
  <si>
    <t>17 增加野怪攻击次数</t>
  </si>
  <si>
    <t>18 buff</t>
  </si>
  <si>
    <t>20 可选礼包</t>
  </si>
  <si>
    <t>21 指定属性魂心 value1 BaseSHSettled表id value2 BaseSoulHeart表id</t>
  </si>
  <si>
    <t>22 城堡皮肤 BaseSkin的id</t>
  </si>
  <si>
    <t>23 随机礼包魂心的品质，蓝3紫6橙10</t>
  </si>
  <si>
    <t>24 女神祈福次数</t>
  </si>
  <si>
    <t>25 金币秘境次数</t>
  </si>
  <si>
    <t>26 经验秘境次数</t>
  </si>
  <si>
    <t>27 神魂秘境次数</t>
  </si>
  <si>
    <t>28 铭牌 BaseSkin的id</t>
  </si>
  <si>
    <t>29 只给已解锁魂心的礼包，填星级</t>
  </si>
  <si>
    <t>30 普通爬塔扫荡次数</t>
  </si>
  <si>
    <t>31 精英爬塔扫荡次数</t>
  </si>
  <si>
    <t>32 打折券系数</t>
  </si>
  <si>
    <t>33 受邀好友福利红包</t>
  </si>
  <si>
    <t>34 只给已获得的军团的武器</t>
  </si>
  <si>
    <t>35 祭坛祈愿次数</t>
  </si>
  <si>
    <t>36 等级丹天数*10000</t>
  </si>
  <si>
    <t>37 经验丹增加的经验</t>
  </si>
  <si>
    <t>38 礼包:随机出已拥有军团,神器等相关的物品</t>
  </si>
  <si>
    <t>39 礼包：可选已拥有军团,神器等相关的物品</t>
  </si>
  <si>
    <t>41 道具：value1 basebuilding表id   value2  X小时</t>
  </si>
  <si>
    <t>42 世界等级直升丹</t>
  </si>
  <si>
    <t>43 真充卡使用时增加的充值任务进度值（对应paylist的rechargeMoney）</t>
  </si>
  <si>
    <t>装备升级道具</t>
    <phoneticPr fontId="13" type="noConversion"/>
  </si>
  <si>
    <t>装备升阶道具</t>
    <phoneticPr fontId="13" type="noConversion"/>
  </si>
  <si>
    <t>ID区间段说明</t>
    <phoneticPr fontId="13" type="noConversion"/>
  </si>
  <si>
    <t>技能BUFF</t>
    <phoneticPr fontId="13" type="noConversion"/>
  </si>
  <si>
    <t>技能</t>
    <phoneticPr fontId="13" type="noConversion"/>
  </si>
  <si>
    <t>英雄</t>
    <phoneticPr fontId="13" type="noConversion"/>
  </si>
  <si>
    <t>400001到499999</t>
    <phoneticPr fontId="13" type="noConversion"/>
  </si>
  <si>
    <t>300001到399999</t>
    <phoneticPr fontId="13" type="noConversion"/>
  </si>
  <si>
    <t>200001到299999</t>
    <phoneticPr fontId="13" type="noConversion"/>
  </si>
  <si>
    <t>100001到199999</t>
    <phoneticPr fontId="13" type="noConversion"/>
  </si>
  <si>
    <t>500001到599999</t>
    <phoneticPr fontId="13" type="noConversion"/>
  </si>
  <si>
    <t>道具</t>
    <phoneticPr fontId="13" type="noConversion"/>
  </si>
  <si>
    <t>600001到699999</t>
    <phoneticPr fontId="13" type="noConversion"/>
  </si>
  <si>
    <t>700001到799999</t>
    <phoneticPr fontId="13" type="noConversion"/>
  </si>
  <si>
    <t>800001到899999</t>
    <phoneticPr fontId="13" type="noConversion"/>
  </si>
  <si>
    <t>900001到999999</t>
    <phoneticPr fontId="13" type="noConversion"/>
  </si>
  <si>
    <t>10001到19999</t>
    <phoneticPr fontId="13" type="noConversion"/>
  </si>
  <si>
    <t>20001到29999</t>
    <phoneticPr fontId="13" type="noConversion"/>
  </si>
  <si>
    <t>30001到39999</t>
    <phoneticPr fontId="13" type="noConversion"/>
  </si>
  <si>
    <t>40001到49999</t>
    <phoneticPr fontId="13" type="noConversion"/>
  </si>
  <si>
    <t>50001到59999</t>
    <phoneticPr fontId="13" type="noConversion"/>
  </si>
  <si>
    <t>60001到69999</t>
    <phoneticPr fontId="13" type="noConversion"/>
  </si>
  <si>
    <t>70001到79999</t>
    <phoneticPr fontId="13" type="noConversion"/>
  </si>
  <si>
    <t>80001到89999</t>
    <phoneticPr fontId="13" type="noConversion"/>
  </si>
  <si>
    <t>90001到99999</t>
    <phoneticPr fontId="13" type="noConversion"/>
  </si>
  <si>
    <t>1001到1999</t>
    <phoneticPr fontId="13" type="noConversion"/>
  </si>
  <si>
    <t>2001到2999</t>
    <phoneticPr fontId="13" type="noConversion"/>
  </si>
  <si>
    <t>3001到3999</t>
    <phoneticPr fontId="13" type="noConversion"/>
  </si>
  <si>
    <t>4001到4999</t>
    <phoneticPr fontId="13" type="noConversion"/>
  </si>
  <si>
    <t>5001到5999</t>
    <phoneticPr fontId="13" type="noConversion"/>
  </si>
  <si>
    <t>6001到6999</t>
    <phoneticPr fontId="13" type="noConversion"/>
  </si>
  <si>
    <t>7001到7999</t>
    <phoneticPr fontId="13" type="noConversion"/>
  </si>
  <si>
    <t>8001到8999</t>
    <phoneticPr fontId="13" type="noConversion"/>
  </si>
  <si>
    <t>9001到9999</t>
    <phoneticPr fontId="13" type="noConversion"/>
  </si>
  <si>
    <t>活动奖励表</t>
    <phoneticPr fontId="13" type="noConversion"/>
  </si>
  <si>
    <t>任务表</t>
    <phoneticPr fontId="13" type="noConversion"/>
  </si>
  <si>
    <t>baseDutyId</t>
    <phoneticPr fontId="6" type="noConversion"/>
  </si>
  <si>
    <t>当任务物品与任务绑定时，切记配置此项</t>
    <phoneticPr fontId="6" type="noConversion"/>
  </si>
  <si>
    <t>int</t>
    <phoneticPr fontId="6" type="noConversion"/>
  </si>
  <si>
    <t>招募令</t>
    <phoneticPr fontId="13" type="noConversion"/>
  </si>
  <si>
    <t>招募令</t>
  </si>
  <si>
    <t>用于招募英雄</t>
    <phoneticPr fontId="13" type="noConversion"/>
  </si>
  <si>
    <t>400110|招募令</t>
    <phoneticPr fontId="13" type="noConversion"/>
  </si>
  <si>
    <t>升级</t>
    <phoneticPr fontId="13" type="noConversion"/>
  </si>
  <si>
    <t>英雄突破道具</t>
    <phoneticPr fontId="6" type="noConversion"/>
  </si>
  <si>
    <t>道具1</t>
    <phoneticPr fontId="6" type="noConversion"/>
  </si>
  <si>
    <t>数量</t>
    <phoneticPr fontId="6" type="noConversion"/>
  </si>
  <si>
    <t>权重</t>
    <phoneticPr fontId="6" type="noConversion"/>
  </si>
  <si>
    <t>道具2</t>
  </si>
  <si>
    <t>道具3</t>
  </si>
  <si>
    <t>道具4</t>
  </si>
  <si>
    <t>道具5</t>
  </si>
  <si>
    <t>道具6</t>
  </si>
  <si>
    <t>道具7</t>
  </si>
  <si>
    <t>道具8</t>
  </si>
  <si>
    <t>道具9</t>
  </si>
  <si>
    <t>道具10</t>
  </si>
  <si>
    <t>道具11</t>
  </si>
  <si>
    <t>道具12</t>
  </si>
  <si>
    <t>木质宝箱</t>
    <phoneticPr fontId="6" type="noConversion"/>
  </si>
  <si>
    <t>青铜宝箱</t>
    <phoneticPr fontId="6" type="noConversion"/>
  </si>
  <si>
    <t>黄金宝箱</t>
    <phoneticPr fontId="6" type="noConversion"/>
  </si>
  <si>
    <t>铂金宝箱</t>
    <phoneticPr fontId="6" type="noConversion"/>
  </si>
  <si>
    <t>钻石宝箱</t>
    <phoneticPr fontId="6" type="noConversion"/>
  </si>
  <si>
    <t>手部装备升级道具</t>
    <phoneticPr fontId="6" type="noConversion"/>
  </si>
  <si>
    <t>陨铁</t>
    <phoneticPr fontId="6" type="noConversion"/>
  </si>
  <si>
    <t>头部装备升级道具</t>
    <phoneticPr fontId="6" type="noConversion"/>
  </si>
  <si>
    <t>黑金</t>
    <phoneticPr fontId="6" type="noConversion"/>
  </si>
  <si>
    <t>胸部装备升级道具</t>
    <phoneticPr fontId="6" type="noConversion"/>
  </si>
  <si>
    <t>皮革</t>
    <phoneticPr fontId="6" type="noConversion"/>
  </si>
  <si>
    <t>腿部装备升级道具</t>
    <phoneticPr fontId="6" type="noConversion"/>
  </si>
  <si>
    <t>黄铜</t>
    <phoneticPr fontId="6" type="noConversion"/>
  </si>
  <si>
    <t>装备通用升阶道具</t>
    <phoneticPr fontId="6" type="noConversion"/>
  </si>
  <si>
    <t>淬炼石</t>
    <phoneticPr fontId="6" type="noConversion"/>
  </si>
  <si>
    <t>周芷若碎片</t>
    <phoneticPr fontId="6" type="noConversion"/>
  </si>
  <si>
    <t>红佛女碎片</t>
    <phoneticPr fontId="6" type="noConversion"/>
  </si>
  <si>
    <t>王二虎碎片</t>
    <phoneticPr fontId="6" type="noConversion"/>
  </si>
  <si>
    <t>领主经验</t>
    <phoneticPr fontId="6" type="noConversion"/>
  </si>
  <si>
    <t>400106,1,50;400107,1,50;400108,1,50;400109,1,50;14,25,100;14,5,100;14,10,100;14,20,180;14,20,100;14,30,100;14,40,100;400139,1000,20</t>
  </si>
  <si>
    <t>400106,1,50;400107,1,50;400108,1,50;400109,1,50;400110,1,10;14,10,100;14,20,100;14,40,200;14,20,100;14,30,100;14,40,100;400111,1,90</t>
  </si>
  <si>
    <t>400106,1,50;400107,1,50;400108,1,50;400109,1,50;400110,1,20;14,15,100;14,40,100;14,80,200;14,20,100;14,30,100;14,40,100;400111,2,80</t>
  </si>
  <si>
    <t>400106,1,50;400107,1,50;400108,1,50;400109,1,50;400110,1,40;14,20,100;14,80,100;14,160,200;14,20,100;14,30,100;14,40,100;400111,3,60</t>
  </si>
  <si>
    <t>400106,1,50;400107,1,50;400108,1,50;400109,1,50;400111,2,80;14,25,100;14,160,100;14,320,200;14,20,100;14,30,100;14,40,100;400111,5,20</t>
  </si>
  <si>
    <t>400106,1,50;400107,1,50;400108,1,50;400109,1,50;400110,1,10;14,5,100;14,10,100;14,20,200;14,20,100;14,30,100;14,40,100;400139,1000,90</t>
  </si>
  <si>
    <t>400106,1,50;400107,1,50;400108,1,50;400109,1,50;400110,1,10;14,15,100;14,40,100;14,80,200;14,20,100;14,30,100;14,40,100;400111,2,90</t>
  </si>
  <si>
    <t>400106,1,50;400107,1,50;400108,1,50;400109,1,50;400110,1,10;14,20,100;14,80,100;14,160,200;14,20,100;14,30,100;14,40,100;400111,3,90</t>
  </si>
  <si>
    <t>400106,1,50;400107,1,50;400108,1,50;400109,1,50;400110,1,10;14,25,100;14,160,100;14,320,200;14,20,100;14,30,100;14,40,100;400111,5,90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</si>
</sst>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3" fillId="0" borderId="0" xfId="0" applyFont="1"/>
    <xf numFmtId="0" fontId="2" fillId="3" borderId="1" xfId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9" fillId="3" borderId="1" xfId="1" applyFont="1" applyBorder="1" applyAlignment="1"/>
    <xf numFmtId="0" fontId="10" fillId="2" borderId="1" xfId="2" applyFont="1" applyBorder="1" applyAlignment="1"/>
    <xf numFmtId="0" fontId="9" fillId="3" borderId="1" xfId="1" applyFont="1" applyBorder="1" applyAlignment="1">
      <alignment horizontal="center"/>
    </xf>
    <xf numFmtId="0" fontId="5" fillId="0" borderId="0" xfId="0" applyFont="1"/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11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" fillId="2" borderId="1" xfId="2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4">
    <cellStyle name="差" xfId="1" builtinId="27"/>
    <cellStyle name="常规" xfId="0" builtinId="0"/>
    <cellStyle name="常规 25" xfId="3" xr:uid="{30BE1202-D592-4FA7-8719-02D8271551E3}"/>
    <cellStyle name="好" xfId="2" builtinId="26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"/>
  <sheetViews>
    <sheetView tabSelected="1" topLeftCell="A13" workbookViewId="0">
      <selection activeCell="J36" sqref="J36"/>
    </sheetView>
  </sheetViews>
  <sheetFormatPr defaultColWidth="9" defaultRowHeight="14.25" x14ac:dyDescent="0.2"/>
  <cols>
    <col min="1" max="1" width="9.25" customWidth="1"/>
    <col min="2" max="2" width="6.75" customWidth="1"/>
    <col min="3" max="3" width="17.625" customWidth="1"/>
    <col min="4" max="4" width="12.375" customWidth="1"/>
    <col min="5" max="5" width="9" style="8" bestFit="1" customWidth="1"/>
    <col min="6" max="6" width="18.75" customWidth="1"/>
    <col min="7" max="7" width="16.5" customWidth="1"/>
    <col min="8" max="8" width="13.125" customWidth="1"/>
    <col min="9" max="9" width="12.375" customWidth="1"/>
    <col min="10" max="10" width="17.875" customWidth="1"/>
    <col min="11" max="11" width="28" customWidth="1"/>
    <col min="12" max="12" width="13" customWidth="1"/>
    <col min="13" max="13" width="11" bestFit="1" customWidth="1"/>
    <col min="14" max="14" width="17.25" bestFit="1" customWidth="1"/>
    <col min="15" max="15" width="14.125" bestFit="1" customWidth="1"/>
    <col min="16" max="16" width="11.625" bestFit="1" customWidth="1"/>
    <col min="17" max="17" width="14.125" bestFit="1" customWidth="1"/>
    <col min="18" max="18" width="11.625" bestFit="1" customWidth="1"/>
    <col min="19" max="19" width="14.125" bestFit="1" customWidth="1"/>
    <col min="20" max="20" width="9.375" customWidth="1"/>
    <col min="21" max="21" width="67.125" customWidth="1"/>
    <col min="22" max="22" width="23.375" customWidth="1"/>
    <col min="23" max="23" width="37.875" bestFit="1" customWidth="1"/>
    <col min="24" max="24" width="35.375" bestFit="1" customWidth="1"/>
    <col min="28" max="28" width="16.75" bestFit="1" customWidth="1"/>
    <col min="29" max="29" width="21.375" bestFit="1" customWidth="1"/>
    <col min="30" max="30" width="35" bestFit="1" customWidth="1"/>
    <col min="31" max="31" width="29.375" bestFit="1" customWidth="1"/>
    <col min="33" max="33" width="38" bestFit="1" customWidth="1"/>
    <col min="34" max="34" width="29.875" bestFit="1" customWidth="1"/>
    <col min="35" max="35" width="12.625" bestFit="1" customWidth="1"/>
    <col min="37" max="37" width="12.625" bestFit="1" customWidth="1"/>
    <col min="38" max="38" width="20.125" customWidth="1"/>
    <col min="39" max="39" width="13" bestFit="1" customWidth="1"/>
    <col min="40" max="40" width="16" bestFit="1" customWidth="1"/>
    <col min="41" max="41" width="13" bestFit="1" customWidth="1"/>
    <col min="42" max="42" width="12.625" bestFit="1" customWidth="1"/>
    <col min="43" max="43" width="19.25" bestFit="1" customWidth="1"/>
  </cols>
  <sheetData>
    <row r="1" spans="1:52" s="1" customFormat="1" x14ac:dyDescent="0.2">
      <c r="A1" s="3" t="s">
        <v>0</v>
      </c>
      <c r="B1" s="3" t="s">
        <v>1</v>
      </c>
      <c r="C1" s="3" t="s">
        <v>36</v>
      </c>
      <c r="D1" s="3" t="s">
        <v>2</v>
      </c>
      <c r="E1" s="25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  <c r="S1" s="3" t="s">
        <v>51</v>
      </c>
      <c r="T1" s="3" t="s">
        <v>52</v>
      </c>
      <c r="U1" s="3" t="s">
        <v>53</v>
      </c>
      <c r="V1" s="3" t="s">
        <v>54</v>
      </c>
      <c r="W1" s="3" t="s">
        <v>55</v>
      </c>
      <c r="X1" s="3" t="s">
        <v>56</v>
      </c>
      <c r="Y1" s="3" t="s">
        <v>57</v>
      </c>
      <c r="Z1" s="3" t="s">
        <v>58</v>
      </c>
      <c r="AA1" s="3" t="s">
        <v>59</v>
      </c>
      <c r="AB1" s="3" t="s">
        <v>60</v>
      </c>
      <c r="AC1" s="3" t="s">
        <v>61</v>
      </c>
      <c r="AD1" s="3" t="s">
        <v>62</v>
      </c>
      <c r="AE1" s="3" t="s">
        <v>63</v>
      </c>
      <c r="AF1" s="3" t="s">
        <v>64</v>
      </c>
      <c r="AG1" s="10" t="s">
        <v>208</v>
      </c>
      <c r="AH1" s="3" t="s">
        <v>65</v>
      </c>
      <c r="AI1" s="3" t="s">
        <v>66</v>
      </c>
      <c r="AJ1" s="3" t="s">
        <v>67</v>
      </c>
      <c r="AK1" s="3" t="s">
        <v>68</v>
      </c>
      <c r="AL1" s="3" t="s">
        <v>69</v>
      </c>
      <c r="AM1" s="3" t="s">
        <v>70</v>
      </c>
      <c r="AN1" s="3" t="s">
        <v>71</v>
      </c>
      <c r="AO1" s="3" t="s">
        <v>72</v>
      </c>
      <c r="AP1" s="3" t="s">
        <v>73</v>
      </c>
      <c r="AQ1" s="3" t="s">
        <v>74</v>
      </c>
    </row>
    <row r="2" spans="1:52" s="2" customFormat="1" x14ac:dyDescent="0.2">
      <c r="A2" s="4" t="s">
        <v>3</v>
      </c>
      <c r="B2" s="4" t="s">
        <v>4</v>
      </c>
      <c r="C2" s="4" t="s">
        <v>5</v>
      </c>
      <c r="D2" s="4" t="s">
        <v>5</v>
      </c>
      <c r="E2" s="6" t="s">
        <v>4</v>
      </c>
      <c r="F2" s="4" t="s">
        <v>5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4</v>
      </c>
      <c r="S2" s="4" t="s">
        <v>4</v>
      </c>
      <c r="T2" s="4" t="s">
        <v>4</v>
      </c>
      <c r="U2" s="4" t="s">
        <v>5</v>
      </c>
      <c r="V2" s="4" t="s">
        <v>5</v>
      </c>
      <c r="W2" s="4" t="s">
        <v>5</v>
      </c>
      <c r="X2" s="4" t="s">
        <v>5</v>
      </c>
      <c r="Y2" s="4" t="s">
        <v>5</v>
      </c>
      <c r="Z2" s="4" t="s">
        <v>5</v>
      </c>
      <c r="AA2" s="4" t="s">
        <v>5</v>
      </c>
      <c r="AB2" s="4" t="s">
        <v>4</v>
      </c>
      <c r="AC2" s="4" t="s">
        <v>4</v>
      </c>
      <c r="AD2" s="9" t="s">
        <v>210</v>
      </c>
      <c r="AE2" s="4" t="s">
        <v>4</v>
      </c>
      <c r="AF2" s="4" t="s">
        <v>4</v>
      </c>
      <c r="AG2" s="9" t="s">
        <v>210</v>
      </c>
      <c r="AH2" s="4" t="s">
        <v>4</v>
      </c>
      <c r="AI2" s="4" t="s">
        <v>5</v>
      </c>
      <c r="AJ2" s="4" t="s">
        <v>4</v>
      </c>
      <c r="AK2" s="4" t="s">
        <v>5</v>
      </c>
      <c r="AL2" s="4" t="s">
        <v>5</v>
      </c>
      <c r="AM2" s="4" t="s">
        <v>4</v>
      </c>
      <c r="AN2" s="4" t="s">
        <v>5</v>
      </c>
      <c r="AO2" s="4" t="s">
        <v>4</v>
      </c>
      <c r="AP2" s="4" t="s">
        <v>4</v>
      </c>
      <c r="AQ2" s="4" t="s">
        <v>4</v>
      </c>
    </row>
    <row r="3" spans="1:52" s="2" customFormat="1" x14ac:dyDescent="0.2">
      <c r="A3" s="4" t="s">
        <v>6</v>
      </c>
      <c r="B3" s="4"/>
      <c r="C3" s="9"/>
      <c r="D3" s="4"/>
      <c r="E3" s="6"/>
      <c r="F3" s="4"/>
      <c r="G3" s="9"/>
      <c r="H3" s="4"/>
      <c r="I3" s="4"/>
      <c r="J3" s="4"/>
      <c r="K3" s="4"/>
      <c r="L3" s="4"/>
      <c r="M3" s="4"/>
      <c r="N3" s="4"/>
      <c r="O3" s="11"/>
      <c r="P3" s="6"/>
      <c r="Q3" s="6"/>
      <c r="R3" s="6"/>
      <c r="S3" s="6"/>
      <c r="T3" s="6"/>
      <c r="U3" s="6"/>
      <c r="V3" s="11"/>
      <c r="W3" s="11"/>
      <c r="X3" s="11"/>
      <c r="Y3" s="6"/>
      <c r="Z3" s="6"/>
      <c r="AA3" s="6"/>
      <c r="AB3" s="6"/>
      <c r="AC3" s="6"/>
      <c r="AD3" s="11"/>
      <c r="AE3" s="11"/>
      <c r="AF3" s="11"/>
      <c r="AG3" s="11"/>
      <c r="AH3" s="4"/>
      <c r="AI3" s="9"/>
      <c r="AJ3" s="4"/>
      <c r="AK3" s="9"/>
      <c r="AL3" s="4"/>
      <c r="AM3" s="4"/>
      <c r="AN3" s="9"/>
      <c r="AO3" s="4"/>
      <c r="AP3" s="4"/>
      <c r="AQ3" s="4"/>
    </row>
    <row r="4" spans="1:52" s="1" customFormat="1" x14ac:dyDescent="0.2">
      <c r="A4" s="3" t="s">
        <v>7</v>
      </c>
      <c r="B4" s="3" t="s">
        <v>8</v>
      </c>
      <c r="C4" s="10" t="s">
        <v>78</v>
      </c>
      <c r="D4" s="3" t="s">
        <v>9</v>
      </c>
      <c r="E4" s="25" t="s">
        <v>10</v>
      </c>
      <c r="F4" s="3" t="s">
        <v>11</v>
      </c>
      <c r="G4" s="10" t="s">
        <v>79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20</v>
      </c>
      <c r="S4" s="3" t="s">
        <v>22</v>
      </c>
      <c r="T4" s="3" t="s">
        <v>20</v>
      </c>
      <c r="U4" s="3" t="s">
        <v>23</v>
      </c>
      <c r="V4" s="10" t="s">
        <v>80</v>
      </c>
      <c r="W4" s="10" t="s">
        <v>81</v>
      </c>
      <c r="X4" s="10" t="s">
        <v>82</v>
      </c>
      <c r="Y4" s="3" t="s">
        <v>24</v>
      </c>
      <c r="Z4" s="3" t="s">
        <v>25</v>
      </c>
      <c r="AA4" s="3" t="s">
        <v>26</v>
      </c>
      <c r="AB4" s="3" t="s">
        <v>27</v>
      </c>
      <c r="AC4" s="3" t="s">
        <v>28</v>
      </c>
      <c r="AD4" s="10" t="s">
        <v>85</v>
      </c>
      <c r="AE4" s="10" t="s">
        <v>83</v>
      </c>
      <c r="AF4" s="10" t="s">
        <v>84</v>
      </c>
      <c r="AG4" s="10" t="s">
        <v>209</v>
      </c>
      <c r="AH4" s="3" t="s">
        <v>29</v>
      </c>
      <c r="AI4" s="10" t="s">
        <v>86</v>
      </c>
      <c r="AJ4" s="3" t="s">
        <v>30</v>
      </c>
      <c r="AK4" s="10" t="s">
        <v>87</v>
      </c>
      <c r="AL4" s="3" t="s">
        <v>31</v>
      </c>
      <c r="AM4" s="3" t="s">
        <v>32</v>
      </c>
      <c r="AN4" s="10" t="s">
        <v>88</v>
      </c>
      <c r="AO4" s="3" t="s">
        <v>33</v>
      </c>
      <c r="AP4" s="3" t="s">
        <v>34</v>
      </c>
      <c r="AQ4" s="3" t="s">
        <v>35</v>
      </c>
    </row>
    <row r="5" spans="1:52" x14ac:dyDescent="0.2">
      <c r="B5">
        <v>10001</v>
      </c>
      <c r="C5" t="str">
        <f>D5</f>
        <v>金币</v>
      </c>
      <c r="D5" s="12" t="s">
        <v>89</v>
      </c>
      <c r="E5" s="8">
        <v>5</v>
      </c>
      <c r="F5" t="s">
        <v>75</v>
      </c>
      <c r="G5" s="5">
        <v>0</v>
      </c>
      <c r="H5">
        <v>10</v>
      </c>
      <c r="I5" s="7">
        <v>1</v>
      </c>
      <c r="J5">
        <v>0</v>
      </c>
      <c r="K5" s="7">
        <v>1</v>
      </c>
      <c r="L5" s="8">
        <v>0</v>
      </c>
      <c r="M5" s="8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tr">
        <f>"tex://UIDynamic/ItemIcon/ItemIcon_"&amp;B5</f>
        <v>tex://UIDynamic/ItemIcon/ItemIcon_10001</v>
      </c>
      <c r="W5" t="str">
        <f>"tex://UIDynamic/ItemIcon/ItemIcon_"&amp;B5&amp;"_01"</f>
        <v>tex://UIDynamic/ItemIcon/ItemIcon_10001_01</v>
      </c>
      <c r="X5" t="s">
        <v>76</v>
      </c>
      <c r="Y5">
        <v>0</v>
      </c>
      <c r="Z5">
        <v>0</v>
      </c>
      <c r="AA5" t="s">
        <v>77</v>
      </c>
      <c r="AB5">
        <v>0</v>
      </c>
      <c r="AC5">
        <v>0</v>
      </c>
      <c r="AD5">
        <v>0</v>
      </c>
      <c r="AE5">
        <v>1</v>
      </c>
      <c r="AF5">
        <v>0</v>
      </c>
      <c r="AG5" s="17">
        <v>0</v>
      </c>
      <c r="AH5">
        <v>0</v>
      </c>
      <c r="AI5">
        <v>0</v>
      </c>
      <c r="AJ5">
        <v>0</v>
      </c>
      <c r="AK5" t="str">
        <f>A5&amp;"|"&amp;B5</f>
        <v>|10001</v>
      </c>
      <c r="AL5" t="str">
        <f>B5&amp;"|"&amp;C5</f>
        <v>10001|金币</v>
      </c>
      <c r="AM5">
        <v>1</v>
      </c>
      <c r="AN5">
        <v>0</v>
      </c>
      <c r="AO5">
        <v>1</v>
      </c>
      <c r="AP5">
        <v>0</v>
      </c>
      <c r="AQ5">
        <v>0</v>
      </c>
    </row>
    <row r="6" spans="1:52" x14ac:dyDescent="0.2">
      <c r="B6">
        <v>10002</v>
      </c>
      <c r="C6" t="str">
        <f>D6</f>
        <v>元宝</v>
      </c>
      <c r="D6" s="12" t="s">
        <v>90</v>
      </c>
      <c r="E6" s="8">
        <v>5</v>
      </c>
      <c r="F6" t="s">
        <v>75</v>
      </c>
      <c r="G6" s="5">
        <v>0</v>
      </c>
      <c r="H6">
        <v>10</v>
      </c>
      <c r="I6" s="7">
        <v>1</v>
      </c>
      <c r="J6">
        <v>0</v>
      </c>
      <c r="K6" s="7">
        <v>1</v>
      </c>
      <c r="L6" s="8">
        <v>0</v>
      </c>
      <c r="M6" s="8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tr">
        <f>"tex://UIDynamic/ItemIcon/ItemIcon_"&amp;B6</f>
        <v>tex://UIDynamic/ItemIcon/ItemIcon_10002</v>
      </c>
      <c r="W6" t="str">
        <f>"tex://UIDynamic/ItemIcon/ItemIcon_"&amp;B6&amp;"_01"</f>
        <v>tex://UIDynamic/ItemIcon/ItemIcon_10002_01</v>
      </c>
      <c r="X6" t="s">
        <v>76</v>
      </c>
      <c r="Y6">
        <v>0</v>
      </c>
      <c r="Z6">
        <v>0</v>
      </c>
      <c r="AA6" t="s">
        <v>77</v>
      </c>
      <c r="AB6">
        <v>0</v>
      </c>
      <c r="AC6">
        <v>0</v>
      </c>
      <c r="AD6">
        <v>0</v>
      </c>
      <c r="AE6">
        <v>1</v>
      </c>
      <c r="AF6">
        <v>0</v>
      </c>
      <c r="AG6" s="17">
        <v>0</v>
      </c>
      <c r="AH6">
        <v>0</v>
      </c>
      <c r="AI6">
        <v>0</v>
      </c>
      <c r="AJ6">
        <v>0</v>
      </c>
      <c r="AK6" t="str">
        <f>A6&amp;"|"&amp;B6</f>
        <v>|10002</v>
      </c>
      <c r="AL6" t="str">
        <f>B6&amp;"|"&amp;C6</f>
        <v>10002|元宝</v>
      </c>
      <c r="AM6">
        <v>1</v>
      </c>
      <c r="AN6">
        <v>0</v>
      </c>
      <c r="AO6">
        <v>1</v>
      </c>
      <c r="AP6">
        <v>0</v>
      </c>
      <c r="AQ6">
        <v>0</v>
      </c>
    </row>
    <row r="7" spans="1:52" ht="16.5" x14ac:dyDescent="0.2">
      <c r="B7">
        <v>11001</v>
      </c>
      <c r="C7" s="14" t="s">
        <v>172</v>
      </c>
      <c r="D7" s="14" t="s">
        <v>105</v>
      </c>
      <c r="E7" s="13">
        <v>1</v>
      </c>
      <c r="F7" s="14" t="s">
        <v>104</v>
      </c>
      <c r="G7" s="13">
        <v>1</v>
      </c>
      <c r="H7" s="13">
        <v>5</v>
      </c>
      <c r="I7" s="13">
        <v>1</v>
      </c>
      <c r="J7" s="13">
        <v>0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5"/>
      <c r="V7" s="16" t="str">
        <f t="shared" ref="V7:W10" si="0">"tex://UIDynamic/ItemIcon/ItemIcon_"&amp;B7</f>
        <v>tex://UIDynamic/ItemIcon/ItemIcon_11001</v>
      </c>
      <c r="W7" s="16" t="str">
        <f t="shared" ref="W7:W8" si="1">"tex://UIDynamic/ItemIcon/ItemIcon_"&amp;B7&amp;"_01"</f>
        <v>tex://UIDynamic/ItemIcon/ItemIcon_11001_01</v>
      </c>
      <c r="X7" s="17">
        <v>0</v>
      </c>
      <c r="Y7" s="13">
        <v>0</v>
      </c>
      <c r="Z7" s="13">
        <v>0</v>
      </c>
      <c r="AA7" s="20">
        <v>147119</v>
      </c>
      <c r="AB7" s="13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5"/>
      <c r="AL7" s="13" t="s">
        <v>106</v>
      </c>
      <c r="AM7" s="17">
        <v>1</v>
      </c>
      <c r="AN7">
        <v>0</v>
      </c>
      <c r="AO7" s="15">
        <v>1</v>
      </c>
      <c r="AP7" s="17">
        <v>0</v>
      </c>
      <c r="AQ7" s="17">
        <v>0</v>
      </c>
      <c r="AR7" s="17"/>
      <c r="AS7" s="15"/>
      <c r="AT7" s="15"/>
      <c r="AU7" s="15"/>
      <c r="AV7" s="15"/>
      <c r="AW7" s="15"/>
      <c r="AX7" s="15"/>
      <c r="AY7" s="15"/>
      <c r="AZ7" s="15"/>
    </row>
    <row r="8" spans="1:52" ht="16.5" x14ac:dyDescent="0.2">
      <c r="B8">
        <v>11002</v>
      </c>
      <c r="C8" s="14" t="s">
        <v>173</v>
      </c>
      <c r="D8" s="14" t="s">
        <v>108</v>
      </c>
      <c r="E8" s="13">
        <v>1</v>
      </c>
      <c r="F8" s="14" t="s">
        <v>107</v>
      </c>
      <c r="G8" s="13">
        <v>1</v>
      </c>
      <c r="H8" s="13">
        <v>5</v>
      </c>
      <c r="I8" s="13">
        <v>1</v>
      </c>
      <c r="J8" s="13">
        <v>0</v>
      </c>
      <c r="K8" s="13">
        <v>1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5"/>
      <c r="V8" s="16" t="str">
        <f t="shared" si="0"/>
        <v>tex://UIDynamic/ItemIcon/ItemIcon_11002</v>
      </c>
      <c r="W8" s="16" t="str">
        <f t="shared" si="1"/>
        <v>tex://UIDynamic/ItemIcon/ItemIcon_11002_01</v>
      </c>
      <c r="X8" s="17">
        <v>0</v>
      </c>
      <c r="Y8" s="13">
        <v>0</v>
      </c>
      <c r="Z8" s="13">
        <v>0</v>
      </c>
      <c r="AA8" s="20">
        <v>147119</v>
      </c>
      <c r="AB8" s="13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5"/>
      <c r="AL8" s="13" t="s">
        <v>109</v>
      </c>
      <c r="AM8" s="17">
        <v>1</v>
      </c>
      <c r="AN8">
        <v>0</v>
      </c>
      <c r="AO8" s="15">
        <v>1</v>
      </c>
      <c r="AP8" s="17">
        <v>0</v>
      </c>
      <c r="AQ8" s="17">
        <v>0</v>
      </c>
      <c r="AR8" s="17"/>
      <c r="AS8" s="15"/>
      <c r="AT8" s="15"/>
      <c r="AU8" s="15"/>
      <c r="AV8" s="15"/>
      <c r="AW8" s="15"/>
      <c r="AX8" s="15"/>
      <c r="AY8" s="15"/>
      <c r="AZ8" s="15"/>
    </row>
    <row r="9" spans="1:52" ht="16.5" x14ac:dyDescent="0.2">
      <c r="B9">
        <v>11003</v>
      </c>
      <c r="C9" s="14" t="s">
        <v>211</v>
      </c>
      <c r="D9" s="14" t="s">
        <v>212</v>
      </c>
      <c r="E9" s="13">
        <v>1</v>
      </c>
      <c r="F9" s="14" t="s">
        <v>213</v>
      </c>
      <c r="G9" s="13">
        <v>1</v>
      </c>
      <c r="H9" s="13">
        <v>5</v>
      </c>
      <c r="I9" s="13">
        <v>1</v>
      </c>
      <c r="J9" s="13">
        <v>0</v>
      </c>
      <c r="K9" s="13">
        <v>1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5">
        <v>0</v>
      </c>
      <c r="V9" s="16" t="str">
        <f t="shared" si="0"/>
        <v>tex://UIDynamic/ItemIcon/ItemIcon_11003</v>
      </c>
      <c r="W9" s="16" t="str">
        <f t="shared" si="0"/>
        <v>tex://UIDynamic/ItemIcon/ItemIcon_招募令</v>
      </c>
      <c r="X9" s="17">
        <v>0</v>
      </c>
      <c r="Y9" s="13">
        <v>0</v>
      </c>
      <c r="Z9" s="13">
        <v>0</v>
      </c>
      <c r="AA9" s="20">
        <v>147119</v>
      </c>
      <c r="AB9" s="13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5">
        <v>0</v>
      </c>
      <c r="AK9" s="15"/>
      <c r="AL9" s="13" t="s">
        <v>214</v>
      </c>
      <c r="AM9" s="15">
        <v>1</v>
      </c>
      <c r="AN9" s="15">
        <v>0</v>
      </c>
      <c r="AO9" s="17">
        <v>1</v>
      </c>
      <c r="AP9" s="17">
        <v>0</v>
      </c>
      <c r="AQ9" s="17">
        <v>0</v>
      </c>
      <c r="AR9" s="15"/>
      <c r="AS9" s="15"/>
      <c r="AT9" s="15"/>
      <c r="AU9" s="15"/>
      <c r="AV9" s="15"/>
      <c r="AW9" s="15"/>
      <c r="AX9" s="15"/>
      <c r="AY9" s="15"/>
    </row>
    <row r="10" spans="1:52" ht="16.5" x14ac:dyDescent="0.2">
      <c r="B10">
        <v>11004</v>
      </c>
      <c r="C10" s="26" t="s">
        <v>216</v>
      </c>
      <c r="D10" s="26" t="s">
        <v>216</v>
      </c>
      <c r="E10" s="13">
        <v>1</v>
      </c>
      <c r="F10" s="26" t="s">
        <v>216</v>
      </c>
      <c r="G10" s="13">
        <v>1</v>
      </c>
      <c r="H10" s="13">
        <v>5</v>
      </c>
      <c r="I10" s="13">
        <v>1</v>
      </c>
      <c r="J10" s="13">
        <v>0</v>
      </c>
      <c r="K10" s="13">
        <v>1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5"/>
      <c r="V10" s="16" t="str">
        <f t="shared" si="0"/>
        <v>tex://UIDynamic/ItemIcon/ItemIcon_11004</v>
      </c>
      <c r="W10" s="16" t="str">
        <f t="shared" si="0"/>
        <v>tex://UIDynamic/ItemIcon/ItemIcon_英雄突破道具</v>
      </c>
      <c r="X10" s="17"/>
      <c r="Y10" s="13">
        <v>0</v>
      </c>
      <c r="Z10" s="13">
        <v>0</v>
      </c>
      <c r="AA10" s="20">
        <v>147119</v>
      </c>
      <c r="AB10" s="13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5">
        <v>0</v>
      </c>
      <c r="AK10" s="15"/>
      <c r="AL10" s="13"/>
      <c r="AM10" s="15">
        <v>1</v>
      </c>
      <c r="AN10" s="15">
        <v>0</v>
      </c>
      <c r="AO10" s="17">
        <v>1</v>
      </c>
      <c r="AP10" s="17">
        <v>0</v>
      </c>
      <c r="AQ10" s="17">
        <v>0</v>
      </c>
      <c r="AR10" s="15"/>
      <c r="AS10" s="15"/>
      <c r="AT10" s="15"/>
      <c r="AU10" s="15"/>
      <c r="AV10" s="15"/>
      <c r="AW10" s="15"/>
      <c r="AX10" s="15"/>
      <c r="AY10" s="15"/>
    </row>
    <row r="11" spans="1:52" ht="16.5" x14ac:dyDescent="0.2">
      <c r="B11">
        <v>12001</v>
      </c>
      <c r="C11" s="14" t="s">
        <v>91</v>
      </c>
      <c r="D11" s="14" t="s">
        <v>91</v>
      </c>
      <c r="E11" s="13">
        <v>2</v>
      </c>
      <c r="F11" s="13" t="s">
        <v>92</v>
      </c>
      <c r="G11" s="13">
        <v>1</v>
      </c>
      <c r="H11" s="13">
        <v>1</v>
      </c>
      <c r="I11" s="13">
        <v>1</v>
      </c>
      <c r="J11" s="13">
        <v>0</v>
      </c>
      <c r="K11" s="13">
        <v>1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5"/>
      <c r="V11" s="16" t="str">
        <f t="shared" ref="V11:V15" si="2">"tex://UIDynamic/ItemIcon/ItemIcon_"&amp;B11</f>
        <v>tex://UIDynamic/ItemIcon/ItemIcon_12001</v>
      </c>
      <c r="W11" s="16" t="str">
        <f t="shared" ref="W11:W15" si="3">"tex://UIDynamic/ItemIcon/ItemIcon_"&amp;B11&amp;"_01"</f>
        <v>tex://UIDynamic/ItemIcon/ItemIcon_12001_01</v>
      </c>
      <c r="X11" s="17">
        <v>0</v>
      </c>
      <c r="Y11" s="13">
        <v>0</v>
      </c>
      <c r="Z11" s="13">
        <v>0</v>
      </c>
      <c r="AA11" s="18" t="s">
        <v>93</v>
      </c>
      <c r="AB11" s="13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5"/>
      <c r="AL11" s="19" t="s">
        <v>94</v>
      </c>
      <c r="AM11" s="17">
        <v>1</v>
      </c>
      <c r="AN11">
        <v>0</v>
      </c>
      <c r="AO11" s="15">
        <v>1</v>
      </c>
      <c r="AP11" s="17">
        <v>0</v>
      </c>
      <c r="AQ11" s="17">
        <v>0</v>
      </c>
      <c r="AR11" s="17"/>
      <c r="AS11" s="15"/>
      <c r="AT11" s="13"/>
      <c r="AU11" s="15"/>
      <c r="AV11" s="15"/>
      <c r="AW11" s="15"/>
      <c r="AX11" s="15"/>
      <c r="AY11" s="15"/>
      <c r="AZ11" s="15"/>
    </row>
    <row r="12" spans="1:52" ht="16.5" x14ac:dyDescent="0.2">
      <c r="B12">
        <v>12002</v>
      </c>
      <c r="C12" s="14" t="s">
        <v>95</v>
      </c>
      <c r="D12" s="14" t="s">
        <v>95</v>
      </c>
      <c r="E12" s="13">
        <v>2</v>
      </c>
      <c r="F12" s="13" t="s">
        <v>92</v>
      </c>
      <c r="G12" s="13">
        <v>1</v>
      </c>
      <c r="H12" s="13">
        <v>2</v>
      </c>
      <c r="I12" s="13">
        <v>1</v>
      </c>
      <c r="J12" s="13">
        <v>0</v>
      </c>
      <c r="K12" s="13">
        <v>1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5"/>
      <c r="V12" s="16" t="str">
        <f t="shared" si="2"/>
        <v>tex://UIDynamic/ItemIcon/ItemIcon_12002</v>
      </c>
      <c r="W12" s="16" t="str">
        <f t="shared" si="3"/>
        <v>tex://UIDynamic/ItemIcon/ItemIcon_12002_01</v>
      </c>
      <c r="X12" s="17">
        <v>0</v>
      </c>
      <c r="Y12" s="13">
        <v>0</v>
      </c>
      <c r="Z12" s="13">
        <v>0</v>
      </c>
      <c r="AA12" s="18" t="s">
        <v>93</v>
      </c>
      <c r="AB12" s="13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5"/>
      <c r="AL12" s="19" t="s">
        <v>96</v>
      </c>
      <c r="AM12" s="17">
        <v>1</v>
      </c>
      <c r="AN12">
        <v>0</v>
      </c>
      <c r="AO12" s="15">
        <v>1</v>
      </c>
      <c r="AP12" s="17">
        <v>0</v>
      </c>
      <c r="AQ12" s="17">
        <v>0</v>
      </c>
      <c r="AR12" s="17"/>
      <c r="AS12" s="15"/>
      <c r="AT12" s="13"/>
      <c r="AU12" s="15"/>
      <c r="AV12" s="15"/>
      <c r="AW12" s="15"/>
      <c r="AX12" s="15"/>
      <c r="AY12" s="15"/>
      <c r="AZ12" s="15"/>
    </row>
    <row r="13" spans="1:52" ht="16.5" x14ac:dyDescent="0.2">
      <c r="B13">
        <v>12003</v>
      </c>
      <c r="C13" s="14" t="s">
        <v>97</v>
      </c>
      <c r="D13" s="14" t="s">
        <v>97</v>
      </c>
      <c r="E13" s="13">
        <v>2</v>
      </c>
      <c r="F13" s="13" t="s">
        <v>92</v>
      </c>
      <c r="G13" s="13">
        <v>1</v>
      </c>
      <c r="H13" s="13">
        <v>3</v>
      </c>
      <c r="I13" s="13">
        <v>1</v>
      </c>
      <c r="J13" s="13">
        <v>0</v>
      </c>
      <c r="K13" s="13">
        <v>1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5"/>
      <c r="V13" s="16" t="str">
        <f t="shared" si="2"/>
        <v>tex://UIDynamic/ItemIcon/ItemIcon_12003</v>
      </c>
      <c r="W13" s="16" t="str">
        <f t="shared" si="3"/>
        <v>tex://UIDynamic/ItemIcon/ItemIcon_12003_01</v>
      </c>
      <c r="X13" s="17">
        <v>0</v>
      </c>
      <c r="Y13" s="13">
        <v>0</v>
      </c>
      <c r="Z13" s="13">
        <v>0</v>
      </c>
      <c r="AA13" s="18" t="s">
        <v>93</v>
      </c>
      <c r="AB13" s="13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5"/>
      <c r="AL13" s="19" t="s">
        <v>98</v>
      </c>
      <c r="AM13" s="17">
        <v>1</v>
      </c>
      <c r="AN13">
        <v>0</v>
      </c>
      <c r="AO13" s="15">
        <v>1</v>
      </c>
      <c r="AP13" s="17">
        <v>0</v>
      </c>
      <c r="AQ13" s="17">
        <v>0</v>
      </c>
      <c r="AR13" s="17"/>
      <c r="AS13" s="15"/>
      <c r="AT13" s="13"/>
      <c r="AU13" s="15"/>
      <c r="AV13" s="15"/>
      <c r="AW13" s="15"/>
      <c r="AX13" s="15"/>
      <c r="AY13" s="15"/>
      <c r="AZ13" s="15"/>
    </row>
    <row r="14" spans="1:52" ht="16.5" x14ac:dyDescent="0.2">
      <c r="B14">
        <v>12004</v>
      </c>
      <c r="C14" s="14" t="s">
        <v>99</v>
      </c>
      <c r="D14" s="14" t="s">
        <v>99</v>
      </c>
      <c r="E14" s="13">
        <v>2</v>
      </c>
      <c r="F14" s="13" t="s">
        <v>92</v>
      </c>
      <c r="G14" s="13">
        <v>1</v>
      </c>
      <c r="H14" s="13">
        <v>4</v>
      </c>
      <c r="I14" s="13">
        <v>1</v>
      </c>
      <c r="J14" s="13">
        <v>0</v>
      </c>
      <c r="K14" s="13">
        <v>1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5"/>
      <c r="V14" s="16" t="str">
        <f t="shared" si="2"/>
        <v>tex://UIDynamic/ItemIcon/ItemIcon_12004</v>
      </c>
      <c r="W14" s="16" t="str">
        <f t="shared" si="3"/>
        <v>tex://UIDynamic/ItemIcon/ItemIcon_12004_01</v>
      </c>
      <c r="X14" s="17">
        <v>0</v>
      </c>
      <c r="Y14" s="13">
        <v>0</v>
      </c>
      <c r="Z14" s="13">
        <v>0</v>
      </c>
      <c r="AA14" s="18" t="s">
        <v>93</v>
      </c>
      <c r="AB14" s="13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5"/>
      <c r="AL14" s="19" t="s">
        <v>100</v>
      </c>
      <c r="AM14" s="17">
        <v>1</v>
      </c>
      <c r="AN14">
        <v>0</v>
      </c>
      <c r="AO14" s="15">
        <v>1</v>
      </c>
      <c r="AP14" s="17">
        <v>0</v>
      </c>
      <c r="AQ14" s="17">
        <v>0</v>
      </c>
      <c r="AR14" s="17"/>
      <c r="AS14" s="15"/>
      <c r="AT14" s="13"/>
      <c r="AU14" s="15"/>
      <c r="AV14" s="15"/>
      <c r="AW14" s="15"/>
      <c r="AX14" s="15"/>
      <c r="AY14" s="15"/>
      <c r="AZ14" s="15"/>
    </row>
    <row r="15" spans="1:52" ht="16.5" x14ac:dyDescent="0.2">
      <c r="B15">
        <v>12005</v>
      </c>
      <c r="C15" s="14" t="s">
        <v>101</v>
      </c>
      <c r="D15" s="14" t="s">
        <v>101</v>
      </c>
      <c r="E15" s="13">
        <v>2</v>
      </c>
      <c r="F15" s="13" t="s">
        <v>102</v>
      </c>
      <c r="G15" s="13">
        <v>1</v>
      </c>
      <c r="H15" s="13">
        <v>5</v>
      </c>
      <c r="I15" s="13">
        <v>1</v>
      </c>
      <c r="J15" s="13">
        <v>0</v>
      </c>
      <c r="K15" s="13">
        <v>1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5"/>
      <c r="V15" s="16" t="str">
        <f t="shared" si="2"/>
        <v>tex://UIDynamic/ItemIcon/ItemIcon_12005</v>
      </c>
      <c r="W15" s="16" t="str">
        <f t="shared" si="3"/>
        <v>tex://UIDynamic/ItemIcon/ItemIcon_12005_01</v>
      </c>
      <c r="X15" s="17">
        <v>0</v>
      </c>
      <c r="Y15" s="13">
        <v>0</v>
      </c>
      <c r="Z15" s="13">
        <v>0</v>
      </c>
      <c r="AA15" s="18" t="s">
        <v>93</v>
      </c>
      <c r="AB15" s="13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5"/>
      <c r="AL15" s="19" t="s">
        <v>103</v>
      </c>
      <c r="AM15" s="17">
        <v>1</v>
      </c>
      <c r="AN15">
        <v>0</v>
      </c>
      <c r="AO15" s="15">
        <v>1</v>
      </c>
      <c r="AP15" s="17">
        <v>0</v>
      </c>
      <c r="AQ15" s="17">
        <v>0</v>
      </c>
      <c r="AR15" s="17"/>
      <c r="AS15" s="15"/>
      <c r="AT15" s="13"/>
      <c r="AU15" s="15"/>
      <c r="AV15" s="15"/>
      <c r="AW15" s="15"/>
      <c r="AX15" s="15"/>
      <c r="AY15" s="15"/>
      <c r="AZ15" s="15"/>
    </row>
    <row r="16" spans="1:52" ht="16.5" x14ac:dyDescent="0.2">
      <c r="B16">
        <v>12006</v>
      </c>
      <c r="C16" s="13" t="str">
        <f t="shared" ref="C16:C18" si="4">D16</f>
        <v>周芷若碎片</v>
      </c>
      <c r="D16" s="21" t="s">
        <v>110</v>
      </c>
      <c r="E16" s="13">
        <v>2</v>
      </c>
      <c r="F16" s="13" t="s">
        <v>111</v>
      </c>
      <c r="G16" s="13">
        <v>1</v>
      </c>
      <c r="H16" s="13">
        <v>4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4</v>
      </c>
      <c r="U16" s="18"/>
      <c r="V16" s="16" t="s">
        <v>112</v>
      </c>
      <c r="W16" s="16" t="s">
        <v>113</v>
      </c>
      <c r="X16" s="17" t="s">
        <v>114</v>
      </c>
      <c r="Y16" s="13">
        <v>0</v>
      </c>
      <c r="Z16" s="13">
        <v>0</v>
      </c>
      <c r="AA16" s="18" t="s">
        <v>115</v>
      </c>
      <c r="AB16" s="13">
        <v>0</v>
      </c>
      <c r="AC16" s="17">
        <v>0</v>
      </c>
      <c r="AD16" s="17">
        <v>0</v>
      </c>
      <c r="AE16" s="17">
        <v>1</v>
      </c>
      <c r="AF16" s="17">
        <v>90000</v>
      </c>
      <c r="AG16" s="17">
        <v>0</v>
      </c>
      <c r="AH16" s="17">
        <v>0</v>
      </c>
      <c r="AI16" s="17">
        <v>0</v>
      </c>
      <c r="AJ16" s="17">
        <v>0</v>
      </c>
      <c r="AK16" s="17"/>
      <c r="AL16" s="17" t="str">
        <f t="shared" ref="AL16:AL47" si="5">B16&amp;"|"&amp;C16</f>
        <v>12006|周芷若碎片</v>
      </c>
      <c r="AM16" s="17">
        <v>1</v>
      </c>
      <c r="AN16">
        <v>0</v>
      </c>
      <c r="AO16" s="15">
        <v>1</v>
      </c>
      <c r="AP16" s="17">
        <v>0</v>
      </c>
      <c r="AQ16" s="17">
        <v>0</v>
      </c>
      <c r="AR16" s="17"/>
      <c r="AS16" s="15"/>
      <c r="AT16" s="13"/>
      <c r="AU16" s="15"/>
      <c r="AV16" s="15"/>
      <c r="AW16" s="15"/>
      <c r="AX16" s="15"/>
      <c r="AY16" s="15"/>
      <c r="AZ16" s="15"/>
    </row>
    <row r="17" spans="2:52" ht="16.5" x14ac:dyDescent="0.2">
      <c r="B17">
        <v>12007</v>
      </c>
      <c r="C17" s="13" t="str">
        <f t="shared" si="4"/>
        <v>红佛女碎片</v>
      </c>
      <c r="D17" s="21" t="s">
        <v>116</v>
      </c>
      <c r="E17" s="13">
        <v>2</v>
      </c>
      <c r="F17" s="13" t="s">
        <v>117</v>
      </c>
      <c r="G17" s="13">
        <v>1</v>
      </c>
      <c r="H17" s="13">
        <v>4</v>
      </c>
      <c r="I17" s="13">
        <v>1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4</v>
      </c>
      <c r="U17" s="18"/>
      <c r="V17" s="16" t="s">
        <v>113</v>
      </c>
      <c r="W17" s="16" t="s">
        <v>113</v>
      </c>
      <c r="X17" s="17" t="s">
        <v>114</v>
      </c>
      <c r="Y17" s="13">
        <v>0</v>
      </c>
      <c r="Z17" s="13">
        <v>0</v>
      </c>
      <c r="AA17" s="18" t="s">
        <v>115</v>
      </c>
      <c r="AB17" s="13">
        <v>0</v>
      </c>
      <c r="AC17" s="17">
        <v>0</v>
      </c>
      <c r="AD17" s="17">
        <v>0</v>
      </c>
      <c r="AE17" s="17">
        <v>1</v>
      </c>
      <c r="AF17" s="17">
        <v>90000</v>
      </c>
      <c r="AG17" s="17">
        <v>0</v>
      </c>
      <c r="AH17" s="17">
        <v>0</v>
      </c>
      <c r="AI17" s="17">
        <v>0</v>
      </c>
      <c r="AJ17" s="17">
        <v>0</v>
      </c>
      <c r="AK17" s="17"/>
      <c r="AL17" s="17" t="str">
        <f t="shared" si="5"/>
        <v>12007|红佛女碎片</v>
      </c>
      <c r="AM17" s="17">
        <v>1</v>
      </c>
      <c r="AN17">
        <v>0</v>
      </c>
      <c r="AO17" s="15">
        <v>1</v>
      </c>
      <c r="AP17" s="17">
        <v>0</v>
      </c>
      <c r="AQ17" s="17">
        <v>0</v>
      </c>
      <c r="AR17" s="17"/>
      <c r="AS17" s="15"/>
      <c r="AT17" s="13"/>
      <c r="AU17" s="15"/>
      <c r="AV17" s="15"/>
      <c r="AW17" s="15"/>
      <c r="AX17" s="15"/>
      <c r="AY17" s="15"/>
      <c r="AZ17" s="15"/>
    </row>
    <row r="18" spans="2:52" ht="16.5" x14ac:dyDescent="0.2">
      <c r="B18">
        <v>12008</v>
      </c>
      <c r="C18" s="13" t="str">
        <f t="shared" si="4"/>
        <v>王二虎碎片</v>
      </c>
      <c r="D18" s="21" t="s">
        <v>118</v>
      </c>
      <c r="E18" s="13">
        <v>2</v>
      </c>
      <c r="F18" s="13" t="s">
        <v>119</v>
      </c>
      <c r="G18" s="13">
        <v>1</v>
      </c>
      <c r="H18" s="13">
        <v>4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4</v>
      </c>
      <c r="U18" s="18"/>
      <c r="V18" s="16" t="s">
        <v>120</v>
      </c>
      <c r="W18" s="16" t="s">
        <v>113</v>
      </c>
      <c r="X18" s="17" t="s">
        <v>114</v>
      </c>
      <c r="Y18" s="13">
        <v>0</v>
      </c>
      <c r="Z18" s="13">
        <v>0</v>
      </c>
      <c r="AA18" s="18" t="s">
        <v>115</v>
      </c>
      <c r="AB18" s="13">
        <v>0</v>
      </c>
      <c r="AC18" s="17">
        <v>0</v>
      </c>
      <c r="AD18" s="17">
        <v>0</v>
      </c>
      <c r="AE18" s="17">
        <v>1</v>
      </c>
      <c r="AF18" s="17">
        <v>90000</v>
      </c>
      <c r="AG18" s="17">
        <v>0</v>
      </c>
      <c r="AH18" s="17">
        <v>0</v>
      </c>
      <c r="AI18" s="17">
        <v>0</v>
      </c>
      <c r="AJ18" s="17">
        <v>0</v>
      </c>
      <c r="AK18" s="17"/>
      <c r="AL18" s="17" t="str">
        <f t="shared" si="5"/>
        <v>12008|王二虎碎片</v>
      </c>
      <c r="AM18" s="17">
        <v>1</v>
      </c>
      <c r="AN18">
        <v>0</v>
      </c>
      <c r="AO18" s="15">
        <v>1</v>
      </c>
      <c r="AP18" s="17">
        <v>0</v>
      </c>
      <c r="AQ18" s="17">
        <v>0</v>
      </c>
      <c r="AR18" s="17"/>
      <c r="AS18" s="15"/>
      <c r="AT18" s="13"/>
      <c r="AU18" s="15"/>
      <c r="AV18" s="15"/>
      <c r="AW18" s="15"/>
      <c r="AX18" s="15"/>
      <c r="AY18" s="15"/>
      <c r="AZ18" s="15"/>
    </row>
    <row r="19" spans="2:52" ht="16.5" x14ac:dyDescent="0.2">
      <c r="B19">
        <v>12009</v>
      </c>
      <c r="C19" s="13" t="str">
        <f>D19</f>
        <v>贺志真碎片</v>
      </c>
      <c r="D19" s="21" t="s">
        <v>127</v>
      </c>
      <c r="E19" s="13">
        <v>2</v>
      </c>
      <c r="F19" s="13" t="s">
        <v>128</v>
      </c>
      <c r="G19" s="13">
        <v>1</v>
      </c>
      <c r="H19" s="13">
        <v>6</v>
      </c>
      <c r="I19" s="13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4</v>
      </c>
      <c r="U19" s="13">
        <v>0</v>
      </c>
      <c r="V19" s="16" t="s">
        <v>129</v>
      </c>
      <c r="W19" s="16" t="s">
        <v>113</v>
      </c>
      <c r="X19" s="17" t="s">
        <v>114</v>
      </c>
      <c r="Y19" s="13">
        <v>0</v>
      </c>
      <c r="Z19" s="13">
        <v>0</v>
      </c>
      <c r="AA19" s="18" t="s">
        <v>115</v>
      </c>
      <c r="AB19" s="13">
        <v>0</v>
      </c>
      <c r="AC19" s="17">
        <v>0</v>
      </c>
      <c r="AD19" s="17">
        <v>0</v>
      </c>
      <c r="AE19" s="17">
        <v>1</v>
      </c>
      <c r="AF19" s="17">
        <v>90000</v>
      </c>
      <c r="AG19" s="17">
        <v>0</v>
      </c>
      <c r="AH19" s="17">
        <v>0</v>
      </c>
      <c r="AI19" s="17">
        <v>0</v>
      </c>
      <c r="AJ19" s="17">
        <v>0</v>
      </c>
      <c r="AK19" s="17"/>
      <c r="AL19" s="17" t="str">
        <f t="shared" si="5"/>
        <v>12009|贺志真碎片</v>
      </c>
      <c r="AM19" s="17">
        <v>1</v>
      </c>
      <c r="AN19">
        <v>0</v>
      </c>
      <c r="AO19" s="15">
        <v>1</v>
      </c>
      <c r="AP19" s="17">
        <v>0</v>
      </c>
      <c r="AQ19" s="17">
        <v>0</v>
      </c>
      <c r="AR19" s="17"/>
      <c r="AS19" s="15"/>
      <c r="AT19" s="13"/>
      <c r="AU19" s="15"/>
      <c r="AV19" s="15"/>
      <c r="AW19" s="15"/>
      <c r="AX19" s="15"/>
      <c r="AY19" s="15"/>
      <c r="AZ19" s="15"/>
    </row>
    <row r="20" spans="2:52" ht="16.5" x14ac:dyDescent="0.2">
      <c r="B20">
        <v>12010</v>
      </c>
      <c r="C20" s="13" t="str">
        <f t="shared" ref="C20:C22" si="6">D20</f>
        <v>郭芙碎片</v>
      </c>
      <c r="D20" s="21" t="s">
        <v>130</v>
      </c>
      <c r="E20" s="13">
        <v>2</v>
      </c>
      <c r="F20" s="13" t="s">
        <v>131</v>
      </c>
      <c r="G20" s="13">
        <v>1</v>
      </c>
      <c r="H20" s="13">
        <v>4</v>
      </c>
      <c r="I20" s="13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4</v>
      </c>
      <c r="U20" s="13">
        <v>0</v>
      </c>
      <c r="V20" s="16" t="s">
        <v>113</v>
      </c>
      <c r="W20" s="16" t="s">
        <v>113</v>
      </c>
      <c r="X20" s="17" t="s">
        <v>114</v>
      </c>
      <c r="Y20" s="13">
        <v>0</v>
      </c>
      <c r="Z20" s="13">
        <v>0</v>
      </c>
      <c r="AA20" s="18" t="s">
        <v>115</v>
      </c>
      <c r="AB20" s="13">
        <v>0</v>
      </c>
      <c r="AC20" s="17">
        <v>0</v>
      </c>
      <c r="AD20" s="17">
        <v>0</v>
      </c>
      <c r="AE20" s="17">
        <v>1</v>
      </c>
      <c r="AF20" s="17">
        <v>90000</v>
      </c>
      <c r="AG20" s="17">
        <v>0</v>
      </c>
      <c r="AH20" s="17">
        <v>0</v>
      </c>
      <c r="AI20" s="17">
        <v>0</v>
      </c>
      <c r="AJ20" s="17">
        <v>0</v>
      </c>
      <c r="AK20" s="17"/>
      <c r="AL20" s="17" t="str">
        <f t="shared" si="5"/>
        <v>12010|郭芙碎片</v>
      </c>
      <c r="AM20" s="17">
        <v>1</v>
      </c>
      <c r="AN20">
        <v>0</v>
      </c>
      <c r="AO20" s="15">
        <v>1</v>
      </c>
      <c r="AP20" s="17">
        <v>0</v>
      </c>
      <c r="AQ20" s="17">
        <v>0</v>
      </c>
      <c r="AR20" s="17"/>
      <c r="AS20" s="15"/>
      <c r="AT20" s="13"/>
      <c r="AU20" s="15"/>
      <c r="AV20" s="15"/>
      <c r="AW20" s="15"/>
      <c r="AX20" s="15"/>
      <c r="AY20" s="15"/>
      <c r="AZ20" s="15"/>
    </row>
    <row r="21" spans="2:52" ht="16.5" x14ac:dyDescent="0.2">
      <c r="B21">
        <v>12011</v>
      </c>
      <c r="C21" s="13" t="str">
        <f t="shared" si="6"/>
        <v>风清扬碎片</v>
      </c>
      <c r="D21" s="21" t="s">
        <v>132</v>
      </c>
      <c r="E21" s="13">
        <v>2</v>
      </c>
      <c r="F21" s="13" t="s">
        <v>133</v>
      </c>
      <c r="G21" s="13">
        <v>1</v>
      </c>
      <c r="H21" s="13">
        <v>4</v>
      </c>
      <c r="I21" s="13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4</v>
      </c>
      <c r="U21" s="13">
        <v>0</v>
      </c>
      <c r="V21" s="16" t="s">
        <v>122</v>
      </c>
      <c r="W21" s="16" t="s">
        <v>113</v>
      </c>
      <c r="X21" s="17" t="s">
        <v>114</v>
      </c>
      <c r="Y21" s="13">
        <v>0</v>
      </c>
      <c r="Z21" s="13">
        <v>0</v>
      </c>
      <c r="AA21" s="18" t="s">
        <v>115</v>
      </c>
      <c r="AB21" s="13">
        <v>0</v>
      </c>
      <c r="AC21" s="17">
        <v>0</v>
      </c>
      <c r="AD21" s="17">
        <v>0</v>
      </c>
      <c r="AE21" s="17">
        <v>1</v>
      </c>
      <c r="AF21" s="17">
        <v>90000</v>
      </c>
      <c r="AG21" s="17">
        <v>0</v>
      </c>
      <c r="AH21" s="17">
        <v>0</v>
      </c>
      <c r="AI21" s="17">
        <v>0</v>
      </c>
      <c r="AJ21" s="17">
        <v>0</v>
      </c>
      <c r="AK21" s="17"/>
      <c r="AL21" s="17" t="str">
        <f t="shared" si="5"/>
        <v>12011|风清扬碎片</v>
      </c>
      <c r="AM21" s="17">
        <v>1</v>
      </c>
      <c r="AN21">
        <v>0</v>
      </c>
      <c r="AO21" s="15">
        <v>1</v>
      </c>
      <c r="AP21" s="17">
        <v>0</v>
      </c>
      <c r="AQ21" s="17">
        <v>0</v>
      </c>
      <c r="AR21" s="17"/>
      <c r="AS21" s="15"/>
      <c r="AT21" s="13"/>
      <c r="AU21" s="15"/>
      <c r="AV21" s="15"/>
      <c r="AW21" s="15"/>
      <c r="AX21" s="15"/>
      <c r="AY21" s="15"/>
      <c r="AZ21" s="15"/>
    </row>
    <row r="22" spans="2:52" ht="16.5" x14ac:dyDescent="0.2">
      <c r="B22">
        <v>12012</v>
      </c>
      <c r="C22" s="13" t="str">
        <f t="shared" si="6"/>
        <v>穆蝶音碎片</v>
      </c>
      <c r="D22" s="21" t="s">
        <v>134</v>
      </c>
      <c r="E22" s="13">
        <v>2</v>
      </c>
      <c r="F22" s="13" t="s">
        <v>135</v>
      </c>
      <c r="G22" s="13">
        <v>1</v>
      </c>
      <c r="H22" s="13">
        <v>4</v>
      </c>
      <c r="I22" s="13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4</v>
      </c>
      <c r="U22" s="13">
        <v>0</v>
      </c>
      <c r="V22" s="16" t="s">
        <v>122</v>
      </c>
      <c r="W22" s="16" t="s">
        <v>113</v>
      </c>
      <c r="X22" s="17" t="s">
        <v>114</v>
      </c>
      <c r="Y22" s="13">
        <v>0</v>
      </c>
      <c r="Z22" s="13">
        <v>0</v>
      </c>
      <c r="AA22" s="18" t="s">
        <v>115</v>
      </c>
      <c r="AB22" s="13">
        <v>0</v>
      </c>
      <c r="AC22" s="17">
        <v>0</v>
      </c>
      <c r="AD22" s="17">
        <v>0</v>
      </c>
      <c r="AE22" s="17">
        <v>1</v>
      </c>
      <c r="AF22" s="17">
        <v>90000</v>
      </c>
      <c r="AG22" s="17">
        <v>0</v>
      </c>
      <c r="AH22" s="17">
        <v>0</v>
      </c>
      <c r="AI22" s="17">
        <v>0</v>
      </c>
      <c r="AJ22" s="17">
        <v>0</v>
      </c>
      <c r="AK22" s="17"/>
      <c r="AL22" s="17" t="str">
        <f t="shared" si="5"/>
        <v>12012|穆蝶音碎片</v>
      </c>
      <c r="AM22" s="17">
        <v>1</v>
      </c>
      <c r="AN22">
        <v>0</v>
      </c>
      <c r="AO22" s="15">
        <v>1</v>
      </c>
      <c r="AP22" s="17">
        <v>0</v>
      </c>
      <c r="AQ22" s="17">
        <v>0</v>
      </c>
      <c r="AR22" s="17"/>
      <c r="AS22" s="15"/>
      <c r="AT22" s="13"/>
      <c r="AU22" s="15"/>
      <c r="AV22" s="15"/>
      <c r="AW22" s="15"/>
      <c r="AX22" s="15"/>
      <c r="AY22" s="15"/>
      <c r="AZ22" s="15"/>
    </row>
    <row r="23" spans="2:52" ht="16.5" x14ac:dyDescent="0.2">
      <c r="B23">
        <v>13001</v>
      </c>
      <c r="C23" s="13" t="str">
        <f>D23</f>
        <v>木质宝箱</v>
      </c>
      <c r="D23" s="21" t="s">
        <v>121</v>
      </c>
      <c r="E23" s="13">
        <v>3</v>
      </c>
      <c r="F23" s="21" t="s">
        <v>121</v>
      </c>
      <c r="G23" s="13">
        <v>1</v>
      </c>
      <c r="H23" s="13">
        <v>1</v>
      </c>
      <c r="I23" s="13">
        <v>1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4</v>
      </c>
      <c r="U23" s="19" t="s">
        <v>250</v>
      </c>
      <c r="V23" s="16" t="s">
        <v>122</v>
      </c>
      <c r="W23" s="16" t="s">
        <v>113</v>
      </c>
      <c r="X23" s="17" t="s">
        <v>114</v>
      </c>
      <c r="Y23" s="13">
        <v>0</v>
      </c>
      <c r="Z23" s="13">
        <v>0</v>
      </c>
      <c r="AA23" s="18" t="s">
        <v>115</v>
      </c>
      <c r="AB23" s="13">
        <v>0</v>
      </c>
      <c r="AC23" s="17">
        <v>0</v>
      </c>
      <c r="AD23" s="17">
        <v>0</v>
      </c>
      <c r="AE23" s="17">
        <v>1</v>
      </c>
      <c r="AF23" s="17">
        <v>90000</v>
      </c>
      <c r="AG23" s="17">
        <v>0</v>
      </c>
      <c r="AH23" s="17">
        <v>0</v>
      </c>
      <c r="AI23" s="17">
        <v>0</v>
      </c>
      <c r="AJ23" s="17">
        <v>0</v>
      </c>
      <c r="AK23" s="17"/>
      <c r="AL23" s="17" t="str">
        <f t="shared" si="5"/>
        <v>13001|木质宝箱</v>
      </c>
      <c r="AM23" s="17">
        <v>1</v>
      </c>
      <c r="AN23">
        <v>0</v>
      </c>
      <c r="AO23" s="15">
        <v>1</v>
      </c>
      <c r="AP23" s="17">
        <v>0</v>
      </c>
      <c r="AQ23" s="17">
        <v>0</v>
      </c>
      <c r="AR23" s="17"/>
      <c r="AS23" s="15"/>
      <c r="AT23" s="13"/>
      <c r="AU23" s="15"/>
      <c r="AV23" s="15"/>
      <c r="AW23" s="15"/>
      <c r="AX23" s="15"/>
      <c r="AY23" s="15"/>
      <c r="AZ23" s="15"/>
    </row>
    <row r="24" spans="2:52" ht="16.5" x14ac:dyDescent="0.2">
      <c r="B24">
        <v>13002</v>
      </c>
      <c r="C24" s="22" t="str">
        <f>D24</f>
        <v>青铜宝箱</v>
      </c>
      <c r="D24" s="21" t="s">
        <v>123</v>
      </c>
      <c r="E24" s="13">
        <v>3</v>
      </c>
      <c r="F24" s="21" t="s">
        <v>123</v>
      </c>
      <c r="G24" s="13">
        <v>1</v>
      </c>
      <c r="H24" s="13">
        <v>2</v>
      </c>
      <c r="I24" s="13">
        <v>1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4</v>
      </c>
      <c r="U24" s="19" t="s">
        <v>251</v>
      </c>
      <c r="V24" s="16" t="s">
        <v>113</v>
      </c>
      <c r="W24" s="16" t="s">
        <v>113</v>
      </c>
      <c r="X24" s="17" t="s">
        <v>114</v>
      </c>
      <c r="Y24" s="13">
        <v>0</v>
      </c>
      <c r="Z24" s="13">
        <v>0</v>
      </c>
      <c r="AA24" s="18" t="s">
        <v>115</v>
      </c>
      <c r="AB24" s="13">
        <v>0</v>
      </c>
      <c r="AC24" s="17">
        <v>0</v>
      </c>
      <c r="AD24" s="17">
        <v>0</v>
      </c>
      <c r="AE24" s="17">
        <v>1</v>
      </c>
      <c r="AF24" s="17">
        <v>90000</v>
      </c>
      <c r="AG24" s="17">
        <v>0</v>
      </c>
      <c r="AH24" s="17">
        <v>0</v>
      </c>
      <c r="AI24" s="17">
        <v>0</v>
      </c>
      <c r="AJ24" s="17">
        <v>0</v>
      </c>
      <c r="AK24" s="17"/>
      <c r="AL24" s="17" t="str">
        <f t="shared" si="5"/>
        <v>13002|青铜宝箱</v>
      </c>
      <c r="AM24" s="17">
        <v>1</v>
      </c>
      <c r="AN24">
        <v>0</v>
      </c>
      <c r="AO24" s="15">
        <v>1</v>
      </c>
      <c r="AP24" s="17">
        <v>0</v>
      </c>
      <c r="AQ24" s="17">
        <v>0</v>
      </c>
      <c r="AR24" s="17"/>
      <c r="AS24" s="15"/>
      <c r="AT24" s="13"/>
      <c r="AU24" s="15"/>
      <c r="AV24" s="15"/>
      <c r="AW24" s="15"/>
      <c r="AX24" s="15"/>
      <c r="AY24" s="15"/>
      <c r="AZ24" s="15"/>
    </row>
    <row r="25" spans="2:52" ht="16.5" x14ac:dyDescent="0.2">
      <c r="B25">
        <v>13003</v>
      </c>
      <c r="C25" s="22" t="str">
        <f>D25</f>
        <v>黄金宝箱</v>
      </c>
      <c r="D25" s="21" t="s">
        <v>124</v>
      </c>
      <c r="E25" s="13">
        <v>3</v>
      </c>
      <c r="F25" s="21" t="s">
        <v>124</v>
      </c>
      <c r="G25" s="13">
        <v>1</v>
      </c>
      <c r="H25" s="13">
        <v>3</v>
      </c>
      <c r="I25" s="13">
        <v>1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4</v>
      </c>
      <c r="U25" s="19" t="s">
        <v>252</v>
      </c>
      <c r="V25" s="16" t="s">
        <v>113</v>
      </c>
      <c r="W25" s="16" t="s">
        <v>113</v>
      </c>
      <c r="X25" s="17" t="s">
        <v>114</v>
      </c>
      <c r="Y25" s="13">
        <v>0</v>
      </c>
      <c r="Z25" s="13">
        <v>0</v>
      </c>
      <c r="AA25" s="18" t="s">
        <v>115</v>
      </c>
      <c r="AB25" s="13">
        <v>0</v>
      </c>
      <c r="AC25" s="17">
        <v>0</v>
      </c>
      <c r="AD25" s="17">
        <v>0</v>
      </c>
      <c r="AE25" s="17">
        <v>1</v>
      </c>
      <c r="AF25" s="17">
        <v>90000</v>
      </c>
      <c r="AG25" s="17">
        <v>0</v>
      </c>
      <c r="AH25" s="17">
        <v>0</v>
      </c>
      <c r="AI25" s="17">
        <v>0</v>
      </c>
      <c r="AJ25" s="17">
        <v>0</v>
      </c>
      <c r="AK25" s="17"/>
      <c r="AL25" s="17" t="str">
        <f t="shared" si="5"/>
        <v>13003|黄金宝箱</v>
      </c>
      <c r="AM25" s="17">
        <v>1</v>
      </c>
      <c r="AN25">
        <v>0</v>
      </c>
      <c r="AO25" s="15">
        <v>1</v>
      </c>
      <c r="AP25" s="17">
        <v>0</v>
      </c>
      <c r="AQ25" s="17">
        <v>0</v>
      </c>
      <c r="AR25" s="17"/>
      <c r="AS25" s="15"/>
      <c r="AT25" s="13"/>
      <c r="AU25" s="15"/>
      <c r="AV25" s="15"/>
      <c r="AW25" s="15"/>
      <c r="AX25" s="15"/>
      <c r="AY25" s="15"/>
      <c r="AZ25" s="15"/>
    </row>
    <row r="26" spans="2:52" ht="16.5" x14ac:dyDescent="0.2">
      <c r="B26">
        <v>13004</v>
      </c>
      <c r="C26" s="22" t="str">
        <f>D26</f>
        <v>铂金宝箱</v>
      </c>
      <c r="D26" s="21" t="s">
        <v>125</v>
      </c>
      <c r="E26" s="13">
        <v>3</v>
      </c>
      <c r="F26" s="21" t="s">
        <v>125</v>
      </c>
      <c r="G26" s="13">
        <v>1</v>
      </c>
      <c r="H26" s="13">
        <v>4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4</v>
      </c>
      <c r="U26" s="19" t="s">
        <v>253</v>
      </c>
      <c r="V26" s="16" t="s">
        <v>113</v>
      </c>
      <c r="W26" s="16" t="s">
        <v>113</v>
      </c>
      <c r="X26" s="17" t="s">
        <v>114</v>
      </c>
      <c r="Y26" s="13">
        <v>0</v>
      </c>
      <c r="Z26" s="13">
        <v>0</v>
      </c>
      <c r="AA26" s="18" t="s">
        <v>115</v>
      </c>
      <c r="AB26" s="13">
        <v>0</v>
      </c>
      <c r="AC26" s="17">
        <v>0</v>
      </c>
      <c r="AD26" s="17">
        <v>0</v>
      </c>
      <c r="AE26" s="17">
        <v>1</v>
      </c>
      <c r="AF26" s="17">
        <v>90000</v>
      </c>
      <c r="AG26" s="17">
        <v>0</v>
      </c>
      <c r="AH26" s="17">
        <v>0</v>
      </c>
      <c r="AI26" s="17">
        <v>0</v>
      </c>
      <c r="AJ26" s="17">
        <v>0</v>
      </c>
      <c r="AK26" s="17"/>
      <c r="AL26" s="17" t="str">
        <f t="shared" si="5"/>
        <v>13004|铂金宝箱</v>
      </c>
      <c r="AM26" s="17">
        <v>1</v>
      </c>
      <c r="AN26">
        <v>0</v>
      </c>
      <c r="AO26" s="15">
        <v>1</v>
      </c>
      <c r="AP26" s="17">
        <v>0</v>
      </c>
      <c r="AQ26" s="17">
        <v>0</v>
      </c>
      <c r="AR26" s="17"/>
      <c r="AS26" s="15"/>
      <c r="AT26" s="13"/>
      <c r="AU26" s="15"/>
      <c r="AV26" s="15"/>
      <c r="AW26" s="15"/>
      <c r="AX26" s="15"/>
      <c r="AY26" s="15"/>
      <c r="AZ26" s="15"/>
    </row>
    <row r="27" spans="2:52" ht="16.5" x14ac:dyDescent="0.2">
      <c r="B27">
        <v>13005</v>
      </c>
      <c r="C27" s="22" t="str">
        <f>D27</f>
        <v>钻石宝箱</v>
      </c>
      <c r="D27" s="21" t="s">
        <v>126</v>
      </c>
      <c r="E27" s="13">
        <v>3</v>
      </c>
      <c r="F27" s="21" t="s">
        <v>126</v>
      </c>
      <c r="G27" s="13">
        <v>1</v>
      </c>
      <c r="H27" s="13">
        <v>5</v>
      </c>
      <c r="I27" s="13">
        <v>1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4</v>
      </c>
      <c r="U27" s="19" t="s">
        <v>254</v>
      </c>
      <c r="V27" s="16" t="s">
        <v>113</v>
      </c>
      <c r="W27" s="16" t="s">
        <v>113</v>
      </c>
      <c r="X27" s="17" t="s">
        <v>114</v>
      </c>
      <c r="Y27" s="13">
        <v>0</v>
      </c>
      <c r="Z27" s="13">
        <v>0</v>
      </c>
      <c r="AA27" s="18" t="s">
        <v>115</v>
      </c>
      <c r="AB27" s="13">
        <v>0</v>
      </c>
      <c r="AC27" s="17">
        <v>0</v>
      </c>
      <c r="AD27" s="17">
        <v>0</v>
      </c>
      <c r="AE27" s="17">
        <v>1</v>
      </c>
      <c r="AF27" s="17">
        <v>90000</v>
      </c>
      <c r="AG27" s="17">
        <v>0</v>
      </c>
      <c r="AH27" s="17">
        <v>0</v>
      </c>
      <c r="AI27" s="17">
        <v>0</v>
      </c>
      <c r="AJ27" s="17">
        <v>0</v>
      </c>
      <c r="AK27" s="17"/>
      <c r="AL27" s="17" t="str">
        <f t="shared" si="5"/>
        <v>13005|钻石宝箱</v>
      </c>
      <c r="AM27" s="17">
        <v>1</v>
      </c>
      <c r="AN27">
        <v>0</v>
      </c>
      <c r="AO27" s="15">
        <v>1</v>
      </c>
      <c r="AP27" s="17">
        <v>0</v>
      </c>
      <c r="AQ27" s="17">
        <v>0</v>
      </c>
      <c r="AR27" s="17"/>
      <c r="AS27" s="15"/>
      <c r="AT27" s="13"/>
      <c r="AU27" s="15"/>
      <c r="AV27" s="15"/>
      <c r="AW27" s="15"/>
      <c r="AX27" s="15"/>
      <c r="AY27" s="15"/>
      <c r="AZ27" s="15"/>
    </row>
    <row r="28" spans="2:52" ht="16.5" x14ac:dyDescent="0.2">
      <c r="B28">
        <v>13006</v>
      </c>
      <c r="C28" s="13" t="str">
        <f t="shared" ref="C28:C47" si="7">D28</f>
        <v>木质宝箱</v>
      </c>
      <c r="D28" s="21" t="s">
        <v>121</v>
      </c>
      <c r="E28" s="13">
        <v>3</v>
      </c>
      <c r="F28" s="21" t="s">
        <v>121</v>
      </c>
      <c r="G28" s="13">
        <v>1</v>
      </c>
      <c r="H28" s="13">
        <f>H23</f>
        <v>1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4</v>
      </c>
      <c r="U28" s="19" t="s">
        <v>255</v>
      </c>
      <c r="V28" s="16" t="s">
        <v>113</v>
      </c>
      <c r="W28" s="16" t="s">
        <v>113</v>
      </c>
      <c r="X28" s="17" t="s">
        <v>114</v>
      </c>
      <c r="Y28" s="13">
        <v>0</v>
      </c>
      <c r="Z28" s="13">
        <v>0</v>
      </c>
      <c r="AA28" s="18" t="s">
        <v>115</v>
      </c>
      <c r="AB28" s="13">
        <v>0</v>
      </c>
      <c r="AC28" s="17">
        <v>0</v>
      </c>
      <c r="AD28" s="17">
        <v>0</v>
      </c>
      <c r="AE28" s="17">
        <v>1</v>
      </c>
      <c r="AF28" s="17">
        <v>90000</v>
      </c>
      <c r="AG28" s="17">
        <v>0</v>
      </c>
      <c r="AH28" s="17">
        <v>0</v>
      </c>
      <c r="AI28" s="17">
        <v>0</v>
      </c>
      <c r="AJ28" s="17">
        <v>0</v>
      </c>
      <c r="AK28" s="17"/>
      <c r="AL28" s="17" t="str">
        <f t="shared" si="5"/>
        <v>13006|木质宝箱</v>
      </c>
      <c r="AM28" s="17">
        <v>1</v>
      </c>
      <c r="AN28">
        <v>0</v>
      </c>
      <c r="AO28" s="15">
        <v>1</v>
      </c>
      <c r="AP28" s="17">
        <v>0</v>
      </c>
      <c r="AQ28" s="17">
        <v>0</v>
      </c>
      <c r="AR28" s="17"/>
      <c r="AS28" s="15"/>
      <c r="AT28" s="15"/>
      <c r="AU28" s="15"/>
      <c r="AV28" s="15"/>
      <c r="AW28" s="15"/>
      <c r="AX28" s="15"/>
      <c r="AY28" s="15"/>
      <c r="AZ28" s="15"/>
    </row>
    <row r="29" spans="2:52" ht="16.5" x14ac:dyDescent="0.2">
      <c r="B29">
        <v>13007</v>
      </c>
      <c r="C29" s="22" t="str">
        <f t="shared" si="7"/>
        <v>青铜宝箱</v>
      </c>
      <c r="D29" s="21" t="s">
        <v>123</v>
      </c>
      <c r="E29" s="13">
        <v>3</v>
      </c>
      <c r="F29" s="21" t="s">
        <v>123</v>
      </c>
      <c r="G29" s="13">
        <v>1</v>
      </c>
      <c r="H29" s="13">
        <f t="shared" ref="H29:H47" si="8">H24</f>
        <v>2</v>
      </c>
      <c r="I29" s="13">
        <v>1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4</v>
      </c>
      <c r="U29" s="19" t="s">
        <v>251</v>
      </c>
      <c r="V29" s="16" t="s">
        <v>113</v>
      </c>
      <c r="W29" s="16" t="s">
        <v>113</v>
      </c>
      <c r="X29" s="17" t="s">
        <v>114</v>
      </c>
      <c r="Y29" s="13">
        <v>0</v>
      </c>
      <c r="Z29" s="13">
        <v>0</v>
      </c>
      <c r="AA29" s="18" t="s">
        <v>115</v>
      </c>
      <c r="AB29" s="13">
        <v>0</v>
      </c>
      <c r="AC29" s="17">
        <v>0</v>
      </c>
      <c r="AD29" s="17">
        <v>0</v>
      </c>
      <c r="AE29" s="17">
        <v>1</v>
      </c>
      <c r="AF29" s="17">
        <v>90000</v>
      </c>
      <c r="AG29" s="17">
        <v>0</v>
      </c>
      <c r="AH29" s="17">
        <v>0</v>
      </c>
      <c r="AI29" s="17">
        <v>0</v>
      </c>
      <c r="AJ29" s="17">
        <v>0</v>
      </c>
      <c r="AK29" s="17"/>
      <c r="AL29" s="17" t="str">
        <f t="shared" si="5"/>
        <v>13007|青铜宝箱</v>
      </c>
      <c r="AM29" s="17">
        <v>1</v>
      </c>
      <c r="AN29">
        <v>0</v>
      </c>
      <c r="AO29" s="15">
        <v>1</v>
      </c>
      <c r="AP29" s="17">
        <v>0</v>
      </c>
      <c r="AQ29" s="17">
        <v>0</v>
      </c>
      <c r="AR29" s="17"/>
      <c r="AS29" s="15"/>
      <c r="AT29" s="15"/>
      <c r="AU29" s="15"/>
      <c r="AV29" s="15"/>
      <c r="AW29" s="15"/>
      <c r="AX29" s="15"/>
      <c r="AY29" s="15"/>
      <c r="AZ29" s="15"/>
    </row>
    <row r="30" spans="2:52" ht="16.5" x14ac:dyDescent="0.2">
      <c r="B30">
        <v>13008</v>
      </c>
      <c r="C30" s="22" t="str">
        <f t="shared" si="7"/>
        <v>黄金宝箱</v>
      </c>
      <c r="D30" s="21" t="s">
        <v>124</v>
      </c>
      <c r="E30" s="13">
        <v>3</v>
      </c>
      <c r="F30" s="21" t="s">
        <v>124</v>
      </c>
      <c r="G30" s="13">
        <v>1</v>
      </c>
      <c r="H30" s="13">
        <f t="shared" si="8"/>
        <v>3</v>
      </c>
      <c r="I30" s="13">
        <v>1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4</v>
      </c>
      <c r="U30" s="19" t="s">
        <v>256</v>
      </c>
      <c r="V30" s="16" t="s">
        <v>113</v>
      </c>
      <c r="W30" s="16" t="s">
        <v>113</v>
      </c>
      <c r="X30" s="17" t="s">
        <v>114</v>
      </c>
      <c r="Y30" s="13">
        <v>0</v>
      </c>
      <c r="Z30" s="13">
        <v>0</v>
      </c>
      <c r="AA30" s="18" t="s">
        <v>115</v>
      </c>
      <c r="AB30" s="13">
        <v>0</v>
      </c>
      <c r="AC30" s="17">
        <v>0</v>
      </c>
      <c r="AD30" s="17">
        <v>0</v>
      </c>
      <c r="AE30" s="17">
        <v>1</v>
      </c>
      <c r="AF30" s="17">
        <v>90000</v>
      </c>
      <c r="AG30" s="17">
        <v>0</v>
      </c>
      <c r="AH30" s="17">
        <v>0</v>
      </c>
      <c r="AI30" s="17">
        <v>0</v>
      </c>
      <c r="AJ30" s="17">
        <v>0</v>
      </c>
      <c r="AK30" s="17"/>
      <c r="AL30" s="17" t="str">
        <f t="shared" si="5"/>
        <v>13008|黄金宝箱</v>
      </c>
      <c r="AM30" s="17">
        <v>1</v>
      </c>
      <c r="AN30">
        <v>0</v>
      </c>
      <c r="AO30" s="15">
        <v>1</v>
      </c>
      <c r="AP30" s="17">
        <v>0</v>
      </c>
      <c r="AQ30" s="17">
        <v>0</v>
      </c>
      <c r="AR30" s="17"/>
      <c r="AS30" s="15"/>
      <c r="AT30" s="15"/>
      <c r="AU30" s="15"/>
      <c r="AV30" s="15"/>
      <c r="AW30" s="15"/>
      <c r="AX30" s="15"/>
      <c r="AY30" s="15"/>
      <c r="AZ30" s="15"/>
    </row>
    <row r="31" spans="2:52" ht="16.5" x14ac:dyDescent="0.2">
      <c r="B31">
        <v>13009</v>
      </c>
      <c r="C31" s="22" t="str">
        <f t="shared" si="7"/>
        <v>铂金宝箱</v>
      </c>
      <c r="D31" s="21" t="s">
        <v>125</v>
      </c>
      <c r="E31" s="13">
        <v>3</v>
      </c>
      <c r="F31" s="21" t="s">
        <v>125</v>
      </c>
      <c r="G31" s="13">
        <v>1</v>
      </c>
      <c r="H31" s="13">
        <f t="shared" si="8"/>
        <v>4</v>
      </c>
      <c r="I31" s="13">
        <v>1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4</v>
      </c>
      <c r="U31" s="19" t="s">
        <v>257</v>
      </c>
      <c r="V31" s="16" t="s">
        <v>113</v>
      </c>
      <c r="W31" s="16" t="s">
        <v>113</v>
      </c>
      <c r="X31" s="17" t="s">
        <v>114</v>
      </c>
      <c r="Y31" s="13">
        <v>0</v>
      </c>
      <c r="Z31" s="13">
        <v>0</v>
      </c>
      <c r="AA31" s="18" t="s">
        <v>115</v>
      </c>
      <c r="AB31" s="13">
        <v>0</v>
      </c>
      <c r="AC31" s="17">
        <v>0</v>
      </c>
      <c r="AD31" s="17">
        <v>0</v>
      </c>
      <c r="AE31" s="17">
        <v>1</v>
      </c>
      <c r="AF31" s="17">
        <v>90000</v>
      </c>
      <c r="AG31" s="17">
        <v>0</v>
      </c>
      <c r="AH31" s="17">
        <v>0</v>
      </c>
      <c r="AI31" s="17">
        <v>0</v>
      </c>
      <c r="AJ31" s="17">
        <v>0</v>
      </c>
      <c r="AK31" s="17"/>
      <c r="AL31" s="17" t="str">
        <f t="shared" si="5"/>
        <v>13009|铂金宝箱</v>
      </c>
      <c r="AM31" s="17">
        <v>1</v>
      </c>
      <c r="AN31">
        <v>0</v>
      </c>
      <c r="AO31" s="15">
        <v>1</v>
      </c>
      <c r="AP31" s="17">
        <v>0</v>
      </c>
      <c r="AQ31" s="17">
        <v>0</v>
      </c>
      <c r="AR31" s="17"/>
      <c r="AS31" s="15"/>
      <c r="AT31" s="15"/>
      <c r="AU31" s="15"/>
      <c r="AV31" s="15"/>
      <c r="AW31" s="15"/>
      <c r="AX31" s="15"/>
      <c r="AY31" s="15"/>
      <c r="AZ31" s="15"/>
    </row>
    <row r="32" spans="2:52" ht="16.5" x14ac:dyDescent="0.2">
      <c r="B32">
        <v>13010</v>
      </c>
      <c r="C32" s="22" t="str">
        <f t="shared" si="7"/>
        <v>钻石宝箱</v>
      </c>
      <c r="D32" s="21" t="s">
        <v>126</v>
      </c>
      <c r="E32" s="13">
        <v>3</v>
      </c>
      <c r="F32" s="21" t="s">
        <v>126</v>
      </c>
      <c r="G32" s="13">
        <v>1</v>
      </c>
      <c r="H32" s="13">
        <f t="shared" si="8"/>
        <v>5</v>
      </c>
      <c r="I32" s="13">
        <v>1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4</v>
      </c>
      <c r="U32" s="19" t="s">
        <v>258</v>
      </c>
      <c r="V32" s="16" t="s">
        <v>113</v>
      </c>
      <c r="W32" s="16" t="s">
        <v>113</v>
      </c>
      <c r="X32" s="17" t="s">
        <v>114</v>
      </c>
      <c r="Y32" s="13">
        <v>0</v>
      </c>
      <c r="Z32" s="13">
        <v>0</v>
      </c>
      <c r="AA32" s="18" t="s">
        <v>115</v>
      </c>
      <c r="AB32" s="13">
        <v>0</v>
      </c>
      <c r="AC32" s="17">
        <v>0</v>
      </c>
      <c r="AD32" s="17">
        <v>0</v>
      </c>
      <c r="AE32" s="17">
        <v>1</v>
      </c>
      <c r="AF32" s="17">
        <v>90000</v>
      </c>
      <c r="AG32" s="17">
        <v>0</v>
      </c>
      <c r="AH32" s="17">
        <v>0</v>
      </c>
      <c r="AI32" s="17">
        <v>0</v>
      </c>
      <c r="AJ32" s="17">
        <v>0</v>
      </c>
      <c r="AK32" s="17"/>
      <c r="AL32" s="17" t="str">
        <f t="shared" si="5"/>
        <v>13010|钻石宝箱</v>
      </c>
      <c r="AM32" s="17">
        <v>1</v>
      </c>
      <c r="AN32">
        <v>0</v>
      </c>
      <c r="AO32" s="15">
        <v>1</v>
      </c>
      <c r="AP32" s="17">
        <v>0</v>
      </c>
      <c r="AQ32" s="17">
        <v>0</v>
      </c>
      <c r="AR32" s="17"/>
      <c r="AS32" s="15"/>
      <c r="AT32" s="15"/>
      <c r="AU32" s="15"/>
      <c r="AV32" s="15"/>
      <c r="AW32" s="15"/>
      <c r="AX32" s="15"/>
      <c r="AY32" s="15"/>
      <c r="AZ32" s="15"/>
    </row>
    <row r="33" spans="2:52" ht="16.5" x14ac:dyDescent="0.2">
      <c r="B33">
        <v>13011</v>
      </c>
      <c r="C33" s="13" t="str">
        <f t="shared" si="7"/>
        <v>木质宝箱</v>
      </c>
      <c r="D33" s="21" t="s">
        <v>121</v>
      </c>
      <c r="E33" s="13">
        <v>3</v>
      </c>
      <c r="F33" s="21" t="s">
        <v>121</v>
      </c>
      <c r="G33" s="13">
        <v>1</v>
      </c>
      <c r="H33" s="13">
        <f t="shared" si="8"/>
        <v>1</v>
      </c>
      <c r="I33" s="13">
        <v>1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4</v>
      </c>
      <c r="U33" s="19" t="s">
        <v>255</v>
      </c>
      <c r="V33" s="16" t="s">
        <v>113</v>
      </c>
      <c r="W33" s="16" t="s">
        <v>113</v>
      </c>
      <c r="X33" s="17" t="s">
        <v>114</v>
      </c>
      <c r="Y33" s="13">
        <v>0</v>
      </c>
      <c r="Z33" s="13">
        <v>0</v>
      </c>
      <c r="AA33" s="18" t="s">
        <v>115</v>
      </c>
      <c r="AB33" s="13">
        <v>0</v>
      </c>
      <c r="AC33" s="17">
        <v>0</v>
      </c>
      <c r="AD33" s="17">
        <v>0</v>
      </c>
      <c r="AE33" s="17">
        <v>1</v>
      </c>
      <c r="AF33" s="17">
        <v>90000</v>
      </c>
      <c r="AG33" s="17">
        <v>0</v>
      </c>
      <c r="AH33" s="17">
        <v>0</v>
      </c>
      <c r="AI33" s="17">
        <v>0</v>
      </c>
      <c r="AJ33" s="17">
        <v>0</v>
      </c>
      <c r="AK33" s="17"/>
      <c r="AL33" s="17" t="str">
        <f t="shared" si="5"/>
        <v>13011|木质宝箱</v>
      </c>
      <c r="AM33" s="17">
        <v>1</v>
      </c>
      <c r="AN33">
        <v>0</v>
      </c>
      <c r="AO33" s="15">
        <v>1</v>
      </c>
      <c r="AP33" s="17">
        <v>0</v>
      </c>
      <c r="AQ33" s="17">
        <v>0</v>
      </c>
      <c r="AR33" s="17"/>
      <c r="AS33" s="15"/>
      <c r="AT33" s="15"/>
      <c r="AU33" s="15"/>
      <c r="AV33" s="15"/>
      <c r="AW33" s="15"/>
      <c r="AX33" s="15"/>
      <c r="AY33" s="15"/>
      <c r="AZ33" s="15"/>
    </row>
    <row r="34" spans="2:52" ht="16.5" x14ac:dyDescent="0.2">
      <c r="B34">
        <v>13012</v>
      </c>
      <c r="C34" s="22" t="str">
        <f t="shared" si="7"/>
        <v>青铜宝箱</v>
      </c>
      <c r="D34" s="21" t="s">
        <v>123</v>
      </c>
      <c r="E34" s="13">
        <v>3</v>
      </c>
      <c r="F34" s="21" t="s">
        <v>123</v>
      </c>
      <c r="G34" s="13">
        <v>1</v>
      </c>
      <c r="H34" s="13">
        <f t="shared" si="8"/>
        <v>2</v>
      </c>
      <c r="I34" s="13">
        <v>1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4</v>
      </c>
      <c r="U34" s="19" t="s">
        <v>251</v>
      </c>
      <c r="V34" s="16" t="s">
        <v>113</v>
      </c>
      <c r="W34" s="16" t="s">
        <v>113</v>
      </c>
      <c r="X34" s="17" t="s">
        <v>114</v>
      </c>
      <c r="Y34" s="13">
        <v>0</v>
      </c>
      <c r="Z34" s="13">
        <v>0</v>
      </c>
      <c r="AA34" s="18" t="s">
        <v>115</v>
      </c>
      <c r="AB34" s="13">
        <v>0</v>
      </c>
      <c r="AC34" s="17">
        <v>0</v>
      </c>
      <c r="AD34" s="17">
        <v>0</v>
      </c>
      <c r="AE34" s="17">
        <v>1</v>
      </c>
      <c r="AF34" s="17">
        <v>90000</v>
      </c>
      <c r="AG34" s="17">
        <v>0</v>
      </c>
      <c r="AH34" s="17">
        <v>0</v>
      </c>
      <c r="AI34" s="17">
        <v>0</v>
      </c>
      <c r="AJ34" s="17">
        <v>0</v>
      </c>
      <c r="AK34" s="17"/>
      <c r="AL34" s="17" t="str">
        <f t="shared" si="5"/>
        <v>13012|青铜宝箱</v>
      </c>
      <c r="AM34" s="17">
        <v>1</v>
      </c>
      <c r="AN34">
        <v>0</v>
      </c>
      <c r="AO34" s="15">
        <v>1</v>
      </c>
      <c r="AP34" s="17">
        <v>0</v>
      </c>
      <c r="AQ34" s="17">
        <v>0</v>
      </c>
      <c r="AR34" s="17"/>
      <c r="AS34" s="15"/>
      <c r="AT34" s="15"/>
      <c r="AU34" s="15"/>
      <c r="AV34" s="15"/>
      <c r="AW34" s="15"/>
      <c r="AX34" s="15"/>
      <c r="AY34" s="15"/>
      <c r="AZ34" s="15"/>
    </row>
    <row r="35" spans="2:52" ht="16.5" x14ac:dyDescent="0.2">
      <c r="B35">
        <v>13013</v>
      </c>
      <c r="C35" s="22" t="str">
        <f t="shared" si="7"/>
        <v>黄金宝箱</v>
      </c>
      <c r="D35" s="21" t="s">
        <v>124</v>
      </c>
      <c r="E35" s="13">
        <v>3</v>
      </c>
      <c r="F35" s="21" t="s">
        <v>124</v>
      </c>
      <c r="G35" s="13">
        <v>1</v>
      </c>
      <c r="H35" s="13">
        <f t="shared" si="8"/>
        <v>3</v>
      </c>
      <c r="I35" s="13">
        <v>1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4</v>
      </c>
      <c r="U35" s="19" t="s">
        <v>256</v>
      </c>
      <c r="V35" s="16" t="s">
        <v>113</v>
      </c>
      <c r="W35" s="16" t="s">
        <v>113</v>
      </c>
      <c r="X35" s="17" t="s">
        <v>114</v>
      </c>
      <c r="Y35" s="13">
        <v>0</v>
      </c>
      <c r="Z35" s="13">
        <v>0</v>
      </c>
      <c r="AA35" s="18" t="s">
        <v>115</v>
      </c>
      <c r="AB35" s="13">
        <v>0</v>
      </c>
      <c r="AC35" s="17">
        <v>0</v>
      </c>
      <c r="AD35" s="17">
        <v>0</v>
      </c>
      <c r="AE35" s="17">
        <v>1</v>
      </c>
      <c r="AF35" s="17">
        <v>90000</v>
      </c>
      <c r="AG35" s="17">
        <v>0</v>
      </c>
      <c r="AH35" s="17">
        <v>0</v>
      </c>
      <c r="AI35" s="17">
        <v>0</v>
      </c>
      <c r="AJ35" s="17">
        <v>0</v>
      </c>
      <c r="AK35" s="17"/>
      <c r="AL35" s="17" t="str">
        <f t="shared" si="5"/>
        <v>13013|黄金宝箱</v>
      </c>
      <c r="AM35" s="17">
        <v>1</v>
      </c>
      <c r="AN35">
        <v>0</v>
      </c>
      <c r="AO35" s="15">
        <v>1</v>
      </c>
      <c r="AP35" s="17">
        <v>0</v>
      </c>
      <c r="AQ35" s="17">
        <v>0</v>
      </c>
      <c r="AR35" s="17"/>
      <c r="AS35" s="15"/>
      <c r="AT35" s="15"/>
      <c r="AU35" s="15"/>
      <c r="AV35" s="15"/>
      <c r="AW35" s="15"/>
      <c r="AX35" s="15"/>
      <c r="AY35" s="15"/>
      <c r="AZ35" s="15"/>
    </row>
    <row r="36" spans="2:52" ht="16.5" x14ac:dyDescent="0.2">
      <c r="B36">
        <v>13014</v>
      </c>
      <c r="C36" s="22" t="str">
        <f t="shared" si="7"/>
        <v>铂金宝箱</v>
      </c>
      <c r="D36" s="21" t="s">
        <v>125</v>
      </c>
      <c r="E36" s="13">
        <v>3</v>
      </c>
      <c r="F36" s="21" t="s">
        <v>125</v>
      </c>
      <c r="G36" s="13">
        <v>1</v>
      </c>
      <c r="H36" s="13">
        <f t="shared" si="8"/>
        <v>4</v>
      </c>
      <c r="I36" s="13">
        <v>1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4</v>
      </c>
      <c r="U36" s="19" t="s">
        <v>257</v>
      </c>
      <c r="V36" s="16" t="s">
        <v>113</v>
      </c>
      <c r="W36" s="16" t="s">
        <v>113</v>
      </c>
      <c r="X36" s="17" t="s">
        <v>114</v>
      </c>
      <c r="Y36" s="13">
        <v>0</v>
      </c>
      <c r="Z36" s="13">
        <v>0</v>
      </c>
      <c r="AA36" s="18" t="s">
        <v>115</v>
      </c>
      <c r="AB36" s="13">
        <v>0</v>
      </c>
      <c r="AC36" s="17">
        <v>0</v>
      </c>
      <c r="AD36" s="17">
        <v>0</v>
      </c>
      <c r="AE36" s="17">
        <v>1</v>
      </c>
      <c r="AF36" s="17">
        <v>90000</v>
      </c>
      <c r="AG36" s="17">
        <v>0</v>
      </c>
      <c r="AH36" s="17">
        <v>0</v>
      </c>
      <c r="AI36" s="17">
        <v>0</v>
      </c>
      <c r="AJ36" s="17">
        <v>0</v>
      </c>
      <c r="AK36" s="17"/>
      <c r="AL36" s="17" t="str">
        <f t="shared" si="5"/>
        <v>13014|铂金宝箱</v>
      </c>
      <c r="AM36" s="17">
        <v>1</v>
      </c>
      <c r="AN36">
        <v>0</v>
      </c>
      <c r="AO36" s="15">
        <v>1</v>
      </c>
      <c r="AP36" s="17">
        <v>0</v>
      </c>
      <c r="AQ36" s="17">
        <v>0</v>
      </c>
      <c r="AR36" s="17"/>
      <c r="AS36" s="15"/>
      <c r="AT36" s="15"/>
      <c r="AU36" s="15"/>
      <c r="AV36" s="15"/>
      <c r="AW36" s="15"/>
      <c r="AX36" s="15"/>
      <c r="AY36" s="15"/>
      <c r="AZ36" s="15"/>
    </row>
    <row r="37" spans="2:52" ht="16.5" x14ac:dyDescent="0.2">
      <c r="B37">
        <v>13015</v>
      </c>
      <c r="C37" s="22" t="str">
        <f t="shared" si="7"/>
        <v>钻石宝箱</v>
      </c>
      <c r="D37" s="21" t="s">
        <v>126</v>
      </c>
      <c r="E37" s="13">
        <v>3</v>
      </c>
      <c r="F37" s="21" t="s">
        <v>126</v>
      </c>
      <c r="G37" s="13">
        <v>1</v>
      </c>
      <c r="H37" s="13">
        <f t="shared" si="8"/>
        <v>5</v>
      </c>
      <c r="I37" s="13">
        <v>1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4</v>
      </c>
      <c r="U37" s="19" t="s">
        <v>258</v>
      </c>
      <c r="V37" s="16" t="s">
        <v>113</v>
      </c>
      <c r="W37" s="16" t="s">
        <v>113</v>
      </c>
      <c r="X37" s="17" t="s">
        <v>114</v>
      </c>
      <c r="Y37" s="13">
        <v>0</v>
      </c>
      <c r="Z37" s="13">
        <v>0</v>
      </c>
      <c r="AA37" s="18" t="s">
        <v>115</v>
      </c>
      <c r="AB37" s="13">
        <v>0</v>
      </c>
      <c r="AC37" s="17">
        <v>0</v>
      </c>
      <c r="AD37" s="17">
        <v>0</v>
      </c>
      <c r="AE37" s="17">
        <v>1</v>
      </c>
      <c r="AF37" s="17">
        <v>90000</v>
      </c>
      <c r="AG37" s="17">
        <v>0</v>
      </c>
      <c r="AH37" s="17">
        <v>0</v>
      </c>
      <c r="AI37" s="17">
        <v>0</v>
      </c>
      <c r="AJ37" s="17">
        <v>0</v>
      </c>
      <c r="AK37" s="17"/>
      <c r="AL37" s="17" t="str">
        <f t="shared" si="5"/>
        <v>13015|钻石宝箱</v>
      </c>
      <c r="AM37" s="17">
        <v>1</v>
      </c>
      <c r="AN37">
        <v>0</v>
      </c>
      <c r="AO37" s="15">
        <v>1</v>
      </c>
      <c r="AP37" s="17">
        <v>0</v>
      </c>
      <c r="AQ37" s="17">
        <v>0</v>
      </c>
      <c r="AR37" s="17"/>
      <c r="AS37" s="15"/>
      <c r="AT37" s="15"/>
      <c r="AU37" s="15"/>
      <c r="AV37" s="15"/>
      <c r="AW37" s="15"/>
      <c r="AX37" s="15"/>
      <c r="AY37" s="15"/>
      <c r="AZ37" s="15"/>
    </row>
    <row r="38" spans="2:52" ht="16.5" x14ac:dyDescent="0.2">
      <c r="B38">
        <v>13016</v>
      </c>
      <c r="C38" s="13" t="str">
        <f t="shared" si="7"/>
        <v>木质宝箱</v>
      </c>
      <c r="D38" s="21" t="s">
        <v>121</v>
      </c>
      <c r="E38" s="13">
        <v>3</v>
      </c>
      <c r="F38" s="21" t="s">
        <v>121</v>
      </c>
      <c r="G38" s="13">
        <v>1</v>
      </c>
      <c r="H38" s="13">
        <f t="shared" si="8"/>
        <v>1</v>
      </c>
      <c r="I38" s="13">
        <v>1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4</v>
      </c>
      <c r="U38" s="19" t="s">
        <v>255</v>
      </c>
      <c r="V38" s="16" t="s">
        <v>113</v>
      </c>
      <c r="W38" s="16" t="s">
        <v>113</v>
      </c>
      <c r="X38" s="17" t="s">
        <v>114</v>
      </c>
      <c r="Y38" s="13">
        <v>0</v>
      </c>
      <c r="Z38" s="13">
        <v>0</v>
      </c>
      <c r="AA38" s="18" t="s">
        <v>115</v>
      </c>
      <c r="AB38" s="13">
        <v>0</v>
      </c>
      <c r="AC38" s="17">
        <v>0</v>
      </c>
      <c r="AD38" s="17">
        <v>0</v>
      </c>
      <c r="AE38" s="17">
        <v>1</v>
      </c>
      <c r="AF38" s="17">
        <v>90000</v>
      </c>
      <c r="AG38" s="17">
        <v>0</v>
      </c>
      <c r="AH38" s="17">
        <v>0</v>
      </c>
      <c r="AI38" s="17">
        <v>0</v>
      </c>
      <c r="AJ38" s="17">
        <v>0</v>
      </c>
      <c r="AK38" s="17"/>
      <c r="AL38" s="17" t="str">
        <f t="shared" si="5"/>
        <v>13016|木质宝箱</v>
      </c>
      <c r="AM38" s="17">
        <v>1</v>
      </c>
      <c r="AN38">
        <v>0</v>
      </c>
      <c r="AO38" s="15">
        <v>1</v>
      </c>
      <c r="AP38" s="17">
        <v>0</v>
      </c>
      <c r="AQ38" s="17">
        <v>0</v>
      </c>
      <c r="AR38" s="17"/>
      <c r="AS38" s="15"/>
      <c r="AT38" s="15"/>
      <c r="AU38" s="15"/>
      <c r="AV38" s="15"/>
      <c r="AW38" s="15"/>
      <c r="AX38" s="15"/>
      <c r="AY38" s="15"/>
      <c r="AZ38" s="15"/>
    </row>
    <row r="39" spans="2:52" ht="16.5" x14ac:dyDescent="0.2">
      <c r="B39">
        <v>13017</v>
      </c>
      <c r="C39" s="22" t="str">
        <f t="shared" si="7"/>
        <v>青铜宝箱</v>
      </c>
      <c r="D39" s="21" t="s">
        <v>123</v>
      </c>
      <c r="E39" s="13">
        <v>3</v>
      </c>
      <c r="F39" s="21" t="s">
        <v>123</v>
      </c>
      <c r="G39" s="13">
        <v>1</v>
      </c>
      <c r="H39" s="13">
        <f t="shared" si="8"/>
        <v>2</v>
      </c>
      <c r="I39" s="13">
        <v>1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4</v>
      </c>
      <c r="U39" s="19" t="s">
        <v>251</v>
      </c>
      <c r="V39" s="16" t="s">
        <v>113</v>
      </c>
      <c r="W39" s="16" t="s">
        <v>113</v>
      </c>
      <c r="X39" s="17" t="s">
        <v>114</v>
      </c>
      <c r="Y39" s="13">
        <v>0</v>
      </c>
      <c r="Z39" s="13">
        <v>0</v>
      </c>
      <c r="AA39" s="18" t="s">
        <v>115</v>
      </c>
      <c r="AB39" s="13">
        <v>0</v>
      </c>
      <c r="AC39" s="17">
        <v>0</v>
      </c>
      <c r="AD39" s="17">
        <v>0</v>
      </c>
      <c r="AE39" s="17">
        <v>1</v>
      </c>
      <c r="AF39" s="17">
        <v>90000</v>
      </c>
      <c r="AG39" s="17">
        <v>0</v>
      </c>
      <c r="AH39" s="17">
        <v>0</v>
      </c>
      <c r="AI39" s="17">
        <v>0</v>
      </c>
      <c r="AJ39" s="17">
        <v>0</v>
      </c>
      <c r="AK39" s="17"/>
      <c r="AL39" s="17" t="str">
        <f t="shared" si="5"/>
        <v>13017|青铜宝箱</v>
      </c>
      <c r="AM39" s="17">
        <v>1</v>
      </c>
      <c r="AN39">
        <v>0</v>
      </c>
      <c r="AO39" s="15">
        <v>1</v>
      </c>
      <c r="AP39" s="17">
        <v>0</v>
      </c>
      <c r="AQ39" s="17">
        <v>0</v>
      </c>
      <c r="AR39" s="17"/>
      <c r="AS39" s="15"/>
      <c r="AT39" s="15"/>
      <c r="AU39" s="15"/>
      <c r="AV39" s="15"/>
      <c r="AW39" s="15"/>
      <c r="AX39" s="15"/>
      <c r="AY39" s="15"/>
      <c r="AZ39" s="15"/>
    </row>
    <row r="40" spans="2:52" ht="16.5" x14ac:dyDescent="0.2">
      <c r="B40">
        <v>13018</v>
      </c>
      <c r="C40" s="22" t="str">
        <f t="shared" si="7"/>
        <v>黄金宝箱</v>
      </c>
      <c r="D40" s="21" t="s">
        <v>124</v>
      </c>
      <c r="E40" s="13">
        <v>3</v>
      </c>
      <c r="F40" s="21" t="s">
        <v>124</v>
      </c>
      <c r="G40" s="13">
        <v>1</v>
      </c>
      <c r="H40" s="13">
        <f t="shared" si="8"/>
        <v>3</v>
      </c>
      <c r="I40" s="13">
        <v>1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4</v>
      </c>
      <c r="U40" s="19" t="s">
        <v>256</v>
      </c>
      <c r="V40" s="16" t="s">
        <v>113</v>
      </c>
      <c r="W40" s="16" t="s">
        <v>113</v>
      </c>
      <c r="X40" s="17" t="s">
        <v>114</v>
      </c>
      <c r="Y40" s="13">
        <v>0</v>
      </c>
      <c r="Z40" s="13">
        <v>0</v>
      </c>
      <c r="AA40" s="18" t="s">
        <v>115</v>
      </c>
      <c r="AB40" s="13">
        <v>0</v>
      </c>
      <c r="AC40" s="17">
        <v>0</v>
      </c>
      <c r="AD40" s="17">
        <v>0</v>
      </c>
      <c r="AE40" s="17">
        <v>1</v>
      </c>
      <c r="AF40" s="17">
        <v>90000</v>
      </c>
      <c r="AG40" s="17">
        <v>0</v>
      </c>
      <c r="AH40" s="17">
        <v>0</v>
      </c>
      <c r="AI40" s="17">
        <v>0</v>
      </c>
      <c r="AJ40" s="17">
        <v>0</v>
      </c>
      <c r="AK40" s="17"/>
      <c r="AL40" s="17" t="str">
        <f t="shared" si="5"/>
        <v>13018|黄金宝箱</v>
      </c>
      <c r="AM40" s="17">
        <v>1</v>
      </c>
      <c r="AN40">
        <v>0</v>
      </c>
      <c r="AO40" s="15">
        <v>1</v>
      </c>
      <c r="AP40" s="17">
        <v>0</v>
      </c>
      <c r="AQ40" s="17">
        <v>0</v>
      </c>
      <c r="AR40" s="17"/>
      <c r="AS40" s="15"/>
      <c r="AT40" s="15"/>
      <c r="AU40" s="15"/>
      <c r="AV40" s="15"/>
      <c r="AW40" s="15"/>
      <c r="AX40" s="15"/>
      <c r="AY40" s="15"/>
      <c r="AZ40" s="15"/>
    </row>
    <row r="41" spans="2:52" ht="16.5" x14ac:dyDescent="0.2">
      <c r="B41">
        <v>13019</v>
      </c>
      <c r="C41" s="22" t="str">
        <f t="shared" si="7"/>
        <v>铂金宝箱</v>
      </c>
      <c r="D41" s="21" t="s">
        <v>125</v>
      </c>
      <c r="E41" s="13">
        <v>3</v>
      </c>
      <c r="F41" s="21" t="s">
        <v>125</v>
      </c>
      <c r="G41" s="13">
        <v>1</v>
      </c>
      <c r="H41" s="13">
        <f t="shared" si="8"/>
        <v>4</v>
      </c>
      <c r="I41" s="13">
        <v>1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4</v>
      </c>
      <c r="U41" s="19" t="s">
        <v>257</v>
      </c>
      <c r="V41" s="16" t="s">
        <v>113</v>
      </c>
      <c r="W41" s="16" t="s">
        <v>113</v>
      </c>
      <c r="X41" s="17" t="s">
        <v>114</v>
      </c>
      <c r="Y41" s="13">
        <v>0</v>
      </c>
      <c r="Z41" s="13">
        <v>0</v>
      </c>
      <c r="AA41" s="18" t="s">
        <v>115</v>
      </c>
      <c r="AB41" s="13">
        <v>0</v>
      </c>
      <c r="AC41" s="17">
        <v>0</v>
      </c>
      <c r="AD41" s="17">
        <v>0</v>
      </c>
      <c r="AE41" s="17">
        <v>1</v>
      </c>
      <c r="AF41" s="17">
        <v>90000</v>
      </c>
      <c r="AG41" s="17">
        <v>0</v>
      </c>
      <c r="AH41" s="17">
        <v>0</v>
      </c>
      <c r="AI41" s="17">
        <v>0</v>
      </c>
      <c r="AJ41" s="17">
        <v>0</v>
      </c>
      <c r="AK41" s="17"/>
      <c r="AL41" s="17" t="str">
        <f t="shared" si="5"/>
        <v>13019|铂金宝箱</v>
      </c>
      <c r="AM41" s="17">
        <v>1</v>
      </c>
      <c r="AN41">
        <v>0</v>
      </c>
      <c r="AO41" s="15">
        <v>1</v>
      </c>
      <c r="AP41" s="17">
        <v>0</v>
      </c>
      <c r="AQ41" s="17">
        <v>0</v>
      </c>
      <c r="AR41" s="17"/>
      <c r="AS41" s="15"/>
      <c r="AT41" s="15"/>
      <c r="AU41" s="15"/>
      <c r="AV41" s="15"/>
      <c r="AW41" s="15"/>
      <c r="AX41" s="15"/>
      <c r="AY41" s="15"/>
      <c r="AZ41" s="15"/>
    </row>
    <row r="42" spans="2:52" ht="16.5" x14ac:dyDescent="0.2">
      <c r="B42">
        <v>13020</v>
      </c>
      <c r="C42" s="22" t="str">
        <f t="shared" si="7"/>
        <v>钻石宝箱</v>
      </c>
      <c r="D42" s="21" t="s">
        <v>126</v>
      </c>
      <c r="E42" s="13">
        <v>3</v>
      </c>
      <c r="F42" s="21" t="s">
        <v>126</v>
      </c>
      <c r="G42" s="13">
        <v>1</v>
      </c>
      <c r="H42" s="13">
        <f t="shared" si="8"/>
        <v>5</v>
      </c>
      <c r="I42" s="13">
        <v>1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4</v>
      </c>
      <c r="U42" s="19" t="s">
        <v>258</v>
      </c>
      <c r="V42" s="16" t="s">
        <v>113</v>
      </c>
      <c r="W42" s="16" t="s">
        <v>113</v>
      </c>
      <c r="X42" s="17" t="s">
        <v>114</v>
      </c>
      <c r="Y42" s="13">
        <v>0</v>
      </c>
      <c r="Z42" s="13">
        <v>0</v>
      </c>
      <c r="AA42" s="18" t="s">
        <v>115</v>
      </c>
      <c r="AB42" s="13">
        <v>0</v>
      </c>
      <c r="AC42" s="17">
        <v>0</v>
      </c>
      <c r="AD42" s="17">
        <v>0</v>
      </c>
      <c r="AE42" s="17">
        <v>1</v>
      </c>
      <c r="AF42" s="17">
        <v>90000</v>
      </c>
      <c r="AG42" s="17">
        <v>0</v>
      </c>
      <c r="AH42" s="17">
        <v>0</v>
      </c>
      <c r="AI42" s="17">
        <v>0</v>
      </c>
      <c r="AJ42" s="17">
        <v>0</v>
      </c>
      <c r="AK42" s="17"/>
      <c r="AL42" s="17" t="str">
        <f t="shared" si="5"/>
        <v>13020|钻石宝箱</v>
      </c>
      <c r="AM42" s="17">
        <v>1</v>
      </c>
      <c r="AN42">
        <v>0</v>
      </c>
      <c r="AO42" s="15">
        <v>1</v>
      </c>
      <c r="AP42" s="17">
        <v>0</v>
      </c>
      <c r="AQ42" s="17">
        <v>0</v>
      </c>
      <c r="AR42" s="17"/>
      <c r="AS42" s="15"/>
      <c r="AT42" s="15"/>
      <c r="AU42" s="15"/>
      <c r="AV42" s="15"/>
      <c r="AW42" s="15"/>
      <c r="AX42" s="15"/>
      <c r="AY42" s="15"/>
      <c r="AZ42" s="15"/>
    </row>
    <row r="43" spans="2:52" ht="16.5" x14ac:dyDescent="0.2">
      <c r="B43">
        <v>13021</v>
      </c>
      <c r="C43" s="13" t="str">
        <f t="shared" si="7"/>
        <v>木质宝箱</v>
      </c>
      <c r="D43" s="21" t="s">
        <v>121</v>
      </c>
      <c r="E43" s="13">
        <v>3</v>
      </c>
      <c r="F43" s="21" t="s">
        <v>121</v>
      </c>
      <c r="G43" s="13">
        <v>1</v>
      </c>
      <c r="H43" s="13">
        <f t="shared" si="8"/>
        <v>1</v>
      </c>
      <c r="I43" s="13">
        <v>1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4</v>
      </c>
      <c r="U43" s="19" t="s">
        <v>255</v>
      </c>
      <c r="V43" s="16" t="s">
        <v>113</v>
      </c>
      <c r="W43" s="16" t="s">
        <v>113</v>
      </c>
      <c r="X43" s="17" t="s">
        <v>114</v>
      </c>
      <c r="Y43" s="13">
        <v>0</v>
      </c>
      <c r="Z43" s="13">
        <v>0</v>
      </c>
      <c r="AA43" s="18" t="s">
        <v>115</v>
      </c>
      <c r="AB43" s="13">
        <v>0</v>
      </c>
      <c r="AC43" s="17">
        <v>0</v>
      </c>
      <c r="AD43" s="17">
        <v>0</v>
      </c>
      <c r="AE43" s="17">
        <v>1</v>
      </c>
      <c r="AF43" s="17">
        <v>90000</v>
      </c>
      <c r="AG43" s="17">
        <v>0</v>
      </c>
      <c r="AH43" s="17">
        <v>0</v>
      </c>
      <c r="AI43" s="17">
        <v>0</v>
      </c>
      <c r="AJ43" s="17">
        <v>0</v>
      </c>
      <c r="AK43" s="17"/>
      <c r="AL43" s="17" t="str">
        <f t="shared" si="5"/>
        <v>13021|木质宝箱</v>
      </c>
      <c r="AM43" s="17">
        <v>1</v>
      </c>
      <c r="AN43">
        <v>0</v>
      </c>
      <c r="AO43" s="15">
        <v>1</v>
      </c>
      <c r="AP43" s="17">
        <v>0</v>
      </c>
      <c r="AQ43" s="17">
        <v>0</v>
      </c>
      <c r="AR43" s="17"/>
      <c r="AS43" s="15"/>
      <c r="AT43" s="15"/>
      <c r="AU43" s="15"/>
      <c r="AV43" s="15"/>
      <c r="AW43" s="15"/>
      <c r="AX43" s="15"/>
      <c r="AY43" s="15"/>
      <c r="AZ43" s="15"/>
    </row>
    <row r="44" spans="2:52" ht="16.5" x14ac:dyDescent="0.2">
      <c r="B44">
        <v>13022</v>
      </c>
      <c r="C44" s="22" t="str">
        <f t="shared" si="7"/>
        <v>青铜宝箱</v>
      </c>
      <c r="D44" s="21" t="s">
        <v>123</v>
      </c>
      <c r="E44" s="13">
        <v>3</v>
      </c>
      <c r="F44" s="21" t="s">
        <v>123</v>
      </c>
      <c r="G44" s="13">
        <v>1</v>
      </c>
      <c r="H44" s="13">
        <f t="shared" si="8"/>
        <v>2</v>
      </c>
      <c r="I44" s="13">
        <v>1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4</v>
      </c>
      <c r="U44" s="19" t="s">
        <v>251</v>
      </c>
      <c r="V44" s="16" t="s">
        <v>113</v>
      </c>
      <c r="W44" s="16" t="s">
        <v>113</v>
      </c>
      <c r="X44" s="17" t="s">
        <v>114</v>
      </c>
      <c r="Y44" s="13">
        <v>0</v>
      </c>
      <c r="Z44" s="13">
        <v>0</v>
      </c>
      <c r="AA44" s="18" t="s">
        <v>115</v>
      </c>
      <c r="AB44" s="13">
        <v>0</v>
      </c>
      <c r="AC44" s="17">
        <v>0</v>
      </c>
      <c r="AD44" s="17">
        <v>0</v>
      </c>
      <c r="AE44" s="17">
        <v>1</v>
      </c>
      <c r="AF44" s="17">
        <v>90000</v>
      </c>
      <c r="AG44" s="17">
        <v>0</v>
      </c>
      <c r="AH44" s="17">
        <v>0</v>
      </c>
      <c r="AI44" s="17">
        <v>0</v>
      </c>
      <c r="AJ44" s="17">
        <v>0</v>
      </c>
      <c r="AK44" s="17"/>
      <c r="AL44" s="17" t="str">
        <f t="shared" si="5"/>
        <v>13022|青铜宝箱</v>
      </c>
      <c r="AM44" s="17">
        <v>1</v>
      </c>
      <c r="AN44">
        <v>0</v>
      </c>
      <c r="AO44" s="15">
        <v>1</v>
      </c>
      <c r="AP44" s="17">
        <v>0</v>
      </c>
      <c r="AQ44" s="17">
        <v>0</v>
      </c>
      <c r="AR44" s="17"/>
      <c r="AS44" s="15"/>
      <c r="AT44" s="15"/>
      <c r="AU44" s="15"/>
      <c r="AV44" s="15"/>
      <c r="AW44" s="15"/>
      <c r="AX44" s="15"/>
      <c r="AY44" s="15"/>
      <c r="AZ44" s="15"/>
    </row>
    <row r="45" spans="2:52" ht="16.5" x14ac:dyDescent="0.2">
      <c r="B45">
        <v>13023</v>
      </c>
      <c r="C45" s="22" t="str">
        <f t="shared" si="7"/>
        <v>黄金宝箱</v>
      </c>
      <c r="D45" s="21" t="s">
        <v>124</v>
      </c>
      <c r="E45" s="13">
        <v>3</v>
      </c>
      <c r="F45" s="21" t="s">
        <v>124</v>
      </c>
      <c r="G45" s="13">
        <v>1</v>
      </c>
      <c r="H45" s="13">
        <f t="shared" si="8"/>
        <v>3</v>
      </c>
      <c r="I45" s="13">
        <v>1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4</v>
      </c>
      <c r="U45" s="19" t="s">
        <v>256</v>
      </c>
      <c r="V45" s="16" t="s">
        <v>113</v>
      </c>
      <c r="W45" s="16" t="s">
        <v>113</v>
      </c>
      <c r="X45" s="17" t="s">
        <v>114</v>
      </c>
      <c r="Y45" s="13">
        <v>0</v>
      </c>
      <c r="Z45" s="13">
        <v>0</v>
      </c>
      <c r="AA45" s="18" t="s">
        <v>115</v>
      </c>
      <c r="AB45" s="13">
        <v>0</v>
      </c>
      <c r="AC45" s="17">
        <v>0</v>
      </c>
      <c r="AD45" s="17">
        <v>0</v>
      </c>
      <c r="AE45" s="17">
        <v>1</v>
      </c>
      <c r="AF45" s="17">
        <v>90000</v>
      </c>
      <c r="AG45" s="17">
        <v>0</v>
      </c>
      <c r="AH45" s="17">
        <v>0</v>
      </c>
      <c r="AI45" s="17">
        <v>0</v>
      </c>
      <c r="AJ45" s="17">
        <v>0</v>
      </c>
      <c r="AK45" s="17"/>
      <c r="AL45" s="17" t="str">
        <f t="shared" si="5"/>
        <v>13023|黄金宝箱</v>
      </c>
      <c r="AM45" s="17">
        <v>1</v>
      </c>
      <c r="AN45">
        <v>0</v>
      </c>
      <c r="AO45" s="15">
        <v>1</v>
      </c>
      <c r="AP45" s="17">
        <v>0</v>
      </c>
      <c r="AQ45" s="17">
        <v>0</v>
      </c>
      <c r="AR45" s="17"/>
      <c r="AS45" s="15"/>
      <c r="AT45" s="15"/>
      <c r="AU45" s="15"/>
      <c r="AV45" s="15"/>
      <c r="AW45" s="15"/>
      <c r="AX45" s="15"/>
      <c r="AY45" s="15"/>
      <c r="AZ45" s="15"/>
    </row>
    <row r="46" spans="2:52" ht="16.5" x14ac:dyDescent="0.2">
      <c r="B46">
        <v>13024</v>
      </c>
      <c r="C46" s="22" t="str">
        <f t="shared" si="7"/>
        <v>铂金宝箱</v>
      </c>
      <c r="D46" s="21" t="s">
        <v>125</v>
      </c>
      <c r="E46" s="13">
        <v>3</v>
      </c>
      <c r="F46" s="21" t="s">
        <v>125</v>
      </c>
      <c r="G46" s="13">
        <v>1</v>
      </c>
      <c r="H46" s="13">
        <f t="shared" si="8"/>
        <v>4</v>
      </c>
      <c r="I46" s="13">
        <v>1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4</v>
      </c>
      <c r="U46" s="19" t="s">
        <v>257</v>
      </c>
      <c r="V46" s="16" t="s">
        <v>113</v>
      </c>
      <c r="W46" s="16" t="s">
        <v>113</v>
      </c>
      <c r="X46" s="17" t="s">
        <v>114</v>
      </c>
      <c r="Y46" s="13">
        <v>0</v>
      </c>
      <c r="Z46" s="13">
        <v>0</v>
      </c>
      <c r="AA46" s="18" t="s">
        <v>115</v>
      </c>
      <c r="AB46" s="13">
        <v>0</v>
      </c>
      <c r="AC46" s="17">
        <v>0</v>
      </c>
      <c r="AD46" s="17">
        <v>0</v>
      </c>
      <c r="AE46" s="17">
        <v>1</v>
      </c>
      <c r="AF46" s="17">
        <v>90000</v>
      </c>
      <c r="AG46" s="17">
        <v>0</v>
      </c>
      <c r="AH46" s="17">
        <v>0</v>
      </c>
      <c r="AI46" s="17">
        <v>0</v>
      </c>
      <c r="AJ46" s="17">
        <v>0</v>
      </c>
      <c r="AK46" s="17"/>
      <c r="AL46" s="17" t="str">
        <f t="shared" si="5"/>
        <v>13024|铂金宝箱</v>
      </c>
      <c r="AM46" s="17">
        <v>1</v>
      </c>
      <c r="AN46">
        <v>0</v>
      </c>
      <c r="AO46" s="15">
        <v>1</v>
      </c>
      <c r="AP46" s="17">
        <v>0</v>
      </c>
      <c r="AQ46" s="17">
        <v>0</v>
      </c>
      <c r="AR46" s="17"/>
      <c r="AS46" s="15"/>
      <c r="AT46" s="15"/>
      <c r="AU46" s="15"/>
      <c r="AV46" s="15"/>
      <c r="AW46" s="15"/>
      <c r="AX46" s="15"/>
      <c r="AY46" s="15"/>
      <c r="AZ46" s="15"/>
    </row>
    <row r="47" spans="2:52" ht="16.5" x14ac:dyDescent="0.2">
      <c r="B47">
        <v>13025</v>
      </c>
      <c r="C47" s="22" t="str">
        <f t="shared" si="7"/>
        <v>钻石宝箱</v>
      </c>
      <c r="D47" s="21" t="s">
        <v>126</v>
      </c>
      <c r="E47" s="13">
        <v>3</v>
      </c>
      <c r="F47" s="21" t="s">
        <v>126</v>
      </c>
      <c r="G47" s="13">
        <v>1</v>
      </c>
      <c r="H47" s="13">
        <f t="shared" si="8"/>
        <v>5</v>
      </c>
      <c r="I47" s="13">
        <v>1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4</v>
      </c>
      <c r="U47" s="19" t="s">
        <v>258</v>
      </c>
      <c r="V47" s="16" t="s">
        <v>113</v>
      </c>
      <c r="W47" s="16" t="s">
        <v>113</v>
      </c>
      <c r="X47" s="17" t="s">
        <v>114</v>
      </c>
      <c r="Y47" s="13">
        <v>0</v>
      </c>
      <c r="Z47" s="13">
        <v>0</v>
      </c>
      <c r="AA47" s="18" t="s">
        <v>115</v>
      </c>
      <c r="AB47" s="13">
        <v>0</v>
      </c>
      <c r="AC47" s="17">
        <v>0</v>
      </c>
      <c r="AD47" s="17">
        <v>0</v>
      </c>
      <c r="AE47" s="17">
        <v>1</v>
      </c>
      <c r="AF47" s="17">
        <v>90000</v>
      </c>
      <c r="AG47" s="17">
        <v>0</v>
      </c>
      <c r="AH47" s="17">
        <v>0</v>
      </c>
      <c r="AI47" s="17">
        <v>0</v>
      </c>
      <c r="AJ47" s="17">
        <v>0</v>
      </c>
      <c r="AK47" s="17"/>
      <c r="AL47" s="17" t="str">
        <f t="shared" si="5"/>
        <v>13025|钻石宝箱</v>
      </c>
      <c r="AM47" s="17">
        <v>1</v>
      </c>
      <c r="AN47">
        <v>0</v>
      </c>
      <c r="AO47" s="15">
        <v>1</v>
      </c>
      <c r="AP47" s="17">
        <v>0</v>
      </c>
      <c r="AQ47" s="17">
        <v>0</v>
      </c>
      <c r="AR47" s="17"/>
      <c r="AS47" s="15"/>
      <c r="AT47" s="15"/>
      <c r="AU47" s="15"/>
      <c r="AV47" s="15"/>
      <c r="AW47" s="15"/>
      <c r="AX47" s="15"/>
      <c r="AY47" s="15"/>
      <c r="AZ47" s="15"/>
    </row>
    <row r="48" spans="2:52" ht="16.5" x14ac:dyDescent="0.2">
      <c r="C48" s="13"/>
      <c r="D48" s="2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6"/>
      <c r="W48" s="16"/>
      <c r="X48" s="17"/>
      <c r="Y48" s="13"/>
      <c r="Z48" s="13"/>
      <c r="AA48" s="18"/>
      <c r="AB48" s="13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5"/>
      <c r="AP48" s="17"/>
      <c r="AQ48" s="17"/>
      <c r="AR48" s="17"/>
      <c r="AS48" s="15"/>
      <c r="AT48" s="13"/>
      <c r="AU48" s="15"/>
      <c r="AV48" s="15"/>
      <c r="AW48" s="15"/>
      <c r="AX48" s="15"/>
      <c r="AY48" s="15"/>
      <c r="AZ48" s="15"/>
    </row>
    <row r="49" spans="3:52" ht="16.5" x14ac:dyDescent="0.2">
      <c r="C49" s="13"/>
      <c r="D49" s="2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6"/>
      <c r="W49" s="16"/>
      <c r="X49" s="17"/>
      <c r="Y49" s="13"/>
      <c r="Z49" s="13"/>
      <c r="AA49" s="18"/>
      <c r="AB49" s="13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5"/>
      <c r="AP49" s="17"/>
      <c r="AQ49" s="17"/>
      <c r="AR49" s="17"/>
      <c r="AS49" s="15"/>
      <c r="AT49" s="13"/>
      <c r="AU49" s="15"/>
      <c r="AV49" s="15"/>
      <c r="AW49" s="15"/>
      <c r="AX49" s="15"/>
      <c r="AY49" s="15"/>
      <c r="AZ49" s="15"/>
    </row>
  </sheetData>
  <phoneticPr fontId="6" type="noConversion"/>
  <conditionalFormatting sqref="AL7:AL10">
    <cfRule type="duplicateValues" dxfId="2" priority="2"/>
  </conditionalFormatting>
  <conditionalFormatting sqref="AL11:AL49">
    <cfRule type="duplicateValues" dxfId="1" priority="5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61FA-57A1-4CE7-B2BE-9DB8DDFC5C5B}">
  <dimension ref="B2:J50"/>
  <sheetViews>
    <sheetView topLeftCell="A22" workbookViewId="0">
      <selection activeCell="Q49" sqref="Q49"/>
    </sheetView>
  </sheetViews>
  <sheetFormatPr defaultRowHeight="14.25" x14ac:dyDescent="0.2"/>
  <sheetData>
    <row r="2" spans="2:5" x14ac:dyDescent="0.2">
      <c r="B2" s="15" t="s">
        <v>136</v>
      </c>
      <c r="C2" s="15"/>
      <c r="D2" s="35" t="s">
        <v>47</v>
      </c>
      <c r="E2" s="35"/>
    </row>
    <row r="3" spans="2:5" x14ac:dyDescent="0.2">
      <c r="B3" s="15" t="s">
        <v>137</v>
      </c>
      <c r="C3" s="15"/>
      <c r="D3" s="35"/>
      <c r="E3" s="35"/>
    </row>
    <row r="4" spans="2:5" x14ac:dyDescent="0.2">
      <c r="B4" s="15" t="s">
        <v>138</v>
      </c>
      <c r="C4" s="15"/>
      <c r="D4" s="35"/>
      <c r="E4" s="35"/>
    </row>
    <row r="5" spans="2:5" x14ac:dyDescent="0.2">
      <c r="B5" s="15" t="s">
        <v>139</v>
      </c>
      <c r="C5" s="15"/>
      <c r="D5" s="15"/>
      <c r="E5" s="15"/>
    </row>
    <row r="6" spans="2:5" x14ac:dyDescent="0.2">
      <c r="B6" s="15" t="s">
        <v>140</v>
      </c>
      <c r="C6" s="15"/>
      <c r="D6" s="15"/>
      <c r="E6" s="15"/>
    </row>
    <row r="7" spans="2:5" x14ac:dyDescent="0.2">
      <c r="B7" s="15" t="s">
        <v>141</v>
      </c>
      <c r="C7" s="15"/>
      <c r="D7" s="15"/>
      <c r="E7" s="15"/>
    </row>
    <row r="8" spans="2:5" x14ac:dyDescent="0.2">
      <c r="B8" s="15" t="s">
        <v>142</v>
      </c>
      <c r="C8" s="15"/>
      <c r="D8" s="15"/>
      <c r="E8" s="15"/>
    </row>
    <row r="9" spans="2:5" x14ac:dyDescent="0.2">
      <c r="B9" s="15" t="s">
        <v>143</v>
      </c>
      <c r="C9" s="15"/>
      <c r="D9" s="15"/>
      <c r="E9" s="15"/>
    </row>
    <row r="10" spans="2:5" x14ac:dyDescent="0.2">
      <c r="B10" s="15" t="s">
        <v>144</v>
      </c>
      <c r="C10" s="15"/>
      <c r="D10" s="15"/>
      <c r="E10" s="15"/>
    </row>
    <row r="11" spans="2:5" x14ac:dyDescent="0.2">
      <c r="B11" s="15" t="s">
        <v>145</v>
      </c>
      <c r="C11" s="15"/>
      <c r="D11" s="15"/>
      <c r="E11" s="15"/>
    </row>
    <row r="12" spans="2:5" x14ac:dyDescent="0.2">
      <c r="B12" s="15" t="s">
        <v>146</v>
      </c>
      <c r="C12" s="15"/>
      <c r="D12" s="15"/>
      <c r="E12" s="15"/>
    </row>
    <row r="13" spans="2:5" x14ac:dyDescent="0.2">
      <c r="B13" s="15" t="s">
        <v>147</v>
      </c>
      <c r="C13" s="15"/>
      <c r="D13" s="15"/>
      <c r="E13" s="15"/>
    </row>
    <row r="14" spans="2:5" x14ac:dyDescent="0.2">
      <c r="B14" s="15" t="s">
        <v>148</v>
      </c>
      <c r="C14" s="15"/>
      <c r="D14" s="15"/>
      <c r="E14" s="15"/>
    </row>
    <row r="15" spans="2:5" x14ac:dyDescent="0.2">
      <c r="B15" s="15" t="s">
        <v>149</v>
      </c>
      <c r="C15" s="15"/>
      <c r="D15" s="15"/>
      <c r="E15" s="15"/>
    </row>
    <row r="16" spans="2:5" x14ac:dyDescent="0.2">
      <c r="B16" s="15" t="s">
        <v>150</v>
      </c>
      <c r="C16" s="15"/>
      <c r="D16" s="15"/>
      <c r="E16" s="15"/>
    </row>
    <row r="17" spans="2:5" x14ac:dyDescent="0.2">
      <c r="B17" s="15" t="s">
        <v>151</v>
      </c>
      <c r="C17" s="15"/>
      <c r="D17" s="15"/>
      <c r="E17" s="15"/>
    </row>
    <row r="18" spans="2:5" x14ac:dyDescent="0.2">
      <c r="B18" s="15" t="s">
        <v>152</v>
      </c>
      <c r="C18" s="15"/>
      <c r="D18" s="15"/>
      <c r="E18" s="15"/>
    </row>
    <row r="19" spans="2:5" x14ac:dyDescent="0.2">
      <c r="B19" s="15" t="s">
        <v>153</v>
      </c>
      <c r="C19" s="15"/>
      <c r="D19" s="15"/>
      <c r="E19" s="15"/>
    </row>
    <row r="20" spans="2:5" x14ac:dyDescent="0.2">
      <c r="B20" s="15" t="s">
        <v>154</v>
      </c>
      <c r="C20" s="15"/>
      <c r="D20" s="15"/>
      <c r="E20" s="15"/>
    </row>
    <row r="21" spans="2:5" x14ac:dyDescent="0.2">
      <c r="B21" s="15" t="s">
        <v>155</v>
      </c>
      <c r="C21" s="15"/>
      <c r="D21" s="15"/>
      <c r="E21" s="15"/>
    </row>
    <row r="22" spans="2:5" x14ac:dyDescent="0.2">
      <c r="B22" s="15" t="s">
        <v>156</v>
      </c>
      <c r="C22" s="15"/>
      <c r="D22" s="15"/>
      <c r="E22" s="15"/>
    </row>
    <row r="23" spans="2:5" x14ac:dyDescent="0.2">
      <c r="B23" s="15" t="s">
        <v>157</v>
      </c>
      <c r="C23" s="15"/>
      <c r="D23" s="15"/>
      <c r="E23" s="15"/>
    </row>
    <row r="24" spans="2:5" x14ac:dyDescent="0.2">
      <c r="B24" s="15" t="s">
        <v>158</v>
      </c>
      <c r="C24" s="15"/>
      <c r="D24" s="15"/>
      <c r="E24" s="15"/>
    </row>
    <row r="25" spans="2:5" x14ac:dyDescent="0.2">
      <c r="B25" s="15" t="s">
        <v>159</v>
      </c>
      <c r="C25" s="15"/>
      <c r="D25" s="15"/>
      <c r="E25" s="15"/>
    </row>
    <row r="26" spans="2:5" x14ac:dyDescent="0.2">
      <c r="B26" s="15" t="s">
        <v>160</v>
      </c>
      <c r="C26" s="15"/>
      <c r="D26" s="15"/>
      <c r="E26" s="15"/>
    </row>
    <row r="27" spans="2:5" x14ac:dyDescent="0.2">
      <c r="B27" s="15" t="s">
        <v>161</v>
      </c>
      <c r="C27" s="15"/>
      <c r="D27" s="15"/>
      <c r="E27" s="15"/>
    </row>
    <row r="28" spans="2:5" x14ac:dyDescent="0.2">
      <c r="B28" s="23" t="s">
        <v>162</v>
      </c>
      <c r="C28" s="15"/>
      <c r="D28" s="15"/>
      <c r="E28" s="15"/>
    </row>
    <row r="29" spans="2:5" x14ac:dyDescent="0.2">
      <c r="B29" s="15" t="s">
        <v>163</v>
      </c>
      <c r="C29" s="15"/>
      <c r="D29" s="15"/>
      <c r="E29" s="15"/>
    </row>
    <row r="30" spans="2:5" x14ac:dyDescent="0.2">
      <c r="B30" s="15" t="s">
        <v>164</v>
      </c>
      <c r="C30" s="15"/>
      <c r="D30" s="15"/>
      <c r="E30" s="15"/>
    </row>
    <row r="31" spans="2:5" x14ac:dyDescent="0.2">
      <c r="B31" s="15" t="s">
        <v>165</v>
      </c>
      <c r="C31" s="15"/>
      <c r="D31" s="15"/>
      <c r="E31" s="15"/>
    </row>
    <row r="32" spans="2:5" x14ac:dyDescent="0.2">
      <c r="B32" s="15" t="s">
        <v>166</v>
      </c>
      <c r="C32" s="15"/>
      <c r="D32" s="15"/>
      <c r="E32" s="15"/>
    </row>
    <row r="33" spans="2:10" x14ac:dyDescent="0.2">
      <c r="B33" s="15" t="s">
        <v>167</v>
      </c>
      <c r="C33" s="15"/>
      <c r="D33" s="15"/>
      <c r="E33" s="15"/>
    </row>
    <row r="34" spans="2:10" x14ac:dyDescent="0.2">
      <c r="B34" s="15" t="s">
        <v>168</v>
      </c>
      <c r="C34" s="15"/>
      <c r="D34" s="15"/>
      <c r="E34" s="15"/>
    </row>
    <row r="35" spans="2:10" x14ac:dyDescent="0.2">
      <c r="B35" s="15" t="s">
        <v>169</v>
      </c>
      <c r="C35" s="15"/>
      <c r="D35" s="15"/>
      <c r="E35" s="15"/>
    </row>
    <row r="36" spans="2:10" x14ac:dyDescent="0.2">
      <c r="B36" s="15" t="s">
        <v>170</v>
      </c>
      <c r="C36" s="15"/>
      <c r="D36" s="15"/>
      <c r="E36" s="15"/>
    </row>
    <row r="37" spans="2:10" x14ac:dyDescent="0.2">
      <c r="B37" s="15" t="s">
        <v>171</v>
      </c>
      <c r="C37" s="15"/>
      <c r="D37" s="15"/>
      <c r="E37" s="15"/>
    </row>
    <row r="38" spans="2:10" x14ac:dyDescent="0.2">
      <c r="B38" s="15"/>
      <c r="C38" s="15"/>
      <c r="D38" s="15"/>
      <c r="E38" s="15"/>
    </row>
    <row r="41" spans="2:10" x14ac:dyDescent="0.2">
      <c r="B41" s="24" t="s">
        <v>174</v>
      </c>
    </row>
    <row r="42" spans="2:10" x14ac:dyDescent="0.2">
      <c r="B42" s="12" t="s">
        <v>197</v>
      </c>
      <c r="D42" s="12" t="s">
        <v>177</v>
      </c>
      <c r="E42" s="12" t="s">
        <v>188</v>
      </c>
      <c r="G42" s="12" t="s">
        <v>183</v>
      </c>
      <c r="H42" s="12" t="s">
        <v>181</v>
      </c>
      <c r="J42" s="12" t="s">
        <v>175</v>
      </c>
    </row>
    <row r="43" spans="2:10" x14ac:dyDescent="0.2">
      <c r="B43" s="12" t="s">
        <v>198</v>
      </c>
      <c r="D43" s="12" t="s">
        <v>206</v>
      </c>
      <c r="E43" s="12" t="s">
        <v>189</v>
      </c>
      <c r="G43" s="12" t="s">
        <v>207</v>
      </c>
      <c r="H43" s="12" t="s">
        <v>180</v>
      </c>
      <c r="J43" s="12" t="s">
        <v>176</v>
      </c>
    </row>
    <row r="44" spans="2:10" x14ac:dyDescent="0.2">
      <c r="B44" s="12" t="s">
        <v>199</v>
      </c>
      <c r="E44" s="12" t="s">
        <v>190</v>
      </c>
      <c r="H44" s="5" t="s">
        <v>179</v>
      </c>
      <c r="J44" s="5" t="s">
        <v>215</v>
      </c>
    </row>
    <row r="45" spans="2:10" x14ac:dyDescent="0.2">
      <c r="B45" s="12" t="s">
        <v>200</v>
      </c>
      <c r="E45" s="12" t="s">
        <v>191</v>
      </c>
      <c r="H45" s="12" t="s">
        <v>178</v>
      </c>
      <c r="J45" s="5" t="s">
        <v>215</v>
      </c>
    </row>
    <row r="46" spans="2:10" x14ac:dyDescent="0.2">
      <c r="B46" s="12" t="s">
        <v>201</v>
      </c>
      <c r="E46" s="12" t="s">
        <v>192</v>
      </c>
      <c r="H46" s="12" t="s">
        <v>182</v>
      </c>
      <c r="J46" s="5" t="s">
        <v>215</v>
      </c>
    </row>
    <row r="47" spans="2:10" x14ac:dyDescent="0.2">
      <c r="B47" s="12" t="s">
        <v>202</v>
      </c>
      <c r="E47" s="12" t="s">
        <v>193</v>
      </c>
      <c r="H47" s="12" t="s">
        <v>184</v>
      </c>
      <c r="J47" s="5" t="s">
        <v>215</v>
      </c>
    </row>
    <row r="48" spans="2:10" x14ac:dyDescent="0.2">
      <c r="B48" s="12" t="s">
        <v>203</v>
      </c>
      <c r="E48" s="12" t="s">
        <v>194</v>
      </c>
      <c r="H48" s="12" t="s">
        <v>185</v>
      </c>
      <c r="J48" s="5" t="s">
        <v>215</v>
      </c>
    </row>
    <row r="49" spans="2:10" x14ac:dyDescent="0.2">
      <c r="B49" s="12" t="s">
        <v>204</v>
      </c>
      <c r="E49" s="12" t="s">
        <v>195</v>
      </c>
      <c r="H49" s="12" t="s">
        <v>186</v>
      </c>
      <c r="J49" s="5" t="s">
        <v>215</v>
      </c>
    </row>
    <row r="50" spans="2:10" x14ac:dyDescent="0.2">
      <c r="B50" s="12" t="s">
        <v>205</v>
      </c>
      <c r="E50" s="12" t="s">
        <v>196</v>
      </c>
      <c r="H50" s="12" t="s">
        <v>187</v>
      </c>
      <c r="J50" s="5" t="s">
        <v>215</v>
      </c>
    </row>
  </sheetData>
  <mergeCells count="1">
    <mergeCell ref="D2:E4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291-74B3-41C7-A701-952CE9217743}">
  <dimension ref="A1:AL41"/>
  <sheetViews>
    <sheetView workbookViewId="0">
      <selection activeCell="T42" sqref="T42"/>
    </sheetView>
  </sheetViews>
  <sheetFormatPr defaultRowHeight="14.25" x14ac:dyDescent="0.2"/>
  <cols>
    <col min="1" max="1" width="9" style="15"/>
    <col min="2" max="2" width="22" style="15" customWidth="1"/>
    <col min="3" max="3" width="8.25" style="15" customWidth="1"/>
    <col min="4" max="4" width="5.75" style="15" customWidth="1"/>
    <col min="5" max="5" width="4.75" style="15" customWidth="1"/>
    <col min="6" max="6" width="7.25" style="15" customWidth="1"/>
    <col min="7" max="7" width="4" style="15" customWidth="1"/>
    <col min="8" max="8" width="4.625" style="15" customWidth="1"/>
    <col min="9" max="9" width="9.375" style="15" customWidth="1"/>
    <col min="10" max="10" width="5.875" style="15" customWidth="1"/>
    <col min="11" max="11" width="4.375" style="15" customWidth="1"/>
    <col min="12" max="12" width="9" style="15"/>
    <col min="13" max="13" width="4.875" style="15" customWidth="1"/>
    <col min="14" max="14" width="5.5" style="15" customWidth="1"/>
    <col min="15" max="15" width="9" style="15"/>
    <col min="16" max="16" width="5" style="15" customWidth="1"/>
    <col min="17" max="17" width="4.625" style="15" customWidth="1"/>
    <col min="18" max="18" width="5.125" style="15" customWidth="1"/>
    <col min="19" max="20" width="5" style="15" customWidth="1"/>
    <col min="21" max="22" width="5.5" style="15" customWidth="1"/>
    <col min="23" max="38" width="6.625" style="15" customWidth="1"/>
    <col min="39" max="16384" width="9" style="15"/>
  </cols>
  <sheetData>
    <row r="1" spans="1:38" x14ac:dyDescent="0.2">
      <c r="C1" s="27" t="s">
        <v>217</v>
      </c>
      <c r="D1" s="27" t="s">
        <v>218</v>
      </c>
      <c r="E1" s="27" t="s">
        <v>219</v>
      </c>
      <c r="F1" s="27" t="s">
        <v>220</v>
      </c>
      <c r="G1" s="27" t="s">
        <v>218</v>
      </c>
      <c r="H1" s="27" t="s">
        <v>219</v>
      </c>
      <c r="I1" s="27" t="s">
        <v>221</v>
      </c>
      <c r="J1" s="27" t="s">
        <v>218</v>
      </c>
      <c r="K1" s="27" t="s">
        <v>219</v>
      </c>
      <c r="L1" s="27" t="s">
        <v>222</v>
      </c>
      <c r="M1" s="27" t="s">
        <v>218</v>
      </c>
      <c r="N1" s="27" t="s">
        <v>219</v>
      </c>
      <c r="O1" s="27" t="s">
        <v>223</v>
      </c>
      <c r="P1" s="27" t="s">
        <v>218</v>
      </c>
      <c r="Q1" s="27" t="s">
        <v>219</v>
      </c>
      <c r="R1" s="28" t="s">
        <v>224</v>
      </c>
      <c r="S1" s="27" t="s">
        <v>218</v>
      </c>
      <c r="T1" s="27" t="s">
        <v>219</v>
      </c>
      <c r="U1" s="28" t="s">
        <v>225</v>
      </c>
      <c r="V1" s="27" t="s">
        <v>218</v>
      </c>
      <c r="W1" s="27" t="s">
        <v>219</v>
      </c>
      <c r="X1" s="28" t="s">
        <v>226</v>
      </c>
      <c r="Y1" s="27" t="s">
        <v>218</v>
      </c>
      <c r="Z1" s="27" t="s">
        <v>219</v>
      </c>
      <c r="AA1" s="28" t="s">
        <v>227</v>
      </c>
      <c r="AB1" s="27" t="s">
        <v>218</v>
      </c>
      <c r="AC1" s="27" t="s">
        <v>219</v>
      </c>
      <c r="AD1" s="28" t="s">
        <v>228</v>
      </c>
      <c r="AE1" s="27" t="s">
        <v>218</v>
      </c>
      <c r="AF1" s="27" t="s">
        <v>219</v>
      </c>
      <c r="AG1" s="28" t="s">
        <v>229</v>
      </c>
      <c r="AH1" s="27" t="s">
        <v>218</v>
      </c>
      <c r="AI1" s="27" t="s">
        <v>219</v>
      </c>
      <c r="AJ1" s="28" t="s">
        <v>230</v>
      </c>
      <c r="AK1" s="27" t="s">
        <v>218</v>
      </c>
      <c r="AL1" s="27" t="s">
        <v>219</v>
      </c>
    </row>
    <row r="2" spans="1:38" ht="16.5" x14ac:dyDescent="0.2">
      <c r="A2" s="29" t="s">
        <v>231</v>
      </c>
      <c r="B2" s="30" t="str">
        <f>C2&amp;","&amp;D2&amp;","&amp;E2&amp;";"&amp;F2&amp;","&amp;G2&amp;","&amp;H2&amp;";"&amp;I2&amp;","&amp;J2&amp;","&amp;K2&amp;";"&amp;L2&amp;","&amp;M2&amp;","&amp;N2&amp;";"&amp;O2&amp;","&amp;P2&amp;","&amp;Q2&amp;";"&amp;R2&amp;","&amp;S2&amp;","&amp;T2&amp;";"&amp;U2&amp;","&amp;V2&amp;","&amp;W2&amp;";"&amp;X2&amp;","&amp;Y2&amp;","&amp;Z2&amp;";"&amp;AA2&amp;","&amp;AB2&amp;","&amp;AC2&amp;";"&amp;AD2&amp;","&amp;AE2&amp;","&amp;AF2&amp;";"&amp;AG2&amp;","&amp;AH2&amp;","&amp;AI2&amp;";"&amp;AJ2&amp;","&amp;AK2&amp;","&amp;AL2</f>
        <v>400106,1,50;400107,1,50;400108,1,50;400109,1,50;14,25,100;14,5,100;14,10,100;14,20,180;14,20,100;14,30,100;14,40,100;400139,1000,20</v>
      </c>
      <c r="C2" s="15">
        <v>400106</v>
      </c>
      <c r="D2" s="15">
        <v>1</v>
      </c>
      <c r="E2" s="15">
        <v>50</v>
      </c>
      <c r="F2" s="15">
        <v>400107</v>
      </c>
      <c r="G2" s="15">
        <v>1</v>
      </c>
      <c r="H2" s="15">
        <v>50</v>
      </c>
      <c r="I2" s="15">
        <v>400108</v>
      </c>
      <c r="J2" s="15">
        <v>1</v>
      </c>
      <c r="K2" s="15">
        <v>50</v>
      </c>
      <c r="L2" s="15">
        <v>400109</v>
      </c>
      <c r="M2" s="15">
        <v>1</v>
      </c>
      <c r="N2" s="15">
        <v>50</v>
      </c>
      <c r="O2" s="15">
        <v>14</v>
      </c>
      <c r="P2" s="15">
        <v>25</v>
      </c>
      <c r="Q2" s="15">
        <v>100</v>
      </c>
      <c r="R2" s="31">
        <v>14</v>
      </c>
      <c r="S2" s="15">
        <v>5</v>
      </c>
      <c r="T2" s="15">
        <v>100</v>
      </c>
      <c r="U2" s="15">
        <v>14</v>
      </c>
      <c r="V2" s="15">
        <v>10</v>
      </c>
      <c r="W2" s="15">
        <v>100</v>
      </c>
      <c r="X2" s="15">
        <v>14</v>
      </c>
      <c r="Y2" s="15">
        <v>20</v>
      </c>
      <c r="Z2" s="15">
        <v>180</v>
      </c>
      <c r="AA2" s="31">
        <v>14</v>
      </c>
      <c r="AB2" s="15">
        <v>20</v>
      </c>
      <c r="AC2" s="15">
        <v>100</v>
      </c>
      <c r="AD2" s="15">
        <v>14</v>
      </c>
      <c r="AE2" s="15">
        <v>30</v>
      </c>
      <c r="AF2" s="15">
        <v>100</v>
      </c>
      <c r="AG2" s="15">
        <v>14</v>
      </c>
      <c r="AH2" s="15">
        <v>40</v>
      </c>
      <c r="AI2" s="15">
        <v>100</v>
      </c>
      <c r="AJ2" s="32">
        <v>400139</v>
      </c>
      <c r="AK2" s="15">
        <v>1000</v>
      </c>
      <c r="AL2" s="15">
        <f>1000-AI2-AF2-AC2-Z2-W2-T2-Q2-N2-K2-H2-E2</f>
        <v>20</v>
      </c>
    </row>
    <row r="3" spans="1:38" ht="16.5" x14ac:dyDescent="0.2">
      <c r="A3" s="29" t="s">
        <v>232</v>
      </c>
      <c r="B3" s="30" t="str">
        <f t="shared" ref="B3:B6" si="0">C3&amp;","&amp;D3&amp;","&amp;E3&amp;";"&amp;F3&amp;","&amp;G3&amp;","&amp;H3&amp;";"&amp;I3&amp;","&amp;J3&amp;","&amp;K3&amp;";"&amp;L3&amp;","&amp;M3&amp;","&amp;N3&amp;";"&amp;O3&amp;","&amp;P3&amp;","&amp;Q3&amp;";"&amp;R3&amp;","&amp;S3&amp;","&amp;T3&amp;";"&amp;U3&amp;","&amp;V3&amp;","&amp;W3&amp;";"&amp;X3&amp;","&amp;Y3&amp;","&amp;Z3&amp;";"&amp;AA3&amp;","&amp;AB3&amp;","&amp;AC3&amp;";"&amp;AD3&amp;","&amp;AE3&amp;","&amp;AF3&amp;";"&amp;AG3&amp;","&amp;AH3&amp;","&amp;AI3&amp;";"&amp;AJ3&amp;","&amp;AK3&amp;","&amp;AL3</f>
        <v>400106,1,50;400107,1,50;400108,1,50;400109,1,50;400110,1,10;14,10,100;14,20,100;14,40,200;14,20,100;14,30,100;14,40,100;400111,1,90</v>
      </c>
      <c r="C3" s="33">
        <v>400106</v>
      </c>
      <c r="D3" s="33">
        <v>1</v>
      </c>
      <c r="E3" s="33">
        <v>50</v>
      </c>
      <c r="F3" s="33">
        <v>400107</v>
      </c>
      <c r="G3" s="33">
        <v>1</v>
      </c>
      <c r="H3" s="33">
        <v>50</v>
      </c>
      <c r="I3" s="33">
        <v>400108</v>
      </c>
      <c r="J3" s="33">
        <v>1</v>
      </c>
      <c r="K3" s="33">
        <v>50</v>
      </c>
      <c r="L3" s="33">
        <v>400109</v>
      </c>
      <c r="M3" s="33">
        <v>1</v>
      </c>
      <c r="N3" s="33">
        <v>50</v>
      </c>
      <c r="O3" s="33">
        <v>400110</v>
      </c>
      <c r="P3" s="33">
        <v>1</v>
      </c>
      <c r="Q3" s="33">
        <v>10</v>
      </c>
      <c r="R3" s="31">
        <v>14</v>
      </c>
      <c r="S3" s="33">
        <f>S2+5</f>
        <v>10</v>
      </c>
      <c r="T3" s="15">
        <v>100</v>
      </c>
      <c r="U3" s="15">
        <v>14</v>
      </c>
      <c r="V3" s="33">
        <f>V2*2</f>
        <v>20</v>
      </c>
      <c r="W3" s="15">
        <v>100</v>
      </c>
      <c r="X3" s="15">
        <v>14</v>
      </c>
      <c r="Y3" s="33">
        <f>Y2*2</f>
        <v>40</v>
      </c>
      <c r="Z3" s="15">
        <v>200</v>
      </c>
      <c r="AA3" s="31">
        <v>14</v>
      </c>
      <c r="AB3" s="33">
        <v>20</v>
      </c>
      <c r="AC3" s="15">
        <v>100</v>
      </c>
      <c r="AD3" s="15">
        <v>14</v>
      </c>
      <c r="AE3" s="33">
        <v>30</v>
      </c>
      <c r="AF3" s="15">
        <v>100</v>
      </c>
      <c r="AG3" s="15">
        <v>14</v>
      </c>
      <c r="AH3" s="33">
        <v>40</v>
      </c>
      <c r="AI3" s="15">
        <v>100</v>
      </c>
      <c r="AJ3" s="32">
        <v>400111</v>
      </c>
      <c r="AK3" s="33">
        <v>1</v>
      </c>
      <c r="AL3" s="33">
        <f t="shared" ref="AL3:AL6" si="1">1000-AI3-AF3-AC3-Z3-W3-T3-Q3-N3-K3-H3-E3</f>
        <v>90</v>
      </c>
    </row>
    <row r="4" spans="1:38" ht="16.5" x14ac:dyDescent="0.2">
      <c r="A4" s="29" t="s">
        <v>233</v>
      </c>
      <c r="B4" s="30" t="str">
        <f>C4&amp;","&amp;D4&amp;","&amp;E4&amp;";"&amp;F4&amp;","&amp;G4&amp;","&amp;H4&amp;";"&amp;I4&amp;","&amp;J4&amp;","&amp;K4&amp;";"&amp;L4&amp;","&amp;M4&amp;","&amp;N4&amp;";"&amp;O4&amp;","&amp;P4&amp;","&amp;Q4&amp;";"&amp;R4&amp;","&amp;S4&amp;","&amp;T4&amp;";"&amp;U4&amp;","&amp;V4&amp;","&amp;W4&amp;";"&amp;X4&amp;","&amp;Y4&amp;","&amp;Z4&amp;";"&amp;AA4&amp;","&amp;AB4&amp;","&amp;AC4&amp;";"&amp;AD4&amp;","&amp;AE4&amp;","&amp;AF4&amp;";"&amp;AG4&amp;","&amp;AH4&amp;","&amp;AI4&amp;";"&amp;AJ4&amp;","&amp;AK4&amp;","&amp;AL4</f>
        <v>400106,1,50;400107,1,50;400108,1,50;400109,1,50;400110,1,20;14,15,100;14,40,100;14,80,200;14,20,100;14,30,100;14,40,100;400111,2,80</v>
      </c>
      <c r="C4" s="34">
        <v>400106</v>
      </c>
      <c r="D4" s="34">
        <v>1</v>
      </c>
      <c r="E4" s="34">
        <v>50</v>
      </c>
      <c r="F4" s="34">
        <v>400107</v>
      </c>
      <c r="G4" s="34">
        <v>1</v>
      </c>
      <c r="H4" s="34">
        <v>50</v>
      </c>
      <c r="I4" s="34">
        <v>400108</v>
      </c>
      <c r="J4" s="34">
        <v>1</v>
      </c>
      <c r="K4" s="34">
        <v>50</v>
      </c>
      <c r="L4" s="34">
        <v>400109</v>
      </c>
      <c r="M4" s="34">
        <v>1</v>
      </c>
      <c r="N4" s="34">
        <v>50</v>
      </c>
      <c r="O4" s="34">
        <v>400110</v>
      </c>
      <c r="P4" s="34">
        <v>1</v>
      </c>
      <c r="Q4" s="34">
        <f>Q3*2</f>
        <v>20</v>
      </c>
      <c r="R4" s="31">
        <v>14</v>
      </c>
      <c r="S4" s="33">
        <f t="shared" ref="S4:S6" si="2">S3+5</f>
        <v>15</v>
      </c>
      <c r="T4" s="15">
        <v>100</v>
      </c>
      <c r="U4" s="15">
        <v>14</v>
      </c>
      <c r="V4" s="33">
        <f t="shared" ref="V4:V6" si="3">V3*2</f>
        <v>40</v>
      </c>
      <c r="W4" s="15">
        <v>100</v>
      </c>
      <c r="X4" s="15">
        <v>14</v>
      </c>
      <c r="Y4" s="33">
        <f t="shared" ref="Y4:Y6" si="4">Y3*2</f>
        <v>80</v>
      </c>
      <c r="Z4" s="15">
        <v>200</v>
      </c>
      <c r="AA4" s="31">
        <v>14</v>
      </c>
      <c r="AB4" s="34">
        <v>20</v>
      </c>
      <c r="AC4" s="15">
        <v>100</v>
      </c>
      <c r="AD4" s="15">
        <v>14</v>
      </c>
      <c r="AE4" s="34">
        <v>30</v>
      </c>
      <c r="AF4" s="15">
        <v>100</v>
      </c>
      <c r="AG4" s="15">
        <v>14</v>
      </c>
      <c r="AH4" s="34">
        <v>40</v>
      </c>
      <c r="AI4" s="15">
        <v>100</v>
      </c>
      <c r="AJ4" s="32">
        <v>400111</v>
      </c>
      <c r="AK4" s="34">
        <v>2</v>
      </c>
      <c r="AL4" s="34">
        <f>1000-AI4-AF4-AC4-Z4-W4-T4-Q4-N4-K4-H4-E4</f>
        <v>80</v>
      </c>
    </row>
    <row r="5" spans="1:38" ht="16.5" x14ac:dyDescent="0.2">
      <c r="A5" s="29" t="s">
        <v>234</v>
      </c>
      <c r="B5" s="30" t="str">
        <f t="shared" si="0"/>
        <v>400106,1,50;400107,1,50;400108,1,50;400109,1,50;400110,1,40;14,20,100;14,80,100;14,160,200;14,20,100;14,30,100;14,40,100;400111,3,60</v>
      </c>
      <c r="C5" s="33">
        <v>400106</v>
      </c>
      <c r="D5" s="33">
        <v>1</v>
      </c>
      <c r="E5" s="33">
        <v>50</v>
      </c>
      <c r="F5" s="33">
        <v>400107</v>
      </c>
      <c r="G5" s="33">
        <v>1</v>
      </c>
      <c r="H5" s="33">
        <v>50</v>
      </c>
      <c r="I5" s="33">
        <v>400108</v>
      </c>
      <c r="J5" s="33">
        <v>1</v>
      </c>
      <c r="K5" s="33">
        <v>50</v>
      </c>
      <c r="L5" s="33">
        <v>400109</v>
      </c>
      <c r="M5" s="33">
        <v>1</v>
      </c>
      <c r="N5" s="33">
        <v>50</v>
      </c>
      <c r="O5" s="33">
        <v>400110</v>
      </c>
      <c r="P5" s="33">
        <v>1</v>
      </c>
      <c r="Q5" s="34">
        <f t="shared" ref="Q5:Q6" si="5">Q4*2</f>
        <v>40</v>
      </c>
      <c r="R5" s="31">
        <v>14</v>
      </c>
      <c r="S5" s="33">
        <f t="shared" si="2"/>
        <v>20</v>
      </c>
      <c r="T5" s="15">
        <v>100</v>
      </c>
      <c r="U5" s="15">
        <v>14</v>
      </c>
      <c r="V5" s="33">
        <f t="shared" si="3"/>
        <v>80</v>
      </c>
      <c r="W5" s="15">
        <v>100</v>
      </c>
      <c r="X5" s="15">
        <v>14</v>
      </c>
      <c r="Y5" s="33">
        <f t="shared" si="4"/>
        <v>160</v>
      </c>
      <c r="Z5" s="15">
        <v>200</v>
      </c>
      <c r="AA5" s="31">
        <v>14</v>
      </c>
      <c r="AB5" s="33">
        <v>20</v>
      </c>
      <c r="AC5" s="15">
        <v>100</v>
      </c>
      <c r="AD5" s="15">
        <v>14</v>
      </c>
      <c r="AE5" s="33">
        <v>30</v>
      </c>
      <c r="AF5" s="15">
        <v>100</v>
      </c>
      <c r="AG5" s="15">
        <v>14</v>
      </c>
      <c r="AH5" s="33">
        <v>40</v>
      </c>
      <c r="AI5" s="15">
        <v>100</v>
      </c>
      <c r="AJ5" s="32">
        <v>400111</v>
      </c>
      <c r="AK5" s="33">
        <v>3</v>
      </c>
      <c r="AL5" s="33">
        <f t="shared" si="1"/>
        <v>60</v>
      </c>
    </row>
    <row r="6" spans="1:38" ht="16.5" x14ac:dyDescent="0.2">
      <c r="A6" s="29" t="s">
        <v>235</v>
      </c>
      <c r="B6" s="30" t="str">
        <f t="shared" si="0"/>
        <v>400106,1,50;400107,1,50;400108,1,50;400109,1,50;400111,2,80;14,25,100;14,160,100;14,320,200;14,20,100;14,30,100;14,40,100;400111,5,20</v>
      </c>
      <c r="C6" s="33">
        <v>400106</v>
      </c>
      <c r="D6" s="33">
        <v>1</v>
      </c>
      <c r="E6" s="33">
        <v>50</v>
      </c>
      <c r="F6" s="33">
        <v>400107</v>
      </c>
      <c r="G6" s="33">
        <v>1</v>
      </c>
      <c r="H6" s="33">
        <v>50</v>
      </c>
      <c r="I6" s="33">
        <v>400108</v>
      </c>
      <c r="J6" s="33">
        <v>1</v>
      </c>
      <c r="K6" s="33">
        <v>50</v>
      </c>
      <c r="L6" s="33">
        <v>400109</v>
      </c>
      <c r="M6" s="33">
        <v>1</v>
      </c>
      <c r="N6" s="33">
        <v>50</v>
      </c>
      <c r="O6" s="33">
        <v>400111</v>
      </c>
      <c r="P6" s="33">
        <v>2</v>
      </c>
      <c r="Q6" s="34">
        <f t="shared" si="5"/>
        <v>80</v>
      </c>
      <c r="R6" s="31">
        <v>14</v>
      </c>
      <c r="S6" s="33">
        <f t="shared" si="2"/>
        <v>25</v>
      </c>
      <c r="T6" s="15">
        <v>100</v>
      </c>
      <c r="U6" s="15">
        <v>14</v>
      </c>
      <c r="V6" s="33">
        <f t="shared" si="3"/>
        <v>160</v>
      </c>
      <c r="W6" s="15">
        <v>100</v>
      </c>
      <c r="X6" s="15">
        <v>14</v>
      </c>
      <c r="Y6" s="33">
        <f t="shared" si="4"/>
        <v>320</v>
      </c>
      <c r="Z6" s="15">
        <v>200</v>
      </c>
      <c r="AA6" s="31">
        <v>14</v>
      </c>
      <c r="AB6" s="33">
        <v>20</v>
      </c>
      <c r="AC6" s="15">
        <v>100</v>
      </c>
      <c r="AD6" s="15">
        <v>14</v>
      </c>
      <c r="AE6" s="33">
        <v>30</v>
      </c>
      <c r="AF6" s="15">
        <v>100</v>
      </c>
      <c r="AG6" s="15">
        <v>14</v>
      </c>
      <c r="AH6" s="33">
        <v>40</v>
      </c>
      <c r="AI6" s="15">
        <v>100</v>
      </c>
      <c r="AJ6" s="32">
        <v>400111</v>
      </c>
      <c r="AK6" s="33">
        <v>5</v>
      </c>
      <c r="AL6" s="33">
        <f t="shared" si="1"/>
        <v>20</v>
      </c>
    </row>
    <row r="7" spans="1:38" ht="16.5" x14ac:dyDescent="0.2">
      <c r="A7" s="29" t="s">
        <v>231</v>
      </c>
      <c r="B7" s="30" t="str">
        <f>C7&amp;","&amp;D7&amp;","&amp;E7&amp;";"&amp;F7&amp;","&amp;G7&amp;","&amp;H7&amp;";"&amp;I7&amp;","&amp;J7&amp;","&amp;K7&amp;";"&amp;L7&amp;","&amp;M7&amp;","&amp;N7&amp;";"&amp;O7&amp;","&amp;P7&amp;","&amp;Q7&amp;";"&amp;R7&amp;","&amp;S7&amp;","&amp;T7&amp;";"&amp;U7&amp;","&amp;V7&amp;","&amp;W7&amp;";"&amp;X7&amp;","&amp;Y7&amp;","&amp;Z7&amp;";"&amp;AA7&amp;","&amp;AB7&amp;","&amp;AC7&amp;";"&amp;AD7&amp;","&amp;AE7&amp;","&amp;AF7&amp;";"&amp;AG7&amp;","&amp;AH7&amp;","&amp;AI7&amp;";"&amp;AJ7&amp;","&amp;AK7&amp;","&amp;AL7</f>
        <v>400106,1,50;400107,1,50;400108,1,50;400109,1,50;400110,1,10;14,5,100;14,10,100;14,20,200;14,20,100;14,30,100;14,40,100;400139,1000,90</v>
      </c>
      <c r="C7" s="15">
        <v>400106</v>
      </c>
      <c r="D7" s="15">
        <v>1</v>
      </c>
      <c r="E7" s="15">
        <v>50</v>
      </c>
      <c r="F7" s="15">
        <v>400107</v>
      </c>
      <c r="G7" s="15">
        <v>1</v>
      </c>
      <c r="H7" s="15">
        <v>50</v>
      </c>
      <c r="I7" s="15">
        <v>400108</v>
      </c>
      <c r="J7" s="15">
        <v>1</v>
      </c>
      <c r="K7" s="15">
        <v>50</v>
      </c>
      <c r="L7" s="15">
        <v>400109</v>
      </c>
      <c r="M7" s="15">
        <v>1</v>
      </c>
      <c r="N7" s="15">
        <v>50</v>
      </c>
      <c r="O7" s="15">
        <v>400110</v>
      </c>
      <c r="P7" s="15">
        <v>1</v>
      </c>
      <c r="Q7" s="15">
        <v>10</v>
      </c>
      <c r="R7" s="31">
        <v>14</v>
      </c>
      <c r="S7" s="15">
        <f>S2</f>
        <v>5</v>
      </c>
      <c r="T7" s="15">
        <v>100</v>
      </c>
      <c r="U7" s="15">
        <v>14</v>
      </c>
      <c r="V7" s="15">
        <v>10</v>
      </c>
      <c r="W7" s="15">
        <v>100</v>
      </c>
      <c r="X7" s="15">
        <v>14</v>
      </c>
      <c r="Y7" s="15">
        <f>Y2</f>
        <v>20</v>
      </c>
      <c r="Z7" s="15">
        <v>200</v>
      </c>
      <c r="AA7" s="31">
        <v>14</v>
      </c>
      <c r="AB7" s="15">
        <v>20</v>
      </c>
      <c r="AC7" s="15">
        <v>100</v>
      </c>
      <c r="AD7" s="15">
        <v>14</v>
      </c>
      <c r="AE7" s="15">
        <v>30</v>
      </c>
      <c r="AF7" s="15">
        <v>100</v>
      </c>
      <c r="AG7" s="15">
        <v>14</v>
      </c>
      <c r="AH7" s="15">
        <v>40</v>
      </c>
      <c r="AI7" s="15">
        <v>100</v>
      </c>
      <c r="AJ7" s="32">
        <v>400139</v>
      </c>
      <c r="AK7" s="15">
        <f>AK2</f>
        <v>1000</v>
      </c>
      <c r="AL7" s="15">
        <f>1000-AI7-AF7-AC7-Z7-W7-T7-Q7-N7-K7-H7-E7</f>
        <v>90</v>
      </c>
    </row>
    <row r="8" spans="1:38" ht="16.5" x14ac:dyDescent="0.2">
      <c r="A8" s="29" t="s">
        <v>232</v>
      </c>
      <c r="B8" s="30" t="str">
        <f t="shared" ref="B8:B11" si="6">C8&amp;","&amp;D8&amp;","&amp;E8&amp;";"&amp;F8&amp;","&amp;G8&amp;","&amp;H8&amp;";"&amp;I8&amp;","&amp;J8&amp;","&amp;K8&amp;";"&amp;L8&amp;","&amp;M8&amp;","&amp;N8&amp;";"&amp;O8&amp;","&amp;P8&amp;","&amp;Q8&amp;";"&amp;R8&amp;","&amp;S8&amp;","&amp;T8&amp;";"&amp;U8&amp;","&amp;V8&amp;","&amp;W8&amp;";"&amp;X8&amp;","&amp;Y8&amp;","&amp;Z8&amp;";"&amp;AA8&amp;","&amp;AB8&amp;","&amp;AC8&amp;";"&amp;AD8&amp;","&amp;AE8&amp;","&amp;AF8&amp;";"&amp;AG8&amp;","&amp;AH8&amp;","&amp;AI8&amp;";"&amp;AJ8&amp;","&amp;AK8&amp;","&amp;AL8</f>
        <v>400106,1,50;400107,1,50;400108,1,50;400109,1,50;400110,1,10;14,10,100;14,20,100;14,40,200;14,20,100;14,30,100;14,40,100;400111,1,90</v>
      </c>
      <c r="C8" s="33">
        <v>400106</v>
      </c>
      <c r="D8" s="33">
        <v>1</v>
      </c>
      <c r="E8" s="33">
        <v>50</v>
      </c>
      <c r="F8" s="33">
        <v>400107</v>
      </c>
      <c r="G8" s="33">
        <v>1</v>
      </c>
      <c r="H8" s="33">
        <v>50</v>
      </c>
      <c r="I8" s="33">
        <v>400108</v>
      </c>
      <c r="J8" s="33">
        <v>1</v>
      </c>
      <c r="K8" s="33">
        <v>50</v>
      </c>
      <c r="L8" s="33">
        <v>400109</v>
      </c>
      <c r="M8" s="33">
        <v>1</v>
      </c>
      <c r="N8" s="33">
        <v>50</v>
      </c>
      <c r="O8" s="33">
        <v>400110</v>
      </c>
      <c r="P8" s="33">
        <v>1</v>
      </c>
      <c r="Q8" s="33">
        <v>10</v>
      </c>
      <c r="R8" s="31">
        <v>14</v>
      </c>
      <c r="S8" s="15">
        <f t="shared" ref="S8:S26" si="7">S3</f>
        <v>10</v>
      </c>
      <c r="T8" s="15">
        <v>100</v>
      </c>
      <c r="U8" s="15">
        <v>14</v>
      </c>
      <c r="V8" s="33">
        <f>V7*2</f>
        <v>20</v>
      </c>
      <c r="W8" s="15">
        <v>100</v>
      </c>
      <c r="X8" s="15">
        <v>14</v>
      </c>
      <c r="Y8" s="15">
        <f t="shared" ref="Y8:Y26" si="8">Y3</f>
        <v>40</v>
      </c>
      <c r="Z8" s="15">
        <v>200</v>
      </c>
      <c r="AA8" s="31">
        <v>14</v>
      </c>
      <c r="AB8" s="33">
        <v>20</v>
      </c>
      <c r="AC8" s="15">
        <v>100</v>
      </c>
      <c r="AD8" s="15">
        <v>14</v>
      </c>
      <c r="AE8" s="33">
        <v>30</v>
      </c>
      <c r="AF8" s="15">
        <v>100</v>
      </c>
      <c r="AG8" s="15">
        <v>14</v>
      </c>
      <c r="AH8" s="33">
        <v>40</v>
      </c>
      <c r="AI8" s="15">
        <v>100</v>
      </c>
      <c r="AJ8" s="32">
        <v>400111</v>
      </c>
      <c r="AK8" s="15">
        <f t="shared" ref="AK8:AK26" si="9">AK3</f>
        <v>1</v>
      </c>
      <c r="AL8" s="33">
        <f t="shared" ref="AL8:AL11" si="10">1000-AI8-AF8-AC8-Z8-W8-T8-Q8-N8-K8-H8-E8</f>
        <v>90</v>
      </c>
    </row>
    <row r="9" spans="1:38" ht="16.5" x14ac:dyDescent="0.2">
      <c r="A9" s="29" t="s">
        <v>233</v>
      </c>
      <c r="B9" s="30" t="str">
        <f t="shared" si="6"/>
        <v>400106,1,50;400107,1,50;400108,1,50;400109,1,50;400110,1,10;14,15,100;14,40,100;14,80,200;14,20,100;14,30,100;14,40,100;400111,2,90</v>
      </c>
      <c r="C9" s="33">
        <v>400106</v>
      </c>
      <c r="D9" s="33">
        <v>1</v>
      </c>
      <c r="E9" s="33">
        <v>50</v>
      </c>
      <c r="F9" s="33">
        <v>400107</v>
      </c>
      <c r="G9" s="33">
        <v>1</v>
      </c>
      <c r="H9" s="33">
        <v>50</v>
      </c>
      <c r="I9" s="33">
        <v>400108</v>
      </c>
      <c r="J9" s="33">
        <v>1</v>
      </c>
      <c r="K9" s="33">
        <v>50</v>
      </c>
      <c r="L9" s="33">
        <v>400109</v>
      </c>
      <c r="M9" s="33">
        <v>1</v>
      </c>
      <c r="N9" s="33">
        <v>50</v>
      </c>
      <c r="O9" s="33">
        <v>400110</v>
      </c>
      <c r="P9" s="33">
        <v>1</v>
      </c>
      <c r="Q9" s="33">
        <v>10</v>
      </c>
      <c r="R9" s="31">
        <v>14</v>
      </c>
      <c r="S9" s="15">
        <f t="shared" si="7"/>
        <v>15</v>
      </c>
      <c r="T9" s="15">
        <v>100</v>
      </c>
      <c r="U9" s="15">
        <v>14</v>
      </c>
      <c r="V9" s="33">
        <f t="shared" ref="V9:V11" si="11">V8*2</f>
        <v>40</v>
      </c>
      <c r="W9" s="15">
        <v>100</v>
      </c>
      <c r="X9" s="15">
        <v>14</v>
      </c>
      <c r="Y9" s="15">
        <f t="shared" si="8"/>
        <v>80</v>
      </c>
      <c r="Z9" s="15">
        <v>200</v>
      </c>
      <c r="AA9" s="31">
        <v>14</v>
      </c>
      <c r="AB9" s="33">
        <v>20</v>
      </c>
      <c r="AC9" s="15">
        <v>100</v>
      </c>
      <c r="AD9" s="15">
        <v>14</v>
      </c>
      <c r="AE9" s="33">
        <v>30</v>
      </c>
      <c r="AF9" s="15">
        <v>100</v>
      </c>
      <c r="AG9" s="15">
        <v>14</v>
      </c>
      <c r="AH9" s="33">
        <v>40</v>
      </c>
      <c r="AI9" s="15">
        <v>100</v>
      </c>
      <c r="AJ9" s="32">
        <v>400111</v>
      </c>
      <c r="AK9" s="15">
        <f t="shared" si="9"/>
        <v>2</v>
      </c>
      <c r="AL9" s="33">
        <f t="shared" si="10"/>
        <v>90</v>
      </c>
    </row>
    <row r="10" spans="1:38" ht="16.5" x14ac:dyDescent="0.2">
      <c r="A10" s="29" t="s">
        <v>234</v>
      </c>
      <c r="B10" s="30" t="str">
        <f t="shared" si="6"/>
        <v>400106,1,50;400107,1,50;400108,1,50;400109,1,50;400110,1,10;14,20,100;14,80,100;14,160,200;14,20,100;14,30,100;14,40,100;400111,3,90</v>
      </c>
      <c r="C10" s="33">
        <v>400106</v>
      </c>
      <c r="D10" s="33">
        <v>1</v>
      </c>
      <c r="E10" s="33">
        <v>50</v>
      </c>
      <c r="F10" s="33">
        <v>400107</v>
      </c>
      <c r="G10" s="33">
        <v>1</v>
      </c>
      <c r="H10" s="33">
        <v>50</v>
      </c>
      <c r="I10" s="33">
        <v>400108</v>
      </c>
      <c r="J10" s="33">
        <v>1</v>
      </c>
      <c r="K10" s="33">
        <v>50</v>
      </c>
      <c r="L10" s="33">
        <v>400109</v>
      </c>
      <c r="M10" s="33">
        <v>1</v>
      </c>
      <c r="N10" s="33">
        <v>50</v>
      </c>
      <c r="O10" s="33">
        <v>400110</v>
      </c>
      <c r="P10" s="33">
        <v>1</v>
      </c>
      <c r="Q10" s="33">
        <v>10</v>
      </c>
      <c r="R10" s="31">
        <v>14</v>
      </c>
      <c r="S10" s="15">
        <f t="shared" si="7"/>
        <v>20</v>
      </c>
      <c r="T10" s="15">
        <v>100</v>
      </c>
      <c r="U10" s="15">
        <v>14</v>
      </c>
      <c r="V10" s="33">
        <f t="shared" si="11"/>
        <v>80</v>
      </c>
      <c r="W10" s="15">
        <v>100</v>
      </c>
      <c r="X10" s="15">
        <v>14</v>
      </c>
      <c r="Y10" s="15">
        <f t="shared" si="8"/>
        <v>160</v>
      </c>
      <c r="Z10" s="15">
        <v>200</v>
      </c>
      <c r="AA10" s="31">
        <v>14</v>
      </c>
      <c r="AB10" s="33">
        <v>20</v>
      </c>
      <c r="AC10" s="15">
        <v>100</v>
      </c>
      <c r="AD10" s="15">
        <v>14</v>
      </c>
      <c r="AE10" s="33">
        <v>30</v>
      </c>
      <c r="AF10" s="15">
        <v>100</v>
      </c>
      <c r="AG10" s="15">
        <v>14</v>
      </c>
      <c r="AH10" s="33">
        <v>40</v>
      </c>
      <c r="AI10" s="15">
        <v>100</v>
      </c>
      <c r="AJ10" s="32">
        <v>400111</v>
      </c>
      <c r="AK10" s="15">
        <f t="shared" si="9"/>
        <v>3</v>
      </c>
      <c r="AL10" s="33">
        <f t="shared" si="10"/>
        <v>90</v>
      </c>
    </row>
    <row r="11" spans="1:38" ht="16.5" x14ac:dyDescent="0.2">
      <c r="A11" s="29" t="s">
        <v>235</v>
      </c>
      <c r="B11" s="30" t="str">
        <f t="shared" si="6"/>
        <v>400106,1,50;400107,1,50;400108,1,50;400109,1,50;400110,1,10;14,25,100;14,160,100;14,320,200;14,20,100;14,30,100;14,40,100;400111,5,90</v>
      </c>
      <c r="C11" s="33">
        <v>400106</v>
      </c>
      <c r="D11" s="33">
        <v>1</v>
      </c>
      <c r="E11" s="33">
        <v>50</v>
      </c>
      <c r="F11" s="33">
        <v>400107</v>
      </c>
      <c r="G11" s="33">
        <v>1</v>
      </c>
      <c r="H11" s="33">
        <v>50</v>
      </c>
      <c r="I11" s="33">
        <v>400108</v>
      </c>
      <c r="J11" s="33">
        <v>1</v>
      </c>
      <c r="K11" s="33">
        <v>50</v>
      </c>
      <c r="L11" s="33">
        <v>400109</v>
      </c>
      <c r="M11" s="33">
        <v>1</v>
      </c>
      <c r="N11" s="33">
        <v>50</v>
      </c>
      <c r="O11" s="33">
        <v>400110</v>
      </c>
      <c r="P11" s="33">
        <v>1</v>
      </c>
      <c r="Q11" s="33">
        <v>10</v>
      </c>
      <c r="R11" s="31">
        <v>14</v>
      </c>
      <c r="S11" s="15">
        <f t="shared" si="7"/>
        <v>25</v>
      </c>
      <c r="T11" s="15">
        <v>100</v>
      </c>
      <c r="U11" s="15">
        <v>14</v>
      </c>
      <c r="V11" s="33">
        <f t="shared" si="11"/>
        <v>160</v>
      </c>
      <c r="W11" s="15">
        <v>100</v>
      </c>
      <c r="X11" s="15">
        <v>14</v>
      </c>
      <c r="Y11" s="15">
        <f t="shared" si="8"/>
        <v>320</v>
      </c>
      <c r="Z11" s="15">
        <v>200</v>
      </c>
      <c r="AA11" s="31">
        <v>14</v>
      </c>
      <c r="AB11" s="33">
        <v>20</v>
      </c>
      <c r="AC11" s="15">
        <v>100</v>
      </c>
      <c r="AD11" s="15">
        <v>14</v>
      </c>
      <c r="AE11" s="33">
        <v>30</v>
      </c>
      <c r="AF11" s="15">
        <v>100</v>
      </c>
      <c r="AG11" s="15">
        <v>14</v>
      </c>
      <c r="AH11" s="33">
        <v>40</v>
      </c>
      <c r="AI11" s="15">
        <v>100</v>
      </c>
      <c r="AJ11" s="32">
        <v>400111</v>
      </c>
      <c r="AK11" s="15">
        <f t="shared" si="9"/>
        <v>5</v>
      </c>
      <c r="AL11" s="33">
        <f t="shared" si="10"/>
        <v>90</v>
      </c>
    </row>
    <row r="12" spans="1:38" ht="16.5" x14ac:dyDescent="0.2">
      <c r="A12" s="29" t="s">
        <v>231</v>
      </c>
      <c r="B12" s="30" t="str">
        <f>C12&amp;","&amp;D12&amp;","&amp;E12&amp;";"&amp;F12&amp;","&amp;G12&amp;","&amp;H12&amp;";"&amp;I12&amp;","&amp;J12&amp;","&amp;K12&amp;";"&amp;L12&amp;","&amp;M12&amp;","&amp;N12&amp;";"&amp;O12&amp;","&amp;P12&amp;","&amp;Q12&amp;";"&amp;R12&amp;","&amp;S12&amp;","&amp;T12&amp;";"&amp;U12&amp;","&amp;V12&amp;","&amp;W12&amp;";"&amp;X12&amp;","&amp;Y12&amp;","&amp;Z12&amp;";"&amp;AA12&amp;","&amp;AB12&amp;","&amp;AC12&amp;";"&amp;AD12&amp;","&amp;AE12&amp;","&amp;AF12&amp;";"&amp;AG12&amp;","&amp;AH12&amp;","&amp;AI12&amp;";"&amp;AJ12&amp;","&amp;AK12&amp;","&amp;AL12</f>
        <v>400106,1,50;400107,1,50;400108,1,50;400109,1,50;400110,1,10;14,5,100;14,10,100;14,20,200;14,20,100;14,30,100;14,40,100;400139,1000,90</v>
      </c>
      <c r="C12" s="15">
        <v>400106</v>
      </c>
      <c r="D12" s="15">
        <v>1</v>
      </c>
      <c r="E12" s="15">
        <v>50</v>
      </c>
      <c r="F12" s="15">
        <v>400107</v>
      </c>
      <c r="G12" s="15">
        <v>1</v>
      </c>
      <c r="H12" s="15">
        <v>50</v>
      </c>
      <c r="I12" s="15">
        <v>400108</v>
      </c>
      <c r="J12" s="15">
        <v>1</v>
      </c>
      <c r="K12" s="15">
        <v>50</v>
      </c>
      <c r="L12" s="15">
        <v>400109</v>
      </c>
      <c r="M12" s="15">
        <v>1</v>
      </c>
      <c r="N12" s="15">
        <v>50</v>
      </c>
      <c r="O12" s="15">
        <v>400110</v>
      </c>
      <c r="P12" s="15">
        <v>1</v>
      </c>
      <c r="Q12" s="15">
        <v>10</v>
      </c>
      <c r="R12" s="31">
        <v>14</v>
      </c>
      <c r="S12" s="15">
        <f t="shared" si="7"/>
        <v>5</v>
      </c>
      <c r="T12" s="15">
        <v>100</v>
      </c>
      <c r="U12" s="15">
        <v>14</v>
      </c>
      <c r="V12" s="15">
        <v>10</v>
      </c>
      <c r="W12" s="15">
        <v>100</v>
      </c>
      <c r="X12" s="15">
        <v>14</v>
      </c>
      <c r="Y12" s="15">
        <f t="shared" si="8"/>
        <v>20</v>
      </c>
      <c r="Z12" s="15">
        <v>200</v>
      </c>
      <c r="AA12" s="31">
        <v>14</v>
      </c>
      <c r="AB12" s="15">
        <v>20</v>
      </c>
      <c r="AC12" s="15">
        <v>100</v>
      </c>
      <c r="AD12" s="15">
        <v>14</v>
      </c>
      <c r="AE12" s="15">
        <v>30</v>
      </c>
      <c r="AF12" s="15">
        <v>100</v>
      </c>
      <c r="AG12" s="15">
        <v>14</v>
      </c>
      <c r="AH12" s="15">
        <v>40</v>
      </c>
      <c r="AI12" s="15">
        <v>100</v>
      </c>
      <c r="AJ12" s="32">
        <f>AJ7</f>
        <v>400139</v>
      </c>
      <c r="AK12" s="15">
        <f t="shared" si="9"/>
        <v>1000</v>
      </c>
      <c r="AL12" s="15">
        <f>1000-AI12-AF12-AC12-Z12-W12-T12-Q12-N12-K12-H12-E12</f>
        <v>90</v>
      </c>
    </row>
    <row r="13" spans="1:38" ht="16.5" x14ac:dyDescent="0.2">
      <c r="A13" s="29" t="s">
        <v>232</v>
      </c>
      <c r="B13" s="30" t="str">
        <f t="shared" ref="B13:B16" si="12">C13&amp;","&amp;D13&amp;","&amp;E13&amp;";"&amp;F13&amp;","&amp;G13&amp;","&amp;H13&amp;";"&amp;I13&amp;","&amp;J13&amp;","&amp;K13&amp;";"&amp;L13&amp;","&amp;M13&amp;","&amp;N13&amp;";"&amp;O13&amp;","&amp;P13&amp;","&amp;Q13&amp;";"&amp;R13&amp;","&amp;S13&amp;","&amp;T13&amp;";"&amp;U13&amp;","&amp;V13&amp;","&amp;W13&amp;";"&amp;X13&amp;","&amp;Y13&amp;","&amp;Z13&amp;";"&amp;AA13&amp;","&amp;AB13&amp;","&amp;AC13&amp;";"&amp;AD13&amp;","&amp;AE13&amp;","&amp;AF13&amp;";"&amp;AG13&amp;","&amp;AH13&amp;","&amp;AI13&amp;";"&amp;AJ13&amp;","&amp;AK13&amp;","&amp;AL13</f>
        <v>400106,1,50;400107,1,50;400108,1,50;400109,1,50;400110,1,10;14,10,100;14,20,100;14,40,200;14,20,100;14,30,100;14,40,100;400111,1,90</v>
      </c>
      <c r="C13" s="33">
        <v>400106</v>
      </c>
      <c r="D13" s="33">
        <v>1</v>
      </c>
      <c r="E13" s="33">
        <v>50</v>
      </c>
      <c r="F13" s="33">
        <v>400107</v>
      </c>
      <c r="G13" s="33">
        <v>1</v>
      </c>
      <c r="H13" s="33">
        <v>50</v>
      </c>
      <c r="I13" s="33">
        <v>400108</v>
      </c>
      <c r="J13" s="33">
        <v>1</v>
      </c>
      <c r="K13" s="33">
        <v>50</v>
      </c>
      <c r="L13" s="33">
        <v>400109</v>
      </c>
      <c r="M13" s="33">
        <v>1</v>
      </c>
      <c r="N13" s="33">
        <v>50</v>
      </c>
      <c r="O13" s="33">
        <v>400110</v>
      </c>
      <c r="P13" s="33">
        <v>1</v>
      </c>
      <c r="Q13" s="33">
        <v>10</v>
      </c>
      <c r="R13" s="31">
        <v>14</v>
      </c>
      <c r="S13" s="15">
        <f t="shared" si="7"/>
        <v>10</v>
      </c>
      <c r="T13" s="15">
        <v>100</v>
      </c>
      <c r="U13" s="15">
        <v>14</v>
      </c>
      <c r="V13" s="33">
        <f>V12*2</f>
        <v>20</v>
      </c>
      <c r="W13" s="15">
        <v>100</v>
      </c>
      <c r="X13" s="15">
        <v>14</v>
      </c>
      <c r="Y13" s="15">
        <f t="shared" si="8"/>
        <v>40</v>
      </c>
      <c r="Z13" s="15">
        <v>200</v>
      </c>
      <c r="AA13" s="31">
        <v>14</v>
      </c>
      <c r="AB13" s="33">
        <v>20</v>
      </c>
      <c r="AC13" s="15">
        <v>100</v>
      </c>
      <c r="AD13" s="15">
        <v>14</v>
      </c>
      <c r="AE13" s="33">
        <v>30</v>
      </c>
      <c r="AF13" s="15">
        <v>100</v>
      </c>
      <c r="AG13" s="15">
        <v>14</v>
      </c>
      <c r="AH13" s="33">
        <v>40</v>
      </c>
      <c r="AI13" s="15">
        <v>100</v>
      </c>
      <c r="AJ13" s="32">
        <f t="shared" ref="AJ13:AJ26" si="13">AJ8</f>
        <v>400111</v>
      </c>
      <c r="AK13" s="15">
        <f t="shared" si="9"/>
        <v>1</v>
      </c>
      <c r="AL13" s="33">
        <f t="shared" ref="AL13:AL16" si="14">1000-AI13-AF13-AC13-Z13-W13-T13-Q13-N13-K13-H13-E13</f>
        <v>90</v>
      </c>
    </row>
    <row r="14" spans="1:38" ht="16.5" x14ac:dyDescent="0.2">
      <c r="A14" s="29" t="s">
        <v>233</v>
      </c>
      <c r="B14" s="30" t="str">
        <f t="shared" si="12"/>
        <v>400106,1,50;400107,1,50;400108,1,50;400109,1,50;400110,1,10;14,15,100;14,40,100;14,80,200;14,20,100;14,30,100;14,40,100;400111,2,90</v>
      </c>
      <c r="C14" s="33">
        <v>400106</v>
      </c>
      <c r="D14" s="33">
        <v>1</v>
      </c>
      <c r="E14" s="33">
        <v>50</v>
      </c>
      <c r="F14" s="33">
        <v>400107</v>
      </c>
      <c r="G14" s="33">
        <v>1</v>
      </c>
      <c r="H14" s="33">
        <v>50</v>
      </c>
      <c r="I14" s="33">
        <v>400108</v>
      </c>
      <c r="J14" s="33">
        <v>1</v>
      </c>
      <c r="K14" s="33">
        <v>50</v>
      </c>
      <c r="L14" s="33">
        <v>400109</v>
      </c>
      <c r="M14" s="33">
        <v>1</v>
      </c>
      <c r="N14" s="33">
        <v>50</v>
      </c>
      <c r="O14" s="33">
        <v>400110</v>
      </c>
      <c r="P14" s="33">
        <v>1</v>
      </c>
      <c r="Q14" s="33">
        <v>10</v>
      </c>
      <c r="R14" s="31">
        <v>14</v>
      </c>
      <c r="S14" s="15">
        <f t="shared" si="7"/>
        <v>15</v>
      </c>
      <c r="T14" s="15">
        <v>100</v>
      </c>
      <c r="U14" s="15">
        <v>14</v>
      </c>
      <c r="V14" s="33">
        <f t="shared" ref="V14:V16" si="15">V13*2</f>
        <v>40</v>
      </c>
      <c r="W14" s="15">
        <v>100</v>
      </c>
      <c r="X14" s="15">
        <v>14</v>
      </c>
      <c r="Y14" s="15">
        <f t="shared" si="8"/>
        <v>80</v>
      </c>
      <c r="Z14" s="15">
        <v>200</v>
      </c>
      <c r="AA14" s="31">
        <v>14</v>
      </c>
      <c r="AB14" s="33">
        <v>20</v>
      </c>
      <c r="AC14" s="15">
        <v>100</v>
      </c>
      <c r="AD14" s="15">
        <v>14</v>
      </c>
      <c r="AE14" s="33">
        <v>30</v>
      </c>
      <c r="AF14" s="15">
        <v>100</v>
      </c>
      <c r="AG14" s="15">
        <v>14</v>
      </c>
      <c r="AH14" s="33">
        <v>40</v>
      </c>
      <c r="AI14" s="15">
        <v>100</v>
      </c>
      <c r="AJ14" s="32">
        <f t="shared" si="13"/>
        <v>400111</v>
      </c>
      <c r="AK14" s="15">
        <f t="shared" si="9"/>
        <v>2</v>
      </c>
      <c r="AL14" s="33">
        <f t="shared" si="14"/>
        <v>90</v>
      </c>
    </row>
    <row r="15" spans="1:38" ht="16.5" x14ac:dyDescent="0.2">
      <c r="A15" s="29" t="s">
        <v>234</v>
      </c>
      <c r="B15" s="30" t="str">
        <f t="shared" si="12"/>
        <v>400106,1,50;400107,1,50;400108,1,50;400109,1,50;400110,1,10;14,20,100;14,80,100;14,160,200;14,20,100;14,30,100;14,40,100;400111,3,90</v>
      </c>
      <c r="C15" s="33">
        <v>400106</v>
      </c>
      <c r="D15" s="33">
        <v>1</v>
      </c>
      <c r="E15" s="33">
        <v>50</v>
      </c>
      <c r="F15" s="33">
        <v>400107</v>
      </c>
      <c r="G15" s="33">
        <v>1</v>
      </c>
      <c r="H15" s="33">
        <v>50</v>
      </c>
      <c r="I15" s="33">
        <v>400108</v>
      </c>
      <c r="J15" s="33">
        <v>1</v>
      </c>
      <c r="K15" s="33">
        <v>50</v>
      </c>
      <c r="L15" s="33">
        <v>400109</v>
      </c>
      <c r="M15" s="33">
        <v>1</v>
      </c>
      <c r="N15" s="33">
        <v>50</v>
      </c>
      <c r="O15" s="33">
        <v>400110</v>
      </c>
      <c r="P15" s="33">
        <v>1</v>
      </c>
      <c r="Q15" s="33">
        <v>10</v>
      </c>
      <c r="R15" s="31">
        <v>14</v>
      </c>
      <c r="S15" s="15">
        <f t="shared" si="7"/>
        <v>20</v>
      </c>
      <c r="T15" s="15">
        <v>100</v>
      </c>
      <c r="U15" s="15">
        <v>14</v>
      </c>
      <c r="V15" s="33">
        <f t="shared" si="15"/>
        <v>80</v>
      </c>
      <c r="W15" s="15">
        <v>100</v>
      </c>
      <c r="X15" s="15">
        <v>14</v>
      </c>
      <c r="Y15" s="15">
        <f t="shared" si="8"/>
        <v>160</v>
      </c>
      <c r="Z15" s="15">
        <v>200</v>
      </c>
      <c r="AA15" s="31">
        <v>14</v>
      </c>
      <c r="AB15" s="33">
        <v>20</v>
      </c>
      <c r="AC15" s="15">
        <v>100</v>
      </c>
      <c r="AD15" s="15">
        <v>14</v>
      </c>
      <c r="AE15" s="33">
        <v>30</v>
      </c>
      <c r="AF15" s="15">
        <v>100</v>
      </c>
      <c r="AG15" s="15">
        <v>14</v>
      </c>
      <c r="AH15" s="33">
        <v>40</v>
      </c>
      <c r="AI15" s="15">
        <v>100</v>
      </c>
      <c r="AJ15" s="32">
        <f t="shared" si="13"/>
        <v>400111</v>
      </c>
      <c r="AK15" s="15">
        <f t="shared" si="9"/>
        <v>3</v>
      </c>
      <c r="AL15" s="33">
        <f t="shared" si="14"/>
        <v>90</v>
      </c>
    </row>
    <row r="16" spans="1:38" ht="16.5" x14ac:dyDescent="0.2">
      <c r="A16" s="29" t="s">
        <v>235</v>
      </c>
      <c r="B16" s="30" t="str">
        <f t="shared" si="12"/>
        <v>400106,1,50;400107,1,50;400108,1,50;400109,1,50;400110,1,10;14,25,100;14,160,100;14,320,200;14,20,100;14,30,100;14,40,100;400111,5,90</v>
      </c>
      <c r="C16" s="33">
        <v>400106</v>
      </c>
      <c r="D16" s="33">
        <v>1</v>
      </c>
      <c r="E16" s="33">
        <v>50</v>
      </c>
      <c r="F16" s="33">
        <v>400107</v>
      </c>
      <c r="G16" s="33">
        <v>1</v>
      </c>
      <c r="H16" s="33">
        <v>50</v>
      </c>
      <c r="I16" s="33">
        <v>400108</v>
      </c>
      <c r="J16" s="33">
        <v>1</v>
      </c>
      <c r="K16" s="33">
        <v>50</v>
      </c>
      <c r="L16" s="33">
        <v>400109</v>
      </c>
      <c r="M16" s="33">
        <v>1</v>
      </c>
      <c r="N16" s="33">
        <v>50</v>
      </c>
      <c r="O16" s="33">
        <v>400110</v>
      </c>
      <c r="P16" s="33">
        <v>1</v>
      </c>
      <c r="Q16" s="33">
        <v>10</v>
      </c>
      <c r="R16" s="31">
        <v>14</v>
      </c>
      <c r="S16" s="15">
        <f t="shared" si="7"/>
        <v>25</v>
      </c>
      <c r="T16" s="15">
        <v>100</v>
      </c>
      <c r="U16" s="15">
        <v>14</v>
      </c>
      <c r="V16" s="33">
        <f t="shared" si="15"/>
        <v>160</v>
      </c>
      <c r="W16" s="15">
        <v>100</v>
      </c>
      <c r="X16" s="15">
        <v>14</v>
      </c>
      <c r="Y16" s="15">
        <f t="shared" si="8"/>
        <v>320</v>
      </c>
      <c r="Z16" s="15">
        <v>200</v>
      </c>
      <c r="AA16" s="31">
        <v>14</v>
      </c>
      <c r="AB16" s="33">
        <v>20</v>
      </c>
      <c r="AC16" s="15">
        <v>100</v>
      </c>
      <c r="AD16" s="15">
        <v>14</v>
      </c>
      <c r="AE16" s="33">
        <v>30</v>
      </c>
      <c r="AF16" s="15">
        <v>100</v>
      </c>
      <c r="AG16" s="15">
        <v>14</v>
      </c>
      <c r="AH16" s="33">
        <v>40</v>
      </c>
      <c r="AI16" s="15">
        <v>100</v>
      </c>
      <c r="AJ16" s="32">
        <f t="shared" si="13"/>
        <v>400111</v>
      </c>
      <c r="AK16" s="15">
        <f t="shared" si="9"/>
        <v>5</v>
      </c>
      <c r="AL16" s="33">
        <f t="shared" si="14"/>
        <v>90</v>
      </c>
    </row>
    <row r="17" spans="1:38" ht="16.5" x14ac:dyDescent="0.2">
      <c r="A17" s="29" t="s">
        <v>231</v>
      </c>
      <c r="B17" s="30" t="str">
        <f>C17&amp;","&amp;D17&amp;","&amp;E17&amp;";"&amp;F17&amp;","&amp;G17&amp;","&amp;H17&amp;";"&amp;I17&amp;","&amp;J17&amp;","&amp;K17&amp;";"&amp;L17&amp;","&amp;M17&amp;","&amp;N17&amp;";"&amp;O17&amp;","&amp;P17&amp;","&amp;Q17&amp;";"&amp;R17&amp;","&amp;S17&amp;","&amp;T17&amp;";"&amp;U17&amp;","&amp;V17&amp;","&amp;W17&amp;";"&amp;X17&amp;","&amp;Y17&amp;","&amp;Z17&amp;";"&amp;AA17&amp;","&amp;AB17&amp;","&amp;AC17&amp;";"&amp;AD17&amp;","&amp;AE17&amp;","&amp;AF17&amp;";"&amp;AG17&amp;","&amp;AH17&amp;","&amp;AI17&amp;";"&amp;AJ17&amp;","&amp;AK17&amp;","&amp;AL17</f>
        <v>400106,1,50;400107,1,50;400108,1,50;400109,1,50;400110,1,10;14,5,100;14,10,100;14,20,200;14,20,100;14,30,100;14,40,100;400139,1000,90</v>
      </c>
      <c r="C17" s="15">
        <v>400106</v>
      </c>
      <c r="D17" s="15">
        <v>1</v>
      </c>
      <c r="E17" s="15">
        <v>50</v>
      </c>
      <c r="F17" s="15">
        <v>400107</v>
      </c>
      <c r="G17" s="15">
        <v>1</v>
      </c>
      <c r="H17" s="15">
        <v>50</v>
      </c>
      <c r="I17" s="15">
        <v>400108</v>
      </c>
      <c r="J17" s="15">
        <v>1</v>
      </c>
      <c r="K17" s="15">
        <v>50</v>
      </c>
      <c r="L17" s="15">
        <v>400109</v>
      </c>
      <c r="M17" s="15">
        <v>1</v>
      </c>
      <c r="N17" s="15">
        <v>50</v>
      </c>
      <c r="O17" s="15">
        <v>400110</v>
      </c>
      <c r="P17" s="15">
        <v>1</v>
      </c>
      <c r="Q17" s="15">
        <v>10</v>
      </c>
      <c r="R17" s="31">
        <v>14</v>
      </c>
      <c r="S17" s="15">
        <f t="shared" si="7"/>
        <v>5</v>
      </c>
      <c r="T17" s="15">
        <v>100</v>
      </c>
      <c r="U17" s="15">
        <v>14</v>
      </c>
      <c r="V17" s="15">
        <v>10</v>
      </c>
      <c r="W17" s="15">
        <v>100</v>
      </c>
      <c r="X17" s="15">
        <v>14</v>
      </c>
      <c r="Y17" s="15">
        <f t="shared" si="8"/>
        <v>20</v>
      </c>
      <c r="Z17" s="15">
        <v>200</v>
      </c>
      <c r="AA17" s="31">
        <v>14</v>
      </c>
      <c r="AB17" s="15">
        <v>20</v>
      </c>
      <c r="AC17" s="15">
        <v>100</v>
      </c>
      <c r="AD17" s="15">
        <v>14</v>
      </c>
      <c r="AE17" s="15">
        <v>30</v>
      </c>
      <c r="AF17" s="15">
        <v>100</v>
      </c>
      <c r="AG17" s="15">
        <v>14</v>
      </c>
      <c r="AH17" s="15">
        <v>40</v>
      </c>
      <c r="AI17" s="15">
        <v>100</v>
      </c>
      <c r="AJ17" s="32">
        <f t="shared" si="13"/>
        <v>400139</v>
      </c>
      <c r="AK17" s="15">
        <f t="shared" si="9"/>
        <v>1000</v>
      </c>
      <c r="AL17" s="15">
        <f>1000-AI17-AF17-AC17-Z17-W17-T17-Q17-N17-K17-H17-E17</f>
        <v>90</v>
      </c>
    </row>
    <row r="18" spans="1:38" ht="16.5" x14ac:dyDescent="0.2">
      <c r="A18" s="29" t="s">
        <v>232</v>
      </c>
      <c r="B18" s="30" t="str">
        <f t="shared" ref="B18:B21" si="16">C18&amp;","&amp;D18&amp;","&amp;E18&amp;";"&amp;F18&amp;","&amp;G18&amp;","&amp;H18&amp;";"&amp;I18&amp;","&amp;J18&amp;","&amp;K18&amp;";"&amp;L18&amp;","&amp;M18&amp;","&amp;N18&amp;";"&amp;O18&amp;","&amp;P18&amp;","&amp;Q18&amp;";"&amp;R18&amp;","&amp;S18&amp;","&amp;T18&amp;";"&amp;U18&amp;","&amp;V18&amp;","&amp;W18&amp;";"&amp;X18&amp;","&amp;Y18&amp;","&amp;Z18&amp;";"&amp;AA18&amp;","&amp;AB18&amp;","&amp;AC18&amp;";"&amp;AD18&amp;","&amp;AE18&amp;","&amp;AF18&amp;";"&amp;AG18&amp;","&amp;AH18&amp;","&amp;AI18&amp;";"&amp;AJ18&amp;","&amp;AK18&amp;","&amp;AL18</f>
        <v>400106,1,50;400107,1,50;400108,1,50;400109,1,50;400110,1,10;14,10,100;14,20,100;14,40,200;14,20,100;14,30,100;14,40,100;400111,1,90</v>
      </c>
      <c r="C18" s="33">
        <v>400106</v>
      </c>
      <c r="D18" s="33">
        <v>1</v>
      </c>
      <c r="E18" s="33">
        <v>50</v>
      </c>
      <c r="F18" s="33">
        <v>400107</v>
      </c>
      <c r="G18" s="33">
        <v>1</v>
      </c>
      <c r="H18" s="33">
        <v>50</v>
      </c>
      <c r="I18" s="33">
        <v>400108</v>
      </c>
      <c r="J18" s="33">
        <v>1</v>
      </c>
      <c r="K18" s="33">
        <v>50</v>
      </c>
      <c r="L18" s="33">
        <v>400109</v>
      </c>
      <c r="M18" s="33">
        <v>1</v>
      </c>
      <c r="N18" s="33">
        <v>50</v>
      </c>
      <c r="O18" s="33">
        <v>400110</v>
      </c>
      <c r="P18" s="33">
        <v>1</v>
      </c>
      <c r="Q18" s="33">
        <v>10</v>
      </c>
      <c r="R18" s="31">
        <v>14</v>
      </c>
      <c r="S18" s="15">
        <f t="shared" si="7"/>
        <v>10</v>
      </c>
      <c r="T18" s="15">
        <v>100</v>
      </c>
      <c r="U18" s="15">
        <v>14</v>
      </c>
      <c r="V18" s="33">
        <f>V17*2</f>
        <v>20</v>
      </c>
      <c r="W18" s="15">
        <v>100</v>
      </c>
      <c r="X18" s="15">
        <v>14</v>
      </c>
      <c r="Y18" s="15">
        <f t="shared" si="8"/>
        <v>40</v>
      </c>
      <c r="Z18" s="15">
        <v>200</v>
      </c>
      <c r="AA18" s="31">
        <v>14</v>
      </c>
      <c r="AB18" s="33">
        <v>20</v>
      </c>
      <c r="AC18" s="15">
        <v>100</v>
      </c>
      <c r="AD18" s="15">
        <v>14</v>
      </c>
      <c r="AE18" s="33">
        <v>30</v>
      </c>
      <c r="AF18" s="15">
        <v>100</v>
      </c>
      <c r="AG18" s="15">
        <v>14</v>
      </c>
      <c r="AH18" s="33">
        <v>40</v>
      </c>
      <c r="AI18" s="15">
        <v>100</v>
      </c>
      <c r="AJ18" s="32">
        <f t="shared" si="13"/>
        <v>400111</v>
      </c>
      <c r="AK18" s="15">
        <f t="shared" si="9"/>
        <v>1</v>
      </c>
      <c r="AL18" s="33">
        <f t="shared" ref="AL18:AL21" si="17">1000-AI18-AF18-AC18-Z18-W18-T18-Q18-N18-K18-H18-E18</f>
        <v>90</v>
      </c>
    </row>
    <row r="19" spans="1:38" ht="16.5" x14ac:dyDescent="0.2">
      <c r="A19" s="29" t="s">
        <v>233</v>
      </c>
      <c r="B19" s="30" t="str">
        <f t="shared" si="16"/>
        <v>400106,1,50;400107,1,50;400108,1,50;400109,1,50;400110,1,10;14,15,100;14,40,100;14,80,200;14,20,100;14,30,100;14,40,100;400111,2,90</v>
      </c>
      <c r="C19" s="33">
        <v>400106</v>
      </c>
      <c r="D19" s="33">
        <v>1</v>
      </c>
      <c r="E19" s="33">
        <v>50</v>
      </c>
      <c r="F19" s="33">
        <v>400107</v>
      </c>
      <c r="G19" s="33">
        <v>1</v>
      </c>
      <c r="H19" s="33">
        <v>50</v>
      </c>
      <c r="I19" s="33">
        <v>400108</v>
      </c>
      <c r="J19" s="33">
        <v>1</v>
      </c>
      <c r="K19" s="33">
        <v>50</v>
      </c>
      <c r="L19" s="33">
        <v>400109</v>
      </c>
      <c r="M19" s="33">
        <v>1</v>
      </c>
      <c r="N19" s="33">
        <v>50</v>
      </c>
      <c r="O19" s="33">
        <v>400110</v>
      </c>
      <c r="P19" s="33">
        <v>1</v>
      </c>
      <c r="Q19" s="33">
        <v>10</v>
      </c>
      <c r="R19" s="31">
        <v>14</v>
      </c>
      <c r="S19" s="15">
        <f t="shared" si="7"/>
        <v>15</v>
      </c>
      <c r="T19" s="15">
        <v>100</v>
      </c>
      <c r="U19" s="15">
        <v>14</v>
      </c>
      <c r="V19" s="33">
        <f t="shared" ref="V19:V21" si="18">V18*2</f>
        <v>40</v>
      </c>
      <c r="W19" s="15">
        <v>100</v>
      </c>
      <c r="X19" s="15">
        <v>14</v>
      </c>
      <c r="Y19" s="15">
        <f t="shared" si="8"/>
        <v>80</v>
      </c>
      <c r="Z19" s="15">
        <v>200</v>
      </c>
      <c r="AA19" s="31">
        <v>14</v>
      </c>
      <c r="AB19" s="33">
        <v>20</v>
      </c>
      <c r="AC19" s="15">
        <v>100</v>
      </c>
      <c r="AD19" s="15">
        <v>14</v>
      </c>
      <c r="AE19" s="33">
        <v>30</v>
      </c>
      <c r="AF19" s="15">
        <v>100</v>
      </c>
      <c r="AG19" s="15">
        <v>14</v>
      </c>
      <c r="AH19" s="33">
        <v>40</v>
      </c>
      <c r="AI19" s="15">
        <v>100</v>
      </c>
      <c r="AJ19" s="32">
        <f t="shared" si="13"/>
        <v>400111</v>
      </c>
      <c r="AK19" s="15">
        <f t="shared" si="9"/>
        <v>2</v>
      </c>
      <c r="AL19" s="33">
        <f t="shared" si="17"/>
        <v>90</v>
      </c>
    </row>
    <row r="20" spans="1:38" ht="16.5" x14ac:dyDescent="0.2">
      <c r="A20" s="29" t="s">
        <v>234</v>
      </c>
      <c r="B20" s="30" t="str">
        <f t="shared" si="16"/>
        <v>400106,1,50;400107,1,50;400108,1,50;400109,1,50;400110,1,10;14,20,100;14,80,100;14,160,200;14,20,100;14,30,100;14,40,100;400111,3,90</v>
      </c>
      <c r="C20" s="33">
        <v>400106</v>
      </c>
      <c r="D20" s="33">
        <v>1</v>
      </c>
      <c r="E20" s="33">
        <v>50</v>
      </c>
      <c r="F20" s="33">
        <v>400107</v>
      </c>
      <c r="G20" s="33">
        <v>1</v>
      </c>
      <c r="H20" s="33">
        <v>50</v>
      </c>
      <c r="I20" s="33">
        <v>400108</v>
      </c>
      <c r="J20" s="33">
        <v>1</v>
      </c>
      <c r="K20" s="33">
        <v>50</v>
      </c>
      <c r="L20" s="33">
        <v>400109</v>
      </c>
      <c r="M20" s="33">
        <v>1</v>
      </c>
      <c r="N20" s="33">
        <v>50</v>
      </c>
      <c r="O20" s="33">
        <v>400110</v>
      </c>
      <c r="P20" s="33">
        <v>1</v>
      </c>
      <c r="Q20" s="33">
        <v>10</v>
      </c>
      <c r="R20" s="31">
        <v>14</v>
      </c>
      <c r="S20" s="15">
        <f t="shared" si="7"/>
        <v>20</v>
      </c>
      <c r="T20" s="15">
        <v>100</v>
      </c>
      <c r="U20" s="15">
        <v>14</v>
      </c>
      <c r="V20" s="33">
        <f t="shared" si="18"/>
        <v>80</v>
      </c>
      <c r="W20" s="15">
        <v>100</v>
      </c>
      <c r="X20" s="15">
        <v>14</v>
      </c>
      <c r="Y20" s="15">
        <f t="shared" si="8"/>
        <v>160</v>
      </c>
      <c r="Z20" s="15">
        <v>200</v>
      </c>
      <c r="AA20" s="31">
        <v>14</v>
      </c>
      <c r="AB20" s="33">
        <v>20</v>
      </c>
      <c r="AC20" s="15">
        <v>100</v>
      </c>
      <c r="AD20" s="15">
        <v>14</v>
      </c>
      <c r="AE20" s="33">
        <v>30</v>
      </c>
      <c r="AF20" s="15">
        <v>100</v>
      </c>
      <c r="AG20" s="15">
        <v>14</v>
      </c>
      <c r="AH20" s="33">
        <v>40</v>
      </c>
      <c r="AI20" s="15">
        <v>100</v>
      </c>
      <c r="AJ20" s="32">
        <f t="shared" si="13"/>
        <v>400111</v>
      </c>
      <c r="AK20" s="15">
        <f t="shared" si="9"/>
        <v>3</v>
      </c>
      <c r="AL20" s="33">
        <f t="shared" si="17"/>
        <v>90</v>
      </c>
    </row>
    <row r="21" spans="1:38" ht="16.5" x14ac:dyDescent="0.2">
      <c r="A21" s="29" t="s">
        <v>235</v>
      </c>
      <c r="B21" s="30" t="str">
        <f t="shared" si="16"/>
        <v>400106,1,50;400107,1,50;400108,1,50;400109,1,50;400110,1,10;14,25,100;14,160,100;14,320,200;14,20,100;14,30,100;14,40,100;400111,5,90</v>
      </c>
      <c r="C21" s="33">
        <v>400106</v>
      </c>
      <c r="D21" s="33">
        <v>1</v>
      </c>
      <c r="E21" s="33">
        <v>50</v>
      </c>
      <c r="F21" s="33">
        <v>400107</v>
      </c>
      <c r="G21" s="33">
        <v>1</v>
      </c>
      <c r="H21" s="33">
        <v>50</v>
      </c>
      <c r="I21" s="33">
        <v>400108</v>
      </c>
      <c r="J21" s="33">
        <v>1</v>
      </c>
      <c r="K21" s="33">
        <v>50</v>
      </c>
      <c r="L21" s="33">
        <v>400109</v>
      </c>
      <c r="M21" s="33">
        <v>1</v>
      </c>
      <c r="N21" s="33">
        <v>50</v>
      </c>
      <c r="O21" s="33">
        <v>400110</v>
      </c>
      <c r="P21" s="33">
        <v>1</v>
      </c>
      <c r="Q21" s="33">
        <v>10</v>
      </c>
      <c r="R21" s="31">
        <v>14</v>
      </c>
      <c r="S21" s="15">
        <f t="shared" si="7"/>
        <v>25</v>
      </c>
      <c r="T21" s="15">
        <v>100</v>
      </c>
      <c r="U21" s="15">
        <v>14</v>
      </c>
      <c r="V21" s="33">
        <f t="shared" si="18"/>
        <v>160</v>
      </c>
      <c r="W21" s="15">
        <v>100</v>
      </c>
      <c r="X21" s="15">
        <v>14</v>
      </c>
      <c r="Y21" s="15">
        <f t="shared" si="8"/>
        <v>320</v>
      </c>
      <c r="Z21" s="15">
        <v>200</v>
      </c>
      <c r="AA21" s="31">
        <v>14</v>
      </c>
      <c r="AB21" s="33">
        <v>20</v>
      </c>
      <c r="AC21" s="15">
        <v>100</v>
      </c>
      <c r="AD21" s="15">
        <v>14</v>
      </c>
      <c r="AE21" s="33">
        <v>30</v>
      </c>
      <c r="AF21" s="15">
        <v>100</v>
      </c>
      <c r="AG21" s="15">
        <v>14</v>
      </c>
      <c r="AH21" s="33">
        <v>40</v>
      </c>
      <c r="AI21" s="15">
        <v>100</v>
      </c>
      <c r="AJ21" s="32">
        <f t="shared" si="13"/>
        <v>400111</v>
      </c>
      <c r="AK21" s="15">
        <f t="shared" si="9"/>
        <v>5</v>
      </c>
      <c r="AL21" s="33">
        <f t="shared" si="17"/>
        <v>90</v>
      </c>
    </row>
    <row r="22" spans="1:38" ht="16.5" x14ac:dyDescent="0.2">
      <c r="A22" s="29" t="s">
        <v>231</v>
      </c>
      <c r="B22" s="30" t="str">
        <f>C22&amp;","&amp;D22&amp;","&amp;E22&amp;";"&amp;F22&amp;","&amp;G22&amp;","&amp;H22&amp;";"&amp;I22&amp;","&amp;J22&amp;","&amp;K22&amp;";"&amp;L22&amp;","&amp;M22&amp;","&amp;N22&amp;";"&amp;O22&amp;","&amp;P22&amp;","&amp;Q22&amp;";"&amp;R22&amp;","&amp;S22&amp;","&amp;T22&amp;";"&amp;U22&amp;","&amp;V22&amp;","&amp;W22&amp;";"&amp;X22&amp;","&amp;Y22&amp;","&amp;Z22&amp;";"&amp;AA22&amp;","&amp;AB22&amp;","&amp;AC22&amp;";"&amp;AD22&amp;","&amp;AE22&amp;","&amp;AF22&amp;";"&amp;AG22&amp;","&amp;AH22&amp;","&amp;AI22&amp;";"&amp;AJ22&amp;","&amp;AK22&amp;","&amp;AL22</f>
        <v>400106,1,50;400107,1,50;400108,1,50;400109,1,50;400110,1,10;14,5,100;14,10,100;14,20,200;14,20,100;14,30,100;14,40,100;400139,1000,90</v>
      </c>
      <c r="C22" s="15">
        <v>400106</v>
      </c>
      <c r="D22" s="15">
        <v>1</v>
      </c>
      <c r="E22" s="15">
        <v>50</v>
      </c>
      <c r="F22" s="15">
        <v>400107</v>
      </c>
      <c r="G22" s="15">
        <v>1</v>
      </c>
      <c r="H22" s="15">
        <v>50</v>
      </c>
      <c r="I22" s="15">
        <v>400108</v>
      </c>
      <c r="J22" s="15">
        <v>1</v>
      </c>
      <c r="K22" s="15">
        <v>50</v>
      </c>
      <c r="L22" s="15">
        <v>400109</v>
      </c>
      <c r="M22" s="15">
        <v>1</v>
      </c>
      <c r="N22" s="15">
        <v>50</v>
      </c>
      <c r="O22" s="15">
        <v>400110</v>
      </c>
      <c r="P22" s="15">
        <v>1</v>
      </c>
      <c r="Q22" s="15">
        <v>10</v>
      </c>
      <c r="R22" s="31">
        <v>14</v>
      </c>
      <c r="S22" s="15">
        <f t="shared" si="7"/>
        <v>5</v>
      </c>
      <c r="T22" s="15">
        <v>100</v>
      </c>
      <c r="U22" s="15">
        <v>14</v>
      </c>
      <c r="V22" s="15">
        <v>10</v>
      </c>
      <c r="W22" s="15">
        <v>100</v>
      </c>
      <c r="X22" s="15">
        <v>14</v>
      </c>
      <c r="Y22" s="15">
        <f t="shared" si="8"/>
        <v>20</v>
      </c>
      <c r="Z22" s="15">
        <v>200</v>
      </c>
      <c r="AA22" s="31">
        <v>14</v>
      </c>
      <c r="AB22" s="15">
        <v>20</v>
      </c>
      <c r="AC22" s="15">
        <v>100</v>
      </c>
      <c r="AD22" s="15">
        <v>14</v>
      </c>
      <c r="AE22" s="15">
        <v>30</v>
      </c>
      <c r="AF22" s="15">
        <v>100</v>
      </c>
      <c r="AG22" s="15">
        <v>14</v>
      </c>
      <c r="AH22" s="15">
        <v>40</v>
      </c>
      <c r="AI22" s="15">
        <v>100</v>
      </c>
      <c r="AJ22" s="32">
        <f t="shared" si="13"/>
        <v>400139</v>
      </c>
      <c r="AK22" s="15">
        <f t="shared" si="9"/>
        <v>1000</v>
      </c>
      <c r="AL22" s="15">
        <f>1000-AI22-AF22-AC22-Z22-W22-T22-Q22-N22-K22-H22-E22</f>
        <v>90</v>
      </c>
    </row>
    <row r="23" spans="1:38" ht="16.5" x14ac:dyDescent="0.2">
      <c r="A23" s="29" t="s">
        <v>232</v>
      </c>
      <c r="B23" s="30" t="str">
        <f t="shared" ref="B23:B26" si="19">C23&amp;","&amp;D23&amp;","&amp;E23&amp;";"&amp;F23&amp;","&amp;G23&amp;","&amp;H23&amp;";"&amp;I23&amp;","&amp;J23&amp;","&amp;K23&amp;";"&amp;L23&amp;","&amp;M23&amp;","&amp;N23&amp;";"&amp;O23&amp;","&amp;P23&amp;","&amp;Q23&amp;";"&amp;R23&amp;","&amp;S23&amp;","&amp;T23&amp;";"&amp;U23&amp;","&amp;V23&amp;","&amp;W23&amp;";"&amp;X23&amp;","&amp;Y23&amp;","&amp;Z23&amp;";"&amp;AA23&amp;","&amp;AB23&amp;","&amp;AC23&amp;";"&amp;AD23&amp;","&amp;AE23&amp;","&amp;AF23&amp;";"&amp;AG23&amp;","&amp;AH23&amp;","&amp;AI23&amp;";"&amp;AJ23&amp;","&amp;AK23&amp;","&amp;AL23</f>
        <v>400106,1,50;400107,1,50;400108,1,50;400109,1,50;400110,1,10;14,10,100;14,20,100;14,40,200;14,20,100;14,30,100;14,40,100;400111,1,90</v>
      </c>
      <c r="C23" s="33">
        <v>400106</v>
      </c>
      <c r="D23" s="33">
        <v>1</v>
      </c>
      <c r="E23" s="33">
        <v>50</v>
      </c>
      <c r="F23" s="33">
        <v>400107</v>
      </c>
      <c r="G23" s="33">
        <v>1</v>
      </c>
      <c r="H23" s="33">
        <v>50</v>
      </c>
      <c r="I23" s="33">
        <v>400108</v>
      </c>
      <c r="J23" s="33">
        <v>1</v>
      </c>
      <c r="K23" s="33">
        <v>50</v>
      </c>
      <c r="L23" s="33">
        <v>400109</v>
      </c>
      <c r="M23" s="33">
        <v>1</v>
      </c>
      <c r="N23" s="33">
        <v>50</v>
      </c>
      <c r="O23" s="33">
        <v>400110</v>
      </c>
      <c r="P23" s="33">
        <v>1</v>
      </c>
      <c r="Q23" s="33">
        <v>10</v>
      </c>
      <c r="R23" s="31">
        <v>14</v>
      </c>
      <c r="S23" s="15">
        <f t="shared" si="7"/>
        <v>10</v>
      </c>
      <c r="T23" s="15">
        <v>100</v>
      </c>
      <c r="U23" s="15">
        <v>14</v>
      </c>
      <c r="V23" s="33">
        <f>V22*2</f>
        <v>20</v>
      </c>
      <c r="W23" s="15">
        <v>100</v>
      </c>
      <c r="X23" s="15">
        <v>14</v>
      </c>
      <c r="Y23" s="15">
        <f t="shared" si="8"/>
        <v>40</v>
      </c>
      <c r="Z23" s="15">
        <v>200</v>
      </c>
      <c r="AA23" s="31">
        <v>14</v>
      </c>
      <c r="AB23" s="33">
        <v>20</v>
      </c>
      <c r="AC23" s="15">
        <v>100</v>
      </c>
      <c r="AD23" s="15">
        <v>14</v>
      </c>
      <c r="AE23" s="33">
        <v>30</v>
      </c>
      <c r="AF23" s="15">
        <v>100</v>
      </c>
      <c r="AG23" s="15">
        <v>14</v>
      </c>
      <c r="AH23" s="33">
        <v>40</v>
      </c>
      <c r="AI23" s="15">
        <v>100</v>
      </c>
      <c r="AJ23" s="32">
        <f t="shared" si="13"/>
        <v>400111</v>
      </c>
      <c r="AK23" s="15">
        <f t="shared" si="9"/>
        <v>1</v>
      </c>
      <c r="AL23" s="33">
        <f t="shared" ref="AL23:AL26" si="20">1000-AI23-AF23-AC23-Z23-W23-T23-Q23-N23-K23-H23-E23</f>
        <v>90</v>
      </c>
    </row>
    <row r="24" spans="1:38" ht="16.5" x14ac:dyDescent="0.2">
      <c r="A24" s="29" t="s">
        <v>233</v>
      </c>
      <c r="B24" s="30" t="str">
        <f t="shared" si="19"/>
        <v>400106,1,50;400107,1,50;400108,1,50;400109,1,50;400110,1,10;14,15,100;14,40,100;14,80,200;14,20,100;14,30,100;14,40,100;400111,2,90</v>
      </c>
      <c r="C24" s="33">
        <v>400106</v>
      </c>
      <c r="D24" s="33">
        <v>1</v>
      </c>
      <c r="E24" s="33">
        <v>50</v>
      </c>
      <c r="F24" s="33">
        <v>400107</v>
      </c>
      <c r="G24" s="33">
        <v>1</v>
      </c>
      <c r="H24" s="33">
        <v>50</v>
      </c>
      <c r="I24" s="33">
        <v>400108</v>
      </c>
      <c r="J24" s="33">
        <v>1</v>
      </c>
      <c r="K24" s="33">
        <v>50</v>
      </c>
      <c r="L24" s="33">
        <v>400109</v>
      </c>
      <c r="M24" s="33">
        <v>1</v>
      </c>
      <c r="N24" s="33">
        <v>50</v>
      </c>
      <c r="O24" s="33">
        <v>400110</v>
      </c>
      <c r="P24" s="33">
        <v>1</v>
      </c>
      <c r="Q24" s="33">
        <v>10</v>
      </c>
      <c r="R24" s="31">
        <v>14</v>
      </c>
      <c r="S24" s="15">
        <f t="shared" si="7"/>
        <v>15</v>
      </c>
      <c r="T24" s="15">
        <v>100</v>
      </c>
      <c r="U24" s="15">
        <v>14</v>
      </c>
      <c r="V24" s="33">
        <f t="shared" ref="V24:V26" si="21">V23*2</f>
        <v>40</v>
      </c>
      <c r="W24" s="15">
        <v>100</v>
      </c>
      <c r="X24" s="15">
        <v>14</v>
      </c>
      <c r="Y24" s="15">
        <f t="shared" si="8"/>
        <v>80</v>
      </c>
      <c r="Z24" s="15">
        <v>200</v>
      </c>
      <c r="AA24" s="31">
        <v>14</v>
      </c>
      <c r="AB24" s="33">
        <v>20</v>
      </c>
      <c r="AC24" s="15">
        <v>100</v>
      </c>
      <c r="AD24" s="15">
        <v>14</v>
      </c>
      <c r="AE24" s="33">
        <v>30</v>
      </c>
      <c r="AF24" s="15">
        <v>100</v>
      </c>
      <c r="AG24" s="15">
        <v>14</v>
      </c>
      <c r="AH24" s="33">
        <v>40</v>
      </c>
      <c r="AI24" s="15">
        <v>100</v>
      </c>
      <c r="AJ24" s="32">
        <f t="shared" si="13"/>
        <v>400111</v>
      </c>
      <c r="AK24" s="15">
        <f t="shared" si="9"/>
        <v>2</v>
      </c>
      <c r="AL24" s="33">
        <f t="shared" si="20"/>
        <v>90</v>
      </c>
    </row>
    <row r="25" spans="1:38" ht="16.5" x14ac:dyDescent="0.2">
      <c r="A25" s="29" t="s">
        <v>234</v>
      </c>
      <c r="B25" s="30" t="str">
        <f t="shared" si="19"/>
        <v>400106,1,50;400107,1,50;400108,1,50;400109,1,50;400110,1,10;14,20,100;14,80,100;14,160,200;14,20,100;14,30,100;14,40,100;400111,3,90</v>
      </c>
      <c r="C25" s="33">
        <v>400106</v>
      </c>
      <c r="D25" s="33">
        <v>1</v>
      </c>
      <c r="E25" s="33">
        <v>50</v>
      </c>
      <c r="F25" s="33">
        <v>400107</v>
      </c>
      <c r="G25" s="33">
        <v>1</v>
      </c>
      <c r="H25" s="33">
        <v>50</v>
      </c>
      <c r="I25" s="33">
        <v>400108</v>
      </c>
      <c r="J25" s="33">
        <v>1</v>
      </c>
      <c r="K25" s="33">
        <v>50</v>
      </c>
      <c r="L25" s="33">
        <v>400109</v>
      </c>
      <c r="M25" s="33">
        <v>1</v>
      </c>
      <c r="N25" s="33">
        <v>50</v>
      </c>
      <c r="O25" s="33">
        <v>400110</v>
      </c>
      <c r="P25" s="33">
        <v>1</v>
      </c>
      <c r="Q25" s="33">
        <v>10</v>
      </c>
      <c r="R25" s="31">
        <v>14</v>
      </c>
      <c r="S25" s="15">
        <f t="shared" si="7"/>
        <v>20</v>
      </c>
      <c r="T25" s="15">
        <v>100</v>
      </c>
      <c r="U25" s="15">
        <v>14</v>
      </c>
      <c r="V25" s="33">
        <f t="shared" si="21"/>
        <v>80</v>
      </c>
      <c r="W25" s="15">
        <v>100</v>
      </c>
      <c r="X25" s="15">
        <v>14</v>
      </c>
      <c r="Y25" s="15">
        <f t="shared" si="8"/>
        <v>160</v>
      </c>
      <c r="Z25" s="15">
        <v>200</v>
      </c>
      <c r="AA25" s="31">
        <v>14</v>
      </c>
      <c r="AB25" s="33">
        <v>20</v>
      </c>
      <c r="AC25" s="15">
        <v>100</v>
      </c>
      <c r="AD25" s="15">
        <v>14</v>
      </c>
      <c r="AE25" s="33">
        <v>30</v>
      </c>
      <c r="AF25" s="15">
        <v>100</v>
      </c>
      <c r="AG25" s="15">
        <v>14</v>
      </c>
      <c r="AH25" s="33">
        <v>40</v>
      </c>
      <c r="AI25" s="15">
        <v>100</v>
      </c>
      <c r="AJ25" s="32">
        <f t="shared" si="13"/>
        <v>400111</v>
      </c>
      <c r="AK25" s="15">
        <f t="shared" si="9"/>
        <v>3</v>
      </c>
      <c r="AL25" s="33">
        <f t="shared" si="20"/>
        <v>90</v>
      </c>
    </row>
    <row r="26" spans="1:38" ht="16.5" x14ac:dyDescent="0.2">
      <c r="A26" s="29" t="s">
        <v>235</v>
      </c>
      <c r="B26" s="30" t="str">
        <f t="shared" si="19"/>
        <v>400106,1,50;400107,1,50;400108,1,50;400109,1,50;400110,1,10;14,25,100;14,160,100;14,320,200;14,20,100;14,30,100;14,40,100;400111,5,90</v>
      </c>
      <c r="C26" s="33">
        <v>400106</v>
      </c>
      <c r="D26" s="33">
        <v>1</v>
      </c>
      <c r="E26" s="33">
        <v>50</v>
      </c>
      <c r="F26" s="33">
        <v>400107</v>
      </c>
      <c r="G26" s="33">
        <v>1</v>
      </c>
      <c r="H26" s="33">
        <v>50</v>
      </c>
      <c r="I26" s="33">
        <v>400108</v>
      </c>
      <c r="J26" s="33">
        <v>1</v>
      </c>
      <c r="K26" s="33">
        <v>50</v>
      </c>
      <c r="L26" s="33">
        <v>400109</v>
      </c>
      <c r="M26" s="33">
        <v>1</v>
      </c>
      <c r="N26" s="33">
        <v>50</v>
      </c>
      <c r="O26" s="33">
        <v>400110</v>
      </c>
      <c r="P26" s="33">
        <v>1</v>
      </c>
      <c r="Q26" s="33">
        <v>10</v>
      </c>
      <c r="R26" s="31">
        <v>14</v>
      </c>
      <c r="S26" s="15">
        <f t="shared" si="7"/>
        <v>25</v>
      </c>
      <c r="T26" s="15">
        <v>100</v>
      </c>
      <c r="U26" s="15">
        <v>14</v>
      </c>
      <c r="V26" s="33">
        <f t="shared" si="21"/>
        <v>160</v>
      </c>
      <c r="W26" s="15">
        <v>100</v>
      </c>
      <c r="X26" s="15">
        <v>14</v>
      </c>
      <c r="Y26" s="15">
        <f t="shared" si="8"/>
        <v>320</v>
      </c>
      <c r="Z26" s="15">
        <v>200</v>
      </c>
      <c r="AA26" s="31">
        <v>14</v>
      </c>
      <c r="AB26" s="33">
        <v>20</v>
      </c>
      <c r="AC26" s="15">
        <v>100</v>
      </c>
      <c r="AD26" s="15">
        <v>14</v>
      </c>
      <c r="AE26" s="33">
        <v>30</v>
      </c>
      <c r="AF26" s="15">
        <v>100</v>
      </c>
      <c r="AG26" s="15">
        <v>14</v>
      </c>
      <c r="AH26" s="33">
        <v>40</v>
      </c>
      <c r="AI26" s="15">
        <v>100</v>
      </c>
      <c r="AJ26" s="32">
        <f t="shared" si="13"/>
        <v>400111</v>
      </c>
      <c r="AK26" s="15">
        <f t="shared" si="9"/>
        <v>5</v>
      </c>
      <c r="AL26" s="33">
        <f t="shared" si="20"/>
        <v>90</v>
      </c>
    </row>
    <row r="28" spans="1:38" ht="16.5" x14ac:dyDescent="0.2">
      <c r="L28" s="13">
        <v>400101</v>
      </c>
      <c r="M28" s="26" t="s">
        <v>91</v>
      </c>
      <c r="N28" s="26" t="s">
        <v>91</v>
      </c>
    </row>
    <row r="29" spans="1:38" ht="16.5" x14ac:dyDescent="0.2">
      <c r="L29" s="13">
        <v>400102</v>
      </c>
      <c r="M29" s="26" t="s">
        <v>95</v>
      </c>
      <c r="N29" s="26" t="s">
        <v>95</v>
      </c>
    </row>
    <row r="30" spans="1:38" ht="16.5" x14ac:dyDescent="0.2">
      <c r="L30" s="13">
        <v>400103</v>
      </c>
      <c r="M30" s="26" t="s">
        <v>97</v>
      </c>
      <c r="N30" s="26" t="s">
        <v>97</v>
      </c>
    </row>
    <row r="31" spans="1:38" ht="16.5" x14ac:dyDescent="0.2">
      <c r="L31" s="13">
        <v>400104</v>
      </c>
      <c r="M31" s="26" t="s">
        <v>99</v>
      </c>
      <c r="N31" s="26" t="s">
        <v>99</v>
      </c>
    </row>
    <row r="32" spans="1:38" ht="16.5" x14ac:dyDescent="0.2">
      <c r="L32" s="13">
        <v>400105</v>
      </c>
      <c r="M32" s="26" t="s">
        <v>101</v>
      </c>
      <c r="N32" s="26" t="s">
        <v>101</v>
      </c>
    </row>
    <row r="33" spans="12:14" ht="16.5" x14ac:dyDescent="0.2">
      <c r="L33" s="13">
        <v>400106</v>
      </c>
      <c r="M33" s="26" t="s">
        <v>236</v>
      </c>
      <c r="N33" s="26" t="s">
        <v>237</v>
      </c>
    </row>
    <row r="34" spans="12:14" ht="16.5" x14ac:dyDescent="0.2">
      <c r="L34" s="13">
        <v>400107</v>
      </c>
      <c r="M34" s="26" t="s">
        <v>238</v>
      </c>
      <c r="N34" s="26" t="s">
        <v>239</v>
      </c>
    </row>
    <row r="35" spans="12:14" ht="16.5" x14ac:dyDescent="0.2">
      <c r="L35" s="13">
        <v>400108</v>
      </c>
      <c r="M35" s="26" t="s">
        <v>240</v>
      </c>
      <c r="N35" s="26" t="s">
        <v>241</v>
      </c>
    </row>
    <row r="36" spans="12:14" ht="16.5" x14ac:dyDescent="0.2">
      <c r="L36" s="13">
        <v>400109</v>
      </c>
      <c r="M36" s="26" t="s">
        <v>242</v>
      </c>
      <c r="N36" s="26" t="s">
        <v>243</v>
      </c>
    </row>
    <row r="37" spans="12:14" ht="16.5" x14ac:dyDescent="0.2">
      <c r="L37" s="13">
        <v>400110</v>
      </c>
      <c r="M37" s="26" t="s">
        <v>244</v>
      </c>
      <c r="N37" s="26" t="s">
        <v>245</v>
      </c>
    </row>
    <row r="38" spans="12:14" ht="16.5" x14ac:dyDescent="0.2">
      <c r="L38" s="13">
        <v>400111</v>
      </c>
      <c r="M38" s="13" t="str">
        <f t="shared" ref="M38:M40" si="22">N38</f>
        <v>周芷若碎片</v>
      </c>
      <c r="N38" s="21" t="s">
        <v>246</v>
      </c>
    </row>
    <row r="39" spans="12:14" ht="16.5" x14ac:dyDescent="0.2">
      <c r="L39" s="13">
        <v>400112</v>
      </c>
      <c r="M39" s="13" t="str">
        <f t="shared" si="22"/>
        <v>红佛女碎片</v>
      </c>
      <c r="N39" s="21" t="s">
        <v>247</v>
      </c>
    </row>
    <row r="40" spans="12:14" ht="16.5" x14ac:dyDescent="0.2">
      <c r="L40" s="13">
        <v>400113</v>
      </c>
      <c r="M40" s="13" t="str">
        <f t="shared" si="22"/>
        <v>王二虎碎片</v>
      </c>
      <c r="N40" s="21" t="s">
        <v>248</v>
      </c>
    </row>
    <row r="41" spans="12:14" x14ac:dyDescent="0.2">
      <c r="L41" s="31">
        <v>400139</v>
      </c>
      <c r="M41" s="27" t="s">
        <v>249</v>
      </c>
    </row>
  </sheetData>
  <phoneticPr fontId="6" type="noConversion"/>
  <conditionalFormatting sqref="L28:L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zhuzi</cp:lastModifiedBy>
  <dcterms:created xsi:type="dcterms:W3CDTF">2015-06-05T18:19:00Z</dcterms:created>
  <dcterms:modified xsi:type="dcterms:W3CDTF">2023-06-28T03:08:39Z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15F1AB19A5D94B4583D24C78D53AB3A9</vt:lpwstr>
  </property>
</Properties>
</file>