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5eda82dbad9556/Desktop/Data Science/Work/Internshala/Excel/Prjct/Mohit Singla 1st May Excel Project/"/>
    </mc:Choice>
  </mc:AlternateContent>
  <xr:revisionPtr revIDLastSave="7" documentId="8_{B8D5F244-B854-41E7-93A1-F20E047E5C7F}" xr6:coauthVersionLast="47" xr6:coauthVersionMax="47" xr10:uidLastSave="{53A89CEB-4FF9-4659-8DE9-4697B8FC5EEB}"/>
  <bookViews>
    <workbookView xWindow="-120" yWindow="-120" windowWidth="20730" windowHeight="11040" xr2:uid="{0AF2A185-B823-4AF3-A0BD-19500DD767DE}"/>
  </bookViews>
  <sheets>
    <sheet name="weightLogInfo_merged" sheetId="1" r:id="rId1"/>
    <sheet name="2 Tables" sheetId="3" r:id="rId2"/>
    <sheet name="Merge Tables" sheetId="2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C19" i="3"/>
  <c r="C18" i="3"/>
  <c r="C17" i="3"/>
  <c r="C16" i="3"/>
  <c r="C15" i="3"/>
  <c r="C14" i="3"/>
  <c r="C13" i="3"/>
  <c r="H3" i="2"/>
  <c r="H4" i="2"/>
  <c r="H5" i="2"/>
  <c r="H6" i="2"/>
  <c r="H7" i="2"/>
  <c r="H8" i="2"/>
  <c r="H9" i="2"/>
  <c r="H2" i="2"/>
  <c r="G3" i="2"/>
  <c r="G4" i="2"/>
  <c r="G5" i="2"/>
  <c r="G6" i="2"/>
  <c r="G7" i="2"/>
  <c r="G8" i="2"/>
  <c r="G9" i="2"/>
  <c r="G2" i="2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2" i="2"/>
  <c r="F2" i="2" s="1"/>
</calcChain>
</file>

<file path=xl/sharedStrings.xml><?xml version="1.0" encoding="utf-8"?>
<sst xmlns="http://schemas.openxmlformats.org/spreadsheetml/2006/main" count="85" uniqueCount="54">
  <si>
    <t>Date</t>
  </si>
  <si>
    <t>WeightKg</t>
  </si>
  <si>
    <t>WeightPounds</t>
  </si>
  <si>
    <t>Fat</t>
  </si>
  <si>
    <t>BMI</t>
  </si>
  <si>
    <t>IsManualReport</t>
  </si>
  <si>
    <t>LogId</t>
  </si>
  <si>
    <t>4/13/2016 1:08:52 AM</t>
  </si>
  <si>
    <t>4/21/2016 11:59:59 PM</t>
  </si>
  <si>
    <t>4/17/2016 11:59:59 PM</t>
  </si>
  <si>
    <t>4/18/2016 11:59:59 PM</t>
  </si>
  <si>
    <t>4/25/2016 11:59:59 PM</t>
  </si>
  <si>
    <t>4/17/2016 9:17:55 AM</t>
  </si>
  <si>
    <t>4/13/2016 11:59:59 PM</t>
  </si>
  <si>
    <t>4/14/2016 11:59:59 PM</t>
  </si>
  <si>
    <t>4/15/2016 11:59:59 PM</t>
  </si>
  <si>
    <t>4/16/2016 11:59:59 PM</t>
  </si>
  <si>
    <t>4/19/2016 11:59:59 PM</t>
  </si>
  <si>
    <t>4/20/2016 11:59:59 PM</t>
  </si>
  <si>
    <t>4/22/2016 11:59:59 PM</t>
  </si>
  <si>
    <t>4/23/2016 11:59:59 PM</t>
  </si>
  <si>
    <t>4/24/2016 11:59:59 PM</t>
  </si>
  <si>
    <t>4/27/2016 11:59:59 PM</t>
  </si>
  <si>
    <t>4/28/2016 11:59:59 PM</t>
  </si>
  <si>
    <t>4/29/2016 11:59:59 PM</t>
  </si>
  <si>
    <t>4/30/2016 11:59:59 PM</t>
  </si>
  <si>
    <t>4/13/2016 6:55:00 AM</t>
  </si>
  <si>
    <t>4/14/2016 6:48:43 AM</t>
  </si>
  <si>
    <t>4/16/2016 1:39:25 PM</t>
  </si>
  <si>
    <t>4/18/2016 6:51:14 AM</t>
  </si>
  <si>
    <t>4/19/2016 6:39:31 AM</t>
  </si>
  <si>
    <t>4/20/2016 6:44:54 AM</t>
  </si>
  <si>
    <t>4/21/2016 6:50:27 AM</t>
  </si>
  <si>
    <t>4/23/2016 7:22:28 AM</t>
  </si>
  <si>
    <t>4/24/2016 7:38:05 AM</t>
  </si>
  <si>
    <t>4/25/2016 6:40:16 AM</t>
  </si>
  <si>
    <t>4/26/2016 6:50:27 AM</t>
  </si>
  <si>
    <t>4/27/2016 6:51:05 AM</t>
  </si>
  <si>
    <t>4/28/2016 6:50:03 AM</t>
  </si>
  <si>
    <t>4/29/2016 6:49:55 AM</t>
  </si>
  <si>
    <t>4/30/2016 7:49:03 AM</t>
  </si>
  <si>
    <t>Average of BMI</t>
  </si>
  <si>
    <t>Average of WeightKg</t>
  </si>
  <si>
    <t>Health Condition</t>
  </si>
  <si>
    <t>Potential Customer</t>
  </si>
  <si>
    <t>Unique Id</t>
  </si>
  <si>
    <t>Max of Heartrate</t>
  </si>
  <si>
    <t>Potential Customer2</t>
  </si>
  <si>
    <t>Healthy</t>
  </si>
  <si>
    <t>Obesity</t>
  </si>
  <si>
    <t>Overweight</t>
  </si>
  <si>
    <t>Average of Average of BMI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</si>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</sst>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34" borderId="10" xfId="0" applyFill="1" applyBorder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0" xfId="0" applyNumberFormat="1" applyBorder="1"/>
    <xf numFmtId="1" fontId="16" fillId="34" borderId="10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0" fontId="16" fillId="34" borderId="15" xfId="0" applyFont="1" applyFill="1" applyBorder="1" applyAlignment="1">
      <alignment horizontal="center" wrapText="1"/>
    </xf>
    <xf numFmtId="0" fontId="0" fillId="0" borderId="16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22" fontId="0" fillId="0" borderId="10" xfId="0" applyNumberFormat="1" applyBorder="1"/>
    <xf numFmtId="1" fontId="0" fillId="33" borderId="10" xfId="0" applyNumberFormat="1" applyFill="1" applyBorder="1" applyAlignment="1">
      <alignment horizontal="center"/>
    </xf>
    <xf numFmtId="2" fontId="13" fillId="35" borderId="10" xfId="0" applyNumberFormat="1" applyFont="1" applyFill="1" applyBorder="1" applyAlignment="1">
      <alignment horizontal="center" vertical="center"/>
    </xf>
    <xf numFmtId="0" fontId="13" fillId="35" borderId="10" xfId="0" applyFont="1" applyFill="1" applyBorder="1" applyAlignment="1">
      <alignment horizontal="center" vertical="center" wrapText="1"/>
    </xf>
    <xf numFmtId="0" fontId="16" fillId="35" borderId="13" xfId="0" applyFont="1" applyFill="1" applyBorder="1" applyAlignment="1">
      <alignment horizontal="center" vertical="center"/>
    </xf>
    <xf numFmtId="0" fontId="16" fillId="35" borderId="14" xfId="0" applyFont="1" applyFill="1" applyBorder="1" applyAlignment="1">
      <alignment horizontal="center" vertical="center"/>
    </xf>
    <xf numFmtId="0" fontId="16" fillId="35" borderId="15" xfId="0" applyFont="1" applyFill="1" applyBorder="1" applyAlignment="1">
      <alignment horizontal="center" vertical="center" wrapText="1"/>
    </xf>
    <xf numFmtId="0" fontId="17" fillId="35" borderId="10" xfId="0" applyFont="1" applyFill="1" applyBorder="1" applyAlignment="1">
      <alignment horizontal="center" vertical="center"/>
    </xf>
    <xf numFmtId="0" fontId="17" fillId="35" borderId="10" xfId="0" applyFont="1" applyFill="1" applyBorder="1" applyAlignment="1">
      <alignment horizontal="center" vertical="center" wrapText="1"/>
    </xf>
    <xf numFmtId="164" fontId="0" fillId="36" borderId="10" xfId="0" applyNumberFormat="1" applyFill="1" applyBorder="1" applyAlignment="1">
      <alignment horizontal="center"/>
    </xf>
    <xf numFmtId="2" fontId="0" fillId="36" borderId="10" xfId="0" applyNumberFormat="1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1" fontId="0" fillId="36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Secnd Task.xlsx]2 Tables!PivotTable33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BMI by Health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Tables'!$F$12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Tables'!$E$13:$E$15</c:f>
              <c:strCache>
                <c:ptCount val="3"/>
                <c:pt idx="0">
                  <c:v>Healthy</c:v>
                </c:pt>
                <c:pt idx="1">
                  <c:v>Obesity</c:v>
                </c:pt>
                <c:pt idx="2">
                  <c:v>Overweight</c:v>
                </c:pt>
              </c:strCache>
            </c:strRef>
          </c:cat>
          <c:val>
            <c:numRef>
              <c:f>'2 Tables'!$F$13:$F$15</c:f>
              <c:numCache>
                <c:formatCode>General</c:formatCode>
                <c:ptCount val="3"/>
                <c:pt idx="0">
                  <c:v>22.74933333926732</c:v>
                </c:pt>
                <c:pt idx="1">
                  <c:v>47.540000915527301</c:v>
                </c:pt>
                <c:pt idx="2">
                  <c:v>27.029020814100907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8-4DC2-ACE9-0C8E912AD9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3194672"/>
        <c:axId val="1433195152"/>
      </c:barChart>
      <c:catAx>
        <c:axId val="14331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195152"/>
        <c:crosses val="autoZero"/>
        <c:auto val="1"/>
        <c:lblAlgn val="ctr"/>
        <c:lblOffset val="100"/>
        <c:noMultiLvlLbl val="0"/>
      </c:catAx>
      <c:valAx>
        <c:axId val="14331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19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glow rad="63500">
        <a:schemeClr val="accent1">
          <a:satMod val="175000"/>
          <a:alpha val="40000"/>
        </a:schemeClr>
      </a:glow>
      <a:outerShdw blurRad="50800" dist="38100" dir="2700000" algn="tl" rotWithShape="0">
        <a:schemeClr val="accent1">
          <a:lumMod val="75000"/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BMI &amp; Weight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'Merge Tables'!$C$1</c:f>
              <c:strCache>
                <c:ptCount val="1"/>
                <c:pt idx="0">
                  <c:v>Average of BMI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'Merge Tables'!$C$2:$C$9</c:f>
              <c:numCache>
                <c:formatCode>0.00</c:formatCode>
                <c:ptCount val="8"/>
                <c:pt idx="0">
                  <c:v>22.649999618530298</c:v>
                </c:pt>
                <c:pt idx="1">
                  <c:v>47.540000915527301</c:v>
                </c:pt>
                <c:pt idx="2">
                  <c:v>21.570000648498549</c:v>
                </c:pt>
                <c:pt idx="3">
                  <c:v>27.414999961853049</c:v>
                </c:pt>
                <c:pt idx="4">
                  <c:v>27.213999938964843</c:v>
                </c:pt>
                <c:pt idx="5">
                  <c:v>28</c:v>
                </c:pt>
                <c:pt idx="6">
                  <c:v>24.027999750773112</c:v>
                </c:pt>
                <c:pt idx="7">
                  <c:v>25.487083355585739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5-47AF-AD42-97A3E488EB26}"/>
            </c:ext>
          </c:extLst>
        </c:ser>
        <c:ser>
          <c:idx val="1"/>
          <c:order val="1"/>
          <c:tx>
            <c:strRef>
              <c:f>'Merge Tables'!$D$1</c:f>
              <c:strCache>
                <c:ptCount val="1"/>
                <c:pt idx="0">
                  <c:v>Average of WeightKg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'Merge Tables'!$D$2:$D$9</c:f>
              <c:numCache>
                <c:formatCode>0.00</c:formatCode>
                <c:ptCount val="8"/>
                <c:pt idx="0">
                  <c:v>52.599998474121101</c:v>
                </c:pt>
                <c:pt idx="1">
                  <c:v>133.5</c:v>
                </c:pt>
                <c:pt idx="2">
                  <c:v>57</c:v>
                </c:pt>
                <c:pt idx="3">
                  <c:v>72.350002288818359</c:v>
                </c:pt>
                <c:pt idx="4">
                  <c:v>69.639999389648438</c:v>
                </c:pt>
                <c:pt idx="5">
                  <c:v>90.699996948242202</c:v>
                </c:pt>
                <c:pt idx="6">
                  <c:v>61.553333791097003</c:v>
                </c:pt>
                <c:pt idx="7">
                  <c:v>85.145834287007645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5-47AF-AD42-97A3E488EB26}"/>
            </c:ext>
          </c:extLst>
        </c:ser>
        <c:ser>
          <c:idx val="2"/>
          <c:order val="2"/>
          <c:tx>
            <c:strRef>
              <c:f>'Merge Tables'!$E$1</c:f>
              <c:strCache>
                <c:ptCount val="1"/>
                <c:pt idx="0">
                  <c:v>Health Condition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'Merge Tables'!$E$2:$E$9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C5-47AF-AD42-97A3E488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443840"/>
        <c:axId val="1536444320"/>
      </c:barChart>
      <c:catAx>
        <c:axId val="15364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444320"/>
        <c:crosses val="autoZero"/>
        <c:auto val="1"/>
        <c:lblAlgn val="ctr"/>
        <c:lblOffset val="100"/>
        <c:noMultiLvlLbl val="0"/>
      </c:catAx>
      <c:valAx>
        <c:axId val="15364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4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Potential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6</c:v>
              </c:pt>
              <c:pt idx="1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46FD-4039-A078-230EA001A7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360352"/>
        <c:axId val="1806359872"/>
      </c:barChart>
      <c:catAx>
        <c:axId val="180636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9872"/>
        <c:crosses val="autoZero"/>
        <c:auto val="1"/>
        <c:lblAlgn val="ctr"/>
        <c:lblOffset val="100"/>
        <c:noMultiLvlLbl val="0"/>
      </c:catAx>
      <c:valAx>
        <c:axId val="18063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317499</xdr:colOff>
      <xdr:row>0</xdr:row>
      <xdr:rowOff>381000</xdr:rowOff>
    </xdr:from>
    <xdr:to>
      <xdr:col>14</xdr:col>
      <xdr:colOff>306916</xdr:colOff>
      <xdr:row>14</xdr:row>
      <xdr:rowOff>169334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9473E-4E0C-4D0B-845B-AC8C2D05B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612775</xdr:colOff>
      <xdr:row>10</xdr:row>
      <xdr:rowOff>15345</xdr:rowOff>
    </xdr:from>
    <xdr:to>
      <xdr:col>6</xdr:col>
      <xdr:colOff>433916</xdr:colOff>
      <xdr:row>22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29123-15E9-8528-1C62-79147C38A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941916</xdr:colOff>
      <xdr:row>9</xdr:row>
      <xdr:rowOff>179915</xdr:rowOff>
    </xdr:from>
    <xdr:to>
      <xdr:col>9</xdr:col>
      <xdr:colOff>370416</xdr:colOff>
      <xdr:row>22</xdr:row>
      <xdr:rowOff>10582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9F8E1-DD67-4676-B246-81215AE57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441.680693055554" createdVersion="8" refreshedVersion="8" minRefreshableVersion="3" recordCount="67" xr:uid="{4CA633DD-8D10-4B6B-B4D0-FE6DDAE60735}">
  <cacheSource type="worksheet">
    <worksheetSource ref="A1:H68" sheet="weightLogInfo_merged"/>
  </cacheSource>
  <cacheFields count="8">
    <cacheField name="Id" numFmtId="0">
      <sharedItems containsSemiMixedTypes="0" containsString="0" containsNumber="1" containsInteger="1" minValue="1503960366" maxValue="8877689391" count="8">
        <n v="1503960366"/>
        <n v="1927972279"/>
        <n v="2873212765"/>
        <n v="4319703577"/>
        <n v="4558609924"/>
        <n v="5577150313"/>
        <n v="6962181067"/>
        <n v="8877689391"/>
      </sharedItems>
    </cacheField>
    <cacheField name="Date" numFmtId="0">
      <sharedItems containsDate="1" containsMixedTypes="1" minDate="2016-01-05T08:47:49" maxDate="2016-12-05T23:59:59"/>
    </cacheField>
    <cacheField name="WeightKg" numFmtId="0">
      <sharedItems containsSemiMixedTypes="0" containsString="0" containsNumber="1" minValue="52.599998474121101" maxValue="133.5"/>
    </cacheField>
    <cacheField name="WeightPounds" numFmtId="0">
      <sharedItems containsSemiMixedTypes="0" containsString="0" containsNumber="1" minValue="115.963146545323" maxValue="294.31712001697503"/>
    </cacheField>
    <cacheField name="Fat" numFmtId="0">
      <sharedItems containsString="0" containsBlank="1" containsNumber="1" containsInteger="1" minValue="22" maxValue="25"/>
    </cacheField>
    <cacheField name="BMI" numFmtId="0">
      <sharedItems containsSemiMixedTypes="0" containsString="0" containsNumber="1" minValue="21.450000762939499" maxValue="47.540000915527301"/>
    </cacheField>
    <cacheField name="IsManualReport" numFmtId="0">
      <sharedItems/>
    </cacheField>
    <cacheField name="LogId" numFmtId="1">
      <sharedItems containsSemiMixedTypes="0" containsString="0" containsNumber="1" containsInteger="1" minValue="1460443631000" maxValue="146309759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441.798464120373" createdVersion="8" refreshedVersion="8" minRefreshableVersion="3" recordCount="8" xr:uid="{538A3050-F81E-4EFD-A85A-BAEDF06F137E}">
  <cacheSource type="worksheet">
    <worksheetSource ref="A1:E9" sheet="2 Tables"/>
  </cacheSource>
  <cacheFields count="5">
    <cacheField name="Unique Id" numFmtId="1">
      <sharedItems containsSemiMixedTypes="0" containsString="0" containsNumber="1" containsInteger="1" minValue="1503960366" maxValue="8877689391"/>
    </cacheField>
    <cacheField name="Average of BMI" numFmtId="2">
      <sharedItems containsSemiMixedTypes="0" containsString="0" containsNumber="1" minValue="21.570000648498549" maxValue="47.540000915527301"/>
    </cacheField>
    <cacheField name="Average of WeightKg" numFmtId="2">
      <sharedItems containsSemiMixedTypes="0" containsString="0" containsNumber="1" minValue="52.599998474121101" maxValue="133.5"/>
    </cacheField>
    <cacheField name="Health Condition" numFmtId="0">
      <sharedItems count="3">
        <s v="Healthy"/>
        <s v="Obesity"/>
        <s v="Overweight"/>
      </sharedItems>
    </cacheField>
    <cacheField name="Potential Custom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d v="2016-02-05T23:59:59"/>
    <n v="52.599998474121101"/>
    <n v="115.963146545323"/>
    <n v="22"/>
    <n v="22.649999618530298"/>
    <b v="1"/>
    <n v="1462233599000"/>
  </r>
  <r>
    <x v="0"/>
    <d v="2016-03-05T23:59:59"/>
    <n v="52.599998474121101"/>
    <n v="115.963146545323"/>
    <m/>
    <n v="22.649999618530298"/>
    <b v="1"/>
    <n v="1462319999000"/>
  </r>
  <r>
    <x v="1"/>
    <s v="4/13/2016 1:08:52 AM"/>
    <n v="133.5"/>
    <n v="294.31712001697503"/>
    <m/>
    <n v="47.540000915527301"/>
    <b v="0"/>
    <n v="1460509732000"/>
  </r>
  <r>
    <x v="2"/>
    <s v="4/21/2016 11:59:59 PM"/>
    <n v="56.700000762939503"/>
    <n v="125.00210434088901"/>
    <m/>
    <n v="21.450000762939499"/>
    <b v="1"/>
    <n v="1461283199000"/>
  </r>
  <r>
    <x v="2"/>
    <d v="2016-12-05T23:59:59"/>
    <n v="57.299999237060497"/>
    <n v="126.324874550011"/>
    <m/>
    <n v="21.690000534057599"/>
    <b v="1"/>
    <n v="1463097599000"/>
  </r>
  <r>
    <x v="3"/>
    <s v="4/17/2016 11:59:59 PM"/>
    <n v="72.400001525878906"/>
    <n v="159.614681185927"/>
    <n v="25"/>
    <n v="27.450000762939499"/>
    <b v="1"/>
    <n v="1460937599000"/>
  </r>
  <r>
    <x v="3"/>
    <d v="2016-04-05T23:59:59"/>
    <n v="72.300003051757798"/>
    <n v="159.39422228772901"/>
    <m/>
    <n v="27.379999160766602"/>
    <b v="1"/>
    <n v="1462406399000"/>
  </r>
  <r>
    <x v="4"/>
    <s v="4/18/2016 11:59:59 PM"/>
    <n v="69.699996948242202"/>
    <n v="153.662190014971"/>
    <m/>
    <n v="27.25"/>
    <b v="1"/>
    <n v="1461023999000"/>
  </r>
  <r>
    <x v="4"/>
    <s v="4/25/2016 11:59:59 PM"/>
    <n v="70.300003051757798"/>
    <n v="154.98497704402899"/>
    <m/>
    <n v="27.459999084472699"/>
    <b v="1"/>
    <n v="1461628799000"/>
  </r>
  <r>
    <x v="4"/>
    <d v="2016-01-05T23:59:59"/>
    <n v="69.900001525878906"/>
    <n v="154.10312463130199"/>
    <m/>
    <n v="27.319999694824201"/>
    <b v="1"/>
    <n v="1462147199000"/>
  </r>
  <r>
    <x v="4"/>
    <d v="2016-02-05T23:59:59"/>
    <n v="69.199996948242202"/>
    <n v="152.55987870404601"/>
    <m/>
    <n v="27.040000915527301"/>
    <b v="1"/>
    <n v="1462233599000"/>
  </r>
  <r>
    <x v="4"/>
    <d v="2016-09-05T23:59:59"/>
    <n v="69.099998474121094"/>
    <n v="152.339419805848"/>
    <m/>
    <n v="27"/>
    <b v="1"/>
    <n v="1462838399000"/>
  </r>
  <r>
    <x v="5"/>
    <s v="4/17/2016 9:17:55 AM"/>
    <n v="90.699996948242202"/>
    <n v="199.959265073821"/>
    <m/>
    <n v="28"/>
    <b v="0"/>
    <n v="1460884675000"/>
  </r>
  <r>
    <x v="6"/>
    <d v="2016-12-04T23:59:59"/>
    <n v="62.5"/>
    <n v="137.78891386562501"/>
    <m/>
    <n v="24.389999389648398"/>
    <b v="1"/>
    <n v="1460505599000"/>
  </r>
  <r>
    <x v="6"/>
    <s v="4/13/2016 11:59:59 PM"/>
    <n v="62.099998474121101"/>
    <n v="136.90706145289801"/>
    <m/>
    <n v="24.2399997711182"/>
    <b v="1"/>
    <n v="1460591999000"/>
  </r>
  <r>
    <x v="6"/>
    <s v="4/14/2016 11:59:59 PM"/>
    <n v="61.700000762939503"/>
    <n v="136.025217450139"/>
    <m/>
    <n v="24.100000381469702"/>
    <b v="1"/>
    <n v="1460678399000"/>
  </r>
  <r>
    <x v="6"/>
    <s v="4/15/2016 11:59:59 PM"/>
    <n v="61.5"/>
    <n v="135.584291243775"/>
    <m/>
    <n v="24"/>
    <b v="1"/>
    <n v="1460764799000"/>
  </r>
  <r>
    <x v="6"/>
    <s v="4/16/2016 11:59:59 PM"/>
    <n v="62"/>
    <n v="136.68660255469999"/>
    <m/>
    <n v="24.209999084472699"/>
    <b v="1"/>
    <n v="1460851199000"/>
  </r>
  <r>
    <x v="6"/>
    <s v="4/17/2016 11:59:59 PM"/>
    <n v="61.400001525878899"/>
    <n v="135.36383234557701"/>
    <m/>
    <n v="23.959999084472699"/>
    <b v="1"/>
    <n v="1460937599000"/>
  </r>
  <r>
    <x v="6"/>
    <s v="4/18/2016 11:59:59 PM"/>
    <n v="61.200000762939503"/>
    <n v="134.92290613921401"/>
    <m/>
    <n v="23.889999389648398"/>
    <b v="1"/>
    <n v="1461023999000"/>
  </r>
  <r>
    <x v="6"/>
    <s v="4/19/2016 11:59:59 PM"/>
    <n v="61.400001525878899"/>
    <n v="135.36383234557701"/>
    <m/>
    <n v="23.959999084472699"/>
    <b v="1"/>
    <n v="1461110399000"/>
  </r>
  <r>
    <x v="6"/>
    <s v="4/20/2016 11:59:59 PM"/>
    <n v="61.700000762939503"/>
    <n v="136.025217450139"/>
    <m/>
    <n v="24.100000381469702"/>
    <b v="1"/>
    <n v="1461196799000"/>
  </r>
  <r>
    <x v="6"/>
    <s v="4/21/2016 11:59:59 PM"/>
    <n v="61.400001525878899"/>
    <n v="135.36383234557701"/>
    <m/>
    <n v="23.959999084472699"/>
    <b v="1"/>
    <n v="1461283199000"/>
  </r>
  <r>
    <x v="6"/>
    <s v="4/22/2016 11:59:59 PM"/>
    <n v="61.400001525878899"/>
    <n v="135.36383234557701"/>
    <m/>
    <n v="23.959999084472699"/>
    <b v="1"/>
    <n v="1461369599000"/>
  </r>
  <r>
    <x v="6"/>
    <s v="4/23/2016 11:59:59 PM"/>
    <n v="61.5"/>
    <n v="135.584291243775"/>
    <m/>
    <n v="24"/>
    <b v="1"/>
    <n v="1461455999000"/>
  </r>
  <r>
    <x v="6"/>
    <s v="4/24/2016 11:59:59 PM"/>
    <n v="61.5"/>
    <n v="135.584291243775"/>
    <m/>
    <n v="24"/>
    <b v="1"/>
    <n v="1461542399000"/>
  </r>
  <r>
    <x v="6"/>
    <s v="4/25/2016 11:59:59 PM"/>
    <n v="61.700000762939503"/>
    <n v="136.025217450139"/>
    <m/>
    <n v="24.100000381469702"/>
    <b v="1"/>
    <n v="1461628799000"/>
  </r>
  <r>
    <x v="6"/>
    <s v="4/27/2016 11:59:59 PM"/>
    <n v="61.200000762939503"/>
    <n v="134.92290613921401"/>
    <m/>
    <n v="23.889999389648398"/>
    <b v="1"/>
    <n v="1461801599000"/>
  </r>
  <r>
    <x v="6"/>
    <s v="4/28/2016 11:59:59 PM"/>
    <n v="61.200000762939503"/>
    <n v="134.92290613921401"/>
    <m/>
    <n v="23.889999389648398"/>
    <b v="1"/>
    <n v="1461887999000"/>
  </r>
  <r>
    <x v="6"/>
    <s v="4/29/2016 11:59:59 PM"/>
    <n v="61.400001525878899"/>
    <n v="135.36383234557701"/>
    <m/>
    <n v="23.959999084472699"/>
    <b v="1"/>
    <n v="1461974399000"/>
  </r>
  <r>
    <x v="6"/>
    <s v="4/30/2016 11:59:59 PM"/>
    <n v="61"/>
    <n v="134.48197993285001"/>
    <m/>
    <n v="23.819999694824201"/>
    <b v="1"/>
    <n v="1462060799000"/>
  </r>
  <r>
    <x v="6"/>
    <d v="2016-01-05T23:59:59"/>
    <n v="61.700000762939503"/>
    <n v="136.025217450139"/>
    <m/>
    <n v="24.100000381469702"/>
    <b v="1"/>
    <n v="1462147199000"/>
  </r>
  <r>
    <x v="6"/>
    <d v="2016-02-05T23:59:59"/>
    <n v="61.5"/>
    <n v="135.584291243775"/>
    <m/>
    <n v="24"/>
    <b v="1"/>
    <n v="1462233599000"/>
  </r>
  <r>
    <x v="6"/>
    <d v="2016-03-05T23:59:59"/>
    <n v="61"/>
    <n v="134.48197993285001"/>
    <m/>
    <n v="23.819999694824201"/>
    <b v="1"/>
    <n v="1462319999000"/>
  </r>
  <r>
    <x v="6"/>
    <d v="2016-04-05T23:59:59"/>
    <n v="61.099998474121101"/>
    <n v="134.702438831048"/>
    <m/>
    <n v="23.850000381469702"/>
    <b v="1"/>
    <n v="1462406399000"/>
  </r>
  <r>
    <x v="6"/>
    <d v="2016-05-05T23:59:59"/>
    <n v="61.299999237060497"/>
    <n v="135.143365037411"/>
    <m/>
    <n v="23.930000305175799"/>
    <b v="1"/>
    <n v="1462492799000"/>
  </r>
  <r>
    <x v="6"/>
    <d v="2016-06-05T23:59:59"/>
    <n v="61.5"/>
    <n v="135.584291243775"/>
    <m/>
    <n v="24"/>
    <b v="1"/>
    <n v="1462579199000"/>
  </r>
  <r>
    <x v="6"/>
    <d v="2016-07-05T23:59:59"/>
    <n v="61.200000762939503"/>
    <n v="134.92290613921401"/>
    <m/>
    <n v="23.889999389648398"/>
    <b v="1"/>
    <n v="1462665599000"/>
  </r>
  <r>
    <x v="6"/>
    <d v="2016-08-05T23:59:59"/>
    <n v="61.200000762939503"/>
    <n v="134.92290613921401"/>
    <m/>
    <n v="23.889999389648398"/>
    <b v="1"/>
    <n v="1462751999000"/>
  </r>
  <r>
    <x v="6"/>
    <d v="2016-09-05T23:59:59"/>
    <n v="62.400001525878899"/>
    <n v="137.56845496742699"/>
    <m/>
    <n v="24.350000381469702"/>
    <b v="1"/>
    <n v="1462838399000"/>
  </r>
  <r>
    <x v="6"/>
    <d v="2016-10-05T23:59:59"/>
    <n v="62.099998474121101"/>
    <n v="136.90706145289801"/>
    <m/>
    <n v="24.2399997711182"/>
    <b v="1"/>
    <n v="1462924799000"/>
  </r>
  <r>
    <x v="6"/>
    <d v="2016-11-05T23:59:59"/>
    <n v="61.900001525878899"/>
    <n v="136.466143656502"/>
    <m/>
    <n v="24.170000076293899"/>
    <b v="1"/>
    <n v="1463011199000"/>
  </r>
  <r>
    <x v="6"/>
    <d v="2016-12-05T23:59:59"/>
    <n v="61.900001525878899"/>
    <n v="136.466143656502"/>
    <m/>
    <n v="24.170000076293899"/>
    <b v="1"/>
    <n v="1463097599000"/>
  </r>
  <r>
    <x v="7"/>
    <d v="2016-12-04T06:47:11"/>
    <n v="85.800003051757798"/>
    <n v="189.156627682704"/>
    <m/>
    <n v="25.680000305175799"/>
    <b v="0"/>
    <n v="1460443631000"/>
  </r>
  <r>
    <x v="7"/>
    <s v="4/13/2016 6:55:00 AM"/>
    <n v="84.900001525878906"/>
    <n v="187.17246395905201"/>
    <m/>
    <n v="25.409999847412099"/>
    <b v="0"/>
    <n v="1460530500000"/>
  </r>
  <r>
    <x v="7"/>
    <s v="4/14/2016 6:48:43 AM"/>
    <n v="84.5"/>
    <n v="186.29061154632501"/>
    <m/>
    <n v="25.309999465942401"/>
    <b v="0"/>
    <n v="1460616523000"/>
  </r>
  <r>
    <x v="7"/>
    <s v="4/16/2016 1:39:25 PM"/>
    <n v="85.5"/>
    <n v="188.49523416817499"/>
    <m/>
    <n v="25.590000152587901"/>
    <b v="0"/>
    <n v="1460813965000"/>
  </r>
  <r>
    <x v="7"/>
    <s v="4/18/2016 6:51:14 AM"/>
    <n v="85.800003051757798"/>
    <n v="189.156627682704"/>
    <m/>
    <n v="25.680000305175799"/>
    <b v="0"/>
    <n v="1460962274000"/>
  </r>
  <r>
    <x v="7"/>
    <s v="4/19/2016 6:39:31 AM"/>
    <n v="85.300003051757798"/>
    <n v="188.05431637177901"/>
    <m/>
    <n v="25.530000686645501"/>
    <b v="0"/>
    <n v="1461047971000"/>
  </r>
  <r>
    <x v="7"/>
    <s v="4/20/2016 6:44:54 AM"/>
    <n v="84.900001525878906"/>
    <n v="187.17246395905201"/>
    <m/>
    <n v="25.409999847412099"/>
    <b v="0"/>
    <n v="1461134694000"/>
  </r>
  <r>
    <x v="7"/>
    <s v="4/21/2016 6:50:27 AM"/>
    <n v="84.5"/>
    <n v="186.29061154632501"/>
    <m/>
    <n v="25.290000915527301"/>
    <b v="0"/>
    <n v="1461221427000"/>
  </r>
  <r>
    <x v="7"/>
    <s v="4/23/2016 7:22:28 AM"/>
    <n v="85.5"/>
    <n v="188.49523416817499"/>
    <m/>
    <n v="25.590000152587901"/>
    <b v="0"/>
    <n v="1461396148000"/>
  </r>
  <r>
    <x v="7"/>
    <s v="4/24/2016 7:38:05 AM"/>
    <n v="85.5"/>
    <n v="188.49523416817499"/>
    <m/>
    <n v="25.590000152587901"/>
    <b v="0"/>
    <n v="1461483485000"/>
  </r>
  <r>
    <x v="7"/>
    <s v="4/25/2016 6:40:16 AM"/>
    <n v="85.400001525878906"/>
    <n v="188.274775269977"/>
    <m/>
    <n v="25.559999465942401"/>
    <b v="0"/>
    <n v="1461566416000"/>
  </r>
  <r>
    <x v="7"/>
    <s v="4/26/2016 6:50:27 AM"/>
    <n v="85.099998474121094"/>
    <n v="187.61338175544799"/>
    <m/>
    <n v="25.4899997711182"/>
    <b v="0"/>
    <n v="1461653427000"/>
  </r>
  <r>
    <x v="7"/>
    <s v="4/27/2016 6:51:05 AM"/>
    <n v="85.400001525878906"/>
    <n v="188.274775269977"/>
    <m/>
    <n v="25.559999465942401"/>
    <b v="0"/>
    <n v="1461739865000"/>
  </r>
  <r>
    <x v="7"/>
    <s v="4/28/2016 6:50:03 AM"/>
    <n v="85.099998474121094"/>
    <n v="187.61338175544799"/>
    <m/>
    <n v="25.4899997711182"/>
    <b v="0"/>
    <n v="1461826203000"/>
  </r>
  <r>
    <x v="7"/>
    <s v="4/29/2016 6:49:55 AM"/>
    <n v="84.900001525878906"/>
    <n v="187.17246395905201"/>
    <m/>
    <n v="25.409999847412099"/>
    <b v="0"/>
    <n v="1461912595000"/>
  </r>
  <r>
    <x v="7"/>
    <s v="4/30/2016 7:49:03 AM"/>
    <n v="85.5"/>
    <n v="188.49523416817499"/>
    <m/>
    <n v="25.590000152587901"/>
    <b v="0"/>
    <n v="1462002543000"/>
  </r>
  <r>
    <x v="7"/>
    <d v="2016-01-05T08:47:49"/>
    <n v="85.300003051757798"/>
    <n v="188.05431637177901"/>
    <m/>
    <n v="25.530000686645501"/>
    <b v="0"/>
    <n v="1462092469000"/>
  </r>
  <r>
    <x v="7"/>
    <d v="2016-03-05T06:49:41"/>
    <n v="84.900001525878906"/>
    <n v="187.17246395905201"/>
    <m/>
    <n v="25.409999847412099"/>
    <b v="0"/>
    <n v="1462258181000"/>
  </r>
  <r>
    <x v="7"/>
    <d v="2016-04-05T06:48:22"/>
    <n v="84.400001525878906"/>
    <n v="186.07015264812699"/>
    <m/>
    <n v="25.2600002288818"/>
    <b v="0"/>
    <n v="1462344502000"/>
  </r>
  <r>
    <x v="7"/>
    <d v="2016-06-05T06:43:35"/>
    <n v="85"/>
    <n v="187.39292285725"/>
    <m/>
    <n v="25.440000534057599"/>
    <b v="0"/>
    <n v="1462517015000"/>
  </r>
  <r>
    <x v="7"/>
    <d v="2016-08-05T07:35:53"/>
    <n v="85.400001525878906"/>
    <n v="188.274775269977"/>
    <m/>
    <n v="25.559999465942401"/>
    <b v="0"/>
    <n v="1462692953000"/>
  </r>
  <r>
    <x v="7"/>
    <d v="2016-09-05T06:39:44"/>
    <n v="85.5"/>
    <n v="188.49523416817499"/>
    <m/>
    <n v="25.610000610351602"/>
    <b v="0"/>
    <n v="1462775984000"/>
  </r>
  <r>
    <x v="7"/>
    <d v="2016-11-05T06:51:47"/>
    <n v="85.400001525878906"/>
    <n v="188.274775269977"/>
    <m/>
    <n v="25.559999465942401"/>
    <b v="0"/>
    <n v="1462949507000"/>
  </r>
  <r>
    <x v="7"/>
    <d v="2016-12-05T06:42:53"/>
    <n v="84"/>
    <n v="185.18830023539999"/>
    <m/>
    <n v="25.139999389648398"/>
    <b v="0"/>
    <n v="1463035373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503960366"/>
    <n v="22.649999618530298"/>
    <n v="52.599998474121101"/>
    <x v="0"/>
    <s v="No"/>
  </r>
  <r>
    <n v="1927972279"/>
    <n v="47.540000915527301"/>
    <n v="133.5"/>
    <x v="1"/>
    <s v="Yes"/>
  </r>
  <r>
    <n v="2873212765"/>
    <n v="21.570000648498549"/>
    <n v="57"/>
    <x v="0"/>
    <s v="No"/>
  </r>
  <r>
    <n v="4319703577"/>
    <n v="27.414999961853049"/>
    <n v="72.350002288818359"/>
    <x v="2"/>
    <s v="Yes"/>
  </r>
  <r>
    <n v="4558609924"/>
    <n v="27.213999938964843"/>
    <n v="69.639999389648438"/>
    <x v="2"/>
    <s v="Yes"/>
  </r>
  <r>
    <n v="5577150313"/>
    <n v="28"/>
    <n v="90.699996948242202"/>
    <x v="2"/>
    <s v="Yes"/>
  </r>
  <r>
    <n v="6962181067"/>
    <n v="24.027999750773112"/>
    <n v="61.553333791097003"/>
    <x v="0"/>
    <s v="No"/>
  </r>
  <r>
    <n v="8877689391"/>
    <n v="25.487083355585739"/>
    <n v="85.145834287007645"/>
    <x v="2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F7E6C-72C9-4848-85E8-3B151EBC52FF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Unique Id">
  <location ref="K1:M9" firstHeaderRow="0" firstDataRow="1" firstDataCol="1"/>
  <pivotFields count="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numFmtI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2">
    <i>
      <x/>
    </i>
    <i i="1">
      <x v="1"/>
    </i>
  </colItems>
  <dataFields count="2">
    <dataField name="Average of BMI" fld="5" subtotal="average" baseField="0" baseItem="0"/>
    <dataField name="Average of WeightKg" fld="2" subtotal="average" baseField="0" baseItem="4"/>
  </dataFields>
  <formats count="6">
    <format dxfId="39">
      <pivotArea outline="0" collapsedLevelsAreSubtotals="1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83FDB-87A8-471C-ACEE-DECE4FDCE2E0}" name="PivotTable3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E12:F15" firstHeaderRow="1" firstDataRow="1" firstDataCol="1"/>
  <pivotFields count="5"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Average of Average of BMI" fld="1" subtotal="average" baseField="3" baseItem="0"/>
  </dataFields>
  <formats count="16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3" type="button" dataOnly="0" labelOnly="1" outline="0" axis="axisRow" fieldPosition="0"/>
    </format>
    <format dxfId="30">
      <pivotArea dataOnly="0" labelOnly="1" outline="0" fieldPosition="0">
        <references count="1">
          <reference field="3" count="0"/>
        </references>
      </pivotArea>
    </format>
    <format dxfId="29">
      <pivotArea dataOnly="0" labelOnly="1" outline="0" axis="axisValues" fieldPosition="0"/>
    </format>
    <format dxfId="28">
      <pivotArea outline="0" fieldPosition="0">
        <references count="1">
          <reference field="3" count="1" selected="0">
            <x v="1"/>
          </reference>
        </references>
      </pivotArea>
    </format>
    <format dxfId="27">
      <pivotArea dataOnly="0" labelOnly="1" outline="0" fieldPosition="0">
        <references count="1">
          <reference field="3" count="1">
            <x v="1"/>
          </reference>
        </references>
      </pivotArea>
    </format>
    <format dxfId="26">
      <pivotArea field="3" type="button" dataOnly="0" labelOnly="1" outline="0" axis="axisRow" fieldPosition="0"/>
    </format>
    <format dxfId="25">
      <pivotArea dataOnly="0" labelOnly="1" outline="0" axis="axisValues" fieldPosition="0"/>
    </format>
    <format dxfId="24">
      <pivotArea field="3" type="button" dataOnly="0" labelOnly="1" outline="0" axis="axisRow" fieldPosition="0"/>
    </format>
    <format dxfId="23">
      <pivotArea dataOnly="0" labelOnly="1" outline="0" axis="axisValues" fieldPosition="0"/>
    </format>
    <format dxfId="22">
      <pivotArea field="3" type="button" dataOnly="0" labelOnly="1" outline="0" axis="axisRow" fieldPosition="0"/>
    </format>
    <format dxfId="21">
      <pivotArea dataOnly="0" labelOnly="1" outline="0" axis="axisValues" fieldPosition="0"/>
    </format>
    <format dxfId="20">
      <pivotArea field="3" type="button" dataOnly="0" labelOnly="1" outline="0" axis="axisRow" fieldPosition="0"/>
    </format>
    <format dxfId="19">
      <pivotArea dataOnly="0" labelOnly="1" outline="0" axis="axisValues" fieldPosition="0"/>
    </format>
    <format dxfId="18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63B79D-4897-4FC3-B7D5-47B3E70504DE}" name="Table2" displayName="Table2" ref="A12:C19" totalsRowShown="0" headerRowDxfId="17" headerRowBorderDxfId="16" tableBorderDxfId="15" totalsRowBorderDxfId="14">
  <autoFilter ref="A12:C19" xr:uid="{3263B79D-4897-4FC3-B7D5-47B3E70504DE}"/>
  <tableColumns count="3">
    <tableColumn id="1" xr3:uid="{D7702F03-4434-412D-8654-32B2C3739B92}" name="Unique Id" dataDxfId="13"/>
    <tableColumn id="2" xr3:uid="{BE0F5073-E20E-4883-BD52-FD3ED28AE3E6}" name="Max of Heartrate" dataDxfId="12"/>
    <tableColumn id="3" xr3:uid="{35F66D18-55C6-492E-9EEE-6C685E4CE2AE}" name="Potential Customer" dataDxfId="11">
      <calculatedColumnFormula>IF(B13 &gt; 185, "Yes", "No")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AAE273-BF5A-404B-91CE-8E3CF7F5904D}" name="Table1" displayName="Table1" ref="B1:H9" totalsRowShown="0" headerRowDxfId="10" headerRowBorderDxfId="9" tableBorderDxfId="8" totalsRowBorderDxfId="7">
  <autoFilter ref="B1:H9" xr:uid="{8CAAE273-BF5A-404B-91CE-8E3CF7F5904D}"/>
  <tableColumns count="7">
    <tableColumn id="1" xr3:uid="{02F08A81-791D-433A-ABCA-A2B0CEFBF57E}" name="Unique Id" dataDxfId="6"/>
    <tableColumn id="2" xr3:uid="{693891B5-8BC5-4C91-A726-7DCB673A44FE}" name="Average of BMI" dataDxfId="5"/>
    <tableColumn id="3" xr3:uid="{15DD4A71-9307-4E8E-9CDE-8F7E1808C0E6}" name="Average of WeightKg" dataDxfId="4"/>
    <tableColumn id="4" xr3:uid="{17A65394-93D9-4263-986C-D6D3D0D9FFD3}" name="Health Condition" dataDxfId="3">
      <calculatedColumnFormula>IF(C2 &lt; 25, "Healthy", IF( C2 &lt; 30, "Overweight", "Obesity"))</calculatedColumnFormula>
    </tableColumn>
    <tableColumn id="5" xr3:uid="{8F2488E4-8A45-484B-A84C-2A93001A0C0E}" name="Potential Customer" dataDxfId="2">
      <calculatedColumnFormula>IF(E2 = "Obesity", "Yes", IF(E2 = "Overweight", "Yes", "No"))</calculatedColumnFormula>
    </tableColumn>
    <tableColumn id="6" xr3:uid="{DD21CC07-C105-41ED-B076-4E8CEEBFFB5F}" name="Max of Heartrate" dataDxfId="1">
      <calculatedColumnFormula>_xlfn.XLOOKUP(B2, '2 Tables'!$A$13:$A$19, '2 Tables'!$B$13:$B$19)</calculatedColumnFormula>
    </tableColumn>
    <tableColumn id="7" xr3:uid="{BF05E723-7B2F-4940-9508-EF9AEF60B100}" name="Potential Customer2" dataDxfId="0">
      <calculatedColumnFormula>_xlfn.XLOOKUP(B2, '2 Tables'!$A$13:$A$19, '2 Tables'!$C$13:$C$19)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9A46-2358-4F81-8E43-F75A1028566B}">
  <dimension ref="A1:M68"/>
  <sheetViews>
    <sheetView tabSelected="1" topLeftCell="C1" workbookViewId="0">
      <selection activeCell="K16" sqref="K16"/>
    </sheetView>
  </sheetViews>
  <sheetFormatPr defaultRowHeight="15" x14ac:dyDescent="0.25"/>
  <cols>
    <col min="1" max="1" width="16" customWidth="1"/>
    <col min="2" max="2" width="20.85546875" bestFit="1" customWidth="1"/>
    <col min="3" max="3" width="12" bestFit="1" customWidth="1"/>
    <col min="4" max="4" width="14.140625" bestFit="1" customWidth="1"/>
    <col min="6" max="6" width="18.85546875" customWidth="1"/>
    <col min="7" max="7" width="21.5703125" customWidth="1"/>
    <col min="8" max="8" width="26.140625" style="2" customWidth="1"/>
    <col min="11" max="11" width="13.140625" bestFit="1" customWidth="1"/>
    <col min="12" max="12" width="14.7109375" bestFit="1" customWidth="1"/>
    <col min="13" max="13" width="20" bestFit="1" customWidth="1"/>
  </cols>
  <sheetData>
    <row r="1" spans="1:13" x14ac:dyDescent="0.25">
      <c r="A1" s="9" t="s">
        <v>45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12" t="s">
        <v>6</v>
      </c>
      <c r="K1" s="3" t="s">
        <v>45</v>
      </c>
      <c r="L1" s="4" t="s">
        <v>41</v>
      </c>
      <c r="M1" s="4" t="s">
        <v>42</v>
      </c>
    </row>
    <row r="2" spans="1:13" x14ac:dyDescent="0.25">
      <c r="A2" s="4">
        <v>1503960366</v>
      </c>
      <c r="B2" s="24">
        <v>42405.999988425923</v>
      </c>
      <c r="C2" s="33">
        <v>52.599998474121101</v>
      </c>
      <c r="D2" s="34">
        <v>115.963146545323</v>
      </c>
      <c r="E2" s="35">
        <v>22</v>
      </c>
      <c r="F2" s="34">
        <v>22.649999618530298</v>
      </c>
      <c r="G2" s="35" t="b">
        <v>1</v>
      </c>
      <c r="H2" s="36">
        <v>1462233599000</v>
      </c>
      <c r="K2" s="5">
        <v>1503960366</v>
      </c>
      <c r="L2" s="11">
        <v>22.649999618530298</v>
      </c>
      <c r="M2" s="11">
        <v>52.599998474121101</v>
      </c>
    </row>
    <row r="3" spans="1:13" x14ac:dyDescent="0.25">
      <c r="A3" s="4">
        <v>1503960366</v>
      </c>
      <c r="B3" s="24">
        <v>42434.999988425923</v>
      </c>
      <c r="C3" s="33">
        <v>52.599998474121101</v>
      </c>
      <c r="D3" s="34">
        <v>115.963146545323</v>
      </c>
      <c r="E3" s="35"/>
      <c r="F3" s="34">
        <v>22.649999618530298</v>
      </c>
      <c r="G3" s="35" t="b">
        <v>1</v>
      </c>
      <c r="H3" s="36">
        <v>1462319999000</v>
      </c>
      <c r="K3" s="5">
        <v>1927972279</v>
      </c>
      <c r="L3" s="11">
        <v>47.540000915527301</v>
      </c>
      <c r="M3" s="11">
        <v>133.5</v>
      </c>
    </row>
    <row r="4" spans="1:13" x14ac:dyDescent="0.25">
      <c r="A4" s="4">
        <v>1927972279</v>
      </c>
      <c r="B4" s="4" t="s">
        <v>7</v>
      </c>
      <c r="C4" s="33">
        <v>133.5</v>
      </c>
      <c r="D4" s="34">
        <v>294.31712001697503</v>
      </c>
      <c r="E4" s="35"/>
      <c r="F4" s="34">
        <v>47.540000915527301</v>
      </c>
      <c r="G4" s="35" t="b">
        <v>0</v>
      </c>
      <c r="H4" s="36">
        <v>1460509732000</v>
      </c>
      <c r="K4" s="5">
        <v>2873212765</v>
      </c>
      <c r="L4" s="11">
        <v>21.570000648498549</v>
      </c>
      <c r="M4" s="11">
        <v>57</v>
      </c>
    </row>
    <row r="5" spans="1:13" x14ac:dyDescent="0.25">
      <c r="A5" s="4">
        <v>2873212765</v>
      </c>
      <c r="B5" s="4" t="s">
        <v>8</v>
      </c>
      <c r="C5" s="33">
        <v>56.700000762939503</v>
      </c>
      <c r="D5" s="34">
        <v>125.00210434088901</v>
      </c>
      <c r="E5" s="35"/>
      <c r="F5" s="34">
        <v>21.450000762939499</v>
      </c>
      <c r="G5" s="35" t="b">
        <v>1</v>
      </c>
      <c r="H5" s="36">
        <v>1461283199000</v>
      </c>
      <c r="K5" s="5">
        <v>4319703577</v>
      </c>
      <c r="L5" s="11">
        <v>27.414999961853049</v>
      </c>
      <c r="M5" s="11">
        <v>72.350002288818359</v>
      </c>
    </row>
    <row r="6" spans="1:13" x14ac:dyDescent="0.25">
      <c r="A6" s="4">
        <v>2873212765</v>
      </c>
      <c r="B6" s="24">
        <v>42709.999988425923</v>
      </c>
      <c r="C6" s="33">
        <v>57.299999237060497</v>
      </c>
      <c r="D6" s="34">
        <v>126.324874550011</v>
      </c>
      <c r="E6" s="35"/>
      <c r="F6" s="34">
        <v>21.690000534057599</v>
      </c>
      <c r="G6" s="35" t="b">
        <v>1</v>
      </c>
      <c r="H6" s="36">
        <v>1463097599000</v>
      </c>
      <c r="K6" s="5">
        <v>4558609924</v>
      </c>
      <c r="L6" s="11">
        <v>27.213999938964843</v>
      </c>
      <c r="M6" s="11">
        <v>69.639999389648438</v>
      </c>
    </row>
    <row r="7" spans="1:13" x14ac:dyDescent="0.25">
      <c r="A7" s="4">
        <v>4319703577</v>
      </c>
      <c r="B7" s="4" t="s">
        <v>9</v>
      </c>
      <c r="C7" s="33">
        <v>72.400001525878906</v>
      </c>
      <c r="D7" s="34">
        <v>159.614681185927</v>
      </c>
      <c r="E7" s="35">
        <v>25</v>
      </c>
      <c r="F7" s="34">
        <v>27.450000762939499</v>
      </c>
      <c r="G7" s="35" t="b">
        <v>1</v>
      </c>
      <c r="H7" s="36">
        <v>1460937599000</v>
      </c>
      <c r="K7" s="5">
        <v>5577150313</v>
      </c>
      <c r="L7" s="11">
        <v>28</v>
      </c>
      <c r="M7" s="11">
        <v>90.699996948242202</v>
      </c>
    </row>
    <row r="8" spans="1:13" x14ac:dyDescent="0.25">
      <c r="A8" s="4">
        <v>4319703577</v>
      </c>
      <c r="B8" s="24">
        <v>42465.999988425923</v>
      </c>
      <c r="C8" s="33">
        <v>72.300003051757798</v>
      </c>
      <c r="D8" s="34">
        <v>159.39422228772901</v>
      </c>
      <c r="E8" s="35"/>
      <c r="F8" s="34">
        <v>27.379999160766602</v>
      </c>
      <c r="G8" s="35" t="b">
        <v>1</v>
      </c>
      <c r="H8" s="36">
        <v>1462406399000</v>
      </c>
      <c r="K8" s="5">
        <v>6962181067</v>
      </c>
      <c r="L8" s="11">
        <v>24.027999750773112</v>
      </c>
      <c r="M8" s="11">
        <v>61.553333791097003</v>
      </c>
    </row>
    <row r="9" spans="1:13" x14ac:dyDescent="0.25">
      <c r="A9" s="4">
        <v>4558609924</v>
      </c>
      <c r="B9" s="4" t="s">
        <v>10</v>
      </c>
      <c r="C9" s="33">
        <v>69.699996948242202</v>
      </c>
      <c r="D9" s="34">
        <v>153.662190014971</v>
      </c>
      <c r="E9" s="35"/>
      <c r="F9" s="34">
        <v>27.25</v>
      </c>
      <c r="G9" s="35" t="b">
        <v>1</v>
      </c>
      <c r="H9" s="36">
        <v>1461023999000</v>
      </c>
      <c r="K9" s="5">
        <v>8877689391</v>
      </c>
      <c r="L9" s="11">
        <v>25.487083355585739</v>
      </c>
      <c r="M9" s="11">
        <v>85.145834287007645</v>
      </c>
    </row>
    <row r="10" spans="1:13" x14ac:dyDescent="0.25">
      <c r="A10" s="4">
        <v>4558609924</v>
      </c>
      <c r="B10" s="4" t="s">
        <v>11</v>
      </c>
      <c r="C10" s="33">
        <v>70.300003051757798</v>
      </c>
      <c r="D10" s="34">
        <v>154.98497704402899</v>
      </c>
      <c r="E10" s="35"/>
      <c r="F10" s="34">
        <v>27.459999084472699</v>
      </c>
      <c r="G10" s="35" t="b">
        <v>1</v>
      </c>
      <c r="H10" s="36">
        <v>1461628799000</v>
      </c>
    </row>
    <row r="11" spans="1:13" x14ac:dyDescent="0.25">
      <c r="A11" s="4">
        <v>4558609924</v>
      </c>
      <c r="B11" s="24">
        <v>42374.999988425923</v>
      </c>
      <c r="C11" s="33">
        <v>69.900001525878906</v>
      </c>
      <c r="D11" s="34">
        <v>154.10312463130199</v>
      </c>
      <c r="E11" s="35"/>
      <c r="F11" s="34">
        <v>27.319999694824201</v>
      </c>
      <c r="G11" s="35" t="b">
        <v>1</v>
      </c>
      <c r="H11" s="36">
        <v>1462147199000</v>
      </c>
    </row>
    <row r="12" spans="1:13" x14ac:dyDescent="0.25">
      <c r="A12" s="4">
        <v>4558609924</v>
      </c>
      <c r="B12" s="24">
        <v>42405.999988425923</v>
      </c>
      <c r="C12" s="33">
        <v>69.199996948242202</v>
      </c>
      <c r="D12" s="34">
        <v>152.55987870404601</v>
      </c>
      <c r="E12" s="35"/>
      <c r="F12" s="34">
        <v>27.040000915527301</v>
      </c>
      <c r="G12" s="35" t="b">
        <v>1</v>
      </c>
      <c r="H12" s="36">
        <v>1462233599000</v>
      </c>
    </row>
    <row r="13" spans="1:13" x14ac:dyDescent="0.25">
      <c r="A13" s="4">
        <v>4558609924</v>
      </c>
      <c r="B13" s="24">
        <v>42618.999988425923</v>
      </c>
      <c r="C13" s="33">
        <v>69.099998474121094</v>
      </c>
      <c r="D13" s="34">
        <v>152.339419805848</v>
      </c>
      <c r="E13" s="35"/>
      <c r="F13" s="34">
        <v>27</v>
      </c>
      <c r="G13" s="35" t="b">
        <v>1</v>
      </c>
      <c r="H13" s="36">
        <v>1462838399000</v>
      </c>
    </row>
    <row r="14" spans="1:13" x14ac:dyDescent="0.25">
      <c r="A14" s="4">
        <v>5577150313</v>
      </c>
      <c r="B14" s="4" t="s">
        <v>12</v>
      </c>
      <c r="C14" s="33">
        <v>90.699996948242202</v>
      </c>
      <c r="D14" s="34">
        <v>199.959265073821</v>
      </c>
      <c r="E14" s="35"/>
      <c r="F14" s="34">
        <v>28</v>
      </c>
      <c r="G14" s="35" t="b">
        <v>0</v>
      </c>
      <c r="H14" s="36">
        <v>1460884675000</v>
      </c>
    </row>
    <row r="15" spans="1:13" x14ac:dyDescent="0.25">
      <c r="A15" s="4">
        <v>6962181067</v>
      </c>
      <c r="B15" s="24">
        <v>42708.999988425923</v>
      </c>
      <c r="C15" s="33">
        <v>62.5</v>
      </c>
      <c r="D15" s="34">
        <v>137.78891386562501</v>
      </c>
      <c r="E15" s="35"/>
      <c r="F15" s="34">
        <v>24.389999389648398</v>
      </c>
      <c r="G15" s="35" t="b">
        <v>1</v>
      </c>
      <c r="H15" s="36">
        <v>1460505599000</v>
      </c>
    </row>
    <row r="16" spans="1:13" x14ac:dyDescent="0.25">
      <c r="A16" s="4">
        <v>6962181067</v>
      </c>
      <c r="B16" s="4" t="s">
        <v>13</v>
      </c>
      <c r="C16" s="33">
        <v>62.099998474121101</v>
      </c>
      <c r="D16" s="34">
        <v>136.90706145289801</v>
      </c>
      <c r="E16" s="35"/>
      <c r="F16" s="34">
        <v>24.2399997711182</v>
      </c>
      <c r="G16" s="35" t="b">
        <v>1</v>
      </c>
      <c r="H16" s="36">
        <v>1460591999000</v>
      </c>
    </row>
    <row r="17" spans="1:8" x14ac:dyDescent="0.25">
      <c r="A17" s="4">
        <v>6962181067</v>
      </c>
      <c r="B17" s="4" t="s">
        <v>14</v>
      </c>
      <c r="C17" s="33">
        <v>61.700000762939503</v>
      </c>
      <c r="D17" s="34">
        <v>136.025217450139</v>
      </c>
      <c r="E17" s="35"/>
      <c r="F17" s="34">
        <v>24.100000381469702</v>
      </c>
      <c r="G17" s="35" t="b">
        <v>1</v>
      </c>
      <c r="H17" s="36">
        <v>1460678399000</v>
      </c>
    </row>
    <row r="18" spans="1:8" x14ac:dyDescent="0.25">
      <c r="A18" s="4">
        <v>6962181067</v>
      </c>
      <c r="B18" s="4" t="s">
        <v>15</v>
      </c>
      <c r="C18" s="33">
        <v>61.5</v>
      </c>
      <c r="D18" s="34">
        <v>135.584291243775</v>
      </c>
      <c r="E18" s="35"/>
      <c r="F18" s="34">
        <v>24</v>
      </c>
      <c r="G18" s="35" t="b">
        <v>1</v>
      </c>
      <c r="H18" s="36">
        <v>1460764799000</v>
      </c>
    </row>
    <row r="19" spans="1:8" x14ac:dyDescent="0.25">
      <c r="A19" s="4">
        <v>6962181067</v>
      </c>
      <c r="B19" s="4" t="s">
        <v>16</v>
      </c>
      <c r="C19" s="33">
        <v>62</v>
      </c>
      <c r="D19" s="34">
        <v>136.68660255469999</v>
      </c>
      <c r="E19" s="35"/>
      <c r="F19" s="34">
        <v>24.209999084472699</v>
      </c>
      <c r="G19" s="35" t="b">
        <v>1</v>
      </c>
      <c r="H19" s="36">
        <v>1460851199000</v>
      </c>
    </row>
    <row r="20" spans="1:8" x14ac:dyDescent="0.25">
      <c r="A20" s="4">
        <v>6962181067</v>
      </c>
      <c r="B20" s="4" t="s">
        <v>9</v>
      </c>
      <c r="C20" s="33">
        <v>61.400001525878899</v>
      </c>
      <c r="D20" s="34">
        <v>135.36383234557701</v>
      </c>
      <c r="E20" s="35"/>
      <c r="F20" s="34">
        <v>23.959999084472699</v>
      </c>
      <c r="G20" s="35" t="b">
        <v>1</v>
      </c>
      <c r="H20" s="36">
        <v>1460937599000</v>
      </c>
    </row>
    <row r="21" spans="1:8" x14ac:dyDescent="0.25">
      <c r="A21" s="4">
        <v>6962181067</v>
      </c>
      <c r="B21" s="4" t="s">
        <v>10</v>
      </c>
      <c r="C21" s="33">
        <v>61.200000762939503</v>
      </c>
      <c r="D21" s="34">
        <v>134.92290613921401</v>
      </c>
      <c r="E21" s="35"/>
      <c r="F21" s="34">
        <v>23.889999389648398</v>
      </c>
      <c r="G21" s="35" t="b">
        <v>1</v>
      </c>
      <c r="H21" s="36">
        <v>1461023999000</v>
      </c>
    </row>
    <row r="22" spans="1:8" x14ac:dyDescent="0.25">
      <c r="A22" s="4">
        <v>6962181067</v>
      </c>
      <c r="B22" s="4" t="s">
        <v>17</v>
      </c>
      <c r="C22" s="33">
        <v>61.400001525878899</v>
      </c>
      <c r="D22" s="34">
        <v>135.36383234557701</v>
      </c>
      <c r="E22" s="35"/>
      <c r="F22" s="34">
        <v>23.959999084472699</v>
      </c>
      <c r="G22" s="35" t="b">
        <v>1</v>
      </c>
      <c r="H22" s="36">
        <v>1461110399000</v>
      </c>
    </row>
    <row r="23" spans="1:8" x14ac:dyDescent="0.25">
      <c r="A23" s="4">
        <v>6962181067</v>
      </c>
      <c r="B23" s="4" t="s">
        <v>18</v>
      </c>
      <c r="C23" s="33">
        <v>61.700000762939503</v>
      </c>
      <c r="D23" s="34">
        <v>136.025217450139</v>
      </c>
      <c r="E23" s="35"/>
      <c r="F23" s="34">
        <v>24.100000381469702</v>
      </c>
      <c r="G23" s="35" t="b">
        <v>1</v>
      </c>
      <c r="H23" s="36">
        <v>1461196799000</v>
      </c>
    </row>
    <row r="24" spans="1:8" x14ac:dyDescent="0.25">
      <c r="A24" s="4">
        <v>6962181067</v>
      </c>
      <c r="B24" s="4" t="s">
        <v>8</v>
      </c>
      <c r="C24" s="33">
        <v>61.400001525878899</v>
      </c>
      <c r="D24" s="34">
        <v>135.36383234557701</v>
      </c>
      <c r="E24" s="35"/>
      <c r="F24" s="34">
        <v>23.959999084472699</v>
      </c>
      <c r="G24" s="35" t="b">
        <v>1</v>
      </c>
      <c r="H24" s="36">
        <v>1461283199000</v>
      </c>
    </row>
    <row r="25" spans="1:8" x14ac:dyDescent="0.25">
      <c r="A25" s="4">
        <v>6962181067</v>
      </c>
      <c r="B25" s="4" t="s">
        <v>19</v>
      </c>
      <c r="C25" s="33">
        <v>61.400001525878899</v>
      </c>
      <c r="D25" s="34">
        <v>135.36383234557701</v>
      </c>
      <c r="E25" s="35"/>
      <c r="F25" s="34">
        <v>23.959999084472699</v>
      </c>
      <c r="G25" s="35" t="b">
        <v>1</v>
      </c>
      <c r="H25" s="36">
        <v>1461369599000</v>
      </c>
    </row>
    <row r="26" spans="1:8" x14ac:dyDescent="0.25">
      <c r="A26" s="4">
        <v>6962181067</v>
      </c>
      <c r="B26" s="4" t="s">
        <v>20</v>
      </c>
      <c r="C26" s="33">
        <v>61.5</v>
      </c>
      <c r="D26" s="34">
        <v>135.584291243775</v>
      </c>
      <c r="E26" s="35"/>
      <c r="F26" s="34">
        <v>24</v>
      </c>
      <c r="G26" s="35" t="b">
        <v>1</v>
      </c>
      <c r="H26" s="36">
        <v>1461455999000</v>
      </c>
    </row>
    <row r="27" spans="1:8" x14ac:dyDescent="0.25">
      <c r="A27" s="4">
        <v>6962181067</v>
      </c>
      <c r="B27" s="4" t="s">
        <v>21</v>
      </c>
      <c r="C27" s="33">
        <v>61.5</v>
      </c>
      <c r="D27" s="34">
        <v>135.584291243775</v>
      </c>
      <c r="E27" s="35"/>
      <c r="F27" s="34">
        <v>24</v>
      </c>
      <c r="G27" s="35" t="b">
        <v>1</v>
      </c>
      <c r="H27" s="36">
        <v>1461542399000</v>
      </c>
    </row>
    <row r="28" spans="1:8" x14ac:dyDescent="0.25">
      <c r="A28" s="4">
        <v>6962181067</v>
      </c>
      <c r="B28" s="4" t="s">
        <v>11</v>
      </c>
      <c r="C28" s="33">
        <v>61.700000762939503</v>
      </c>
      <c r="D28" s="34">
        <v>136.025217450139</v>
      </c>
      <c r="E28" s="35"/>
      <c r="F28" s="34">
        <v>24.100000381469702</v>
      </c>
      <c r="G28" s="35" t="b">
        <v>1</v>
      </c>
      <c r="H28" s="36">
        <v>1461628799000</v>
      </c>
    </row>
    <row r="29" spans="1:8" x14ac:dyDescent="0.25">
      <c r="A29" s="4">
        <v>6962181067</v>
      </c>
      <c r="B29" s="4" t="s">
        <v>22</v>
      </c>
      <c r="C29" s="33">
        <v>61.200000762939503</v>
      </c>
      <c r="D29" s="34">
        <v>134.92290613921401</v>
      </c>
      <c r="E29" s="35"/>
      <c r="F29" s="34">
        <v>23.889999389648398</v>
      </c>
      <c r="G29" s="35" t="b">
        <v>1</v>
      </c>
      <c r="H29" s="36">
        <v>1461801599000</v>
      </c>
    </row>
    <row r="30" spans="1:8" x14ac:dyDescent="0.25">
      <c r="A30" s="4">
        <v>6962181067</v>
      </c>
      <c r="B30" s="4" t="s">
        <v>23</v>
      </c>
      <c r="C30" s="33">
        <v>61.200000762939503</v>
      </c>
      <c r="D30" s="34">
        <v>134.92290613921401</v>
      </c>
      <c r="E30" s="35"/>
      <c r="F30" s="34">
        <v>23.889999389648398</v>
      </c>
      <c r="G30" s="35" t="b">
        <v>1</v>
      </c>
      <c r="H30" s="36">
        <v>1461887999000</v>
      </c>
    </row>
    <row r="31" spans="1:8" x14ac:dyDescent="0.25">
      <c r="A31" s="4">
        <v>6962181067</v>
      </c>
      <c r="B31" s="4" t="s">
        <v>24</v>
      </c>
      <c r="C31" s="33">
        <v>61.400001525878899</v>
      </c>
      <c r="D31" s="34">
        <v>135.36383234557701</v>
      </c>
      <c r="E31" s="35"/>
      <c r="F31" s="34">
        <v>23.959999084472699</v>
      </c>
      <c r="G31" s="35" t="b">
        <v>1</v>
      </c>
      <c r="H31" s="36">
        <v>1461974399000</v>
      </c>
    </row>
    <row r="32" spans="1:8" x14ac:dyDescent="0.25">
      <c r="A32" s="4">
        <v>6962181067</v>
      </c>
      <c r="B32" s="4" t="s">
        <v>25</v>
      </c>
      <c r="C32" s="33">
        <v>61</v>
      </c>
      <c r="D32" s="34">
        <v>134.48197993285001</v>
      </c>
      <c r="E32" s="35"/>
      <c r="F32" s="34">
        <v>23.819999694824201</v>
      </c>
      <c r="G32" s="35" t="b">
        <v>1</v>
      </c>
      <c r="H32" s="36">
        <v>1462060799000</v>
      </c>
    </row>
    <row r="33" spans="1:8" x14ac:dyDescent="0.25">
      <c r="A33" s="4">
        <v>6962181067</v>
      </c>
      <c r="B33" s="24">
        <v>42374.999988425923</v>
      </c>
      <c r="C33" s="33">
        <v>61.700000762939503</v>
      </c>
      <c r="D33" s="34">
        <v>136.025217450139</v>
      </c>
      <c r="E33" s="35"/>
      <c r="F33" s="34">
        <v>24.100000381469702</v>
      </c>
      <c r="G33" s="35" t="b">
        <v>1</v>
      </c>
      <c r="H33" s="36">
        <v>1462147199000</v>
      </c>
    </row>
    <row r="34" spans="1:8" x14ac:dyDescent="0.25">
      <c r="A34" s="4">
        <v>6962181067</v>
      </c>
      <c r="B34" s="24">
        <v>42405.999988425923</v>
      </c>
      <c r="C34" s="33">
        <v>61.5</v>
      </c>
      <c r="D34" s="34">
        <v>135.584291243775</v>
      </c>
      <c r="E34" s="35"/>
      <c r="F34" s="34">
        <v>24</v>
      </c>
      <c r="G34" s="35" t="b">
        <v>1</v>
      </c>
      <c r="H34" s="36">
        <v>1462233599000</v>
      </c>
    </row>
    <row r="35" spans="1:8" x14ac:dyDescent="0.25">
      <c r="A35" s="4">
        <v>6962181067</v>
      </c>
      <c r="B35" s="24">
        <v>42434.999988425923</v>
      </c>
      <c r="C35" s="33">
        <v>61</v>
      </c>
      <c r="D35" s="34">
        <v>134.48197993285001</v>
      </c>
      <c r="E35" s="35"/>
      <c r="F35" s="34">
        <v>23.819999694824201</v>
      </c>
      <c r="G35" s="35" t="b">
        <v>1</v>
      </c>
      <c r="H35" s="36">
        <v>1462319999000</v>
      </c>
    </row>
    <row r="36" spans="1:8" x14ac:dyDescent="0.25">
      <c r="A36" s="4">
        <v>6962181067</v>
      </c>
      <c r="B36" s="24">
        <v>42465.999988425923</v>
      </c>
      <c r="C36" s="33">
        <v>61.099998474121101</v>
      </c>
      <c r="D36" s="34">
        <v>134.702438831048</v>
      </c>
      <c r="E36" s="35"/>
      <c r="F36" s="34">
        <v>23.850000381469702</v>
      </c>
      <c r="G36" s="35" t="b">
        <v>1</v>
      </c>
      <c r="H36" s="36">
        <v>1462406399000</v>
      </c>
    </row>
    <row r="37" spans="1:8" x14ac:dyDescent="0.25">
      <c r="A37" s="4">
        <v>6962181067</v>
      </c>
      <c r="B37" s="24">
        <v>42495.999988425923</v>
      </c>
      <c r="C37" s="33">
        <v>61.299999237060497</v>
      </c>
      <c r="D37" s="34">
        <v>135.143365037411</v>
      </c>
      <c r="E37" s="35"/>
      <c r="F37" s="34">
        <v>23.930000305175799</v>
      </c>
      <c r="G37" s="35" t="b">
        <v>1</v>
      </c>
      <c r="H37" s="36">
        <v>1462492799000</v>
      </c>
    </row>
    <row r="38" spans="1:8" x14ac:dyDescent="0.25">
      <c r="A38" s="4">
        <v>6962181067</v>
      </c>
      <c r="B38" s="24">
        <v>42526.999988425923</v>
      </c>
      <c r="C38" s="33">
        <v>61.5</v>
      </c>
      <c r="D38" s="34">
        <v>135.584291243775</v>
      </c>
      <c r="E38" s="35"/>
      <c r="F38" s="34">
        <v>24</v>
      </c>
      <c r="G38" s="35" t="b">
        <v>1</v>
      </c>
      <c r="H38" s="36">
        <v>1462579199000</v>
      </c>
    </row>
    <row r="39" spans="1:8" x14ac:dyDescent="0.25">
      <c r="A39" s="4">
        <v>6962181067</v>
      </c>
      <c r="B39" s="24">
        <v>42556.999988425923</v>
      </c>
      <c r="C39" s="33">
        <v>61.200000762939503</v>
      </c>
      <c r="D39" s="34">
        <v>134.92290613921401</v>
      </c>
      <c r="E39" s="35"/>
      <c r="F39" s="34">
        <v>23.889999389648398</v>
      </c>
      <c r="G39" s="35" t="b">
        <v>1</v>
      </c>
      <c r="H39" s="36">
        <v>1462665599000</v>
      </c>
    </row>
    <row r="40" spans="1:8" x14ac:dyDescent="0.25">
      <c r="A40" s="4">
        <v>6962181067</v>
      </c>
      <c r="B40" s="24">
        <v>42587.999988425923</v>
      </c>
      <c r="C40" s="33">
        <v>61.200000762939503</v>
      </c>
      <c r="D40" s="34">
        <v>134.92290613921401</v>
      </c>
      <c r="E40" s="35"/>
      <c r="F40" s="34">
        <v>23.889999389648398</v>
      </c>
      <c r="G40" s="35" t="b">
        <v>1</v>
      </c>
      <c r="H40" s="36">
        <v>1462751999000</v>
      </c>
    </row>
    <row r="41" spans="1:8" x14ac:dyDescent="0.25">
      <c r="A41" s="4">
        <v>6962181067</v>
      </c>
      <c r="B41" s="24">
        <v>42618.999988425923</v>
      </c>
      <c r="C41" s="33">
        <v>62.400001525878899</v>
      </c>
      <c r="D41" s="34">
        <v>137.56845496742699</v>
      </c>
      <c r="E41" s="35"/>
      <c r="F41" s="34">
        <v>24.350000381469702</v>
      </c>
      <c r="G41" s="35" t="b">
        <v>1</v>
      </c>
      <c r="H41" s="36">
        <v>1462838399000</v>
      </c>
    </row>
    <row r="42" spans="1:8" x14ac:dyDescent="0.25">
      <c r="A42" s="4">
        <v>6962181067</v>
      </c>
      <c r="B42" s="24">
        <v>42648.999988425923</v>
      </c>
      <c r="C42" s="33">
        <v>62.099998474121101</v>
      </c>
      <c r="D42" s="34">
        <v>136.90706145289801</v>
      </c>
      <c r="E42" s="35"/>
      <c r="F42" s="34">
        <v>24.2399997711182</v>
      </c>
      <c r="G42" s="35" t="b">
        <v>1</v>
      </c>
      <c r="H42" s="36">
        <v>1462924799000</v>
      </c>
    </row>
    <row r="43" spans="1:8" x14ac:dyDescent="0.25">
      <c r="A43" s="4">
        <v>6962181067</v>
      </c>
      <c r="B43" s="24">
        <v>42679.999988425923</v>
      </c>
      <c r="C43" s="33">
        <v>61.900001525878899</v>
      </c>
      <c r="D43" s="34">
        <v>136.466143656502</v>
      </c>
      <c r="E43" s="35"/>
      <c r="F43" s="34">
        <v>24.170000076293899</v>
      </c>
      <c r="G43" s="35" t="b">
        <v>1</v>
      </c>
      <c r="H43" s="36">
        <v>1463011199000</v>
      </c>
    </row>
    <row r="44" spans="1:8" x14ac:dyDescent="0.25">
      <c r="A44" s="4">
        <v>6962181067</v>
      </c>
      <c r="B44" s="24">
        <v>42709.999988425923</v>
      </c>
      <c r="C44" s="33">
        <v>61.900001525878899</v>
      </c>
      <c r="D44" s="34">
        <v>136.466143656502</v>
      </c>
      <c r="E44" s="35"/>
      <c r="F44" s="34">
        <v>24.170000076293899</v>
      </c>
      <c r="G44" s="35" t="b">
        <v>1</v>
      </c>
      <c r="H44" s="36">
        <v>1463097599000</v>
      </c>
    </row>
    <row r="45" spans="1:8" x14ac:dyDescent="0.25">
      <c r="A45" s="4">
        <v>8877689391</v>
      </c>
      <c r="B45" s="24">
        <v>42708.282766203702</v>
      </c>
      <c r="C45" s="33">
        <v>85.800003051757798</v>
      </c>
      <c r="D45" s="34">
        <v>189.156627682704</v>
      </c>
      <c r="E45" s="35"/>
      <c r="F45" s="34">
        <v>25.680000305175799</v>
      </c>
      <c r="G45" s="35" t="b">
        <v>0</v>
      </c>
      <c r="H45" s="36">
        <v>1460443631000</v>
      </c>
    </row>
    <row r="46" spans="1:8" x14ac:dyDescent="0.25">
      <c r="A46" s="4">
        <v>8877689391</v>
      </c>
      <c r="B46" s="4" t="s">
        <v>26</v>
      </c>
      <c r="C46" s="33">
        <v>84.900001525878906</v>
      </c>
      <c r="D46" s="34">
        <v>187.17246395905201</v>
      </c>
      <c r="E46" s="35"/>
      <c r="F46" s="34">
        <v>25.409999847412099</v>
      </c>
      <c r="G46" s="35" t="b">
        <v>0</v>
      </c>
      <c r="H46" s="36">
        <v>1460530500000</v>
      </c>
    </row>
    <row r="47" spans="1:8" x14ac:dyDescent="0.25">
      <c r="A47" s="4">
        <v>8877689391</v>
      </c>
      <c r="B47" s="4" t="s">
        <v>27</v>
      </c>
      <c r="C47" s="33">
        <v>84.5</v>
      </c>
      <c r="D47" s="34">
        <v>186.29061154632501</v>
      </c>
      <c r="E47" s="35"/>
      <c r="F47" s="34">
        <v>25.309999465942401</v>
      </c>
      <c r="G47" s="35" t="b">
        <v>0</v>
      </c>
      <c r="H47" s="36">
        <v>1460616523000</v>
      </c>
    </row>
    <row r="48" spans="1:8" x14ac:dyDescent="0.25">
      <c r="A48" s="4">
        <v>8877689391</v>
      </c>
      <c r="B48" s="4" t="s">
        <v>28</v>
      </c>
      <c r="C48" s="33">
        <v>85.5</v>
      </c>
      <c r="D48" s="34">
        <v>188.49523416817499</v>
      </c>
      <c r="E48" s="35"/>
      <c r="F48" s="34">
        <v>25.590000152587901</v>
      </c>
      <c r="G48" s="35" t="b">
        <v>0</v>
      </c>
      <c r="H48" s="36">
        <v>1460813965000</v>
      </c>
    </row>
    <row r="49" spans="1:8" x14ac:dyDescent="0.25">
      <c r="A49" s="4">
        <v>8877689391</v>
      </c>
      <c r="B49" s="4" t="s">
        <v>29</v>
      </c>
      <c r="C49" s="33">
        <v>85.800003051757798</v>
      </c>
      <c r="D49" s="34">
        <v>189.156627682704</v>
      </c>
      <c r="E49" s="35"/>
      <c r="F49" s="34">
        <v>25.680000305175799</v>
      </c>
      <c r="G49" s="35" t="b">
        <v>0</v>
      </c>
      <c r="H49" s="36">
        <v>1460962274000</v>
      </c>
    </row>
    <row r="50" spans="1:8" x14ac:dyDescent="0.25">
      <c r="A50" s="4">
        <v>8877689391</v>
      </c>
      <c r="B50" s="4" t="s">
        <v>30</v>
      </c>
      <c r="C50" s="33">
        <v>85.300003051757798</v>
      </c>
      <c r="D50" s="34">
        <v>188.05431637177901</v>
      </c>
      <c r="E50" s="35"/>
      <c r="F50" s="34">
        <v>25.530000686645501</v>
      </c>
      <c r="G50" s="35" t="b">
        <v>0</v>
      </c>
      <c r="H50" s="36">
        <v>1461047971000</v>
      </c>
    </row>
    <row r="51" spans="1:8" x14ac:dyDescent="0.25">
      <c r="A51" s="4">
        <v>8877689391</v>
      </c>
      <c r="B51" s="4" t="s">
        <v>31</v>
      </c>
      <c r="C51" s="33">
        <v>84.900001525878906</v>
      </c>
      <c r="D51" s="34">
        <v>187.17246395905201</v>
      </c>
      <c r="E51" s="35"/>
      <c r="F51" s="34">
        <v>25.409999847412099</v>
      </c>
      <c r="G51" s="35" t="b">
        <v>0</v>
      </c>
      <c r="H51" s="36">
        <v>1461134694000</v>
      </c>
    </row>
    <row r="52" spans="1:8" x14ac:dyDescent="0.25">
      <c r="A52" s="4">
        <v>8877689391</v>
      </c>
      <c r="B52" s="4" t="s">
        <v>32</v>
      </c>
      <c r="C52" s="33">
        <v>84.5</v>
      </c>
      <c r="D52" s="34">
        <v>186.29061154632501</v>
      </c>
      <c r="E52" s="35"/>
      <c r="F52" s="34">
        <v>25.290000915527301</v>
      </c>
      <c r="G52" s="35" t="b">
        <v>0</v>
      </c>
      <c r="H52" s="36">
        <v>1461221427000</v>
      </c>
    </row>
    <row r="53" spans="1:8" x14ac:dyDescent="0.25">
      <c r="A53" s="4">
        <v>8877689391</v>
      </c>
      <c r="B53" s="4" t="s">
        <v>33</v>
      </c>
      <c r="C53" s="33">
        <v>85.5</v>
      </c>
      <c r="D53" s="34">
        <v>188.49523416817499</v>
      </c>
      <c r="E53" s="35"/>
      <c r="F53" s="34">
        <v>25.590000152587901</v>
      </c>
      <c r="G53" s="35" t="b">
        <v>0</v>
      </c>
      <c r="H53" s="36">
        <v>1461396148000</v>
      </c>
    </row>
    <row r="54" spans="1:8" x14ac:dyDescent="0.25">
      <c r="A54" s="4">
        <v>8877689391</v>
      </c>
      <c r="B54" s="4" t="s">
        <v>34</v>
      </c>
      <c r="C54" s="33">
        <v>85.5</v>
      </c>
      <c r="D54" s="34">
        <v>188.49523416817499</v>
      </c>
      <c r="E54" s="35"/>
      <c r="F54" s="34">
        <v>25.590000152587901</v>
      </c>
      <c r="G54" s="35" t="b">
        <v>0</v>
      </c>
      <c r="H54" s="36">
        <v>1461483485000</v>
      </c>
    </row>
    <row r="55" spans="1:8" x14ac:dyDescent="0.25">
      <c r="A55" s="4">
        <v>8877689391</v>
      </c>
      <c r="B55" s="4" t="s">
        <v>35</v>
      </c>
      <c r="C55" s="33">
        <v>85.400001525878906</v>
      </c>
      <c r="D55" s="34">
        <v>188.274775269977</v>
      </c>
      <c r="E55" s="35"/>
      <c r="F55" s="34">
        <v>25.559999465942401</v>
      </c>
      <c r="G55" s="35" t="b">
        <v>0</v>
      </c>
      <c r="H55" s="36">
        <v>1461566416000</v>
      </c>
    </row>
    <row r="56" spans="1:8" x14ac:dyDescent="0.25">
      <c r="A56" s="4">
        <v>8877689391</v>
      </c>
      <c r="B56" s="4" t="s">
        <v>36</v>
      </c>
      <c r="C56" s="33">
        <v>85.099998474121094</v>
      </c>
      <c r="D56" s="34">
        <v>187.61338175544799</v>
      </c>
      <c r="E56" s="35"/>
      <c r="F56" s="34">
        <v>25.4899997711182</v>
      </c>
      <c r="G56" s="35" t="b">
        <v>0</v>
      </c>
      <c r="H56" s="36">
        <v>1461653427000</v>
      </c>
    </row>
    <row r="57" spans="1:8" x14ac:dyDescent="0.25">
      <c r="A57" s="4">
        <v>8877689391</v>
      </c>
      <c r="B57" s="4" t="s">
        <v>37</v>
      </c>
      <c r="C57" s="33">
        <v>85.400001525878906</v>
      </c>
      <c r="D57" s="34">
        <v>188.274775269977</v>
      </c>
      <c r="E57" s="35"/>
      <c r="F57" s="34">
        <v>25.559999465942401</v>
      </c>
      <c r="G57" s="35" t="b">
        <v>0</v>
      </c>
      <c r="H57" s="36">
        <v>1461739865000</v>
      </c>
    </row>
    <row r="58" spans="1:8" x14ac:dyDescent="0.25">
      <c r="A58" s="4">
        <v>8877689391</v>
      </c>
      <c r="B58" s="4" t="s">
        <v>38</v>
      </c>
      <c r="C58" s="33">
        <v>85.099998474121094</v>
      </c>
      <c r="D58" s="34">
        <v>187.61338175544799</v>
      </c>
      <c r="E58" s="35"/>
      <c r="F58" s="34">
        <v>25.4899997711182</v>
      </c>
      <c r="G58" s="35" t="b">
        <v>0</v>
      </c>
      <c r="H58" s="36">
        <v>1461826203000</v>
      </c>
    </row>
    <row r="59" spans="1:8" x14ac:dyDescent="0.25">
      <c r="A59" s="4">
        <v>8877689391</v>
      </c>
      <c r="B59" s="4" t="s">
        <v>39</v>
      </c>
      <c r="C59" s="33">
        <v>84.900001525878906</v>
      </c>
      <c r="D59" s="34">
        <v>187.17246395905201</v>
      </c>
      <c r="E59" s="35"/>
      <c r="F59" s="34">
        <v>25.409999847412099</v>
      </c>
      <c r="G59" s="35" t="b">
        <v>0</v>
      </c>
      <c r="H59" s="36">
        <v>1461912595000</v>
      </c>
    </row>
    <row r="60" spans="1:8" x14ac:dyDescent="0.25">
      <c r="A60" s="4">
        <v>8877689391</v>
      </c>
      <c r="B60" s="4" t="s">
        <v>40</v>
      </c>
      <c r="C60" s="33">
        <v>85.5</v>
      </c>
      <c r="D60" s="34">
        <v>188.49523416817499</v>
      </c>
      <c r="E60" s="35"/>
      <c r="F60" s="34">
        <v>25.590000152587901</v>
      </c>
      <c r="G60" s="35" t="b">
        <v>0</v>
      </c>
      <c r="H60" s="36">
        <v>1462002543000</v>
      </c>
    </row>
    <row r="61" spans="1:8" x14ac:dyDescent="0.25">
      <c r="A61" s="4">
        <v>8877689391</v>
      </c>
      <c r="B61" s="24">
        <v>42374.366539351853</v>
      </c>
      <c r="C61" s="33">
        <v>85.300003051757798</v>
      </c>
      <c r="D61" s="34">
        <v>188.05431637177901</v>
      </c>
      <c r="E61" s="35"/>
      <c r="F61" s="34">
        <v>25.530000686645501</v>
      </c>
      <c r="G61" s="35" t="b">
        <v>0</v>
      </c>
      <c r="H61" s="36">
        <v>1462092469000</v>
      </c>
    </row>
    <row r="62" spans="1:8" x14ac:dyDescent="0.25">
      <c r="A62" s="4">
        <v>8877689391</v>
      </c>
      <c r="B62" s="24">
        <v>42434.284502314818</v>
      </c>
      <c r="C62" s="33">
        <v>84.900001525878906</v>
      </c>
      <c r="D62" s="34">
        <v>187.17246395905201</v>
      </c>
      <c r="E62" s="35"/>
      <c r="F62" s="34">
        <v>25.409999847412099</v>
      </c>
      <c r="G62" s="35" t="b">
        <v>0</v>
      </c>
      <c r="H62" s="36">
        <v>1462258181000</v>
      </c>
    </row>
    <row r="63" spans="1:8" x14ac:dyDescent="0.25">
      <c r="A63" s="4">
        <v>8877689391</v>
      </c>
      <c r="B63" s="24">
        <v>42465.283587962964</v>
      </c>
      <c r="C63" s="33">
        <v>84.400001525878906</v>
      </c>
      <c r="D63" s="34">
        <v>186.07015264812699</v>
      </c>
      <c r="E63" s="35"/>
      <c r="F63" s="34">
        <v>25.2600002288818</v>
      </c>
      <c r="G63" s="35" t="b">
        <v>0</v>
      </c>
      <c r="H63" s="36">
        <v>1462344502000</v>
      </c>
    </row>
    <row r="64" spans="1:8" x14ac:dyDescent="0.25">
      <c r="A64" s="4">
        <v>8877689391</v>
      </c>
      <c r="B64" s="24">
        <v>42526.280266203707</v>
      </c>
      <c r="C64" s="33">
        <v>85</v>
      </c>
      <c r="D64" s="34">
        <v>187.39292285725</v>
      </c>
      <c r="E64" s="35"/>
      <c r="F64" s="34">
        <v>25.440000534057599</v>
      </c>
      <c r="G64" s="35" t="b">
        <v>0</v>
      </c>
      <c r="H64" s="36">
        <v>1462517015000</v>
      </c>
    </row>
    <row r="65" spans="1:8" x14ac:dyDescent="0.25">
      <c r="A65" s="4">
        <v>8877689391</v>
      </c>
      <c r="B65" s="24">
        <v>42587.31658564815</v>
      </c>
      <c r="C65" s="33">
        <v>85.400001525878906</v>
      </c>
      <c r="D65" s="34">
        <v>188.274775269977</v>
      </c>
      <c r="E65" s="35"/>
      <c r="F65" s="34">
        <v>25.559999465942401</v>
      </c>
      <c r="G65" s="35" t="b">
        <v>0</v>
      </c>
      <c r="H65" s="36">
        <v>1462692953000</v>
      </c>
    </row>
    <row r="66" spans="1:8" x14ac:dyDescent="0.25">
      <c r="A66" s="4">
        <v>8877689391</v>
      </c>
      <c r="B66" s="24">
        <v>42618.277592592596</v>
      </c>
      <c r="C66" s="33">
        <v>85.5</v>
      </c>
      <c r="D66" s="34">
        <v>188.49523416817499</v>
      </c>
      <c r="E66" s="35"/>
      <c r="F66" s="34">
        <v>25.610000610351602</v>
      </c>
      <c r="G66" s="35" t="b">
        <v>0</v>
      </c>
      <c r="H66" s="36">
        <v>1462775984000</v>
      </c>
    </row>
    <row r="67" spans="1:8" x14ac:dyDescent="0.25">
      <c r="A67" s="4">
        <v>8877689391</v>
      </c>
      <c r="B67" s="24">
        <v>42679.285960648151</v>
      </c>
      <c r="C67" s="33">
        <v>85.400001525878906</v>
      </c>
      <c r="D67" s="34">
        <v>188.274775269977</v>
      </c>
      <c r="E67" s="35"/>
      <c r="F67" s="34">
        <v>25.559999465942401</v>
      </c>
      <c r="G67" s="35" t="b">
        <v>0</v>
      </c>
      <c r="H67" s="36">
        <v>1462949507000</v>
      </c>
    </row>
    <row r="68" spans="1:8" x14ac:dyDescent="0.25">
      <c r="A68" s="4">
        <v>8877689391</v>
      </c>
      <c r="B68" s="24">
        <v>42709.279780092591</v>
      </c>
      <c r="C68" s="33">
        <v>84</v>
      </c>
      <c r="D68" s="34">
        <v>185.18830023539999</v>
      </c>
      <c r="E68" s="35"/>
      <c r="F68" s="34">
        <v>25.139999389648398</v>
      </c>
      <c r="G68" s="35" t="b">
        <v>0</v>
      </c>
      <c r="H68" s="36">
        <v>1463035373000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79FD-70F3-4234-82D8-E8903AA68EEB}">
  <dimension ref="A1:F19"/>
  <sheetViews>
    <sheetView showGridLines="0" zoomScale="90" zoomScaleNormal="90" workbookViewId="0">
      <selection activeCell="P16" sqref="P16"/>
    </sheetView>
  </sheetViews>
  <sheetFormatPr defaultRowHeight="15" x14ac:dyDescent="0.25"/>
  <cols>
    <col min="1" max="1" width="14.5703125" style="1" customWidth="1"/>
    <col min="2" max="2" width="21.28515625" bestFit="1" customWidth="1"/>
    <col min="3" max="3" width="14.7109375" bestFit="1" customWidth="1"/>
    <col min="4" max="4" width="13" customWidth="1"/>
    <col min="5" max="5" width="14.28515625" customWidth="1"/>
    <col min="6" max="6" width="18.85546875" customWidth="1"/>
    <col min="12" max="12" width="13.28515625" customWidth="1"/>
    <col min="13" max="13" width="16.28515625" customWidth="1"/>
    <col min="14" max="14" width="15.5703125" customWidth="1"/>
  </cols>
  <sheetData>
    <row r="1" spans="1:6" ht="47.25" customHeight="1" x14ac:dyDescent="0.25">
      <c r="A1" s="26" t="s">
        <v>45</v>
      </c>
      <c r="B1" s="27" t="s">
        <v>41</v>
      </c>
      <c r="C1" s="27" t="s">
        <v>42</v>
      </c>
      <c r="D1" s="27" t="s">
        <v>43</v>
      </c>
      <c r="E1" s="27" t="s">
        <v>44</v>
      </c>
    </row>
    <row r="2" spans="1:6" x14ac:dyDescent="0.25">
      <c r="A2" s="25">
        <v>1503960366</v>
      </c>
      <c r="B2" s="23">
        <v>22.649999618530298</v>
      </c>
      <c r="C2" s="23">
        <v>52.599998474121101</v>
      </c>
      <c r="D2" s="22" t="str">
        <f>IF(B2 &lt; 25, "Healthy", IF( B2 &lt; 30, "Overweight", "Obesity"))</f>
        <v>Healthy</v>
      </c>
      <c r="E2" s="22" t="str">
        <f>IF(D2 = "Obesity", "Yes", IF(D2 = "Overweight", "Yes", "No"))</f>
        <v>No</v>
      </c>
    </row>
    <row r="3" spans="1:6" x14ac:dyDescent="0.25">
      <c r="A3" s="10">
        <v>1927972279</v>
      </c>
      <c r="B3" s="8">
        <v>47.540000915527301</v>
      </c>
      <c r="C3" s="8">
        <v>133.5</v>
      </c>
      <c r="D3" s="7" t="str">
        <f t="shared" ref="D3:D9" si="0">IF(B3 &lt; 25, "Healthy", IF( B3 &lt; 30, "Overweight", "Obesity"))</f>
        <v>Obesity</v>
      </c>
      <c r="E3" s="7" t="str">
        <f t="shared" ref="E3:E9" si="1">IF(D3 = "Obesity", "Yes", IF(D3 = "Overweight", "Yes", "No"))</f>
        <v>Yes</v>
      </c>
    </row>
    <row r="4" spans="1:6" x14ac:dyDescent="0.25">
      <c r="A4" s="25">
        <v>2873212765</v>
      </c>
      <c r="B4" s="23">
        <v>21.570000648498549</v>
      </c>
      <c r="C4" s="23">
        <v>57</v>
      </c>
      <c r="D4" s="22" t="str">
        <f t="shared" si="0"/>
        <v>Healthy</v>
      </c>
      <c r="E4" s="22" t="str">
        <f t="shared" si="1"/>
        <v>No</v>
      </c>
    </row>
    <row r="5" spans="1:6" x14ac:dyDescent="0.25">
      <c r="A5" s="10">
        <v>4319703577</v>
      </c>
      <c r="B5" s="8">
        <v>27.414999961853049</v>
      </c>
      <c r="C5" s="8">
        <v>72.350002288818359</v>
      </c>
      <c r="D5" s="7" t="str">
        <f t="shared" si="0"/>
        <v>Overweight</v>
      </c>
      <c r="E5" s="7" t="str">
        <f t="shared" si="1"/>
        <v>Yes</v>
      </c>
    </row>
    <row r="6" spans="1:6" x14ac:dyDescent="0.25">
      <c r="A6" s="25">
        <v>4558609924</v>
      </c>
      <c r="B6" s="23">
        <v>27.213999938964843</v>
      </c>
      <c r="C6" s="23">
        <v>69.639999389648438</v>
      </c>
      <c r="D6" s="22" t="str">
        <f t="shared" si="0"/>
        <v>Overweight</v>
      </c>
      <c r="E6" s="22" t="str">
        <f t="shared" si="1"/>
        <v>Yes</v>
      </c>
    </row>
    <row r="7" spans="1:6" x14ac:dyDescent="0.25">
      <c r="A7" s="10">
        <v>5577150313</v>
      </c>
      <c r="B7" s="8">
        <v>28</v>
      </c>
      <c r="C7" s="8">
        <v>90.699996948242202</v>
      </c>
      <c r="D7" s="7" t="str">
        <f t="shared" si="0"/>
        <v>Overweight</v>
      </c>
      <c r="E7" s="7" t="str">
        <f t="shared" si="1"/>
        <v>Yes</v>
      </c>
    </row>
    <row r="8" spans="1:6" x14ac:dyDescent="0.25">
      <c r="A8" s="25">
        <v>6962181067</v>
      </c>
      <c r="B8" s="23">
        <v>24.027999750773112</v>
      </c>
      <c r="C8" s="23">
        <v>61.553333791097003</v>
      </c>
      <c r="D8" s="22" t="str">
        <f t="shared" si="0"/>
        <v>Healthy</v>
      </c>
      <c r="E8" s="22" t="str">
        <f t="shared" si="1"/>
        <v>No</v>
      </c>
    </row>
    <row r="9" spans="1:6" x14ac:dyDescent="0.25">
      <c r="A9" s="10">
        <v>8877689391</v>
      </c>
      <c r="B9" s="8">
        <v>25.487083355585739</v>
      </c>
      <c r="C9" s="8">
        <v>85.145834287007645</v>
      </c>
      <c r="D9" s="7" t="str">
        <f t="shared" si="0"/>
        <v>Overweight</v>
      </c>
      <c r="E9" s="7" t="str">
        <f t="shared" si="1"/>
        <v>Yes</v>
      </c>
    </row>
    <row r="12" spans="1:6" ht="30" x14ac:dyDescent="0.25">
      <c r="A12" s="28" t="s">
        <v>45</v>
      </c>
      <c r="B12" s="29" t="s">
        <v>46</v>
      </c>
      <c r="C12" s="30" t="s">
        <v>44</v>
      </c>
      <c r="E12" s="31" t="s">
        <v>43</v>
      </c>
      <c r="F12" s="32" t="s">
        <v>51</v>
      </c>
    </row>
    <row r="13" spans="1:6" x14ac:dyDescent="0.25">
      <c r="A13" s="13">
        <v>2022484408</v>
      </c>
      <c r="B13" s="7">
        <v>203</v>
      </c>
      <c r="C13" s="14" t="str">
        <f t="shared" ref="C13:C19" si="2">IF(B13 &gt; 185, "Yes", "No")</f>
        <v>Yes</v>
      </c>
      <c r="E13" s="4" t="s">
        <v>48</v>
      </c>
      <c r="F13" s="4">
        <v>22.74933333926732</v>
      </c>
    </row>
    <row r="14" spans="1:6" x14ac:dyDescent="0.25">
      <c r="A14" s="13">
        <v>2026352035</v>
      </c>
      <c r="B14" s="7">
        <v>125</v>
      </c>
      <c r="C14" s="14" t="str">
        <f t="shared" si="2"/>
        <v>No</v>
      </c>
      <c r="E14" s="6" t="s">
        <v>49</v>
      </c>
      <c r="F14" s="6">
        <v>47.540000915527301</v>
      </c>
    </row>
    <row r="15" spans="1:6" x14ac:dyDescent="0.25">
      <c r="A15" s="13">
        <v>2347167796</v>
      </c>
      <c r="B15" s="7">
        <v>195</v>
      </c>
      <c r="C15" s="14" t="str">
        <f t="shared" si="2"/>
        <v>Yes</v>
      </c>
      <c r="E15" s="4" t="s">
        <v>50</v>
      </c>
      <c r="F15" s="4">
        <v>27.029020814100907</v>
      </c>
    </row>
    <row r="16" spans="1:6" x14ac:dyDescent="0.25">
      <c r="A16" s="13">
        <v>4020332650</v>
      </c>
      <c r="B16" s="7">
        <v>191</v>
      </c>
      <c r="C16" s="14" t="str">
        <f t="shared" si="2"/>
        <v>Yes</v>
      </c>
    </row>
    <row r="17" spans="1:3" x14ac:dyDescent="0.25">
      <c r="A17" s="13">
        <v>4388161847</v>
      </c>
      <c r="B17" s="7">
        <v>180</v>
      </c>
      <c r="C17" s="14" t="str">
        <f t="shared" si="2"/>
        <v>No</v>
      </c>
    </row>
    <row r="18" spans="1:3" x14ac:dyDescent="0.25">
      <c r="A18" s="13">
        <v>4558609924</v>
      </c>
      <c r="B18" s="7">
        <v>199</v>
      </c>
      <c r="C18" s="14" t="str">
        <f t="shared" si="2"/>
        <v>Yes</v>
      </c>
    </row>
    <row r="19" spans="1:3" x14ac:dyDescent="0.25">
      <c r="A19" s="18">
        <v>5553957443</v>
      </c>
      <c r="B19" s="20">
        <v>106</v>
      </c>
      <c r="C19" s="21" t="str">
        <f t="shared" si="2"/>
        <v>No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8A5B-BBAA-4C38-9AC8-617A4272BE48}">
  <dimension ref="B1:L15"/>
  <sheetViews>
    <sheetView showGridLines="0" topLeftCell="B1" zoomScale="90" zoomScaleNormal="90" workbookViewId="0">
      <selection activeCell="K19" sqref="K19"/>
    </sheetView>
  </sheetViews>
  <sheetFormatPr defaultRowHeight="15" x14ac:dyDescent="0.25"/>
  <cols>
    <col min="2" max="2" width="13.140625" bestFit="1" customWidth="1"/>
    <col min="3" max="3" width="16.7109375" customWidth="1"/>
    <col min="4" max="4" width="21.85546875" customWidth="1"/>
    <col min="5" max="5" width="18.140625" customWidth="1"/>
    <col min="6" max="6" width="20.28515625" customWidth="1"/>
    <col min="7" max="7" width="20.7109375" bestFit="1" customWidth="1"/>
    <col min="8" max="8" width="21.42578125" customWidth="1"/>
    <col min="9" max="9" width="14.85546875" customWidth="1"/>
    <col min="10" max="10" width="13.5703125" customWidth="1"/>
    <col min="11" max="11" width="18.85546875" customWidth="1"/>
    <col min="12" max="12" width="15" customWidth="1"/>
  </cols>
  <sheetData>
    <row r="1" spans="2:12" ht="27" customHeight="1" x14ac:dyDescent="0.25">
      <c r="B1" s="15" t="s">
        <v>45</v>
      </c>
      <c r="C1" s="16" t="s">
        <v>41</v>
      </c>
      <c r="D1" s="16" t="s">
        <v>42</v>
      </c>
      <c r="E1" s="16" t="s">
        <v>43</v>
      </c>
      <c r="F1" s="17" t="s">
        <v>44</v>
      </c>
      <c r="G1" s="16" t="s">
        <v>46</v>
      </c>
      <c r="H1" s="16" t="s">
        <v>47</v>
      </c>
      <c r="K1" s="26" t="s">
        <v>45</v>
      </c>
      <c r="L1" s="27" t="s">
        <v>44</v>
      </c>
    </row>
    <row r="2" spans="2:12" x14ac:dyDescent="0.25">
      <c r="B2" s="13">
        <v>1503960366</v>
      </c>
      <c r="C2" s="8">
        <v>22.649999618530298</v>
      </c>
      <c r="D2" s="8">
        <v>52.599998474121101</v>
      </c>
      <c r="E2" s="7" t="str">
        <f>IF(C2 &lt; 25, "Healthy", IF( C2 &lt; 30, "Overweight", "Obesity"))</f>
        <v>Healthy</v>
      </c>
      <c r="F2" s="7" t="str">
        <f>IF(E2 = "Obesity", "Yes", IF(E2 = "Overweight", "Yes", "No"))</f>
        <v>No</v>
      </c>
      <c r="G2" s="7" t="e">
        <f>_xlfn.XLOOKUP(B2, '2 Tables'!$A$13:$A$19, '2 Tables'!$B$13:$B$19)</f>
        <v>#N/A</v>
      </c>
      <c r="H2" s="7" t="e">
        <f>_xlfn.XLOOKUP(B2, '2 Tables'!$A$13:$A$19, '2 Tables'!$C$13:$C$19)</f>
        <v>#N/A</v>
      </c>
      <c r="K2" s="25">
        <v>1503960366</v>
      </c>
      <c r="L2" s="22" t="s">
        <v>52</v>
      </c>
    </row>
    <row r="3" spans="2:12" x14ac:dyDescent="0.25">
      <c r="B3" s="13">
        <v>1927972279</v>
      </c>
      <c r="C3" s="8">
        <v>47.540000915527301</v>
      </c>
      <c r="D3" s="8">
        <v>133.5</v>
      </c>
      <c r="E3" s="7" t="str">
        <f t="shared" ref="E3:E9" si="0">IF(C3 &lt; 25, "Healthy", IF( C3 &lt; 30, "Overweight", "Obesity"))</f>
        <v>Obesity</v>
      </c>
      <c r="F3" s="7" t="str">
        <f t="shared" ref="F3:F9" si="1">IF(E3 = "Obesity", "Yes", IF(E3 = "Overweight", "Yes", "No"))</f>
        <v>Yes</v>
      </c>
      <c r="G3" s="7" t="e">
        <f>_xlfn.XLOOKUP(B3, '2 Tables'!$A$13:$A$19, '2 Tables'!$B$13:$B$19)</f>
        <v>#N/A</v>
      </c>
      <c r="H3" s="7" t="e">
        <f>_xlfn.XLOOKUP(B3, '2 Tables'!$A$13:$A$19, '2 Tables'!$C$13:$C$19)</f>
        <v>#N/A</v>
      </c>
      <c r="K3" s="10">
        <v>1927972279</v>
      </c>
      <c r="L3" s="7" t="s">
        <v>53</v>
      </c>
    </row>
    <row r="4" spans="2:12" x14ac:dyDescent="0.25">
      <c r="B4" s="13">
        <v>2873212765</v>
      </c>
      <c r="C4" s="8">
        <v>21.570000648498549</v>
      </c>
      <c r="D4" s="8">
        <v>57</v>
      </c>
      <c r="E4" s="7" t="str">
        <f t="shared" si="0"/>
        <v>Healthy</v>
      </c>
      <c r="F4" s="7" t="str">
        <f t="shared" si="1"/>
        <v>No</v>
      </c>
      <c r="G4" s="7" t="e">
        <f>_xlfn.XLOOKUP(B4, '2 Tables'!$A$13:$A$19, '2 Tables'!$B$13:$B$19)</f>
        <v>#N/A</v>
      </c>
      <c r="H4" s="7" t="e">
        <f>_xlfn.XLOOKUP(B4, '2 Tables'!$A$13:$A$19, '2 Tables'!$C$13:$C$19)</f>
        <v>#N/A</v>
      </c>
      <c r="K4" s="25">
        <v>2873212765</v>
      </c>
      <c r="L4" s="22" t="s">
        <v>52</v>
      </c>
    </row>
    <row r="5" spans="2:12" x14ac:dyDescent="0.25">
      <c r="B5" s="13">
        <v>4319703577</v>
      </c>
      <c r="C5" s="8">
        <v>27.414999961853049</v>
      </c>
      <c r="D5" s="8">
        <v>72.350002288818359</v>
      </c>
      <c r="E5" s="7" t="str">
        <f t="shared" si="0"/>
        <v>Overweight</v>
      </c>
      <c r="F5" s="7" t="str">
        <f t="shared" si="1"/>
        <v>Yes</v>
      </c>
      <c r="G5" s="7" t="e">
        <f>_xlfn.XLOOKUP(B5, '2 Tables'!$A$13:$A$19, '2 Tables'!$B$13:$B$19)</f>
        <v>#N/A</v>
      </c>
      <c r="H5" s="7" t="e">
        <f>_xlfn.XLOOKUP(B5, '2 Tables'!$A$13:$A$19, '2 Tables'!$C$13:$C$19)</f>
        <v>#N/A</v>
      </c>
      <c r="K5" s="10">
        <v>4319703577</v>
      </c>
      <c r="L5" s="7" t="s">
        <v>53</v>
      </c>
    </row>
    <row r="6" spans="2:12" x14ac:dyDescent="0.25">
      <c r="B6" s="13">
        <v>4558609924</v>
      </c>
      <c r="C6" s="8">
        <v>27.213999938964843</v>
      </c>
      <c r="D6" s="8">
        <v>69.639999389648438</v>
      </c>
      <c r="E6" s="7" t="str">
        <f t="shared" si="0"/>
        <v>Overweight</v>
      </c>
      <c r="F6" s="7" t="str">
        <f t="shared" si="1"/>
        <v>Yes</v>
      </c>
      <c r="G6" s="7">
        <f>_xlfn.XLOOKUP(B6, '2 Tables'!$A$13:$A$19, '2 Tables'!$B$13:$B$19)</f>
        <v>199</v>
      </c>
      <c r="H6" s="7" t="str">
        <f>_xlfn.XLOOKUP(B6, '2 Tables'!$A$13:$A$19, '2 Tables'!$C$13:$C$19)</f>
        <v>Yes</v>
      </c>
      <c r="K6" s="25">
        <v>4558609924</v>
      </c>
      <c r="L6" s="22" t="s">
        <v>53</v>
      </c>
    </row>
    <row r="7" spans="2:12" x14ac:dyDescent="0.25">
      <c r="B7" s="13">
        <v>5577150313</v>
      </c>
      <c r="C7" s="8">
        <v>28</v>
      </c>
      <c r="D7" s="8">
        <v>90.699996948242202</v>
      </c>
      <c r="E7" s="7" t="str">
        <f t="shared" si="0"/>
        <v>Overweight</v>
      </c>
      <c r="F7" s="7" t="str">
        <f t="shared" si="1"/>
        <v>Yes</v>
      </c>
      <c r="G7" s="7" t="e">
        <f>_xlfn.XLOOKUP(B7, '2 Tables'!$A$13:$A$19, '2 Tables'!$B$13:$B$19)</f>
        <v>#N/A</v>
      </c>
      <c r="H7" s="7" t="e">
        <f>_xlfn.XLOOKUP(B7, '2 Tables'!$A$13:$A$19, '2 Tables'!$C$13:$C$19)</f>
        <v>#N/A</v>
      </c>
      <c r="K7" s="10">
        <v>5577150313</v>
      </c>
      <c r="L7" s="7" t="s">
        <v>53</v>
      </c>
    </row>
    <row r="8" spans="2:12" x14ac:dyDescent="0.25">
      <c r="B8" s="13">
        <v>6962181067</v>
      </c>
      <c r="C8" s="8">
        <v>24.027999750773112</v>
      </c>
      <c r="D8" s="8">
        <v>61.553333791097003</v>
      </c>
      <c r="E8" s="7" t="str">
        <f t="shared" si="0"/>
        <v>Healthy</v>
      </c>
      <c r="F8" s="7" t="str">
        <f t="shared" si="1"/>
        <v>No</v>
      </c>
      <c r="G8" s="7" t="e">
        <f>_xlfn.XLOOKUP(B8, '2 Tables'!$A$13:$A$19, '2 Tables'!$B$13:$B$19)</f>
        <v>#N/A</v>
      </c>
      <c r="H8" s="7" t="e">
        <f>_xlfn.XLOOKUP(B8, '2 Tables'!$A$13:$A$19, '2 Tables'!$C$13:$C$19)</f>
        <v>#N/A</v>
      </c>
      <c r="K8" s="25">
        <v>6962181067</v>
      </c>
      <c r="L8" s="22" t="s">
        <v>52</v>
      </c>
    </row>
    <row r="9" spans="2:12" x14ac:dyDescent="0.25">
      <c r="B9" s="18">
        <v>8877689391</v>
      </c>
      <c r="C9" s="19">
        <v>25.487083355585739</v>
      </c>
      <c r="D9" s="19">
        <v>85.145834287007645</v>
      </c>
      <c r="E9" s="20" t="str">
        <f t="shared" si="0"/>
        <v>Overweight</v>
      </c>
      <c r="F9" s="7" t="str">
        <f t="shared" si="1"/>
        <v>Yes</v>
      </c>
      <c r="G9" s="7" t="e">
        <f>_xlfn.XLOOKUP(B9, '2 Tables'!$A$13:$A$19, '2 Tables'!$B$13:$B$19)</f>
        <v>#N/A</v>
      </c>
      <c r="H9" s="7" t="e">
        <f>_xlfn.XLOOKUP(B9, '2 Tables'!$A$13:$A$19, '2 Tables'!$C$13:$C$19)</f>
        <v>#N/A</v>
      </c>
      <c r="K9" s="10">
        <v>8877689391</v>
      </c>
      <c r="L9" s="7" t="s">
        <v>53</v>
      </c>
    </row>
    <row r="10" spans="2:12" x14ac:dyDescent="0.25">
      <c r="K10" s="22">
        <v>2022484408</v>
      </c>
      <c r="L10" s="22" t="s">
        <v>53</v>
      </c>
    </row>
    <row r="11" spans="2:12" x14ac:dyDescent="0.25">
      <c r="K11" s="7">
        <v>2026352035</v>
      </c>
      <c r="L11" s="7" t="s">
        <v>52</v>
      </c>
    </row>
    <row r="12" spans="2:12" x14ac:dyDescent="0.25">
      <c r="K12" s="22">
        <v>2347167796</v>
      </c>
      <c r="L12" s="22" t="s">
        <v>53</v>
      </c>
    </row>
    <row r="13" spans="2:12" x14ac:dyDescent="0.25">
      <c r="K13" s="7">
        <v>4020332650</v>
      </c>
      <c r="L13" s="7" t="s">
        <v>53</v>
      </c>
    </row>
    <row r="14" spans="2:12" x14ac:dyDescent="0.25">
      <c r="K14" s="22">
        <v>4388161847</v>
      </c>
      <c r="L14" s="22" t="s">
        <v>52</v>
      </c>
    </row>
    <row r="15" spans="2:12" x14ac:dyDescent="0.25">
      <c r="K15" s="22">
        <v>5553957443</v>
      </c>
      <c r="L15" s="22" t="s">
        <v>52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weightLogInfo_merged</vt:lpstr>
      <vt:lpstr>2 Tables</vt:lpstr>
      <vt:lpstr>Merge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Mohit Singla</cp:lastModifiedBy>
  <dcterms:created xsi:type="dcterms:W3CDTF">2024-05-29T08:41:31Z</dcterms:created>
  <dcterms:modified xsi:type="dcterms:W3CDTF">2024-05-29T17:50:08Z</dcterms:modified>
</cp:coreProperties>
</file>