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in stuff\school-job\skaitmeninis intelektas\3uzduotis\"/>
    </mc:Choice>
  </mc:AlternateContent>
  <xr:revisionPtr revIDLastSave="0" documentId="13_ncr:1_{332CC9E0-208F-4A6E-A333-7D6ABFA55FFC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K12" i="1" l="1"/>
  <c r="AC8" i="1"/>
  <c r="AA9" i="1"/>
  <c r="BW25" i="1"/>
  <c r="CI36" i="1"/>
  <c r="AA10" i="1"/>
  <c r="AB10" i="1" s="1"/>
  <c r="AC10" i="1" s="1"/>
  <c r="CI10" i="1" l="1"/>
  <c r="F38" i="1"/>
  <c r="CK39" i="1" l="1"/>
  <c r="CJ39" i="1"/>
  <c r="CI39" i="1"/>
  <c r="F39" i="1"/>
  <c r="M8" i="1" s="1"/>
  <c r="E39" i="1"/>
  <c r="D39" i="1"/>
  <c r="C39" i="1"/>
  <c r="CK38" i="1"/>
  <c r="CJ38" i="1"/>
  <c r="CI38" i="1"/>
  <c r="E38" i="1"/>
  <c r="L12" i="1" s="1"/>
  <c r="D38" i="1"/>
  <c r="C38" i="1"/>
  <c r="CK37" i="1"/>
  <c r="CJ37" i="1"/>
  <c r="CI37" i="1"/>
  <c r="CK36" i="1"/>
  <c r="CJ36" i="1"/>
  <c r="CK35" i="1"/>
  <c r="CJ35" i="1"/>
  <c r="CI35" i="1"/>
  <c r="CK34" i="1"/>
  <c r="CJ34" i="1"/>
  <c r="CI34" i="1"/>
  <c r="CK33" i="1"/>
  <c r="CJ33" i="1"/>
  <c r="CI33" i="1"/>
  <c r="CK32" i="1"/>
  <c r="CJ32" i="1"/>
  <c r="CI32" i="1"/>
  <c r="CK31" i="1"/>
  <c r="CJ31" i="1"/>
  <c r="CI31" i="1"/>
  <c r="CK30" i="1"/>
  <c r="CJ30" i="1"/>
  <c r="CI30" i="1"/>
  <c r="CK29" i="1"/>
  <c r="CJ29" i="1"/>
  <c r="CI29" i="1"/>
  <c r="CK28" i="1"/>
  <c r="CJ28" i="1"/>
  <c r="CI28" i="1"/>
  <c r="CK27" i="1"/>
  <c r="CJ27" i="1"/>
  <c r="CI27" i="1"/>
  <c r="CK26" i="1"/>
  <c r="CJ26" i="1"/>
  <c r="CI26" i="1"/>
  <c r="CK25" i="1"/>
  <c r="CJ25" i="1"/>
  <c r="CI25" i="1"/>
  <c r="CK24" i="1"/>
  <c r="CJ24" i="1"/>
  <c r="CI24" i="1"/>
  <c r="CK23" i="1"/>
  <c r="CJ23" i="1"/>
  <c r="CI23" i="1"/>
  <c r="CK22" i="1"/>
  <c r="CJ22" i="1"/>
  <c r="CI22" i="1"/>
  <c r="CK21" i="1"/>
  <c r="CJ21" i="1"/>
  <c r="CI21" i="1"/>
  <c r="CK20" i="1"/>
  <c r="CJ20" i="1"/>
  <c r="CI20" i="1"/>
  <c r="CK19" i="1"/>
  <c r="CJ19" i="1"/>
  <c r="CI19" i="1"/>
  <c r="CK18" i="1"/>
  <c r="CJ18" i="1"/>
  <c r="CI18" i="1"/>
  <c r="CK17" i="1"/>
  <c r="CJ17" i="1"/>
  <c r="CI17" i="1"/>
  <c r="CK16" i="1"/>
  <c r="CJ16" i="1"/>
  <c r="CI16" i="1"/>
  <c r="CK15" i="1"/>
  <c r="CJ15" i="1"/>
  <c r="CI15" i="1"/>
  <c r="CK14" i="1"/>
  <c r="CJ14" i="1"/>
  <c r="CI14" i="1"/>
  <c r="CK13" i="1"/>
  <c r="CJ13" i="1"/>
  <c r="CI13" i="1"/>
  <c r="CK12" i="1"/>
  <c r="CJ12" i="1"/>
  <c r="CI12" i="1"/>
  <c r="CK11" i="1"/>
  <c r="CJ11" i="1"/>
  <c r="CI11" i="1"/>
  <c r="CK10" i="1"/>
  <c r="CJ10" i="1"/>
  <c r="CI41" i="1" l="1"/>
  <c r="J8" i="1"/>
  <c r="M9" i="1"/>
  <c r="CJ41" i="1"/>
  <c r="CK41" i="1"/>
  <c r="K9" i="1"/>
  <c r="L26" i="1"/>
  <c r="L8" i="1"/>
  <c r="J26" i="1"/>
  <c r="J12" i="1"/>
  <c r="J19" i="1"/>
  <c r="K8" i="1"/>
  <c r="M27" i="1"/>
  <c r="M36" i="1"/>
  <c r="M10" i="1"/>
  <c r="M31" i="1"/>
  <c r="M17" i="1"/>
  <c r="M18" i="1"/>
  <c r="M29" i="1"/>
  <c r="M16" i="1"/>
  <c r="M34" i="1"/>
  <c r="M13" i="1"/>
  <c r="M26" i="1"/>
  <c r="M19" i="1"/>
  <c r="M35" i="1"/>
  <c r="M15" i="1"/>
  <c r="M23" i="1"/>
  <c r="M14" i="1"/>
  <c r="M12" i="1"/>
  <c r="M22" i="1"/>
  <c r="M33" i="1"/>
  <c r="M24" i="1"/>
  <c r="M11" i="1"/>
  <c r="M21" i="1"/>
  <c r="K26" i="1"/>
  <c r="K21" i="1"/>
  <c r="K31" i="1"/>
  <c r="K24" i="1"/>
  <c r="K33" i="1"/>
  <c r="K36" i="1"/>
  <c r="K23" i="1"/>
  <c r="K13" i="1"/>
  <c r="K29" i="1"/>
  <c r="K19" i="1"/>
  <c r="K16" i="1"/>
  <c r="K18" i="1"/>
  <c r="K14" i="1"/>
  <c r="K12" i="1"/>
  <c r="K11" i="1"/>
  <c r="J16" i="1"/>
  <c r="J28" i="1"/>
  <c r="J11" i="1"/>
  <c r="J14" i="1"/>
  <c r="J36" i="1"/>
  <c r="J9" i="1"/>
  <c r="J21" i="1"/>
  <c r="J31" i="1"/>
  <c r="L34" i="1"/>
  <c r="L22" i="1"/>
  <c r="L10" i="1"/>
  <c r="L16" i="1"/>
  <c r="L27" i="1"/>
  <c r="L15" i="1"/>
  <c r="L32" i="1"/>
  <c r="L20" i="1"/>
  <c r="L18" i="1"/>
  <c r="L9" i="1"/>
  <c r="L37" i="1"/>
  <c r="L25" i="1"/>
  <c r="L13" i="1"/>
  <c r="L30" i="1"/>
  <c r="L11" i="1"/>
  <c r="L35" i="1"/>
  <c r="L23" i="1"/>
  <c r="L28" i="1"/>
  <c r="L33" i="1"/>
  <c r="L21" i="1"/>
  <c r="L31" i="1"/>
  <c r="L36" i="1"/>
  <c r="L14" i="1"/>
  <c r="L29" i="1"/>
  <c r="L24" i="1"/>
  <c r="L17" i="1"/>
  <c r="L19" i="1"/>
  <c r="J33" i="1"/>
  <c r="J23" i="1"/>
  <c r="K28" i="1"/>
  <c r="J35" i="1"/>
  <c r="J18" i="1"/>
  <c r="J30" i="1"/>
  <c r="K35" i="1"/>
  <c r="J25" i="1"/>
  <c r="M28" i="1"/>
  <c r="K30" i="1"/>
  <c r="J37" i="1"/>
  <c r="J13" i="1"/>
  <c r="K25" i="1"/>
  <c r="J32" i="1"/>
  <c r="K37" i="1"/>
  <c r="J15" i="1"/>
  <c r="K20" i="1"/>
  <c r="J27" i="1"/>
  <c r="M30" i="1"/>
  <c r="K32" i="1"/>
  <c r="J20" i="1"/>
  <c r="J10" i="1"/>
  <c r="K15" i="1"/>
  <c r="J22" i="1"/>
  <c r="M25" i="1"/>
  <c r="K27" i="1"/>
  <c r="J34" i="1"/>
  <c r="M37" i="1"/>
  <c r="K10" i="1"/>
  <c r="J17" i="1"/>
  <c r="M20" i="1"/>
  <c r="K22" i="1"/>
  <c r="J29" i="1"/>
  <c r="M32" i="1"/>
  <c r="K34" i="1"/>
  <c r="K17" i="1"/>
  <c r="J24" i="1"/>
  <c r="AZ11" i="1" l="1"/>
  <c r="BA11" i="1" s="1"/>
  <c r="BB11" i="1" s="1"/>
  <c r="AP11" i="1"/>
  <c r="AQ11" i="1" s="1"/>
  <c r="AR11" i="1" s="1"/>
  <c r="AF11" i="1"/>
  <c r="AG11" i="1" s="1"/>
  <c r="AH11" i="1" s="1"/>
  <c r="AU11" i="1"/>
  <c r="AV11" i="1" s="1"/>
  <c r="AW11" i="1" s="1"/>
  <c r="AK11" i="1"/>
  <c r="AL11" i="1" s="1"/>
  <c r="AM11" i="1" s="1"/>
  <c r="AA11" i="1"/>
  <c r="AB11" i="1" s="1"/>
  <c r="AC11" i="1" s="1"/>
  <c r="AZ34" i="1"/>
  <c r="BA34" i="1" s="1"/>
  <c r="BB34" i="1" s="1"/>
  <c r="AP34" i="1"/>
  <c r="AQ34" i="1" s="1"/>
  <c r="AR34" i="1" s="1"/>
  <c r="AF34" i="1"/>
  <c r="AG34" i="1" s="1"/>
  <c r="AH34" i="1" s="1"/>
  <c r="AU34" i="1"/>
  <c r="AV34" i="1" s="1"/>
  <c r="AW34" i="1" s="1"/>
  <c r="AK34" i="1"/>
  <c r="AL34" i="1" s="1"/>
  <c r="AM34" i="1" s="1"/>
  <c r="AA34" i="1"/>
  <c r="AB34" i="1" s="1"/>
  <c r="AC34" i="1" s="1"/>
  <c r="AU28" i="1"/>
  <c r="AV28" i="1" s="1"/>
  <c r="AW28" i="1" s="1"/>
  <c r="AK28" i="1"/>
  <c r="AL28" i="1" s="1"/>
  <c r="AM28" i="1" s="1"/>
  <c r="AA28" i="1"/>
  <c r="AB28" i="1" s="1"/>
  <c r="AC28" i="1" s="1"/>
  <c r="AZ28" i="1"/>
  <c r="BA28" i="1" s="1"/>
  <c r="BB28" i="1" s="1"/>
  <c r="AP28" i="1"/>
  <c r="AQ28" i="1" s="1"/>
  <c r="AR28" i="1" s="1"/>
  <c r="AF28" i="1"/>
  <c r="AG28" i="1" s="1"/>
  <c r="AH28" i="1" s="1"/>
  <c r="AU14" i="1"/>
  <c r="AV14" i="1" s="1"/>
  <c r="AW14" i="1" s="1"/>
  <c r="AA14" i="1"/>
  <c r="AB14" i="1" s="1"/>
  <c r="AC14" i="1" s="1"/>
  <c r="AZ14" i="1"/>
  <c r="BA14" i="1" s="1"/>
  <c r="BB14" i="1" s="1"/>
  <c r="AP14" i="1"/>
  <c r="AQ14" i="1" s="1"/>
  <c r="AR14" i="1" s="1"/>
  <c r="AK14" i="1"/>
  <c r="AL14" i="1" s="1"/>
  <c r="AM14" i="1" s="1"/>
  <c r="AF14" i="1"/>
  <c r="AG14" i="1" s="1"/>
  <c r="AH14" i="1" s="1"/>
  <c r="AU16" i="1"/>
  <c r="AV16" i="1" s="1"/>
  <c r="AW16" i="1" s="1"/>
  <c r="AK16" i="1"/>
  <c r="AL16" i="1" s="1"/>
  <c r="AM16" i="1" s="1"/>
  <c r="AA16" i="1"/>
  <c r="AB16" i="1" s="1"/>
  <c r="AC16" i="1" s="1"/>
  <c r="AZ16" i="1"/>
  <c r="BA16" i="1" s="1"/>
  <c r="BB16" i="1" s="1"/>
  <c r="AP16" i="1"/>
  <c r="AQ16" i="1" s="1"/>
  <c r="AR16" i="1" s="1"/>
  <c r="AF16" i="1"/>
  <c r="AG16" i="1" s="1"/>
  <c r="AH16" i="1" s="1"/>
  <c r="AA24" i="1"/>
  <c r="AB24" i="1" s="1"/>
  <c r="AC24" i="1" s="1"/>
  <c r="AZ24" i="1"/>
  <c r="BA24" i="1" s="1"/>
  <c r="BB24" i="1" s="1"/>
  <c r="AP24" i="1"/>
  <c r="AQ24" i="1" s="1"/>
  <c r="AR24" i="1" s="1"/>
  <c r="AF24" i="1"/>
  <c r="AG24" i="1" s="1"/>
  <c r="AH24" i="1" s="1"/>
  <c r="AU24" i="1"/>
  <c r="AV24" i="1" s="1"/>
  <c r="AW24" i="1" s="1"/>
  <c r="AK24" i="1"/>
  <c r="AL24" i="1" s="1"/>
  <c r="AM24" i="1" s="1"/>
  <c r="AZ23" i="1"/>
  <c r="BA23" i="1" s="1"/>
  <c r="BB23" i="1" s="1"/>
  <c r="AP23" i="1"/>
  <c r="AQ23" i="1" s="1"/>
  <c r="AR23" i="1" s="1"/>
  <c r="AF23" i="1"/>
  <c r="AG23" i="1" s="1"/>
  <c r="AH23" i="1" s="1"/>
  <c r="AA23" i="1"/>
  <c r="AB23" i="1" s="1"/>
  <c r="AC23" i="1" s="1"/>
  <c r="AU23" i="1"/>
  <c r="AV23" i="1" s="1"/>
  <c r="AW23" i="1" s="1"/>
  <c r="AK23" i="1"/>
  <c r="AL23" i="1" s="1"/>
  <c r="AM23" i="1" s="1"/>
  <c r="AU18" i="1"/>
  <c r="AV18" i="1" s="1"/>
  <c r="AW18" i="1" s="1"/>
  <c r="AK18" i="1"/>
  <c r="AL18" i="1" s="1"/>
  <c r="AM18" i="1" s="1"/>
  <c r="AA18" i="1"/>
  <c r="AB18" i="1" s="1"/>
  <c r="AC18" i="1" s="1"/>
  <c r="AZ18" i="1"/>
  <c r="BA18" i="1" s="1"/>
  <c r="BB18" i="1" s="1"/>
  <c r="AP18" i="1"/>
  <c r="AQ18" i="1" s="1"/>
  <c r="AR18" i="1" s="1"/>
  <c r="AF18" i="1"/>
  <c r="AG18" i="1" s="1"/>
  <c r="AH18" i="1" s="1"/>
  <c r="AA37" i="1"/>
  <c r="AB37" i="1" s="1"/>
  <c r="AC37" i="1" s="1"/>
  <c r="AZ37" i="1"/>
  <c r="BA37" i="1" s="1"/>
  <c r="BB37" i="1" s="1"/>
  <c r="AP37" i="1"/>
  <c r="AQ37" i="1" s="1"/>
  <c r="AR37" i="1" s="1"/>
  <c r="AF37" i="1"/>
  <c r="AG37" i="1" s="1"/>
  <c r="AH37" i="1" s="1"/>
  <c r="AU37" i="1"/>
  <c r="AV37" i="1" s="1"/>
  <c r="AW37" i="1" s="1"/>
  <c r="AK37" i="1"/>
  <c r="AL37" i="1" s="1"/>
  <c r="AM37" i="1" s="1"/>
  <c r="AF19" i="1"/>
  <c r="AG19" i="1" s="1"/>
  <c r="AH19" i="1" s="1"/>
  <c r="AU19" i="1"/>
  <c r="AV19" i="1" s="1"/>
  <c r="AW19" i="1" s="1"/>
  <c r="AK19" i="1"/>
  <c r="AL19" i="1" s="1"/>
  <c r="AM19" i="1" s="1"/>
  <c r="AA19" i="1"/>
  <c r="AB19" i="1" s="1"/>
  <c r="AC19" i="1" s="1"/>
  <c r="AZ19" i="1"/>
  <c r="BA19" i="1" s="1"/>
  <c r="BB19" i="1" s="1"/>
  <c r="AP19" i="1"/>
  <c r="AQ19" i="1" s="1"/>
  <c r="AR19" i="1" s="1"/>
  <c r="AZ35" i="1"/>
  <c r="BA35" i="1" s="1"/>
  <c r="BB35" i="1" s="1"/>
  <c r="AP35" i="1"/>
  <c r="AQ35" i="1" s="1"/>
  <c r="AR35" i="1" s="1"/>
  <c r="AF35" i="1"/>
  <c r="AG35" i="1" s="1"/>
  <c r="AH35" i="1" s="1"/>
  <c r="AU35" i="1"/>
  <c r="AV35" i="1" s="1"/>
  <c r="AW35" i="1" s="1"/>
  <c r="AK35" i="1"/>
  <c r="AL35" i="1" s="1"/>
  <c r="AM35" i="1" s="1"/>
  <c r="AA35" i="1"/>
  <c r="AB35" i="1" s="1"/>
  <c r="AC35" i="1" s="1"/>
  <c r="AZ32" i="1"/>
  <c r="BA32" i="1" s="1"/>
  <c r="BB32" i="1" s="1"/>
  <c r="AF32" i="1"/>
  <c r="AG32" i="1" s="1"/>
  <c r="AH32" i="1" s="1"/>
  <c r="AU32" i="1"/>
  <c r="AV32" i="1" s="1"/>
  <c r="AW32" i="1" s="1"/>
  <c r="AK32" i="1"/>
  <c r="AL32" i="1" s="1"/>
  <c r="AM32" i="1" s="1"/>
  <c r="AA32" i="1"/>
  <c r="AB32" i="1" s="1"/>
  <c r="AC32" i="1" s="1"/>
  <c r="AP32" i="1"/>
  <c r="AQ32" i="1" s="1"/>
  <c r="AR32" i="1" s="1"/>
  <c r="AA12" i="1"/>
  <c r="AB12" i="1" s="1"/>
  <c r="AC12" i="1" s="1"/>
  <c r="AZ12" i="1"/>
  <c r="BA12" i="1" s="1"/>
  <c r="BB12" i="1" s="1"/>
  <c r="AP12" i="1"/>
  <c r="AQ12" i="1" s="1"/>
  <c r="AR12" i="1" s="1"/>
  <c r="AF12" i="1"/>
  <c r="AG12" i="1" s="1"/>
  <c r="AH12" i="1" s="1"/>
  <c r="AU12" i="1"/>
  <c r="AV12" i="1" s="1"/>
  <c r="AW12" i="1" s="1"/>
  <c r="AK12" i="1"/>
  <c r="AL12" i="1" s="1"/>
  <c r="AM12" i="1" s="1"/>
  <c r="AU15" i="1"/>
  <c r="AV15" i="1" s="1"/>
  <c r="AW15" i="1" s="1"/>
  <c r="AK15" i="1"/>
  <c r="AL15" i="1" s="1"/>
  <c r="AM15" i="1" s="1"/>
  <c r="AA15" i="1"/>
  <c r="AB15" i="1" s="1"/>
  <c r="AC15" i="1" s="1"/>
  <c r="AZ15" i="1"/>
  <c r="BA15" i="1" s="1"/>
  <c r="BB15" i="1" s="1"/>
  <c r="AP15" i="1"/>
  <c r="AQ15" i="1" s="1"/>
  <c r="AR15" i="1" s="1"/>
  <c r="AF15" i="1"/>
  <c r="AG15" i="1" s="1"/>
  <c r="AH15" i="1" s="1"/>
  <c r="AZ33" i="1"/>
  <c r="BA33" i="1" s="1"/>
  <c r="BB33" i="1" s="1"/>
  <c r="AP33" i="1"/>
  <c r="AQ33" i="1" s="1"/>
  <c r="AR33" i="1" s="1"/>
  <c r="AF33" i="1"/>
  <c r="AG33" i="1" s="1"/>
  <c r="AH33" i="1" s="1"/>
  <c r="AU33" i="1"/>
  <c r="AV33" i="1" s="1"/>
  <c r="AW33" i="1" s="1"/>
  <c r="AK33" i="1"/>
  <c r="AL33" i="1" s="1"/>
  <c r="AM33" i="1" s="1"/>
  <c r="AA33" i="1"/>
  <c r="AB33" i="1" s="1"/>
  <c r="AC33" i="1" s="1"/>
  <c r="AU29" i="1"/>
  <c r="AV29" i="1" s="1"/>
  <c r="AW29" i="1" s="1"/>
  <c r="AK29" i="1"/>
  <c r="AL29" i="1" s="1"/>
  <c r="AM29" i="1" s="1"/>
  <c r="AA29" i="1"/>
  <c r="AB29" i="1" s="1"/>
  <c r="AC29" i="1" s="1"/>
  <c r="AZ29" i="1"/>
  <c r="BA29" i="1" s="1"/>
  <c r="BB29" i="1" s="1"/>
  <c r="AP29" i="1"/>
  <c r="AQ29" i="1" s="1"/>
  <c r="AR29" i="1" s="1"/>
  <c r="AF29" i="1"/>
  <c r="AG29" i="1" s="1"/>
  <c r="AH29" i="1" s="1"/>
  <c r="AF31" i="1"/>
  <c r="AG31" i="1" s="1"/>
  <c r="AH31" i="1" s="1"/>
  <c r="AU31" i="1"/>
  <c r="AV31" i="1" s="1"/>
  <c r="AW31" i="1" s="1"/>
  <c r="AK31" i="1"/>
  <c r="AL31" i="1" s="1"/>
  <c r="AM31" i="1" s="1"/>
  <c r="AA31" i="1"/>
  <c r="AB31" i="1" s="1"/>
  <c r="AC31" i="1" s="1"/>
  <c r="AZ31" i="1"/>
  <c r="BA31" i="1" s="1"/>
  <c r="BB31" i="1" s="1"/>
  <c r="AP31" i="1"/>
  <c r="AQ31" i="1" s="1"/>
  <c r="AR31" i="1" s="1"/>
  <c r="AA26" i="1"/>
  <c r="AB26" i="1" s="1"/>
  <c r="AC26" i="1" s="1"/>
  <c r="AZ26" i="1"/>
  <c r="BA26" i="1" s="1"/>
  <c r="BB26" i="1" s="1"/>
  <c r="AP26" i="1"/>
  <c r="AQ26" i="1" s="1"/>
  <c r="AR26" i="1" s="1"/>
  <c r="AF26" i="1"/>
  <c r="AG26" i="1" s="1"/>
  <c r="AH26" i="1" s="1"/>
  <c r="AU26" i="1"/>
  <c r="AV26" i="1" s="1"/>
  <c r="AW26" i="1" s="1"/>
  <c r="AK26" i="1"/>
  <c r="AL26" i="1" s="1"/>
  <c r="AM26" i="1" s="1"/>
  <c r="AZ10" i="1"/>
  <c r="BA10" i="1" s="1"/>
  <c r="BB10" i="1" s="1"/>
  <c r="AP10" i="1"/>
  <c r="AQ10" i="1" s="1"/>
  <c r="AR10" i="1" s="1"/>
  <c r="AF10" i="1"/>
  <c r="AG10" i="1" s="1"/>
  <c r="AH10" i="1" s="1"/>
  <c r="AU10" i="1"/>
  <c r="AV10" i="1" s="1"/>
  <c r="AW10" i="1" s="1"/>
  <c r="AK10" i="1"/>
  <c r="AL10" i="1" s="1"/>
  <c r="AM10" i="1" s="1"/>
  <c r="AA25" i="1"/>
  <c r="AB25" i="1" s="1"/>
  <c r="AC25" i="1" s="1"/>
  <c r="AZ25" i="1"/>
  <c r="BA25" i="1" s="1"/>
  <c r="BB25" i="1" s="1"/>
  <c r="AP25" i="1"/>
  <c r="AQ25" i="1" s="1"/>
  <c r="AR25" i="1" s="1"/>
  <c r="AF25" i="1"/>
  <c r="AG25" i="1" s="1"/>
  <c r="AH25" i="1" s="1"/>
  <c r="AU25" i="1"/>
  <c r="AV25" i="1" s="1"/>
  <c r="AW25" i="1" s="1"/>
  <c r="AK25" i="1"/>
  <c r="AL25" i="1" s="1"/>
  <c r="AM25" i="1" s="1"/>
  <c r="AZ21" i="1"/>
  <c r="BA21" i="1" s="1"/>
  <c r="BB21" i="1" s="1"/>
  <c r="AP21" i="1"/>
  <c r="AQ21" i="1" s="1"/>
  <c r="AR21" i="1" s="1"/>
  <c r="AF21" i="1"/>
  <c r="AG21" i="1" s="1"/>
  <c r="AH21" i="1" s="1"/>
  <c r="AU21" i="1"/>
  <c r="AV21" i="1" s="1"/>
  <c r="AW21" i="1" s="1"/>
  <c r="AK21" i="1"/>
  <c r="AL21" i="1" s="1"/>
  <c r="AM21" i="1" s="1"/>
  <c r="AA21" i="1"/>
  <c r="AB21" i="1" s="1"/>
  <c r="AC21" i="1" s="1"/>
  <c r="AA13" i="1"/>
  <c r="AB13" i="1" s="1"/>
  <c r="AC13" i="1" s="1"/>
  <c r="AZ13" i="1"/>
  <c r="BA13" i="1" s="1"/>
  <c r="BB13" i="1" s="1"/>
  <c r="AP13" i="1"/>
  <c r="AQ13" i="1" s="1"/>
  <c r="AR13" i="1" s="1"/>
  <c r="AF13" i="1"/>
  <c r="AG13" i="1" s="1"/>
  <c r="AH13" i="1" s="1"/>
  <c r="AU13" i="1"/>
  <c r="AV13" i="1" s="1"/>
  <c r="AW13" i="1" s="1"/>
  <c r="AK13" i="1"/>
  <c r="AL13" i="1" s="1"/>
  <c r="AM13" i="1" s="1"/>
  <c r="AF20" i="1"/>
  <c r="AG20" i="1" s="1"/>
  <c r="AH20" i="1" s="1"/>
  <c r="AZ20" i="1"/>
  <c r="BA20" i="1" s="1"/>
  <c r="BB20" i="1" s="1"/>
  <c r="AP20" i="1"/>
  <c r="AQ20" i="1" s="1"/>
  <c r="AR20" i="1" s="1"/>
  <c r="AU20" i="1"/>
  <c r="AV20" i="1" s="1"/>
  <c r="AW20" i="1" s="1"/>
  <c r="AK20" i="1"/>
  <c r="AL20" i="1" s="1"/>
  <c r="AM20" i="1" s="1"/>
  <c r="AA20" i="1"/>
  <c r="AB20" i="1" s="1"/>
  <c r="AC20" i="1" s="1"/>
  <c r="AZ9" i="1"/>
  <c r="BA9" i="1" s="1"/>
  <c r="BB9" i="1" s="1"/>
  <c r="AP9" i="1"/>
  <c r="AQ9" i="1" s="1"/>
  <c r="AR9" i="1" s="1"/>
  <c r="AF9" i="1"/>
  <c r="AG9" i="1" s="1"/>
  <c r="AH9" i="1" s="1"/>
  <c r="AU9" i="1"/>
  <c r="AV9" i="1" s="1"/>
  <c r="AW9" i="1" s="1"/>
  <c r="AK9" i="1"/>
  <c r="AL9" i="1" s="1"/>
  <c r="AM9" i="1" s="1"/>
  <c r="AB9" i="1"/>
  <c r="AC9" i="1" s="1"/>
  <c r="AZ22" i="1"/>
  <c r="BA22" i="1" s="1"/>
  <c r="BB22" i="1" s="1"/>
  <c r="AP22" i="1"/>
  <c r="AQ22" i="1" s="1"/>
  <c r="AR22" i="1" s="1"/>
  <c r="AF22" i="1"/>
  <c r="AG22" i="1" s="1"/>
  <c r="AH22" i="1" s="1"/>
  <c r="AU22" i="1"/>
  <c r="AV22" i="1" s="1"/>
  <c r="AW22" i="1" s="1"/>
  <c r="AK22" i="1"/>
  <c r="AL22" i="1" s="1"/>
  <c r="AM22" i="1" s="1"/>
  <c r="AA22" i="1"/>
  <c r="AB22" i="1" s="1"/>
  <c r="AC22" i="1" s="1"/>
  <c r="AU17" i="1"/>
  <c r="AV17" i="1" s="1"/>
  <c r="AW17" i="1" s="1"/>
  <c r="AK17" i="1"/>
  <c r="AL17" i="1" s="1"/>
  <c r="AM17" i="1" s="1"/>
  <c r="AA17" i="1"/>
  <c r="AB17" i="1" s="1"/>
  <c r="AC17" i="1" s="1"/>
  <c r="AZ17" i="1"/>
  <c r="BA17" i="1" s="1"/>
  <c r="BB17" i="1" s="1"/>
  <c r="AP17" i="1"/>
  <c r="AQ17" i="1" s="1"/>
  <c r="AR17" i="1" s="1"/>
  <c r="AF17" i="1"/>
  <c r="AG17" i="1" s="1"/>
  <c r="AH17" i="1" s="1"/>
  <c r="AU27" i="1"/>
  <c r="AV27" i="1" s="1"/>
  <c r="AW27" i="1" s="1"/>
  <c r="AK27" i="1"/>
  <c r="AL27" i="1" s="1"/>
  <c r="AM27" i="1" s="1"/>
  <c r="AA27" i="1"/>
  <c r="AB27" i="1" s="1"/>
  <c r="AC27" i="1" s="1"/>
  <c r="AZ27" i="1"/>
  <c r="BA27" i="1" s="1"/>
  <c r="BB27" i="1" s="1"/>
  <c r="AP27" i="1"/>
  <c r="AQ27" i="1" s="1"/>
  <c r="AR27" i="1" s="1"/>
  <c r="AF27" i="1"/>
  <c r="AG27" i="1" s="1"/>
  <c r="AH27" i="1" s="1"/>
  <c r="AU30" i="1"/>
  <c r="AV30" i="1" s="1"/>
  <c r="AW30" i="1" s="1"/>
  <c r="AK30" i="1"/>
  <c r="AL30" i="1" s="1"/>
  <c r="AM30" i="1" s="1"/>
  <c r="AA30" i="1"/>
  <c r="AB30" i="1" s="1"/>
  <c r="AC30" i="1" s="1"/>
  <c r="AZ30" i="1"/>
  <c r="BA30" i="1" s="1"/>
  <c r="BB30" i="1" s="1"/>
  <c r="AP30" i="1"/>
  <c r="AQ30" i="1" s="1"/>
  <c r="AR30" i="1" s="1"/>
  <c r="AF30" i="1"/>
  <c r="AG30" i="1" s="1"/>
  <c r="AH30" i="1" s="1"/>
  <c r="AA36" i="1"/>
  <c r="AB36" i="1" s="1"/>
  <c r="AC36" i="1" s="1"/>
  <c r="AZ36" i="1"/>
  <c r="BA36" i="1" s="1"/>
  <c r="BB36" i="1" s="1"/>
  <c r="AP36" i="1"/>
  <c r="AQ36" i="1" s="1"/>
  <c r="AR36" i="1" s="1"/>
  <c r="AF36" i="1"/>
  <c r="AG36" i="1" s="1"/>
  <c r="AH36" i="1" s="1"/>
  <c r="AU36" i="1"/>
  <c r="AV36" i="1" s="1"/>
  <c r="AW36" i="1" s="1"/>
  <c r="AK36" i="1"/>
  <c r="AL36" i="1" s="1"/>
  <c r="AM36" i="1" s="1"/>
  <c r="AK8" i="1"/>
  <c r="AL8" i="1" s="1"/>
  <c r="AM8" i="1" s="1"/>
  <c r="AZ8" i="1"/>
  <c r="BA8" i="1" s="1"/>
  <c r="BB8" i="1" s="1"/>
  <c r="AP8" i="1"/>
  <c r="AQ8" i="1" s="1"/>
  <c r="AR8" i="1" s="1"/>
  <c r="AU8" i="1"/>
  <c r="AV8" i="1" s="1"/>
  <c r="AW8" i="1" s="1"/>
  <c r="AF8" i="1"/>
  <c r="AG8" i="1" s="1"/>
  <c r="AH8" i="1" s="1"/>
  <c r="AA8" i="1"/>
  <c r="AB8" i="1" s="1"/>
  <c r="BK9" i="1" l="1"/>
  <c r="BL9" i="1" s="1"/>
  <c r="BK33" i="1"/>
  <c r="BL33" i="1" s="1"/>
  <c r="BM33" i="1" s="1"/>
  <c r="BP33" i="1"/>
  <c r="BQ33" i="1" s="1"/>
  <c r="BR33" i="1" s="1"/>
  <c r="BU33" i="1"/>
  <c r="BV33" i="1" s="1"/>
  <c r="BW33" i="1" s="1"/>
  <c r="BK30" i="1"/>
  <c r="BL30" i="1" s="1"/>
  <c r="BM30" i="1" s="1"/>
  <c r="BP30" i="1"/>
  <c r="BQ30" i="1" s="1"/>
  <c r="BR30" i="1" s="1"/>
  <c r="BU30" i="1"/>
  <c r="BV30" i="1" s="1"/>
  <c r="BW30" i="1" s="1"/>
  <c r="BU16" i="1"/>
  <c r="BV16" i="1" s="1"/>
  <c r="BW16" i="1" s="1"/>
  <c r="BK16" i="1"/>
  <c r="BL16" i="1" s="1"/>
  <c r="BM16" i="1" s="1"/>
  <c r="BP16" i="1"/>
  <c r="BQ16" i="1" s="1"/>
  <c r="BR16" i="1" s="1"/>
  <c r="BK19" i="1"/>
  <c r="BL19" i="1" s="1"/>
  <c r="BM19" i="1" s="1"/>
  <c r="BP19" i="1"/>
  <c r="BQ19" i="1" s="1"/>
  <c r="BR19" i="1" s="1"/>
  <c r="BU19" i="1"/>
  <c r="BV19" i="1" s="1"/>
  <c r="BW19" i="1" s="1"/>
  <c r="BP10" i="1"/>
  <c r="BQ10" i="1" s="1"/>
  <c r="BR10" i="1" s="1"/>
  <c r="BU10" i="1"/>
  <c r="BV10" i="1" s="1"/>
  <c r="BW10" i="1" s="1"/>
  <c r="BK10" i="1"/>
  <c r="BL10" i="1" s="1"/>
  <c r="BM10" i="1" s="1"/>
  <c r="BU15" i="1"/>
  <c r="BV15" i="1" s="1"/>
  <c r="BW15" i="1" s="1"/>
  <c r="BK15" i="1"/>
  <c r="BL15" i="1" s="1"/>
  <c r="BM15" i="1" s="1"/>
  <c r="BP15" i="1"/>
  <c r="BQ15" i="1" s="1"/>
  <c r="BR15" i="1" s="1"/>
  <c r="BU27" i="1"/>
  <c r="BV27" i="1" s="1"/>
  <c r="BW27" i="1" s="1"/>
  <c r="BK27" i="1"/>
  <c r="BL27" i="1" s="1"/>
  <c r="BM27" i="1" s="1"/>
  <c r="BP27" i="1"/>
  <c r="BQ27" i="1" s="1"/>
  <c r="BR27" i="1" s="1"/>
  <c r="BU25" i="1"/>
  <c r="BV25" i="1" s="1"/>
  <c r="BK25" i="1"/>
  <c r="BL25" i="1" s="1"/>
  <c r="BM25" i="1" s="1"/>
  <c r="BP25" i="1"/>
  <c r="BQ25" i="1" s="1"/>
  <c r="BR25" i="1" s="1"/>
  <c r="BU20" i="1"/>
  <c r="BV20" i="1" s="1"/>
  <c r="BW20" i="1" s="1"/>
  <c r="BK20" i="1"/>
  <c r="BL20" i="1" s="1"/>
  <c r="BM20" i="1" s="1"/>
  <c r="BP20" i="1"/>
  <c r="BQ20" i="1" s="1"/>
  <c r="BR20" i="1" s="1"/>
  <c r="BU26" i="1"/>
  <c r="BV26" i="1" s="1"/>
  <c r="BW26" i="1" s="1"/>
  <c r="BK26" i="1"/>
  <c r="BL26" i="1" s="1"/>
  <c r="BM26" i="1" s="1"/>
  <c r="BP26" i="1"/>
  <c r="BQ26" i="1" s="1"/>
  <c r="BR26" i="1" s="1"/>
  <c r="BK21" i="1"/>
  <c r="BL21" i="1" s="1"/>
  <c r="BM21" i="1" s="1"/>
  <c r="BP21" i="1"/>
  <c r="BQ21" i="1" s="1"/>
  <c r="BR21" i="1" s="1"/>
  <c r="BU21" i="1"/>
  <c r="BV21" i="1" s="1"/>
  <c r="BW21" i="1" s="1"/>
  <c r="BP22" i="1"/>
  <c r="BQ22" i="1" s="1"/>
  <c r="BR22" i="1" s="1"/>
  <c r="BU22" i="1"/>
  <c r="BV22" i="1" s="1"/>
  <c r="BW22" i="1" s="1"/>
  <c r="BK22" i="1"/>
  <c r="BL22" i="1" s="1"/>
  <c r="BM22" i="1" s="1"/>
  <c r="BP11" i="1"/>
  <c r="BQ11" i="1" s="1"/>
  <c r="BR11" i="1" s="1"/>
  <c r="BU11" i="1"/>
  <c r="BV11" i="1" s="1"/>
  <c r="BW11" i="1" s="1"/>
  <c r="BK11" i="1"/>
  <c r="BL11" i="1" s="1"/>
  <c r="BM11" i="1" s="1"/>
  <c r="BP34" i="1"/>
  <c r="BQ34" i="1" s="1"/>
  <c r="BR34" i="1" s="1"/>
  <c r="BU34" i="1"/>
  <c r="BV34" i="1" s="1"/>
  <c r="BW34" i="1" s="1"/>
  <c r="BK34" i="1"/>
  <c r="BL34" i="1" s="1"/>
  <c r="BM34" i="1" s="1"/>
  <c r="BU36" i="1"/>
  <c r="BV36" i="1" s="1"/>
  <c r="BW36" i="1" s="1"/>
  <c r="BK36" i="1"/>
  <c r="BL36" i="1" s="1"/>
  <c r="BM36" i="1" s="1"/>
  <c r="BP36" i="1"/>
  <c r="BQ36" i="1" s="1"/>
  <c r="BR36" i="1" s="1"/>
  <c r="BP12" i="1"/>
  <c r="BQ12" i="1" s="1"/>
  <c r="BR12" i="1" s="1"/>
  <c r="BU12" i="1"/>
  <c r="BV12" i="1" s="1"/>
  <c r="BW12" i="1" s="1"/>
  <c r="BL12" i="1"/>
  <c r="BM12" i="1" s="1"/>
  <c r="BU9" i="1"/>
  <c r="BV9" i="1" s="1"/>
  <c r="BW9" i="1" s="1"/>
  <c r="BM9" i="1"/>
  <c r="BP9" i="1"/>
  <c r="BQ9" i="1" s="1"/>
  <c r="BR9" i="1" s="1"/>
  <c r="BU14" i="1"/>
  <c r="BV14" i="1" s="1"/>
  <c r="BW14" i="1" s="1"/>
  <c r="BK14" i="1"/>
  <c r="BL14" i="1" s="1"/>
  <c r="BM14" i="1" s="1"/>
  <c r="BP14" i="1"/>
  <c r="BQ14" i="1" s="1"/>
  <c r="BR14" i="1" s="1"/>
  <c r="BP23" i="1"/>
  <c r="BQ23" i="1" s="1"/>
  <c r="BR23" i="1" s="1"/>
  <c r="BU23" i="1"/>
  <c r="BV23" i="1" s="1"/>
  <c r="BW23" i="1" s="1"/>
  <c r="BK23" i="1"/>
  <c r="BL23" i="1" s="1"/>
  <c r="BM23" i="1" s="1"/>
  <c r="BK18" i="1"/>
  <c r="BL18" i="1" s="1"/>
  <c r="BM18" i="1" s="1"/>
  <c r="BP18" i="1"/>
  <c r="BQ18" i="1" s="1"/>
  <c r="BR18" i="1" s="1"/>
  <c r="BU18" i="1"/>
  <c r="BV18" i="1" s="1"/>
  <c r="BW18" i="1" s="1"/>
  <c r="BP32" i="1"/>
  <c r="BQ32" i="1" s="1"/>
  <c r="BR32" i="1" s="1"/>
  <c r="BU32" i="1"/>
  <c r="BV32" i="1" s="1"/>
  <c r="BW32" i="1" s="1"/>
  <c r="BK32" i="1"/>
  <c r="BL32" i="1" s="1"/>
  <c r="BM32" i="1" s="1"/>
  <c r="BU24" i="1"/>
  <c r="BV24" i="1" s="1"/>
  <c r="BW24" i="1" s="1"/>
  <c r="BK24" i="1"/>
  <c r="BL24" i="1" s="1"/>
  <c r="BM24" i="1" s="1"/>
  <c r="BP24" i="1"/>
  <c r="BQ24" i="1" s="1"/>
  <c r="BR24" i="1" s="1"/>
  <c r="BU17" i="1"/>
  <c r="BV17" i="1" s="1"/>
  <c r="BW17" i="1" s="1"/>
  <c r="BK17" i="1"/>
  <c r="BL17" i="1" s="1"/>
  <c r="BM17" i="1" s="1"/>
  <c r="BP17" i="1"/>
  <c r="BQ17" i="1" s="1"/>
  <c r="BR17" i="1" s="1"/>
  <c r="BP29" i="1"/>
  <c r="BQ29" i="1" s="1"/>
  <c r="BR29" i="1" s="1"/>
  <c r="BU29" i="1"/>
  <c r="BV29" i="1" s="1"/>
  <c r="BW29" i="1" s="1"/>
  <c r="BK29" i="1"/>
  <c r="BL29" i="1" s="1"/>
  <c r="BM29" i="1" s="1"/>
  <c r="BK31" i="1"/>
  <c r="BL31" i="1" s="1"/>
  <c r="BM31" i="1" s="1"/>
  <c r="BP31" i="1"/>
  <c r="BQ31" i="1" s="1"/>
  <c r="BR31" i="1" s="1"/>
  <c r="BU31" i="1"/>
  <c r="BV31" i="1" s="1"/>
  <c r="BW31" i="1" s="1"/>
  <c r="BP35" i="1"/>
  <c r="BQ35" i="1" s="1"/>
  <c r="BR35" i="1" s="1"/>
  <c r="BU35" i="1"/>
  <c r="BV35" i="1" s="1"/>
  <c r="BW35" i="1" s="1"/>
  <c r="BK35" i="1"/>
  <c r="BL35" i="1" s="1"/>
  <c r="BM35" i="1" s="1"/>
  <c r="BU28" i="1"/>
  <c r="BV28" i="1" s="1"/>
  <c r="BW28" i="1" s="1"/>
  <c r="BK28" i="1"/>
  <c r="BL28" i="1" s="1"/>
  <c r="BM28" i="1" s="1"/>
  <c r="BP28" i="1"/>
  <c r="BQ28" i="1" s="1"/>
  <c r="BR28" i="1" s="1"/>
  <c r="BK37" i="1"/>
  <c r="BL37" i="1" s="1"/>
  <c r="BM37" i="1" s="1"/>
  <c r="BU37" i="1"/>
  <c r="BV37" i="1" s="1"/>
  <c r="BW37" i="1" s="1"/>
  <c r="BP37" i="1"/>
  <c r="BQ37" i="1" s="1"/>
  <c r="BR37" i="1" s="1"/>
  <c r="BU13" i="1"/>
  <c r="BV13" i="1" s="1"/>
  <c r="BW13" i="1" s="1"/>
  <c r="BK13" i="1"/>
  <c r="BL13" i="1" s="1"/>
  <c r="BM13" i="1" s="1"/>
  <c r="BP13" i="1"/>
  <c r="BQ13" i="1" s="1"/>
  <c r="BR13" i="1" s="1"/>
  <c r="BU38" i="1"/>
  <c r="BV38" i="1" s="1"/>
  <c r="BW38" i="1" s="1"/>
  <c r="BK38" i="1"/>
  <c r="BL38" i="1" s="1"/>
  <c r="BM38" i="1" s="1"/>
  <c r="BP38" i="1"/>
  <c r="BQ38" i="1" s="1"/>
  <c r="BR38" i="1" s="1"/>
</calcChain>
</file>

<file path=xl/sharedStrings.xml><?xml version="1.0" encoding="utf-8"?>
<sst xmlns="http://schemas.openxmlformats.org/spreadsheetml/2006/main" count="142" uniqueCount="37">
  <si>
    <t>Node 3</t>
  </si>
  <si>
    <t>Node 4</t>
  </si>
  <si>
    <t>Node 5</t>
  </si>
  <si>
    <t>Node 6</t>
  </si>
  <si>
    <t>Node 7</t>
  </si>
  <si>
    <t>Inputs</t>
  </si>
  <si>
    <t>instance nr.</t>
  </si>
  <si>
    <t>Normalized</t>
  </si>
  <si>
    <t xml:space="preserve">node </t>
  </si>
  <si>
    <t>Node 0</t>
  </si>
  <si>
    <t>Iris-setosa</t>
  </si>
  <si>
    <t>Node 1</t>
  </si>
  <si>
    <t>Iris-versicolor</t>
  </si>
  <si>
    <t>Node 2</t>
  </si>
  <si>
    <t>Iris-virginica</t>
  </si>
  <si>
    <t>Seppal len</t>
  </si>
  <si>
    <t>Seppal wid</t>
  </si>
  <si>
    <t>Petal len</t>
  </si>
  <si>
    <t>Petal wid</t>
  </si>
  <si>
    <t>Class</t>
  </si>
  <si>
    <t>bias</t>
  </si>
  <si>
    <t>weighted sum</t>
  </si>
  <si>
    <t>with bias</t>
  </si>
  <si>
    <t>sigmoid</t>
  </si>
  <si>
    <t>w1</t>
  </si>
  <si>
    <t>Wekos reikšmės</t>
  </si>
  <si>
    <t>Skaičiuoklės reikšmės</t>
  </si>
  <si>
    <t>Skirtumas</t>
  </si>
  <si>
    <t>w2</t>
  </si>
  <si>
    <t>w3</t>
  </si>
  <si>
    <t>w4</t>
  </si>
  <si>
    <t>w5</t>
  </si>
  <si>
    <t>min</t>
  </si>
  <si>
    <t>max</t>
  </si>
  <si>
    <t>w6</t>
  </si>
  <si>
    <t>Node 8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</si>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</sst>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Fill="1"/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CK41"/>
  <sheetViews>
    <sheetView tabSelected="1" topLeftCell="BP2" zoomScaleNormal="100" workbookViewId="0">
      <selection activeCell="BV41" sqref="BV41"/>
    </sheetView>
  </sheetViews>
  <sheetFormatPr defaultRowHeight="12.75" x14ac:dyDescent="0.2"/>
  <cols>
    <col min="1" max="28" width="11.5703125"/>
    <col min="30" max="54" width="11.5703125"/>
    <col min="59" max="67" width="11.5703125"/>
    <col min="68" max="68" width="15.5703125" customWidth="1"/>
    <col min="69" max="89" width="11.5703125"/>
    <col min="90" max="90" width="14.85546875"/>
    <col min="91" max="91" width="15"/>
    <col min="92" max="92" width="11.85546875"/>
    <col min="93" max="93" width="11.5703125"/>
    <col min="94" max="94" width="10.85546875"/>
    <col min="95" max="95" width="14.42578125"/>
    <col min="96" max="96" width="12.42578125"/>
    <col min="97" max="1030" width="11.5703125"/>
  </cols>
  <sheetData>
    <row r="5" spans="2:89" x14ac:dyDescent="0.2">
      <c r="Z5" t="s">
        <v>0</v>
      </c>
      <c r="AE5" t="s">
        <v>1</v>
      </c>
      <c r="AJ5" t="s">
        <v>2</v>
      </c>
      <c r="AO5" t="s">
        <v>3</v>
      </c>
      <c r="AT5" t="s">
        <v>4</v>
      </c>
      <c r="AY5" t="s">
        <v>35</v>
      </c>
      <c r="BD5" t="s">
        <v>5</v>
      </c>
    </row>
    <row r="6" spans="2:89" x14ac:dyDescent="0.2">
      <c r="B6" t="s">
        <v>6</v>
      </c>
      <c r="I6" t="s">
        <v>6</v>
      </c>
      <c r="J6" t="s">
        <v>7</v>
      </c>
      <c r="R6" t="s">
        <v>8</v>
      </c>
      <c r="S6">
        <v>3</v>
      </c>
      <c r="T6">
        <v>4</v>
      </c>
      <c r="U6">
        <v>5</v>
      </c>
      <c r="V6">
        <v>6</v>
      </c>
      <c r="W6">
        <v>7</v>
      </c>
      <c r="X6">
        <v>8</v>
      </c>
      <c r="Z6" t="s">
        <v>6</v>
      </c>
      <c r="AE6" t="s">
        <v>6</v>
      </c>
      <c r="AJ6" t="s">
        <v>6</v>
      </c>
      <c r="AO6" t="s">
        <v>6</v>
      </c>
      <c r="AT6" t="s">
        <v>6</v>
      </c>
      <c r="AY6" t="s">
        <v>6</v>
      </c>
      <c r="BD6" t="s">
        <v>8</v>
      </c>
      <c r="BE6">
        <v>0</v>
      </c>
      <c r="BF6">
        <v>1</v>
      </c>
      <c r="BG6">
        <v>2</v>
      </c>
      <c r="BJ6" t="s">
        <v>9</v>
      </c>
      <c r="BK6" t="s">
        <v>10</v>
      </c>
      <c r="BO6" t="s">
        <v>11</v>
      </c>
      <c r="BP6" t="s">
        <v>12</v>
      </c>
      <c r="BT6" t="s">
        <v>13</v>
      </c>
      <c r="BU6" t="s">
        <v>14</v>
      </c>
    </row>
    <row r="7" spans="2:89" x14ac:dyDescent="0.2">
      <c r="C7" t="s">
        <v>15</v>
      </c>
      <c r="D7" t="s">
        <v>16</v>
      </c>
      <c r="E7" t="s">
        <v>17</v>
      </c>
      <c r="F7" t="s">
        <v>18</v>
      </c>
      <c r="G7" t="s">
        <v>19</v>
      </c>
      <c r="J7" t="s">
        <v>15</v>
      </c>
      <c r="K7" t="s">
        <v>16</v>
      </c>
      <c r="L7" t="s">
        <v>17</v>
      </c>
      <c r="M7" t="s">
        <v>18</v>
      </c>
      <c r="N7" t="s">
        <v>19</v>
      </c>
      <c r="R7" t="s">
        <v>20</v>
      </c>
      <c r="S7">
        <v>-3.8797326641800001</v>
      </c>
      <c r="T7">
        <v>2.3322807820000002</v>
      </c>
      <c r="U7">
        <v>0.50462109050000004</v>
      </c>
      <c r="V7">
        <v>-2.5975723156999999</v>
      </c>
      <c r="W7">
        <v>2.9818565946</v>
      </c>
      <c r="X7">
        <v>1.8147320440000001</v>
      </c>
      <c r="AA7" t="s">
        <v>21</v>
      </c>
      <c r="AB7" t="s">
        <v>22</v>
      </c>
      <c r="AC7" t="s">
        <v>23</v>
      </c>
      <c r="AF7" t="s">
        <v>21</v>
      </c>
      <c r="AG7" t="s">
        <v>22</v>
      </c>
      <c r="AH7" t="s">
        <v>23</v>
      </c>
      <c r="AK7" t="s">
        <v>21</v>
      </c>
      <c r="AL7" t="s">
        <v>22</v>
      </c>
      <c r="AM7" t="s">
        <v>23</v>
      </c>
      <c r="AP7" t="s">
        <v>21</v>
      </c>
      <c r="AQ7" t="s">
        <v>22</v>
      </c>
      <c r="AR7" t="s">
        <v>23</v>
      </c>
      <c r="AU7" t="s">
        <v>21</v>
      </c>
      <c r="AV7" t="s">
        <v>22</v>
      </c>
      <c r="AW7" t="s">
        <v>23</v>
      </c>
      <c r="AZ7" t="s">
        <v>21</v>
      </c>
      <c r="BA7" t="s">
        <v>22</v>
      </c>
      <c r="BB7" t="s">
        <v>23</v>
      </c>
      <c r="BD7" t="s">
        <v>20</v>
      </c>
      <c r="BE7">
        <v>-1.5757031290000001</v>
      </c>
      <c r="BF7">
        <v>-2.45617853753</v>
      </c>
      <c r="BG7">
        <v>-8.5224573499999998E-2</v>
      </c>
      <c r="BJ7" t="s">
        <v>6</v>
      </c>
      <c r="BO7" t="s">
        <v>6</v>
      </c>
      <c r="BT7" t="s">
        <v>6</v>
      </c>
    </row>
    <row r="8" spans="2:89" x14ac:dyDescent="0.2">
      <c r="B8">
        <v>1</v>
      </c>
      <c r="C8">
        <v>5</v>
      </c>
      <c r="D8">
        <v>3.5</v>
      </c>
      <c r="E8">
        <v>1.3</v>
      </c>
      <c r="F8">
        <v>0.3</v>
      </c>
      <c r="G8" t="s">
        <v>10</v>
      </c>
      <c r="I8">
        <v>1</v>
      </c>
      <c r="J8">
        <f>(2*C8-$C$38-$C$39)/($C$39-$C$38)</f>
        <v>-0.52000000000000024</v>
      </c>
      <c r="K8">
        <f>(2*D8-$D$38-$D$39)/($D$39-$D$38)</f>
        <v>0.6000000000000002</v>
      </c>
      <c r="L8">
        <f>(2*E8-$E$38-$E$39)/($E$39-$E$38)</f>
        <v>-1</v>
      </c>
      <c r="M8">
        <f>(2*F8-$F$38-$F$39)/($F$39-$F$38)</f>
        <v>-0.91304347826086962</v>
      </c>
      <c r="N8" t="s">
        <v>10</v>
      </c>
      <c r="R8" t="s">
        <v>24</v>
      </c>
      <c r="S8">
        <v>-1.0946641880000001</v>
      </c>
      <c r="T8">
        <v>0.75619459010000001</v>
      </c>
      <c r="U8">
        <v>0.40961826000000001</v>
      </c>
      <c r="V8">
        <v>-0.90842294000000001</v>
      </c>
      <c r="W8">
        <v>0.90872312590000004</v>
      </c>
      <c r="X8">
        <v>0.44689904499999999</v>
      </c>
      <c r="Z8">
        <v>1</v>
      </c>
      <c r="AA8">
        <f>$J8*$S$8+$K8*$S$9+$L8*$S$10+$M8*$S$11</f>
        <v>-10.587533765827652</v>
      </c>
      <c r="AB8">
        <f>AA8+$S$7</f>
        <v>-14.467266430007653</v>
      </c>
      <c r="AC8">
        <f>1/(1+EXP(-AB8))</f>
        <v>5.2112966388533769E-7</v>
      </c>
      <c r="AE8">
        <v>1</v>
      </c>
      <c r="AF8">
        <f>$J8*$T$8+$K8*$T$9+$L8*$T$10+$M8*$T$11</f>
        <v>6.827639101400174</v>
      </c>
      <c r="AG8">
        <f t="shared" ref="AG8:AG37" si="0">AF8+$T$7</f>
        <v>9.1599198834001747</v>
      </c>
      <c r="AH8">
        <f t="shared" ref="AH8:AH37" si="1">1/(1+EXP(-AG8))</f>
        <v>0.99989483973616289</v>
      </c>
      <c r="AJ8">
        <v>1</v>
      </c>
      <c r="AK8">
        <f>$J8*$U$8+$K8*$U$9+$L8*$U$10+$M8*$U$11</f>
        <v>3.4803919492782609</v>
      </c>
      <c r="AL8">
        <f t="shared" ref="AL8:AL37" si="2">AK8+$U$7</f>
        <v>3.985013039778261</v>
      </c>
      <c r="AM8">
        <f t="shared" ref="AM8:AM37" si="3">1/(1+EXP(-AL8))</f>
        <v>0.98174715862874495</v>
      </c>
      <c r="AO8">
        <v>1</v>
      </c>
      <c r="AP8">
        <f>$J8*$V$8+$K8*$V$9+$L8*$V$10+$M8*$V$11</f>
        <v>8.1925084322741881</v>
      </c>
      <c r="AQ8">
        <f t="shared" ref="AQ8:AQ37" si="4">AP8+$V$7</f>
        <v>5.5949361165741882</v>
      </c>
      <c r="AR8">
        <f t="shared" ref="AR8:AR37" si="5">1/(1+EXP(-AQ8))</f>
        <v>0.99629712548015403</v>
      </c>
      <c r="AT8">
        <v>1</v>
      </c>
      <c r="AU8">
        <f>$J8*$W$8+$K8*$W$9+$L8*$W$10+$M8*$W$11</f>
        <v>8.3942870138250427</v>
      </c>
      <c r="AV8">
        <f t="shared" ref="AV8:AV37" si="6">AU8+$W$7</f>
        <v>11.376143608425043</v>
      </c>
      <c r="AW8">
        <f>1/(1+EXP(-AV8))</f>
        <v>0.9999885343514352</v>
      </c>
      <c r="AY8">
        <v>1</v>
      </c>
      <c r="AZ8">
        <f>$J8*$X$8+$K8*$X$9+$L8*$X$10+$M8*$X$11</f>
        <v>-6.3651598485526089</v>
      </c>
      <c r="BA8">
        <f t="shared" ref="BA8:BA37" si="7">AZ8+$X$7</f>
        <v>-4.5504278045526085</v>
      </c>
      <c r="BB8">
        <f>1/(1+EXP(-BA8))</f>
        <v>1.0452280509635278E-2</v>
      </c>
      <c r="BD8" t="s">
        <v>24</v>
      </c>
      <c r="BE8">
        <v>-2.4457765519999999</v>
      </c>
      <c r="BF8">
        <v>-6.7678260300000002</v>
      </c>
      <c r="BG8">
        <v>4.8906418364609996</v>
      </c>
      <c r="BK8" t="s">
        <v>21</v>
      </c>
      <c r="BL8" t="s">
        <v>22</v>
      </c>
      <c r="BM8" t="s">
        <v>23</v>
      </c>
      <c r="BP8" t="s">
        <v>21</v>
      </c>
      <c r="BQ8" t="s">
        <v>22</v>
      </c>
      <c r="BR8" t="s">
        <v>23</v>
      </c>
      <c r="BU8" t="s">
        <v>21</v>
      </c>
      <c r="BV8" t="s">
        <v>22</v>
      </c>
      <c r="BW8" t="s">
        <v>23</v>
      </c>
      <c r="CA8" s="1" t="s">
        <v>25</v>
      </c>
      <c r="CB8" s="1"/>
      <c r="CC8" s="1"/>
      <c r="CE8" s="1" t="s">
        <v>26</v>
      </c>
      <c r="CF8" s="1"/>
      <c r="CG8" s="1"/>
      <c r="CI8" s="1" t="s">
        <v>27</v>
      </c>
      <c r="CJ8" s="1"/>
      <c r="CK8" s="1"/>
    </row>
    <row r="9" spans="2:89" x14ac:dyDescent="0.2">
      <c r="B9">
        <v>2</v>
      </c>
      <c r="C9">
        <v>4.5</v>
      </c>
      <c r="D9">
        <v>2.2999999999999998</v>
      </c>
      <c r="E9">
        <v>1.3</v>
      </c>
      <c r="F9">
        <v>0.3</v>
      </c>
      <c r="G9" t="s">
        <v>10</v>
      </c>
      <c r="I9">
        <v>2</v>
      </c>
      <c r="J9">
        <f>(2*C9-$C$38-$C$39)/($C$39-$C$38)</f>
        <v>-0.92000000000000026</v>
      </c>
      <c r="K9">
        <f>(2*D9-$D$38-$D$39)/($D$39-$D$38)</f>
        <v>-1</v>
      </c>
      <c r="L9">
        <f>(2*E9-$E$38-$E$39)/($E$39-$E$38)</f>
        <v>-1</v>
      </c>
      <c r="M9">
        <f>(2*F9-$F$38-$F$39)/($F$39-$F$38)</f>
        <v>-0.91304347826086962</v>
      </c>
      <c r="N9" t="s">
        <v>10</v>
      </c>
      <c r="R9" t="s">
        <v>28</v>
      </c>
      <c r="S9">
        <v>-1.81560599987</v>
      </c>
      <c r="T9">
        <v>1.038843988</v>
      </c>
      <c r="U9">
        <v>0.605184155</v>
      </c>
      <c r="V9">
        <v>2.5214170954664001</v>
      </c>
      <c r="W9">
        <v>1.3510827258</v>
      </c>
      <c r="X9">
        <v>-2.183756813</v>
      </c>
      <c r="Z9">
        <v>2</v>
      </c>
      <c r="AA9">
        <f>$J9*$S$8+$K9*$S$9+$L9*$S$10+$M9*$S$11</f>
        <v>-7.2446984908356518</v>
      </c>
      <c r="AB9">
        <f>AA9+$S$7</f>
        <v>-11.124431155015651</v>
      </c>
      <c r="AC9">
        <f t="shared" ref="AC9:AC37" si="8">1/(1+EXP(-AB9))</f>
        <v>1.4747368431891671E-5</v>
      </c>
      <c r="AE9">
        <v>2</v>
      </c>
      <c r="AF9">
        <f>$J9*$T$8+$K9*$T$9+$L9*$T$10+$M9*$T$11</f>
        <v>4.8630108845601736</v>
      </c>
      <c r="AG9">
        <f t="shared" si="0"/>
        <v>7.1952916665601734</v>
      </c>
      <c r="AH9">
        <f t="shared" si="1"/>
        <v>0.99925045297056159</v>
      </c>
      <c r="AJ9">
        <v>2</v>
      </c>
      <c r="AK9">
        <f>$J9*$U$8+$K9*$U$9+$L9*$U$10+$M9*$U$11</f>
        <v>2.3482499972782609</v>
      </c>
      <c r="AL9">
        <f t="shared" si="2"/>
        <v>2.852871087778261</v>
      </c>
      <c r="AM9">
        <f t="shared" si="3"/>
        <v>0.94546690335071271</v>
      </c>
      <c r="AO9">
        <v>2</v>
      </c>
      <c r="AP9">
        <f>$J9*$V$8+$K9*$V$9+$L9*$V$10+$M9*$V$11</f>
        <v>4.521610255527948</v>
      </c>
      <c r="AQ9">
        <f t="shared" si="4"/>
        <v>1.9240379398279481</v>
      </c>
      <c r="AR9">
        <f t="shared" si="5"/>
        <v>0.87258804018685865</v>
      </c>
      <c r="AT9">
        <v>2</v>
      </c>
      <c r="AU9">
        <f>$J9*$W$8+$K9*$W$9+$L9*$W$10+$M9*$W$11</f>
        <v>5.8690654021850435</v>
      </c>
      <c r="AV9">
        <f t="shared" si="6"/>
        <v>8.8509219967850434</v>
      </c>
      <c r="AW9">
        <f t="shared" ref="AW9:AW37" si="9">1/(1+EXP(-AV9))</f>
        <v>0.99985677091780822</v>
      </c>
      <c r="AY9">
        <v>2</v>
      </c>
      <c r="AZ9">
        <f>$J9*$X$8+$K9*$X$9+$L9*$X$10+$M9*$X$11</f>
        <v>-3.0499085657526086</v>
      </c>
      <c r="BA9">
        <f t="shared" si="7"/>
        <v>-1.2351765217526085</v>
      </c>
      <c r="BB9">
        <f t="shared" ref="BB9:BB37" si="10">1/(1+EXP(-BA9))</f>
        <v>0.22527669776022288</v>
      </c>
      <c r="BD9" t="s">
        <v>28</v>
      </c>
      <c r="BE9">
        <v>0.763975607</v>
      </c>
      <c r="BF9">
        <v>2.3566204599999998</v>
      </c>
      <c r="BG9">
        <v>-4.0137349700999998</v>
      </c>
      <c r="BJ9">
        <v>1</v>
      </c>
      <c r="BK9">
        <f>$AC8 * $BE$8+ $AH8 * $BE$9 + $AM8 * $BE$10+ $AR8 * $BE$11+ $AW8 * $BE$12+BB8*BE13</f>
        <v>5.9527277558303116</v>
      </c>
      <c r="BL9">
        <f>BK9+$BE$7</f>
        <v>4.3770246268303117</v>
      </c>
      <c r="BM9" s="2">
        <f>1/(1+EXP(-BL9))</f>
        <v>0.98759318118153849</v>
      </c>
      <c r="BN9" s="2"/>
      <c r="BO9" s="2">
        <v>1</v>
      </c>
      <c r="BP9" s="2">
        <f>$AC8 * $BF$8+ $AH8 * $BF$9 + $AM8 * $BF$10+ $AR8 * $BF$11+ $AW8 * $BF$12+BB8*BF13</f>
        <v>-1.6739368295775283</v>
      </c>
      <c r="BQ9" s="2">
        <f t="shared" ref="BQ9:BQ38" si="11">BP9+$BF$7</f>
        <v>-4.1301153671075284</v>
      </c>
      <c r="BR9" s="2">
        <f t="shared" ref="BR9:BR38" si="12">1/(1+EXP(-BQ9))</f>
        <v>1.5826516904230443E-2</v>
      </c>
      <c r="BS9" s="2"/>
      <c r="BT9" s="2">
        <v>1</v>
      </c>
      <c r="BU9" s="2">
        <f>$AC8 * $BG$8+ $AH8 * $BG$9 + $AM8 * $BG$10+ $AR8 * $BG$11+ $AW8 * $BG$12+BB8*BG13</f>
        <v>-14.001252205282116</v>
      </c>
      <c r="BV9" s="2">
        <f t="shared" ref="BV9:BV38" si="13">BU9+$BG$7</f>
        <v>-14.086476778782115</v>
      </c>
      <c r="BW9" s="2">
        <f>1/(1+EXP(-BV9))</f>
        <v>7.6264167577893562E-7</v>
      </c>
    </row>
    <row r="10" spans="2:89" x14ac:dyDescent="0.2">
      <c r="B10">
        <v>3</v>
      </c>
      <c r="C10">
        <v>4.4000000000000004</v>
      </c>
      <c r="D10">
        <v>3.2</v>
      </c>
      <c r="E10">
        <v>1.3</v>
      </c>
      <c r="F10">
        <v>0.2</v>
      </c>
      <c r="G10" t="s">
        <v>10</v>
      </c>
      <c r="I10">
        <v>3</v>
      </c>
      <c r="J10">
        <f>(2*C10-$C$38-$C$39)/($C$39-$C$38)</f>
        <v>-1</v>
      </c>
      <c r="K10">
        <f>(2*D10-$D$38-$D$39)/($D$39-$D$38)</f>
        <v>0.20000000000000048</v>
      </c>
      <c r="L10">
        <f>(2*E10-$E$38-$E$39)/($E$39-$E$38)</f>
        <v>-1</v>
      </c>
      <c r="M10">
        <f>(2*F10-$F$38-$F$39)/($F$39-$F$38)</f>
        <v>-1</v>
      </c>
      <c r="N10" t="s">
        <v>10</v>
      </c>
      <c r="R10" t="s">
        <v>29</v>
      </c>
      <c r="S10">
        <v>5.8273272023700002</v>
      </c>
      <c r="T10">
        <v>-3.748276626</v>
      </c>
      <c r="U10">
        <v>-1.855106068</v>
      </c>
      <c r="V10">
        <v>-3.29480720378</v>
      </c>
      <c r="W10">
        <v>-4.5852712499999999</v>
      </c>
      <c r="X10">
        <v>2.5491342979599998</v>
      </c>
      <c r="Z10">
        <v>3</v>
      </c>
      <c r="AA10">
        <f>$J10*$S$8+$K10*$S$9+$L10*$S$10+$M10*$S$11</f>
        <v>-9.739668588144001</v>
      </c>
      <c r="AB10">
        <f>AA10+$S$7</f>
        <v>-13.619401252324002</v>
      </c>
      <c r="AC10">
        <f>1/(1+EXP(-AB10))</f>
        <v>1.2166584055947636E-6</v>
      </c>
      <c r="AE10">
        <v>3</v>
      </c>
      <c r="AF10">
        <f>$J10*$T$8+$K10*$T$9+$L10*$T$10+$M10*$T$11</f>
        <v>6.3204878429000004</v>
      </c>
      <c r="AG10">
        <f t="shared" si="0"/>
        <v>8.6527686249000002</v>
      </c>
      <c r="AH10">
        <f t="shared" si="1"/>
        <v>0.99982538783654762</v>
      </c>
      <c r="AJ10">
        <v>3</v>
      </c>
      <c r="AK10">
        <f>$J10*$U$8+$K10*$U$9+$L10*$U$10+$M10*$U$11</f>
        <v>3.182194559</v>
      </c>
      <c r="AL10">
        <f t="shared" si="2"/>
        <v>3.6868156495000002</v>
      </c>
      <c r="AM10">
        <f t="shared" si="3"/>
        <v>0.97556059889042313</v>
      </c>
      <c r="AO10">
        <v>3</v>
      </c>
      <c r="AP10">
        <f>$J10*$V$8+$K10*$V$9+$L10*$V$10+$M10*$V$11</f>
        <v>7.8973627998032807</v>
      </c>
      <c r="AQ10">
        <f t="shared" si="4"/>
        <v>5.2997904841032808</v>
      </c>
      <c r="AR10">
        <f t="shared" si="5"/>
        <v>0.99503216278721207</v>
      </c>
      <c r="AT10">
        <v>3</v>
      </c>
      <c r="AU10">
        <f>$J10*$W$8+$K10*$W$9+$L10*$W$10+$M10*$W$11</f>
        <v>7.74822893296</v>
      </c>
      <c r="AV10">
        <f t="shared" si="6"/>
        <v>10.73008552756</v>
      </c>
      <c r="AW10">
        <f t="shared" si="9"/>
        <v>0.99997812371542638</v>
      </c>
      <c r="AY10">
        <v>3</v>
      </c>
      <c r="AZ10">
        <f>$J10*$X$8+$K10*$X$9+$L10*$X$10+$M10*$X$11</f>
        <v>-5.9226814229900011</v>
      </c>
      <c r="BA10">
        <f t="shared" si="7"/>
        <v>-4.1079493789900008</v>
      </c>
      <c r="BB10">
        <f t="shared" si="10"/>
        <v>1.6175506312812379E-2</v>
      </c>
      <c r="BD10" t="s">
        <v>29</v>
      </c>
      <c r="BE10">
        <v>0.69139878519999998</v>
      </c>
      <c r="BF10">
        <v>-0.33632141999999998</v>
      </c>
      <c r="BG10">
        <v>-2.6337520253600002</v>
      </c>
      <c r="BJ10">
        <v>2</v>
      </c>
      <c r="BK10">
        <f>$AC9 * $BE$8+ $AH9 * $BE$9 + $AM9 * $BE$10+ $AR9 * $BE$11+ $AW9 * $BE$12+BB9*BE13</f>
        <v>4.4772283118696077</v>
      </c>
      <c r="BL10">
        <f t="shared" ref="BL9:BL38" si="14">BK10+$BE$7</f>
        <v>2.9015251828696078</v>
      </c>
      <c r="BM10" s="2">
        <f t="shared" ref="BM10:BM38" si="15">1/(1+EXP(-BL10))</f>
        <v>0.94792178067612343</v>
      </c>
      <c r="BN10" s="2"/>
      <c r="BO10" s="2">
        <v>2</v>
      </c>
      <c r="BP10" s="2">
        <f>$AC9 * $BF$8+ $AH9 * $BF$9 + $AM9 * $BF$10+ $AR9 * $BF$11+ $AW9 * $BF$12+BB9*BF13</f>
        <v>-0.12926352273337338</v>
      </c>
      <c r="BQ10" s="2">
        <f t="shared" si="11"/>
        <v>-2.5854420602633734</v>
      </c>
      <c r="BR10" s="2">
        <f t="shared" si="12"/>
        <v>7.0081241739646707E-2</v>
      </c>
      <c r="BS10" s="2"/>
      <c r="BT10" s="2">
        <v>2</v>
      </c>
      <c r="BU10" s="2">
        <f>$AC9 * $BG$8+ $AH9 * $BG$9 + $AM9 * $BG$10+ $AR9 * $BG$11+ $AW9 * $BG$12+BB9*BG13</f>
        <v>-12.939567385388619</v>
      </c>
      <c r="BV10" s="2">
        <f t="shared" si="13"/>
        <v>-13.024791958888619</v>
      </c>
      <c r="BW10" s="2">
        <f t="shared" ref="BW10:BW38" si="16">1/(1+EXP(-BV10))</f>
        <v>2.2049754919998265E-6</v>
      </c>
      <c r="CA10">
        <v>0.98170800000000003</v>
      </c>
      <c r="CB10">
        <v>1.8291000000000002E-2</v>
      </c>
      <c r="CC10">
        <v>9.9999999999999995E-7</v>
      </c>
      <c r="CE10">
        <v>0.98759318118153849</v>
      </c>
      <c r="CF10">
        <v>1.5826516904230443E-2</v>
      </c>
      <c r="CG10">
        <v>7.6264167577893562E-7</v>
      </c>
      <c r="CI10">
        <f>ABS(CA10-CE10)</f>
        <v>5.885181181538468E-3</v>
      </c>
      <c r="CJ10">
        <f t="shared" ref="CJ10:CJ39" si="17">ABS(CB10-CF10)</f>
        <v>2.4644830957695589E-3</v>
      </c>
      <c r="CK10">
        <f t="shared" ref="CK10:CK39" si="18">ABS(CC10-CG10)</f>
        <v>2.3735832422106433E-7</v>
      </c>
    </row>
    <row r="11" spans="2:89" x14ac:dyDescent="0.2">
      <c r="B11">
        <v>4</v>
      </c>
      <c r="C11">
        <v>5</v>
      </c>
      <c r="D11">
        <v>3.5</v>
      </c>
      <c r="E11">
        <v>1.6</v>
      </c>
      <c r="F11">
        <v>0.6</v>
      </c>
      <c r="G11" t="s">
        <v>10</v>
      </c>
      <c r="I11">
        <v>4</v>
      </c>
      <c r="J11">
        <f>(2*C11-$C$38-$C$39)/($C$39-$C$38)</f>
        <v>-0.52000000000000024</v>
      </c>
      <c r="K11">
        <f>(2*D11-$D$38-$D$39)/($D$39-$D$38)</f>
        <v>0.6000000000000002</v>
      </c>
      <c r="L11">
        <f>(2*E11-$E$38-$E$39)/($E$39-$E$38)</f>
        <v>-0.86956521739130421</v>
      </c>
      <c r="M11">
        <f>(2*F11-$F$38-$F$39)/($F$39-$F$38)</f>
        <v>-0.65217391304347827</v>
      </c>
      <c r="N11" t="s">
        <v>10</v>
      </c>
      <c r="R11" t="s">
        <v>30</v>
      </c>
      <c r="S11">
        <v>4.6438843737999997</v>
      </c>
      <c r="T11">
        <v>-3.1206370094000002</v>
      </c>
      <c r="U11">
        <v>-1.61566992</v>
      </c>
      <c r="V11">
        <v>-3.1898492369300002</v>
      </c>
      <c r="W11">
        <v>-3.8014642636999998</v>
      </c>
      <c r="X11">
        <v>2.4898967174300002</v>
      </c>
      <c r="Z11">
        <v>4</v>
      </c>
      <c r="AA11">
        <f>$J11*$S$8+$K11*$S$9+$L11*$S$10+$M11*$S$11</f>
        <v>-8.6159995114837393</v>
      </c>
      <c r="AB11">
        <f>AA11+$S$7</f>
        <v>-12.49573217566374</v>
      </c>
      <c r="AC11">
        <f t="shared" si="8"/>
        <v>3.7425778538068548E-6</v>
      </c>
      <c r="AE11">
        <v>4</v>
      </c>
      <c r="AF11">
        <f>$J11*$T$8+$K11*$T$9+$L11*$T$10+$M11*$T$11</f>
        <v>5.5246542346871301</v>
      </c>
      <c r="AG11">
        <f t="shared" si="0"/>
        <v>7.8569350166871299</v>
      </c>
      <c r="AH11">
        <f t="shared" si="1"/>
        <v>0.99961309137355214</v>
      </c>
      <c r="AJ11">
        <v>4</v>
      </c>
      <c r="AK11">
        <f>$J11*$U$8+$K11*$U$9+$L11*$U$10+$M11*$U$11</f>
        <v>2.8169424830173915</v>
      </c>
      <c r="AL11">
        <f t="shared" si="2"/>
        <v>3.3215635735173916</v>
      </c>
      <c r="AM11">
        <f t="shared" si="3"/>
        <v>0.96516120496707192</v>
      </c>
      <c r="AO11">
        <v>4</v>
      </c>
      <c r="AP11">
        <f>$J11*$V$8+$K11*$V$9+$L11*$V$10+$M11*$V$11</f>
        <v>6.9306163873646227</v>
      </c>
      <c r="AQ11">
        <f t="shared" si="4"/>
        <v>4.3330440716646228</v>
      </c>
      <c r="AR11">
        <f t="shared" si="5"/>
        <v>0.98704257346919444</v>
      </c>
      <c r="AT11">
        <v>4</v>
      </c>
      <c r="AU11">
        <f>$J11*$W$8+$K11*$W$9+$L11*$W$10+$M11*$W$11</f>
        <v>6.8045218254685214</v>
      </c>
      <c r="AV11">
        <f t="shared" si="6"/>
        <v>9.7863784200685213</v>
      </c>
      <c r="AW11">
        <f t="shared" si="9"/>
        <v>0.99994379105390752</v>
      </c>
      <c r="AY11">
        <v>4</v>
      </c>
      <c r="AZ11">
        <f>$J11*$X$8+$K11*$X$9+$L11*$X$10+$M11*$X$11</f>
        <v>-5.3831257964456523</v>
      </c>
      <c r="BA11">
        <f t="shared" si="7"/>
        <v>-3.5683937524456519</v>
      </c>
      <c r="BB11">
        <f t="shared" si="10"/>
        <v>2.7427625658956224E-2</v>
      </c>
      <c r="BD11" t="s">
        <v>30</v>
      </c>
      <c r="BE11">
        <v>3.589883884087</v>
      </c>
      <c r="BF11">
        <v>-7.3109107</v>
      </c>
      <c r="BG11">
        <v>-2.79022083553</v>
      </c>
      <c r="BJ11">
        <v>3</v>
      </c>
      <c r="BK11">
        <f>$AC10 * $BE$8+ $AH10 * $BE$9 + $AM10 * $BE$10+ $AR10 * $BE$11+ $AW10 * $BE$12+BB10*BE13</f>
        <v>5.9170521819839639</v>
      </c>
      <c r="BL11">
        <f t="shared" si="14"/>
        <v>4.341349052983964</v>
      </c>
      <c r="BM11" s="2">
        <f t="shared" si="15"/>
        <v>0.98714836178143772</v>
      </c>
      <c r="BN11" s="2"/>
      <c r="BO11" s="2">
        <v>3</v>
      </c>
      <c r="BP11" s="2">
        <f>$AC10 * $BF$8+ $AH10 * $BF$9 + $AM10 * $BF$10+ $AR10 * $BF$11+ $AW10 * $BF$12+BB10*BF13</f>
        <v>-1.6460259856608352</v>
      </c>
      <c r="BQ11" s="2">
        <f t="shared" si="11"/>
        <v>-4.1022045231908351</v>
      </c>
      <c r="BR11" s="2">
        <f t="shared" si="12"/>
        <v>1.6267183705099043E-2</v>
      </c>
      <c r="BS11" s="2"/>
      <c r="BT11" s="2">
        <v>3</v>
      </c>
      <c r="BU11" s="2">
        <f>$AC10 * $BG$8+ $AH10 * $BG$9 + $AM10 * $BG$10+ $AR10 * $BG$11+ $AW10 * $BG$12+BB10*BG13</f>
        <v>-13.964642164702767</v>
      </c>
      <c r="BV11" s="2">
        <f t="shared" si="13"/>
        <v>-14.049866738202766</v>
      </c>
      <c r="BW11" s="2">
        <f t="shared" si="16"/>
        <v>7.9107937284004224E-7</v>
      </c>
      <c r="CA11">
        <v>0.93402300000000005</v>
      </c>
      <c r="CB11">
        <v>6.5975000000000006E-2</v>
      </c>
      <c r="CC11">
        <v>1.9999999999999999E-6</v>
      </c>
      <c r="CE11">
        <v>0.94792178067612343</v>
      </c>
      <c r="CF11">
        <v>7.0081241739646707E-2</v>
      </c>
      <c r="CG11">
        <v>2.2049754919998265E-6</v>
      </c>
      <c r="CI11">
        <f t="shared" ref="CI11:CI39" si="19">ABS(CA11-CE11)</f>
        <v>1.3898780676123379E-2</v>
      </c>
      <c r="CJ11">
        <f t="shared" si="17"/>
        <v>4.1062417396467016E-3</v>
      </c>
      <c r="CK11">
        <f t="shared" si="18"/>
        <v>2.0497549199982655E-7</v>
      </c>
    </row>
    <row r="12" spans="2:89" x14ac:dyDescent="0.2">
      <c r="B12">
        <v>5</v>
      </c>
      <c r="C12">
        <v>5.0999999999999996</v>
      </c>
      <c r="D12">
        <v>3.8</v>
      </c>
      <c r="E12">
        <v>1.9</v>
      </c>
      <c r="F12">
        <v>0.4</v>
      </c>
      <c r="G12" t="s">
        <v>10</v>
      </c>
      <c r="I12">
        <v>5</v>
      </c>
      <c r="J12">
        <f>(2*C12-$C$38-$C$39)/($C$39-$C$38)</f>
        <v>-0.44000000000000056</v>
      </c>
      <c r="K12">
        <f>(2*D12-$D$38-$D$39)/($D$39-$D$38)</f>
        <v>1</v>
      </c>
      <c r="L12">
        <f>(2*E12-$E$38-$E$39)/($E$39-$E$38)</f>
        <v>-0.73913043478260865</v>
      </c>
      <c r="M12">
        <f>(2*F12-$F$38-$F$39)/($F$39-$F$38)</f>
        <v>-0.82608695652173914</v>
      </c>
      <c r="N12" t="s">
        <v>10</v>
      </c>
      <c r="Z12">
        <v>5</v>
      </c>
      <c r="AA12">
        <f>$J12*$S$8+$K12*$S$9+$L12*$S$10+$M12*$S$11</f>
        <v>-9.4773609546495639</v>
      </c>
      <c r="AB12">
        <f>AA12+$S$7</f>
        <v>-13.357093618829564</v>
      </c>
      <c r="AC12">
        <f t="shared" si="8"/>
        <v>1.5815657819692525E-6</v>
      </c>
      <c r="AE12">
        <v>5</v>
      </c>
      <c r="AF12">
        <f>$J12*$T$8+$K12*$T$9+$L12*$T$10+$M12*$T$11</f>
        <v>6.0545012301212164</v>
      </c>
      <c r="AG12">
        <f t="shared" si="0"/>
        <v>8.3867820121212162</v>
      </c>
      <c r="AH12">
        <f t="shared" si="1"/>
        <v>0.99977219255960303</v>
      </c>
      <c r="AJ12">
        <v>5</v>
      </c>
      <c r="AK12">
        <f>$J12*$U$8+$K12*$U$9+$L12*$U$10+$M12*$U$11</f>
        <v>3.1308013221652171</v>
      </c>
      <c r="AL12">
        <f t="shared" si="2"/>
        <v>3.6354224126652173</v>
      </c>
      <c r="AM12">
        <f t="shared" si="3"/>
        <v>0.97430486072625999</v>
      </c>
      <c r="AO12">
        <v>5</v>
      </c>
      <c r="AP12">
        <f>$J12*$V$8+$K12*$V$9+$L12*$V$10+$M12*$V$11</f>
        <v>7.9915083180198785</v>
      </c>
      <c r="AQ12">
        <f t="shared" si="4"/>
        <v>5.3939360023198786</v>
      </c>
      <c r="AR12">
        <f t="shared" si="5"/>
        <v>0.99547650232269325</v>
      </c>
      <c r="AT12">
        <v>5</v>
      </c>
      <c r="AU12">
        <f>$J12*$W$8+$K12*$W$9+$L12*$W$10+$M12*$W$11</f>
        <v>7.4806981269387816</v>
      </c>
      <c r="AV12">
        <f t="shared" si="6"/>
        <v>10.462554721538782</v>
      </c>
      <c r="AW12">
        <f t="shared" si="9"/>
        <v>0.99997141370950082</v>
      </c>
      <c r="AY12">
        <v>5</v>
      </c>
      <c r="AZ12">
        <f>$J12*$X$8+$K12*$X$9+$L12*$X$10+$M12*$X$11</f>
        <v>-6.3214063361256514</v>
      </c>
      <c r="BA12">
        <f t="shared" si="7"/>
        <v>-4.5066742921256511</v>
      </c>
      <c r="BB12">
        <f t="shared" si="10"/>
        <v>1.0914654442813029E-2</v>
      </c>
      <c r="BD12" t="s">
        <v>31</v>
      </c>
      <c r="BE12">
        <v>0.98240550000000004</v>
      </c>
      <c r="BF12">
        <v>3.5530978179999999</v>
      </c>
      <c r="BG12">
        <v>-4.6524812021925204</v>
      </c>
      <c r="BJ12">
        <v>4</v>
      </c>
      <c r="BK12">
        <f>$AC11 * $BE$8+ $AH11 * $BE$9 + $AM11 * $BE$10+ $AR11 * $BE$11+ $AW11 * $BE$12+BB11*BE16</f>
        <v>5.9567006568015275</v>
      </c>
      <c r="BL12">
        <f t="shared" si="14"/>
        <v>4.3809975278015276</v>
      </c>
      <c r="BM12" s="2">
        <f t="shared" si="15"/>
        <v>0.98764176651734314</v>
      </c>
      <c r="BN12" s="2"/>
      <c r="BO12" s="2">
        <v>4</v>
      </c>
      <c r="BP12" s="2">
        <f>$AC11 * $BF$8+ $AH11 * $BF$9 + $AM11 * $BF$10+ $AR11 * $BF$11+ $AW11 * $BF$12+BB11*BF13</f>
        <v>-1.5517516553522395</v>
      </c>
      <c r="BQ12" s="2">
        <f t="shared" si="11"/>
        <v>-4.00793019288224</v>
      </c>
      <c r="BR12" s="2">
        <f t="shared" si="12"/>
        <v>1.7846675391888653E-2</v>
      </c>
      <c r="BS12" s="2"/>
      <c r="BT12" s="2">
        <v>4</v>
      </c>
      <c r="BU12" s="2">
        <f>$AC11 * $BG$8+ $AH11 * $BG$9 + $AM11 * $BG$10+ $AR11 * $BG$11+ $AW11 * $BG$12+BB11*BG13</f>
        <v>-13.881582494406187</v>
      </c>
      <c r="BV12" s="2">
        <f t="shared" si="13"/>
        <v>-13.966807067906187</v>
      </c>
      <c r="BW12" s="2">
        <f t="shared" si="16"/>
        <v>8.5959204416327686E-7</v>
      </c>
      <c r="CA12">
        <v>0.98120300000000005</v>
      </c>
      <c r="CB12">
        <v>1.8796E-2</v>
      </c>
      <c r="CC12">
        <v>9.9999999999999995E-7</v>
      </c>
      <c r="CE12">
        <v>0.98714836178143772</v>
      </c>
      <c r="CF12">
        <v>1.6267183705099043E-2</v>
      </c>
      <c r="CG12">
        <v>7.9107937284004224E-7</v>
      </c>
      <c r="CI12">
        <f t="shared" si="19"/>
        <v>5.9453617814376747E-3</v>
      </c>
      <c r="CJ12">
        <f t="shared" si="17"/>
        <v>2.5288162949009575E-3</v>
      </c>
      <c r="CK12">
        <f t="shared" si="18"/>
        <v>2.0892062715995772E-7</v>
      </c>
    </row>
    <row r="13" spans="2:89" x14ac:dyDescent="0.2">
      <c r="B13">
        <v>6</v>
      </c>
      <c r="C13">
        <v>4.8</v>
      </c>
      <c r="D13">
        <v>3</v>
      </c>
      <c r="E13">
        <v>1.4</v>
      </c>
      <c r="F13">
        <v>0.3</v>
      </c>
      <c r="G13" t="s">
        <v>10</v>
      </c>
      <c r="I13">
        <v>6</v>
      </c>
      <c r="J13">
        <f>(2*C13-$C$38-$C$39)/($C$39-$C$38)</f>
        <v>-0.68000000000000038</v>
      </c>
      <c r="K13">
        <f>(2*D13-$D$38-$D$39)/($D$39-$D$38)</f>
        <v>-6.666666666666643E-2</v>
      </c>
      <c r="L13">
        <f>(2*E13-$E$38-$E$39)/($E$39-$E$38)</f>
        <v>-0.9565217391304347</v>
      </c>
      <c r="M13">
        <f>(2*F13-$F$38-$F$39)/($F$39-$F$38)</f>
        <v>-0.91304347826086962</v>
      </c>
      <c r="N13" t="s">
        <v>10</v>
      </c>
      <c r="Z13">
        <v>6</v>
      </c>
      <c r="AA13">
        <f>$J13*$S$8+$K13*$S$9+$L13*$S$10+$M13*$S$11</f>
        <v>-8.9486214435573608</v>
      </c>
      <c r="AB13">
        <f>AA13+$S$7</f>
        <v>-12.828354107737361</v>
      </c>
      <c r="AC13">
        <f t="shared" si="8"/>
        <v>2.6835854815787338E-6</v>
      </c>
      <c r="AE13">
        <v>6</v>
      </c>
      <c r="AF13">
        <f>$J13*$T$8+$K13*$T$9+$L13*$T$10+$M13*$T$11</f>
        <v>5.851116759360985</v>
      </c>
      <c r="AG13">
        <f t="shared" si="0"/>
        <v>8.1833975413609856</v>
      </c>
      <c r="AH13">
        <f t="shared" si="1"/>
        <v>0.99972082640181881</v>
      </c>
      <c r="AJ13">
        <v>6</v>
      </c>
      <c r="AK13">
        <f>$J13*$U$8+$K13*$U$9+$L13*$U$10+$M13*$U$11</f>
        <v>2.9307401387797101</v>
      </c>
      <c r="AL13">
        <f t="shared" si="2"/>
        <v>3.4353612292797102</v>
      </c>
      <c r="AM13">
        <f t="shared" si="3"/>
        <v>0.96879156967325086</v>
      </c>
      <c r="AO13">
        <v>6</v>
      </c>
      <c r="AP13">
        <f>$J13*$V$8+$K13*$V$9+$L13*$V$10+$M13*$V$11</f>
        <v>6.5136588852423856</v>
      </c>
      <c r="AQ13">
        <f t="shared" si="4"/>
        <v>3.9160865695423857</v>
      </c>
      <c r="AR13">
        <f t="shared" si="5"/>
        <v>0.98047011998266365</v>
      </c>
      <c r="AT13">
        <v>6</v>
      </c>
      <c r="AU13">
        <f>$J13*$W$8+$K13*$W$9+$L13*$W$10+$M13*$W$11</f>
        <v>7.1488098769158253</v>
      </c>
      <c r="AV13">
        <f t="shared" si="6"/>
        <v>10.130666471515825</v>
      </c>
      <c r="AW13">
        <f t="shared" si="9"/>
        <v>0.99996016267653598</v>
      </c>
      <c r="AY13">
        <v>6</v>
      </c>
      <c r="AZ13">
        <f>$J13*$X$8+$K13*$X$9+$L13*$X$10+$M13*$X$11</f>
        <v>-4.8699938944210146</v>
      </c>
      <c r="BA13">
        <f t="shared" si="7"/>
        <v>-3.0552618504210143</v>
      </c>
      <c r="BB13">
        <f t="shared" si="10"/>
        <v>4.4990847224511438E-2</v>
      </c>
      <c r="BD13" t="s">
        <v>34</v>
      </c>
      <c r="BE13">
        <v>-4.6812999458000002</v>
      </c>
      <c r="BF13">
        <v>2.9332253599999998</v>
      </c>
      <c r="BG13">
        <v>2.8753107519999999</v>
      </c>
      <c r="BJ13">
        <v>5</v>
      </c>
      <c r="BK13">
        <f>$AC12 * $BE$8+ $AH12 * $BE$9 + $AM12 * $BE$10+ $AR12 * $BE$11+ $AW12 * $BE$12+BB12*BE13</f>
        <v>5.9423585947314841</v>
      </c>
      <c r="BL13">
        <f t="shared" si="14"/>
        <v>4.3666554657314842</v>
      </c>
      <c r="BM13" s="2">
        <f t="shared" si="15"/>
        <v>0.98746548451312444</v>
      </c>
      <c r="BN13" s="2"/>
      <c r="BO13" s="2">
        <v>5</v>
      </c>
      <c r="BP13" s="2">
        <f>$AC12 * $BF$8+ $AH12 * $BF$9 + $AM12 * $BF$10+ $AR12 * $BF$11+ $AW12 * $BF$12+BB12*BF13</f>
        <v>-1.66443511681806</v>
      </c>
      <c r="BQ13" s="2">
        <f t="shared" si="11"/>
        <v>-4.1206136543480598</v>
      </c>
      <c r="BR13" s="2">
        <f t="shared" si="12"/>
        <v>1.5975198835016274E-2</v>
      </c>
      <c r="BS13" s="2"/>
      <c r="BT13" s="2">
        <v>5</v>
      </c>
      <c r="BU13" s="2">
        <f>$AC12 * $BG$8+ $AH12 * $BG$9 + $AM12 * $BG$10+ $AR12 * $BG$11+ $AW12 * $BG$12+BB12*BG13</f>
        <v>-13.977454736594986</v>
      </c>
      <c r="BV13" s="2">
        <f t="shared" si="13"/>
        <v>-14.062679310094985</v>
      </c>
      <c r="BW13" s="2">
        <f t="shared" si="16"/>
        <v>7.8100827552231097E-7</v>
      </c>
      <c r="CA13">
        <v>0.97430700000000003</v>
      </c>
      <c r="CB13">
        <v>2.5692E-2</v>
      </c>
      <c r="CC13">
        <v>9.9999999999999995E-7</v>
      </c>
      <c r="CE13">
        <v>0.98764176651734314</v>
      </c>
      <c r="CF13">
        <v>1.7846675391888653E-2</v>
      </c>
      <c r="CG13">
        <v>8.5959204416327686E-7</v>
      </c>
      <c r="CI13">
        <f t="shared" si="19"/>
        <v>1.3334766517343111E-2</v>
      </c>
      <c r="CJ13">
        <f t="shared" si="17"/>
        <v>7.8453246081113467E-3</v>
      </c>
      <c r="CK13">
        <f t="shared" si="18"/>
        <v>1.4040795583672309E-7</v>
      </c>
    </row>
    <row r="14" spans="2:89" x14ac:dyDescent="0.2">
      <c r="B14">
        <v>7</v>
      </c>
      <c r="C14">
        <v>5.0999999999999996</v>
      </c>
      <c r="D14">
        <v>3.8</v>
      </c>
      <c r="E14">
        <v>1.6</v>
      </c>
      <c r="F14">
        <v>0.2</v>
      </c>
      <c r="G14" t="s">
        <v>10</v>
      </c>
      <c r="I14">
        <v>7</v>
      </c>
      <c r="J14">
        <f>(2*C14-$C$38-$C$39)/($C$39-$C$38)</f>
        <v>-0.44000000000000056</v>
      </c>
      <c r="K14">
        <f>(2*D14-$D$38-$D$39)/($D$39-$D$38)</f>
        <v>1</v>
      </c>
      <c r="L14">
        <f>(2*E14-$E$38-$E$39)/($E$39-$E$38)</f>
        <v>-0.86956521739130421</v>
      </c>
      <c r="M14">
        <f>(2*F14-$F$38-$F$39)/($F$39-$F$38)</f>
        <v>-1</v>
      </c>
      <c r="N14" t="s">
        <v>10</v>
      </c>
      <c r="Z14">
        <v>7</v>
      </c>
      <c r="AA14">
        <f>$J14*$S$8+$K14*$S$9+$L14*$S$10+$M14*$S$11</f>
        <v>-11.045079176489129</v>
      </c>
      <c r="AB14">
        <f>AA14+$S$7</f>
        <v>-14.924811840669129</v>
      </c>
      <c r="AC14">
        <f t="shared" si="8"/>
        <v>3.2978920132515663E-7</v>
      </c>
      <c r="AE14">
        <v>7</v>
      </c>
      <c r="AF14">
        <f>$J14*$T$8+$K14*$T$9+$L14*$T$10+$M14*$T$11</f>
        <v>7.0861263568864334</v>
      </c>
      <c r="AG14">
        <f t="shared" si="0"/>
        <v>9.4184071388864332</v>
      </c>
      <c r="AH14">
        <f t="shared" si="1"/>
        <v>0.99991879131438943</v>
      </c>
      <c r="AJ14">
        <v>7</v>
      </c>
      <c r="AK14">
        <f>$J14*$U$8+$K14*$U$9+$L14*$U$10+$M14*$U$11</f>
        <v>3.6537577519043474</v>
      </c>
      <c r="AL14">
        <f t="shared" si="2"/>
        <v>4.1583788424043471</v>
      </c>
      <c r="AM14">
        <f t="shared" si="3"/>
        <v>0.98460774454240874</v>
      </c>
      <c r="AO14">
        <v>7</v>
      </c>
      <c r="AP14">
        <f>$J14*$V$8+$K14*$V$9+$L14*$V$10+$M14*$V$11</f>
        <v>8.9760221684137917</v>
      </c>
      <c r="AQ14">
        <f t="shared" si="4"/>
        <v>6.3784498527137918</v>
      </c>
      <c r="AR14">
        <f t="shared" si="5"/>
        <v>0.99830512479434996</v>
      </c>
      <c r="AT14">
        <v>7</v>
      </c>
      <c r="AU14">
        <f>$J14*$W$8+$K14*$W$9+$L14*$W$10+$M14*$W$11</f>
        <v>8.739901205408346</v>
      </c>
      <c r="AV14">
        <f t="shared" si="6"/>
        <v>11.721757800008346</v>
      </c>
      <c r="AW14">
        <f t="shared" si="9"/>
        <v>0.99999188475296186</v>
      </c>
      <c r="AY14">
        <v>7</v>
      </c>
      <c r="AZ14">
        <f>$J14*$X$8+$K14*$X$9+$L14*$X$10+$M14*$X$11</f>
        <v>-7.0869276301952162</v>
      </c>
      <c r="BA14">
        <f t="shared" si="7"/>
        <v>-5.2721955861952159</v>
      </c>
      <c r="BB14">
        <f t="shared" si="10"/>
        <v>5.1061234122864348E-3</v>
      </c>
      <c r="BJ14">
        <v>6</v>
      </c>
      <c r="BK14">
        <f>$AC13 * $BE$8+ $AH13 * $BE$9 + $AM13 * $BE$10+ $AR13 * $BE$11+ $AW13 * $BE$12+BB13*BE13</f>
        <v>5.7251016715898446</v>
      </c>
      <c r="BL14">
        <f t="shared" si="14"/>
        <v>4.1493985425898448</v>
      </c>
      <c r="BM14" s="2">
        <f t="shared" si="15"/>
        <v>0.98447105113943489</v>
      </c>
      <c r="BN14" s="2"/>
      <c r="BO14" s="2">
        <v>6</v>
      </c>
      <c r="BP14" s="2">
        <f>$AC13 * $BF$8+ $AH13 * $BF$9 + $AM13 * $BF$10+ $AR13 * $BF$11+ $AW13 * $BF$12+BB13*BF13</f>
        <v>-1.4530858897213697</v>
      </c>
      <c r="BQ14" s="2">
        <f t="shared" si="11"/>
        <v>-3.9092644272513697</v>
      </c>
      <c r="BR14" s="2">
        <f t="shared" si="12"/>
        <v>1.9660942655509984E-2</v>
      </c>
      <c r="BS14" s="2"/>
      <c r="BT14" s="2">
        <v>6</v>
      </c>
      <c r="BU14" s="2">
        <f>$AC13 * $BG$8+ $AH13 * $BG$9 + $AM13 * $BG$10+ $AR13 * $BG$11+ $AW13 * $BG$12+BB13*BG13</f>
        <v>-13.822819426007399</v>
      </c>
      <c r="BV14" s="2">
        <f t="shared" si="13"/>
        <v>-13.908043999507399</v>
      </c>
      <c r="BW14" s="2">
        <f t="shared" si="16"/>
        <v>9.1161789346987711E-7</v>
      </c>
      <c r="CA14">
        <v>0.98042700000000005</v>
      </c>
      <c r="CB14">
        <v>1.9571999999999999E-2</v>
      </c>
      <c r="CC14">
        <v>9.9999999999999995E-7</v>
      </c>
      <c r="CE14">
        <v>0.98746548451312444</v>
      </c>
      <c r="CF14">
        <v>1.5975198835016274E-2</v>
      </c>
      <c r="CG14">
        <v>7.8100827552231097E-7</v>
      </c>
      <c r="CI14">
        <f t="shared" si="19"/>
        <v>7.0384845131243878E-3</v>
      </c>
      <c r="CJ14">
        <f t="shared" si="17"/>
        <v>3.5968011649837248E-3</v>
      </c>
      <c r="CK14">
        <f t="shared" si="18"/>
        <v>2.1899172447768898E-7</v>
      </c>
    </row>
    <row r="15" spans="2:89" x14ac:dyDescent="0.2">
      <c r="B15">
        <v>8</v>
      </c>
      <c r="C15">
        <v>4.5999999999999996</v>
      </c>
      <c r="D15">
        <v>3.2</v>
      </c>
      <c r="E15">
        <v>1.4</v>
      </c>
      <c r="F15">
        <v>0.2</v>
      </c>
      <c r="G15" t="s">
        <v>10</v>
      </c>
      <c r="I15">
        <v>8</v>
      </c>
      <c r="J15">
        <f>(2*C15-$C$38-$C$39)/($C$39-$C$38)</f>
        <v>-0.84000000000000052</v>
      </c>
      <c r="K15">
        <f>(2*D15-$D$38-$D$39)/($D$39-$D$38)</f>
        <v>0.20000000000000048</v>
      </c>
      <c r="L15">
        <f>(2*E15-$E$38-$E$39)/($E$39-$E$38)</f>
        <v>-0.9565217391304347</v>
      </c>
      <c r="M15">
        <f>(2*F15-$F$38-$F$39)/($F$39-$F$38)</f>
        <v>-1</v>
      </c>
      <c r="N15" t="s">
        <v>10</v>
      </c>
      <c r="Z15">
        <v>8</v>
      </c>
      <c r="AA15">
        <f>$J15*$S$8+$K15*$S$9+$L15*$S$10+$M15*$S$11</f>
        <v>-9.661452805947043</v>
      </c>
      <c r="AB15">
        <f>AA15+$S$7</f>
        <v>-13.541185470127044</v>
      </c>
      <c r="AC15">
        <f t="shared" si="8"/>
        <v>1.3156407011664101E-6</v>
      </c>
      <c r="AE15">
        <v>8</v>
      </c>
      <c r="AF15">
        <f>$J15*$T$8+$K15*$T$9+$L15*$T$10+$M15*$T$11</f>
        <v>6.2785104283594784</v>
      </c>
      <c r="AG15">
        <f t="shared" si="0"/>
        <v>8.6107912103594781</v>
      </c>
      <c r="AH15">
        <f t="shared" si="1"/>
        <v>0.99981790341476107</v>
      </c>
      <c r="AJ15">
        <v>8</v>
      </c>
      <c r="AK15">
        <f>$J15*$U$8+$K15*$U$9+$L15*$U$10+$M15*$U$11</f>
        <v>3.1670766950347824</v>
      </c>
      <c r="AL15">
        <f t="shared" si="2"/>
        <v>3.6716977855347825</v>
      </c>
      <c r="AM15">
        <f t="shared" si="3"/>
        <v>0.97519755382860851</v>
      </c>
      <c r="AO15">
        <v>8</v>
      </c>
      <c r="AP15">
        <f>$J15*$V$8+$K15*$V$9+$L15*$V$10+$M15*$V$11</f>
        <v>7.6087626422824126</v>
      </c>
      <c r="AQ15">
        <f t="shared" si="4"/>
        <v>5.0111903265824127</v>
      </c>
      <c r="AR15">
        <f t="shared" si="5"/>
        <v>0.99338113381336202</v>
      </c>
      <c r="AT15">
        <v>8</v>
      </c>
      <c r="AU15">
        <f>$J15*$W$8+$K15*$W$9+$L15*$W$10+$M15*$W$11</f>
        <v>7.6942650135387822</v>
      </c>
      <c r="AV15">
        <f t="shared" si="6"/>
        <v>10.676121608138782</v>
      </c>
      <c r="AW15">
        <f t="shared" si="9"/>
        <v>0.99997691077957507</v>
      </c>
      <c r="AY15">
        <v>8</v>
      </c>
      <c r="AZ15">
        <f>$J15*$X$8+$K15*$X$9+$L15*$X$10+$M15*$X$11</f>
        <v>-5.74034564979174</v>
      </c>
      <c r="BA15">
        <f t="shared" si="7"/>
        <v>-3.9256136057917397</v>
      </c>
      <c r="BB15">
        <f t="shared" si="10"/>
        <v>1.9348284527499569E-2</v>
      </c>
      <c r="BJ15">
        <v>7</v>
      </c>
      <c r="BK15">
        <f>$AC14 * $BE$8+ $AH14 * $BE$9 + $AM14 * $BE$10+ $AR14 * $BE$11+ $AW14 * $BE$12+BB14*BE13</f>
        <v>5.9869630686137452</v>
      </c>
      <c r="BL15">
        <f t="shared" si="14"/>
        <v>4.4112599396137453</v>
      </c>
      <c r="BM15" s="2">
        <f t="shared" si="15"/>
        <v>0.98800573566492156</v>
      </c>
      <c r="BN15" s="2"/>
      <c r="BO15" s="2">
        <v>7</v>
      </c>
      <c r="BP15" s="2">
        <f>$AC14 * $BF$8+ $AH14 * $BF$9 + $AM14 * $BF$10+ $AR14 * $BF$11+ $AW14 * $BF$12+BB14*BF13</f>
        <v>-1.7051910490996651</v>
      </c>
      <c r="BQ15" s="2">
        <f t="shared" si="11"/>
        <v>-4.1613695866296654</v>
      </c>
      <c r="BR15" s="2">
        <f>1/(1+EXP(-BQ15))</f>
        <v>1.534699536106404E-2</v>
      </c>
      <c r="BS15" s="2"/>
      <c r="BT15" s="2">
        <v>7</v>
      </c>
      <c r="BU15" s="2">
        <f>$AC14 * $BG$8+ $AH14 * $BG$9 + $AM14 * $BG$10+ $AR14 * $BG$11+ $AW14 * $BG$12+BB14*BG13</f>
        <v>-14.029873562478944</v>
      </c>
      <c r="BV15" s="2">
        <f t="shared" si="13"/>
        <v>-14.115098135978943</v>
      </c>
      <c r="BW15" s="2">
        <f t="shared" si="16"/>
        <v>7.411232641512103E-7</v>
      </c>
      <c r="CA15">
        <v>0.97454499999999999</v>
      </c>
      <c r="CB15">
        <v>2.5454000000000001E-2</v>
      </c>
      <c r="CC15">
        <v>9.9999999999999995E-7</v>
      </c>
      <c r="CE15">
        <v>0.98447105113943489</v>
      </c>
      <c r="CF15">
        <v>1.9660942655509984E-2</v>
      </c>
      <c r="CG15">
        <v>9.1161789346987711E-7</v>
      </c>
      <c r="CI15">
        <f t="shared" si="19"/>
        <v>9.9260511394348994E-3</v>
      </c>
      <c r="CJ15">
        <f t="shared" si="17"/>
        <v>5.7930573444900171E-3</v>
      </c>
      <c r="CK15">
        <f t="shared" si="18"/>
        <v>8.838210653012284E-8</v>
      </c>
    </row>
    <row r="16" spans="2:89" x14ac:dyDescent="0.2">
      <c r="B16">
        <v>9</v>
      </c>
      <c r="C16">
        <v>5.3</v>
      </c>
      <c r="D16">
        <v>3.7</v>
      </c>
      <c r="E16">
        <v>1.5</v>
      </c>
      <c r="F16">
        <v>0.2</v>
      </c>
      <c r="G16" t="s">
        <v>10</v>
      </c>
      <c r="I16">
        <v>9</v>
      </c>
      <c r="J16">
        <f>(2*C16-$C$38-$C$39)/($C$39-$C$38)</f>
        <v>-0.28000000000000042</v>
      </c>
      <c r="K16">
        <f>(2*D16-$D$38-$D$39)/($D$39-$D$38)</f>
        <v>0.86666666666666714</v>
      </c>
      <c r="L16">
        <f>(2*E16-$E$38-$E$39)/($E$39-$E$38)</f>
        <v>-0.91304347826086951</v>
      </c>
      <c r="M16">
        <f>(2*F16-$F$38-$F$39)/($F$39-$F$38)</f>
        <v>-1</v>
      </c>
      <c r="N16" t="s">
        <v>10</v>
      </c>
      <c r="Z16">
        <v>9</v>
      </c>
      <c r="AA16">
        <f>$J16*$S$8+$K16*$S$9+$L16*$S$10+$M16*$S$11</f>
        <v>-11.23150669886342</v>
      </c>
      <c r="AB16">
        <f>AA16+$S$7</f>
        <v>-15.111239363043421</v>
      </c>
      <c r="AC16">
        <f t="shared" si="8"/>
        <v>2.736982439896985E-7</v>
      </c>
      <c r="AE16">
        <v>9</v>
      </c>
      <c r="AF16">
        <f>$J16*$T$8+$K16*$T$9+$L16*$T$10+$M16*$T$11</f>
        <v>7.2315735085256234</v>
      </c>
      <c r="AG16">
        <f t="shared" si="0"/>
        <v>9.5638542905256241</v>
      </c>
      <c r="AH16">
        <f t="shared" si="1"/>
        <v>0.99992978330886106</v>
      </c>
      <c r="AJ16">
        <v>9</v>
      </c>
      <c r="AK16">
        <f>$J16*$U$8+$K16*$U$9+$L16*$U$10+$M16*$U$11</f>
        <v>3.7192622384028988</v>
      </c>
      <c r="AL16">
        <f t="shared" si="2"/>
        <v>4.2238833289028985</v>
      </c>
      <c r="AM16">
        <f t="shared" si="3"/>
        <v>0.98556960957413664</v>
      </c>
      <c r="AO16">
        <v>9</v>
      </c>
      <c r="AP16">
        <f>$J16*$V$8+$K16*$V$9+$L16*$V$10+$M16*$V$11</f>
        <v>8.6377380390724756</v>
      </c>
      <c r="AQ16">
        <f t="shared" si="4"/>
        <v>6.0401657233724757</v>
      </c>
      <c r="AR16">
        <f t="shared" si="5"/>
        <v>0.99762449220792482</v>
      </c>
      <c r="AT16">
        <v>9</v>
      </c>
      <c r="AU16">
        <f>$J16*$W$8+$K16*$W$9+$L16*$W$10+$M16*$W$11</f>
        <v>8.904512161677566</v>
      </c>
      <c r="AV16">
        <f t="shared" si="6"/>
        <v>11.886368756277566</v>
      </c>
      <c r="AW16">
        <f t="shared" si="9"/>
        <v>0.99999311644717181</v>
      </c>
      <c r="AY16">
        <v>9</v>
      </c>
      <c r="AZ16">
        <f>$J16*$X$8+$K16*$X$9+$L16*$X$10+$M16*$X$11</f>
        <v>-6.8350881339268135</v>
      </c>
      <c r="BA16">
        <f t="shared" si="7"/>
        <v>-5.0203560899268131</v>
      </c>
      <c r="BB16">
        <f t="shared" si="10"/>
        <v>6.5588724964199879E-3</v>
      </c>
      <c r="BJ16">
        <v>8</v>
      </c>
      <c r="BK16">
        <f>$AC15 * $BE$8+ $AH15 * $BE$9 + $AM15 * $BE$10+ $AR15 * $BE$11+ $AW15 * $BE$12+BB15*BE13</f>
        <v>5.8960142926803112</v>
      </c>
      <c r="BL16">
        <f t="shared" si="14"/>
        <v>4.3203111636803113</v>
      </c>
      <c r="BM16" s="2">
        <f t="shared" si="15"/>
        <v>0.98687871156929596</v>
      </c>
      <c r="BN16" s="2"/>
      <c r="BO16" s="2">
        <v>8</v>
      </c>
      <c r="BP16" s="2">
        <f>$AC15 * $BF$8+ $AH15 * $BF$9 + $AM15 * $BF$10+ $AR15 * $BF$11+ $AW15 * $BF$12+BB15*BF13</f>
        <v>-1.624549504434412</v>
      </c>
      <c r="BQ16" s="2">
        <f t="shared" si="11"/>
        <v>-4.0807280419644121</v>
      </c>
      <c r="BR16" s="2">
        <f t="shared" si="12"/>
        <v>1.6614456867784684E-2</v>
      </c>
      <c r="BS16" s="2"/>
      <c r="BT16" s="2">
        <v>8</v>
      </c>
      <c r="BU16" s="2">
        <f>$AC15 * $BG$8+ $AH15 * $BG$9 + $AM15 * $BG$10+ $AR15 * $BG$11+ $AW15 * $BG$12+BB15*BG13</f>
        <v>-13.949920367544955</v>
      </c>
      <c r="BV16" s="2">
        <f t="shared" si="13"/>
        <v>-14.035144941044955</v>
      </c>
      <c r="BW16" s="2">
        <f t="shared" si="16"/>
        <v>8.0281162155124976E-7</v>
      </c>
      <c r="CA16">
        <v>0.98307500000000003</v>
      </c>
      <c r="CB16">
        <v>1.6924000000000002E-2</v>
      </c>
      <c r="CC16">
        <v>9.9999999999999995E-7</v>
      </c>
      <c r="CE16">
        <v>0.98800573566492156</v>
      </c>
      <c r="CF16">
        <v>1.534699536106404E-2</v>
      </c>
      <c r="CG16">
        <v>7.411232641512103E-7</v>
      </c>
      <c r="CI16">
        <f t="shared" si="19"/>
        <v>4.9307356649215262E-3</v>
      </c>
      <c r="CJ16">
        <f t="shared" si="17"/>
        <v>1.5770046389359613E-3</v>
      </c>
      <c r="CK16">
        <f t="shared" si="18"/>
        <v>2.5887673584878965E-7</v>
      </c>
    </row>
    <row r="17" spans="2:89" x14ac:dyDescent="0.2">
      <c r="B17">
        <v>10</v>
      </c>
      <c r="C17">
        <v>5</v>
      </c>
      <c r="D17">
        <v>3.3</v>
      </c>
      <c r="E17">
        <v>1.4</v>
      </c>
      <c r="F17">
        <v>0.2</v>
      </c>
      <c r="G17" t="s">
        <v>10</v>
      </c>
      <c r="I17">
        <v>10</v>
      </c>
      <c r="J17">
        <f>(2*C17-$C$38-$C$39)/($C$39-$C$38)</f>
        <v>-0.52000000000000024</v>
      </c>
      <c r="K17">
        <f>(2*D17-$D$38-$D$39)/($D$39-$D$38)</f>
        <v>0.33333333333333331</v>
      </c>
      <c r="L17">
        <f>(2*E17-$E$38-$E$39)/($E$39-$E$38)</f>
        <v>-0.9565217391304347</v>
      </c>
      <c r="M17">
        <f>(2*F17-$F$38-$F$39)/($F$39-$F$38)</f>
        <v>-1</v>
      </c>
      <c r="N17" t="s">
        <v>10</v>
      </c>
      <c r="Z17">
        <v>10</v>
      </c>
      <c r="AA17">
        <f>$J17*$S$8+$K17*$S$9+$L17*$S$10+$M17*$S$11</f>
        <v>-10.253826146089709</v>
      </c>
      <c r="AB17">
        <f>AA17+$S$7</f>
        <v>-14.13355881026971</v>
      </c>
      <c r="AC17">
        <f t="shared" si="8"/>
        <v>7.2756715139528781E-7</v>
      </c>
      <c r="AE17">
        <v>10</v>
      </c>
      <c r="AF17">
        <f>$J17*$T$8+$K17*$T$9+$L17*$T$10+$M17*$T$11</f>
        <v>6.6590052289248112</v>
      </c>
      <c r="AG17">
        <f t="shared" si="0"/>
        <v>8.9912860109248118</v>
      </c>
      <c r="AH17">
        <f t="shared" si="1"/>
        <v>0.99987552560091841</v>
      </c>
      <c r="AJ17">
        <v>10</v>
      </c>
      <c r="AK17">
        <f>$J17*$U$8+$K17*$U$9+$L17*$U$10+$M17*$U$11</f>
        <v>3.3788457589014489</v>
      </c>
      <c r="AL17">
        <f t="shared" si="2"/>
        <v>3.883466849401449</v>
      </c>
      <c r="AM17">
        <f t="shared" si="3"/>
        <v>0.97983561423092025</v>
      </c>
      <c r="AO17">
        <v>10</v>
      </c>
      <c r="AP17">
        <f>$J17*$V$8+$K17*$V$9+$L17*$V$10+$M17*$V$11</f>
        <v>7.6542562475445965</v>
      </c>
      <c r="AQ17">
        <f t="shared" si="4"/>
        <v>5.0566839318445966</v>
      </c>
      <c r="AR17">
        <f t="shared" si="5"/>
        <v>0.99367364088224341</v>
      </c>
      <c r="AT17">
        <v>10</v>
      </c>
      <c r="AU17">
        <f>$J17*$W$8+$K17*$W$9+$L17*$W$10+$M17*$W$11</f>
        <v>8.1652007772667812</v>
      </c>
      <c r="AV17">
        <f t="shared" si="6"/>
        <v>11.147057371866781</v>
      </c>
      <c r="AW17">
        <f t="shared" si="9"/>
        <v>0.99998558255735215</v>
      </c>
      <c r="AY17">
        <v>10</v>
      </c>
      <c r="AZ17">
        <f>$J17*$X$8+$K17*$X$9+$L17*$X$10+$M17*$X$11</f>
        <v>-5.8885055304584064</v>
      </c>
      <c r="BA17">
        <f t="shared" si="7"/>
        <v>-4.0737734864584061</v>
      </c>
      <c r="BB17">
        <f t="shared" si="10"/>
        <v>1.6728466102474436E-2</v>
      </c>
      <c r="BJ17">
        <v>9</v>
      </c>
      <c r="BK17">
        <f>$AC16 * $BE$8+ $AH16 * $BE$9 + $AM16 * $BE$10+ $AR16 * $BE$11+ $AW16 * $BE$12+BB16*BE13</f>
        <v>5.9783936995911633</v>
      </c>
      <c r="BL17">
        <f t="shared" si="14"/>
        <v>4.4026905705911634</v>
      </c>
      <c r="BM17" s="2">
        <f t="shared" si="15"/>
        <v>0.98790375936671293</v>
      </c>
      <c r="BN17" s="2"/>
      <c r="BO17" s="2">
        <v>9</v>
      </c>
      <c r="BP17" s="2">
        <f>$AC16 * $BF$8+ $AH16 * $BF$9 + $AM16 * $BF$10+ $AR16 * $BF$11+ $AW16 * $BF$12+BB16*BF13</f>
        <v>-1.6962466004959036</v>
      </c>
      <c r="BQ17" s="2">
        <f t="shared" si="11"/>
        <v>-4.1524251380259036</v>
      </c>
      <c r="BR17" s="2">
        <f t="shared" si="12"/>
        <v>1.5482746654483296E-2</v>
      </c>
      <c r="BS17" s="2"/>
      <c r="BT17" s="2">
        <v>9</v>
      </c>
      <c r="BU17" s="2">
        <f>$AC16 * $BG$8+ $AH16 * $BG$9 + $AM16 * $BG$10+ $AR16 * $BG$11+ $AW16 * $BG$12+BB16*BG13</f>
        <v>-14.026380779876375</v>
      </c>
      <c r="BV17" s="2">
        <f t="shared" si="13"/>
        <v>-14.111605353376374</v>
      </c>
      <c r="BW17" s="2">
        <f t="shared" si="16"/>
        <v>7.4371637061176876E-7</v>
      </c>
      <c r="CA17">
        <v>0.98039799999999999</v>
      </c>
      <c r="CB17">
        <v>1.9601E-2</v>
      </c>
      <c r="CC17">
        <v>9.9999999999999995E-7</v>
      </c>
      <c r="CE17">
        <v>0.98687871156929596</v>
      </c>
      <c r="CF17">
        <v>1.6614456867784684E-2</v>
      </c>
      <c r="CG17">
        <v>8.0281162155124976E-7</v>
      </c>
      <c r="CI17">
        <f t="shared" si="19"/>
        <v>6.4807115692959716E-3</v>
      </c>
      <c r="CJ17">
        <f t="shared" si="17"/>
        <v>2.9865431322153163E-3</v>
      </c>
      <c r="CK17">
        <f t="shared" si="18"/>
        <v>1.9718837844875019E-7</v>
      </c>
    </row>
    <row r="18" spans="2:89" x14ac:dyDescent="0.2">
      <c r="B18">
        <v>11</v>
      </c>
      <c r="C18">
        <v>5.5</v>
      </c>
      <c r="D18">
        <v>2.6</v>
      </c>
      <c r="E18">
        <v>4.4000000000000004</v>
      </c>
      <c r="F18">
        <v>1.2</v>
      </c>
      <c r="G18" t="s">
        <v>12</v>
      </c>
      <c r="I18">
        <v>11</v>
      </c>
      <c r="J18">
        <f>(2*C18-$C$38-$C$39)/($C$39-$C$38)</f>
        <v>-0.12000000000000029</v>
      </c>
      <c r="K18">
        <f>(2*D18-$D$38-$D$39)/($D$39-$D$38)</f>
        <v>-0.59999999999999964</v>
      </c>
      <c r="L18">
        <f>(2*E18-$E$38-$E$39)/($E$39-$E$38)</f>
        <v>0.34782608695652184</v>
      </c>
      <c r="M18">
        <f>(2*F18-$F$38-$F$39)/($F$39-$F$38)</f>
        <v>-0.13043478260869579</v>
      </c>
      <c r="N18" t="s">
        <v>12</v>
      </c>
      <c r="Z18">
        <v>11</v>
      </c>
      <c r="AA18">
        <f>$J18*$S$8+$K18*$S$9+$L18*$S$10+$M18*$S$11</f>
        <v>2.6418956719411306</v>
      </c>
      <c r="AB18">
        <f>AA18+$S$7</f>
        <v>-1.2378369922388694</v>
      </c>
      <c r="AC18">
        <f t="shared" si="8"/>
        <v>0.22481271293949301</v>
      </c>
      <c r="AE18">
        <v>11</v>
      </c>
      <c r="AF18">
        <f>$J18*$T$8+$K18*$T$9+$L18*$T$10+$M18*$T$11</f>
        <v>-1.6107585253424346</v>
      </c>
      <c r="AG18">
        <f t="shared" si="0"/>
        <v>0.72152225665756564</v>
      </c>
      <c r="AH18">
        <f t="shared" si="1"/>
        <v>0.67294214024292398</v>
      </c>
      <c r="AJ18">
        <v>11</v>
      </c>
      <c r="AK18">
        <f>$J18*$U$8+$K18*$U$9+$L18*$U$10+$M18*$U$11</f>
        <v>-0.84677941393913025</v>
      </c>
      <c r="AL18">
        <f t="shared" si="2"/>
        <v>-0.34215832343913022</v>
      </c>
      <c r="AM18">
        <f t="shared" si="3"/>
        <v>0.41528528995036817</v>
      </c>
      <c r="AO18">
        <v>11</v>
      </c>
      <c r="AP18">
        <f>$J18*$V$8+$K18*$V$9+$L18*$V$10+$M18*$V$11</f>
        <v>-2.1337921096733172</v>
      </c>
      <c r="AQ18">
        <f t="shared" si="4"/>
        <v>-4.7313644253733171</v>
      </c>
      <c r="AR18">
        <f t="shared" si="5"/>
        <v>8.7374207531751985E-3</v>
      </c>
      <c r="AT18">
        <v>11</v>
      </c>
      <c r="AU18">
        <f>$J18*$W$8+$K18*$W$9+$L18*$W$10+$M18*$W$11</f>
        <v>-2.0187302022793041</v>
      </c>
      <c r="AV18">
        <f t="shared" si="6"/>
        <v>0.96312639232069586</v>
      </c>
      <c r="AW18">
        <f t="shared" si="9"/>
        <v>0.723747324102473</v>
      </c>
      <c r="AY18">
        <v>11</v>
      </c>
      <c r="AZ18">
        <f>$J18*$X$8+$K18*$X$9+$L18*$X$10+$M18*$X$11</f>
        <v>1.8185124733299993</v>
      </c>
      <c r="BA18">
        <f t="shared" si="7"/>
        <v>3.6332445173299996</v>
      </c>
      <c r="BB18">
        <f t="shared" si="10"/>
        <v>0.97425028097774991</v>
      </c>
      <c r="BJ18">
        <v>10</v>
      </c>
      <c r="BK18">
        <f>$AC17 * $BE$8+ $AH17 * $BE$9 + $AM17 * $BE$10+ $AR17 * $BE$11+ $AW17 * $BE$12+BB17*BE13</f>
        <v>5.9125892437151162</v>
      </c>
      <c r="BL18">
        <f t="shared" si="14"/>
        <v>4.3368861147151163</v>
      </c>
      <c r="BM18" s="2">
        <f t="shared" si="15"/>
        <v>0.98709161956303393</v>
      </c>
      <c r="BN18" s="2"/>
      <c r="BO18" s="2">
        <v>10</v>
      </c>
      <c r="BP18" s="2">
        <f>$AC17 * $BF$8+ $AH17 * $BF$9 + $AM17 * $BF$10+ $AR17 * $BF$11+ $AW17 * $BF$12+BB17*BF13</f>
        <v>-1.6357618091205297</v>
      </c>
      <c r="BQ18" s="2">
        <f t="shared" si="11"/>
        <v>-4.0919403466505297</v>
      </c>
      <c r="BR18" s="2">
        <f t="shared" si="12"/>
        <v>1.643225498037228E-2</v>
      </c>
      <c r="BS18" s="2"/>
      <c r="BT18" s="2">
        <v>10</v>
      </c>
      <c r="BU18" s="2">
        <f>$AC17 * $BG$8+ $AH17 * $BG$9 + $AM17 * $BG$10+ $AR17 * $BG$11+ $AW17 * $BG$12+BB17*BG13</f>
        <v>-13.970759321451014</v>
      </c>
      <c r="BV18" s="2">
        <f t="shared" si="13"/>
        <v>-14.055983894951014</v>
      </c>
      <c r="BW18" s="2">
        <f t="shared" si="16"/>
        <v>7.8625499091497302E-7</v>
      </c>
      <c r="CA18">
        <v>0.98268800000000001</v>
      </c>
      <c r="CB18">
        <v>1.7311E-2</v>
      </c>
      <c r="CC18">
        <v>9.9999999999999995E-7</v>
      </c>
      <c r="CE18">
        <v>0.98790375936671293</v>
      </c>
      <c r="CF18">
        <v>1.5482746654483296E-2</v>
      </c>
      <c r="CG18">
        <v>7.4371637061176876E-7</v>
      </c>
      <c r="CI18">
        <f t="shared" si="19"/>
        <v>5.2157593667129243E-3</v>
      </c>
      <c r="CJ18">
        <f t="shared" si="17"/>
        <v>1.828253345516704E-3</v>
      </c>
      <c r="CK18">
        <f t="shared" si="18"/>
        <v>2.562836293882312E-7</v>
      </c>
    </row>
    <row r="19" spans="2:89" x14ac:dyDescent="0.2">
      <c r="B19">
        <v>12</v>
      </c>
      <c r="C19">
        <v>6.1</v>
      </c>
      <c r="D19">
        <v>3</v>
      </c>
      <c r="E19">
        <v>4.5999999999999996</v>
      </c>
      <c r="F19">
        <v>1.4</v>
      </c>
      <c r="G19" t="s">
        <v>12</v>
      </c>
      <c r="I19">
        <v>12</v>
      </c>
      <c r="J19">
        <f>(2*C19-$C$38-$C$39)/($C$39-$C$38)</f>
        <v>0.35999999999999943</v>
      </c>
      <c r="K19">
        <f>(2*D19-$D$38-$D$39)/($D$39-$D$38)</f>
        <v>-6.666666666666643E-2</v>
      </c>
      <c r="L19">
        <f>(2*E19-$E$38-$E$39)/($E$39-$E$38)</f>
        <v>0.43478260869565194</v>
      </c>
      <c r="M19">
        <f>(2*F19-$F$38-$F$39)/($F$39-$F$38)</f>
        <v>4.3478260869565064E-2</v>
      </c>
      <c r="N19" t="s">
        <v>12</v>
      </c>
      <c r="Z19">
        <v>12</v>
      </c>
      <c r="AA19">
        <f>$J19*$S$8+$K19*$S$9+$L19*$S$10+$M19*$S$11</f>
        <v>2.462489831333071</v>
      </c>
      <c r="AB19">
        <f>AA19+$S$7</f>
        <v>-1.4172428328469291</v>
      </c>
      <c r="AC19">
        <f t="shared" si="8"/>
        <v>0.19509418433572256</v>
      </c>
      <c r="AE19">
        <v>12</v>
      </c>
      <c r="AF19">
        <f>$J19*$T$8+$K19*$T$9+$L19*$T$10+$M19*$T$11</f>
        <v>-1.5623915729697959</v>
      </c>
      <c r="AG19">
        <f t="shared" si="0"/>
        <v>0.7698892090302043</v>
      </c>
      <c r="AH19">
        <f t="shared" si="1"/>
        <v>0.68349692693741371</v>
      </c>
      <c r="AJ19">
        <v>12</v>
      </c>
      <c r="AK19">
        <f>$J19*$U$8+$K19*$U$9+$L19*$U$10+$M19*$U$11</f>
        <v>-0.76969741064637631</v>
      </c>
      <c r="AL19">
        <f t="shared" si="2"/>
        <v>-0.26507632014637628</v>
      </c>
      <c r="AM19">
        <f t="shared" si="3"/>
        <v>0.43411624825413325</v>
      </c>
      <c r="AO19">
        <v>12</v>
      </c>
      <c r="AP19">
        <f>$J19*$V$8+$K19*$V$9+$L19*$V$10+$M19*$V$11</f>
        <v>-2.0663406998976126</v>
      </c>
      <c r="AQ19">
        <f t="shared" si="4"/>
        <v>-4.663913015597613</v>
      </c>
      <c r="AR19">
        <f t="shared" si="5"/>
        <v>9.3414076340411611E-3</v>
      </c>
      <c r="AT19">
        <v>12</v>
      </c>
      <c r="AU19">
        <f>$J19*$W$8+$K19*$W$9+$L19*$W$10+$M19*$W$11</f>
        <v>-1.9218091069916508</v>
      </c>
      <c r="AV19">
        <f t="shared" si="6"/>
        <v>1.0600474876083492</v>
      </c>
      <c r="AW19">
        <f t="shared" si="9"/>
        <v>0.74269962014175084</v>
      </c>
      <c r="AY19">
        <v>12</v>
      </c>
      <c r="AZ19">
        <f>$J19*$X$8+$K19*$X$9+$L19*$X$10+$M19*$X$11</f>
        <v>1.5230430827346357</v>
      </c>
      <c r="BA19">
        <f t="shared" si="7"/>
        <v>3.3377751267346358</v>
      </c>
      <c r="BB19">
        <f t="shared" si="10"/>
        <v>0.96570222761657387</v>
      </c>
      <c r="BJ19">
        <v>11</v>
      </c>
      <c r="BK19">
        <f>$AC18 * $BE$8+ $AH18 * $BE$9 + $AM18 * $BE$10+ $AR18 * $BE$11+ $AW18 * $BE$12+BB18*BE13</f>
        <v>-3.5669806466257503</v>
      </c>
      <c r="BL19">
        <f t="shared" si="14"/>
        <v>-5.1426837756257502</v>
      </c>
      <c r="BM19" s="2">
        <f t="shared" si="15"/>
        <v>5.8080594395069039E-3</v>
      </c>
      <c r="BN19" s="2"/>
      <c r="BO19" s="2">
        <v>11</v>
      </c>
      <c r="BP19" s="2">
        <f>$AC18 * $BF$8+ $AH18 * $BF$9 + $AM18 * $BF$10+ $AR18 * $BF$11+ $AW18 * $BF$12+BB18*BF13</f>
        <v>5.2900687134927313</v>
      </c>
      <c r="BQ19" s="2">
        <f t="shared" si="11"/>
        <v>2.8338901759627313</v>
      </c>
      <c r="BR19" s="2">
        <f t="shared" si="12"/>
        <v>0.9444799465487711</v>
      </c>
      <c r="BS19" s="2"/>
      <c r="BT19" s="2">
        <v>11</v>
      </c>
      <c r="BU19" s="2">
        <f>$AC18 * $BG$8+ $AH18 * $BG$9 + $AM18 * $BG$10+ $AR18 * $BG$11+ $AW18 * $BG$12+BB18*BG13</f>
        <v>-3.2856192613096273</v>
      </c>
      <c r="BV19" s="2">
        <f t="shared" si="13"/>
        <v>-3.3708438348096275</v>
      </c>
      <c r="BW19" s="2">
        <f t="shared" si="16"/>
        <v>3.3219197831419432E-2</v>
      </c>
      <c r="CA19">
        <v>0.98063999999999996</v>
      </c>
      <c r="CB19">
        <v>1.9359000000000001E-2</v>
      </c>
      <c r="CC19">
        <v>9.9999999999999995E-7</v>
      </c>
      <c r="CE19">
        <v>0.98709161956303393</v>
      </c>
      <c r="CF19">
        <v>1.643225498037228E-2</v>
      </c>
      <c r="CG19">
        <v>7.8625499091497302E-7</v>
      </c>
      <c r="CI19">
        <f t="shared" si="19"/>
        <v>6.4516195630339723E-3</v>
      </c>
      <c r="CJ19">
        <f t="shared" si="17"/>
        <v>2.926745019627721E-3</v>
      </c>
      <c r="CK19">
        <f t="shared" si="18"/>
        <v>2.1374500908502693E-7</v>
      </c>
    </row>
    <row r="20" spans="2:89" x14ac:dyDescent="0.2">
      <c r="B20">
        <v>13</v>
      </c>
      <c r="C20">
        <v>5.8</v>
      </c>
      <c r="D20">
        <v>2.6</v>
      </c>
      <c r="E20">
        <v>4</v>
      </c>
      <c r="F20">
        <v>1.2</v>
      </c>
      <c r="G20" t="s">
        <v>12</v>
      </c>
      <c r="I20">
        <v>13</v>
      </c>
      <c r="J20">
        <f>(2*C20-$C$38-$C$39)/($C$39-$C$38)</f>
        <v>0.11999999999999958</v>
      </c>
      <c r="K20">
        <f>(2*D20-$D$38-$D$39)/($D$39-$D$38)</f>
        <v>-0.59999999999999964</v>
      </c>
      <c r="L20">
        <f>(2*E20-$E$38-$E$39)/($E$39-$E$38)</f>
        <v>0.17391304347826081</v>
      </c>
      <c r="M20">
        <f>(2*F20-$F$38-$F$39)/($F$39-$F$38)</f>
        <v>-0.13043478260869579</v>
      </c>
      <c r="N20" t="s">
        <v>12</v>
      </c>
      <c r="Z20">
        <v>13</v>
      </c>
      <c r="AA20">
        <f>$J20*$S$8+$K20*$S$9+$L20*$S$10+$M20*$S$11</f>
        <v>1.3657280577133033</v>
      </c>
      <c r="AB20">
        <f>AA20+$S$7</f>
        <v>-2.5140046064666968</v>
      </c>
      <c r="AC20">
        <f t="shared" si="8"/>
        <v>7.4882218164490116E-2</v>
      </c>
      <c r="AE20">
        <v>13</v>
      </c>
      <c r="AF20">
        <f>$J20*$T$8+$K20*$T$9+$L20*$T$10+$M20*$T$11</f>
        <v>-0.77739762789234701</v>
      </c>
      <c r="AG20">
        <f t="shared" si="0"/>
        <v>1.5548831541076531</v>
      </c>
      <c r="AH20">
        <f t="shared" si="1"/>
        <v>0.82561789237035876</v>
      </c>
      <c r="AJ20">
        <v>13</v>
      </c>
      <c r="AK20">
        <f>$J20*$U$8+$K20*$U$9+$L20*$U$10+$M20*$U$11</f>
        <v>-0.42584388927826061</v>
      </c>
      <c r="AL20">
        <f t="shared" si="2"/>
        <v>7.8777201221739424E-2</v>
      </c>
      <c r="AM20">
        <f t="shared" si="3"/>
        <v>0.51968412163686617</v>
      </c>
      <c r="AO20">
        <v>13</v>
      </c>
      <c r="AP20">
        <f>$J20*$V$8+$K20*$V$9+$L20*$V$10+$M20*$V$11</f>
        <v>-1.7788036667898384</v>
      </c>
      <c r="AQ20">
        <f t="shared" si="4"/>
        <v>-4.3763759824898383</v>
      </c>
      <c r="AR20">
        <f t="shared" si="5"/>
        <v>1.2414769100190451E-2</v>
      </c>
      <c r="AT20">
        <v>13</v>
      </c>
      <c r="AU20">
        <f>$J20*$W$8+$K20*$W$9+$L20*$W$10+$M20*$W$11</f>
        <v>-1.0031981738024336</v>
      </c>
      <c r="AV20">
        <f t="shared" si="6"/>
        <v>1.9786584207975664</v>
      </c>
      <c r="AW20">
        <f t="shared" si="9"/>
        <v>0.8785380763200471</v>
      </c>
      <c r="AY20">
        <v>13</v>
      </c>
      <c r="AZ20">
        <f>$J20*$X$8+$K20*$X$9+$L20*$X$10+$M20*$X$11</f>
        <v>1.4824405401369551</v>
      </c>
      <c r="BA20">
        <f t="shared" si="7"/>
        <v>3.2971725841369555</v>
      </c>
      <c r="BB20">
        <f t="shared" si="10"/>
        <v>0.96433168626604726</v>
      </c>
      <c r="BJ20">
        <v>12</v>
      </c>
      <c r="BK20">
        <f>$AC19 * $BE$8+ $AH19 * $BE$9 + $AM19 * $BE$10+ $AR19 * $BE$11+ $AW19 * $BE$12+BB19*BE13</f>
        <v>-3.4124093805668498</v>
      </c>
      <c r="BL20">
        <f t="shared" si="14"/>
        <v>-4.9881125095668502</v>
      </c>
      <c r="BM20" s="2">
        <f t="shared" si="15"/>
        <v>6.7723448653350402E-3</v>
      </c>
      <c r="BN20" s="2"/>
      <c r="BO20" s="2">
        <v>12</v>
      </c>
      <c r="BP20" s="2">
        <f>$AC19 * $BF$8+ $AH19 * $BF$9 + $AM19 * $BF$10+ $AR19 * $BF$11+ $AW19 * $BF$12+BB19*BF13</f>
        <v>5.547589217244747</v>
      </c>
      <c r="BQ20" s="2">
        <f t="shared" si="11"/>
        <v>3.0914106797147469</v>
      </c>
      <c r="BR20" s="2">
        <f t="shared" si="12"/>
        <v>0.95653705031791525</v>
      </c>
      <c r="BS20" s="2"/>
      <c r="BT20" s="2">
        <v>12</v>
      </c>
      <c r="BU20" s="2">
        <f>$AC19 * $BG$8+ $AH19 * $BG$9 + $AM19 * $BG$10+ $AR19 * $BG$11+ $AW19 * $BG$12+BB19*BG13</f>
        <v>-3.6373608992254867</v>
      </c>
      <c r="BV20" s="2">
        <f t="shared" si="13"/>
        <v>-3.7225854727254868</v>
      </c>
      <c r="BW20" s="2">
        <f t="shared" si="16"/>
        <v>2.3600925282438078E-2</v>
      </c>
      <c r="CA20">
        <v>1.1393E-2</v>
      </c>
      <c r="CB20">
        <v>0.98284700000000003</v>
      </c>
      <c r="CC20">
        <v>5.7600000000000004E-3</v>
      </c>
      <c r="CE20">
        <v>5.8080594395069039E-3</v>
      </c>
      <c r="CF20">
        <v>0.9444799465487711</v>
      </c>
      <c r="CG20">
        <v>3.3219197831419432E-2</v>
      </c>
      <c r="CI20">
        <f t="shared" si="19"/>
        <v>5.5849405604930964E-3</v>
      </c>
      <c r="CJ20">
        <f t="shared" si="17"/>
        <v>3.8367053451228927E-2</v>
      </c>
      <c r="CK20">
        <f t="shared" si="18"/>
        <v>2.7459197831419431E-2</v>
      </c>
    </row>
    <row r="21" spans="2:89" x14ac:dyDescent="0.2">
      <c r="B21">
        <v>14</v>
      </c>
      <c r="C21">
        <v>5</v>
      </c>
      <c r="D21">
        <v>2.2999999999999998</v>
      </c>
      <c r="E21">
        <v>3.3</v>
      </c>
      <c r="F21">
        <v>1</v>
      </c>
      <c r="G21" t="s">
        <v>12</v>
      </c>
      <c r="I21">
        <v>14</v>
      </c>
      <c r="J21">
        <f>(2*C21-$C$38-$C$39)/($C$39-$C$38)</f>
        <v>-0.52000000000000024</v>
      </c>
      <c r="K21">
        <f>(2*D21-$D$38-$D$39)/($D$39-$D$38)</f>
        <v>-1</v>
      </c>
      <c r="L21">
        <f>(2*E21-$E$38-$E$39)/($E$39-$E$38)</f>
        <v>-0.13043478260869576</v>
      </c>
      <c r="M21">
        <f>(2*F21-$F$38-$F$39)/($F$39-$F$38)</f>
        <v>-0.30434782608695654</v>
      </c>
      <c r="N21" t="s">
        <v>12</v>
      </c>
      <c r="Z21">
        <v>14</v>
      </c>
      <c r="AA21">
        <f>$J21*$S$8+$K21*$S$9+$L21*$S$10+$M21*$S$11</f>
        <v>0.21138910703391267</v>
      </c>
      <c r="AB21">
        <f>AA21+$S$7</f>
        <v>-3.6683435571460876</v>
      </c>
      <c r="AC21">
        <f>1/(1+EXP(-AB21))</f>
        <v>2.4883705293276385E-2</v>
      </c>
      <c r="AE21">
        <v>14</v>
      </c>
      <c r="AF21">
        <f>$J21*$T$8+$K21*$T$9+$L21*$T$10+$M21*$T$11</f>
        <v>6.599561834956913E-3</v>
      </c>
      <c r="AG21">
        <f t="shared" si="0"/>
        <v>2.338880343834957</v>
      </c>
      <c r="AH21">
        <f t="shared" si="1"/>
        <v>0.91204631020063398</v>
      </c>
      <c r="AJ21">
        <v>14</v>
      </c>
      <c r="AK21">
        <f>$J21*$U$8+$K21*$U$9+$L21*$U$10+$M21*$U$11</f>
        <v>-8.4489665678260772E-2</v>
      </c>
      <c r="AL21">
        <f t="shared" si="2"/>
        <v>0.42013142482173926</v>
      </c>
      <c r="AM21">
        <f t="shared" si="3"/>
        <v>0.60351469824251236</v>
      </c>
      <c r="AO21">
        <v>14</v>
      </c>
      <c r="AP21">
        <f>$J21*$V$8+$K21*$V$9+$L21*$V$10+$M21*$V$11</f>
        <v>-0.6484560244990083</v>
      </c>
      <c r="AQ21">
        <f t="shared" si="4"/>
        <v>-3.2460283401990084</v>
      </c>
      <c r="AR21">
        <f t="shared" si="5"/>
        <v>3.7469865888912754E-2</v>
      </c>
      <c r="AT21">
        <v>14</v>
      </c>
      <c r="AU21">
        <f>$J21*$W$8+$K21*$W$9+$L21*$W$10+$M21*$W$11</f>
        <v>-6.8572507967999741E-2</v>
      </c>
      <c r="AV21">
        <f t="shared" si="6"/>
        <v>2.9132840866320002</v>
      </c>
      <c r="AW21">
        <f t="shared" si="9"/>
        <v>0.94849922355589411</v>
      </c>
      <c r="AY21">
        <v>14</v>
      </c>
      <c r="AZ21">
        <f>$J21*$X$8+$K21*$X$9+$L21*$X$10+$M21*$X$11</f>
        <v>0.8610788784743475</v>
      </c>
      <c r="BA21">
        <f t="shared" si="7"/>
        <v>2.6758109224743478</v>
      </c>
      <c r="BB21">
        <f t="shared" si="10"/>
        <v>0.93558412286496084</v>
      </c>
      <c r="BJ21">
        <v>13</v>
      </c>
      <c r="BK21">
        <f>$AC20 * $BE$8+ $AH20 * $BE$9 + $AM20 * $BE$10+ $AR20 * $BE$11+ $AW20 * $BE$12+BB20*BE13</f>
        <v>-2.7997619254840949</v>
      </c>
      <c r="BL21">
        <f t="shared" si="14"/>
        <v>-4.3754650544840947</v>
      </c>
      <c r="BM21" s="2">
        <f t="shared" si="15"/>
        <v>1.242594262491554E-2</v>
      </c>
      <c r="BN21" s="2"/>
      <c r="BO21" s="2">
        <v>13</v>
      </c>
      <c r="BP21" s="2">
        <f>$AC20 * $BF$8+ $AH20 * $BF$9 + $AM20 * $BF$10+ $AR20 * $BF$11+ $AW20 * $BF$12+BB20*BF13</f>
        <v>7.1234679016411242</v>
      </c>
      <c r="BQ21" s="2">
        <f t="shared" si="11"/>
        <v>4.6672893641111237</v>
      </c>
      <c r="BR21" s="2">
        <f t="shared" si="12"/>
        <v>0.99068978588127932</v>
      </c>
      <c r="BS21" s="2"/>
      <c r="BT21" s="2">
        <v>13</v>
      </c>
      <c r="BU21" s="2">
        <f>$AC20 * $BG$8+ $AH20 * $BG$9 + $AM20 * $BG$10+ $AR20 * $BG$11+ $AW20 * $BG$12+BB20*BG13</f>
        <v>-5.6655769723794265</v>
      </c>
      <c r="BV21" s="2">
        <f t="shared" si="13"/>
        <v>-5.7508015458794262</v>
      </c>
      <c r="BW21" s="2">
        <f t="shared" si="16"/>
        <v>3.1701488691594816E-3</v>
      </c>
      <c r="CA21">
        <v>1.0057999999999999E-2</v>
      </c>
      <c r="CB21">
        <v>0.98124900000000004</v>
      </c>
      <c r="CC21">
        <v>8.6929999999999993E-3</v>
      </c>
      <c r="CE21">
        <v>6.7723448653350402E-3</v>
      </c>
      <c r="CF21">
        <v>0.95653705031791525</v>
      </c>
      <c r="CG21">
        <v>2.3600925282438078E-2</v>
      </c>
      <c r="CI21">
        <f t="shared" si="19"/>
        <v>3.285655134664959E-3</v>
      </c>
      <c r="CJ21">
        <f t="shared" si="17"/>
        <v>2.4711949682084788E-2</v>
      </c>
      <c r="CK21">
        <f t="shared" si="18"/>
        <v>1.4907925282438079E-2</v>
      </c>
    </row>
    <row r="22" spans="2:89" x14ac:dyDescent="0.2">
      <c r="B22">
        <v>15</v>
      </c>
      <c r="C22">
        <v>5.6</v>
      </c>
      <c r="D22">
        <v>2.7</v>
      </c>
      <c r="E22">
        <v>4.2</v>
      </c>
      <c r="F22">
        <v>1.3</v>
      </c>
      <c r="G22" t="s">
        <v>12</v>
      </c>
      <c r="I22">
        <v>15</v>
      </c>
      <c r="J22">
        <f>(2*C22-$C$38-$C$39)/($C$39-$C$38)</f>
        <v>-4.000000000000057E-2</v>
      </c>
      <c r="K22">
        <f>(2*D22-$D$38-$D$39)/($D$39-$D$38)</f>
        <v>-0.46666666666666617</v>
      </c>
      <c r="L22">
        <f>(2*E22-$E$38-$E$39)/($E$39-$E$38)</f>
        <v>0.2608695652173913</v>
      </c>
      <c r="M22">
        <f>(2*F22-$F$38-$F$39)/($F$39-$F$38)</f>
        <v>-4.3478260869565258E-2</v>
      </c>
      <c r="N22" t="s">
        <v>12</v>
      </c>
      <c r="Z22">
        <v>15</v>
      </c>
      <c r="AA22">
        <f>$J22*$S$8+$K22*$S$9+$L22*$S$10+$M22*$S$11</f>
        <v>2.2093336648688977</v>
      </c>
      <c r="AB22">
        <f>AA22+$S$7</f>
        <v>-1.6703989993111024</v>
      </c>
      <c r="AC22">
        <f t="shared" si="8"/>
        <v>0.1583709891292544</v>
      </c>
      <c r="AE22">
        <v>15</v>
      </c>
      <c r="AF22">
        <f>$J22*$T$8+$K22*$T$9+$L22*$T$10+$M22*$T$11</f>
        <v>-1.3571730684358838</v>
      </c>
      <c r="AG22">
        <f t="shared" si="0"/>
        <v>0.97510771356411641</v>
      </c>
      <c r="AH22">
        <f t="shared" si="1"/>
        <v>0.72613640195260909</v>
      </c>
      <c r="AJ22">
        <v>15</v>
      </c>
      <c r="AK22">
        <f>$J22*$U$8+$K22*$U$9+$L22*$U$10+$M22*$U$11</f>
        <v>-0.712498197863768</v>
      </c>
      <c r="AL22">
        <f t="shared" si="2"/>
        <v>-0.20787710736376797</v>
      </c>
      <c r="AM22">
        <f t="shared" si="3"/>
        <v>0.44821706319920374</v>
      </c>
      <c r="AO22">
        <v>15</v>
      </c>
      <c r="AP22">
        <f>$J22*$V$8+$K22*$V$9+$L22*$V$10+$M22*$V$11</f>
        <v>-1.8611502190850426</v>
      </c>
      <c r="AQ22">
        <f t="shared" si="4"/>
        <v>-4.4587225347850428</v>
      </c>
      <c r="AR22">
        <f t="shared" si="5"/>
        <v>1.1444646925975121E-2</v>
      </c>
      <c r="AT22">
        <v>15</v>
      </c>
      <c r="AU22">
        <f>$J22*$W$8+$K22*$W$9+$L22*$W$10+$M22*$W$11</f>
        <v>-1.6977308595238256</v>
      </c>
      <c r="AV22">
        <f t="shared" si="6"/>
        <v>1.2841257350761743</v>
      </c>
      <c r="AW22">
        <f t="shared" si="9"/>
        <v>0.78315124937946801</v>
      </c>
      <c r="AY22">
        <v>15</v>
      </c>
      <c r="AZ22">
        <f>$J22*$X$8+$K22*$X$9+$L22*$X$10+$M22*$X$11</f>
        <v>1.5579457279042015</v>
      </c>
      <c r="BA22">
        <f t="shared" si="7"/>
        <v>3.3726777719042014</v>
      </c>
      <c r="BB22">
        <f t="shared" si="10"/>
        <v>0.96683964991754012</v>
      </c>
      <c r="BJ22">
        <v>14</v>
      </c>
      <c r="BK22">
        <f>$AC21 * $BE$8+ $AH21 * $BE$9 + $AM21 * $BE$10+ $AR21 * $BE$11+ $AW21 * $BE$12+BB21*BE13</f>
        <v>-2.2602361022688493</v>
      </c>
      <c r="BL22">
        <f t="shared" si="14"/>
        <v>-3.8359392312688492</v>
      </c>
      <c r="BM22" s="2">
        <f t="shared" si="15"/>
        <v>2.112515609521104E-2</v>
      </c>
      <c r="BN22" s="2"/>
      <c r="BO22" s="2">
        <v>14</v>
      </c>
      <c r="BP22" s="2">
        <f>$AC21 * $BF$8+ $AH21 * $BF$9 + $AM21 * $BF$10+ $AR21 * $BF$11+ $AW21 * $BF$12+BB21*BF13</f>
        <v>7.618414240113025</v>
      </c>
      <c r="BQ22" s="2">
        <f t="shared" si="11"/>
        <v>5.1622357025830254</v>
      </c>
      <c r="BR22" s="2">
        <f t="shared" si="12"/>
        <v>0.9943037557923825</v>
      </c>
      <c r="BS22" s="2"/>
      <c r="BT22" s="2">
        <v>14</v>
      </c>
      <c r="BU22" s="2">
        <f>$AC21 * $BG$8+ $AH21 * $BG$9 + $AM21 * $BG$10+ $AR21 * $BG$11+ $AW21 * $BG$12+BB21*BG13</f>
        <v>-6.9558518588018874</v>
      </c>
      <c r="BV22" s="2">
        <f t="shared" si="13"/>
        <v>-7.0410764323018871</v>
      </c>
      <c r="BW22" s="2">
        <f t="shared" si="16"/>
        <v>8.7441870149252972E-4</v>
      </c>
      <c r="CA22">
        <v>1.7677999999999999E-2</v>
      </c>
      <c r="CB22">
        <v>0.98081200000000002</v>
      </c>
      <c r="CC22">
        <v>1.5089999999999999E-3</v>
      </c>
      <c r="CE22">
        <v>1.242594262491554E-2</v>
      </c>
      <c r="CF22">
        <v>0.99068978588127932</v>
      </c>
      <c r="CG22">
        <v>3.1701488691594816E-3</v>
      </c>
      <c r="CI22">
        <f t="shared" si="19"/>
        <v>5.2520573750844592E-3</v>
      </c>
      <c r="CJ22">
        <f t="shared" si="17"/>
        <v>9.8777858812792996E-3</v>
      </c>
      <c r="CK22">
        <f t="shared" si="18"/>
        <v>1.6611488691594817E-3</v>
      </c>
    </row>
    <row r="23" spans="2:89" x14ac:dyDescent="0.2">
      <c r="B23">
        <v>16</v>
      </c>
      <c r="C23">
        <v>5.7</v>
      </c>
      <c r="D23">
        <v>3</v>
      </c>
      <c r="E23">
        <v>4.2</v>
      </c>
      <c r="F23">
        <v>1.2</v>
      </c>
      <c r="G23" t="s">
        <v>12</v>
      </c>
      <c r="I23">
        <v>16</v>
      </c>
      <c r="J23">
        <f>(2*C23-$C$38-$C$39)/($C$39-$C$38)</f>
        <v>3.9999999999999855E-2</v>
      </c>
      <c r="K23">
        <f>(2*D23-$D$38-$D$39)/($D$39-$D$38)</f>
        <v>-6.666666666666643E-2</v>
      </c>
      <c r="L23">
        <f>(2*E23-$E$38-$E$39)/($E$39-$E$38)</f>
        <v>0.2608695652173913</v>
      </c>
      <c r="M23">
        <f>(2*F23-$F$38-$F$39)/($F$39-$F$38)</f>
        <v>-0.13043478260869579</v>
      </c>
      <c r="N23" t="s">
        <v>12</v>
      </c>
      <c r="Z23">
        <v>16</v>
      </c>
      <c r="AA23">
        <f>$J23*$S$8+$K23*$S$9+$L23*$S$10+$M23*$S$11</f>
        <v>0.9917020973765498</v>
      </c>
      <c r="AB23">
        <f>AA23+$S$7</f>
        <v>-2.88803056680345</v>
      </c>
      <c r="AC23">
        <f t="shared" si="8"/>
        <v>5.2748436577689621E-2</v>
      </c>
      <c r="AE23">
        <v>16</v>
      </c>
      <c r="AF23">
        <f>$J23*$T$8+$K23*$T$9+$L23*$T$10+$M23*$T$11</f>
        <v>-0.60978016608005736</v>
      </c>
      <c r="AG23">
        <f t="shared" si="0"/>
        <v>1.7225006159199427</v>
      </c>
      <c r="AH23">
        <f t="shared" si="1"/>
        <v>0.84845065114175744</v>
      </c>
      <c r="AJ23">
        <v>16</v>
      </c>
      <c r="AK23">
        <f>$J23*$U$8+$K23*$U$9+$L23*$U$10+$M23*$U$11</f>
        <v>-0.29716203854202866</v>
      </c>
      <c r="AL23">
        <f t="shared" si="2"/>
        <v>0.20745905195797137</v>
      </c>
      <c r="AM23">
        <f t="shared" si="3"/>
        <v>0.55167954171663447</v>
      </c>
      <c r="AO23">
        <v>16</v>
      </c>
      <c r="AP23">
        <f>$J23*$V$8+$K23*$V$9+$L23*$V$10+$M23*$V$11</f>
        <v>-0.64787902158283117</v>
      </c>
      <c r="AQ23">
        <f t="shared" si="4"/>
        <v>-3.2454513372828311</v>
      </c>
      <c r="AR23">
        <f t="shared" si="5"/>
        <v>3.749068155871902E-2</v>
      </c>
      <c r="AT23">
        <v>16</v>
      </c>
      <c r="AU23">
        <f>$J23*$W$8+$K23*$W$9+$L23*$W$10+$M23*$W$11</f>
        <v>-0.75403780924486874</v>
      </c>
      <c r="AV23">
        <f t="shared" si="6"/>
        <v>2.2278187853551312</v>
      </c>
      <c r="AW23">
        <f t="shared" si="9"/>
        <v>0.90271998030794698</v>
      </c>
      <c r="AY23">
        <v>16</v>
      </c>
      <c r="AZ23">
        <f>$J23*$X$8+$K23*$X$9+$L23*$X$10+$M23*$X$11</f>
        <v>0.50368216826681056</v>
      </c>
      <c r="BA23">
        <f t="shared" si="7"/>
        <v>2.3184142122668105</v>
      </c>
      <c r="BB23">
        <f t="shared" si="10"/>
        <v>0.91039065704630584</v>
      </c>
      <c r="BJ23">
        <v>15</v>
      </c>
      <c r="BK23">
        <f>$AC22 * $BE$8+ $AH22 * $BE$9 + $AM22 * $BE$10+ $AR22 * $BE$11+ $AW22 * $BE$12+BB22*BE13</f>
        <v>-3.2383021727563825</v>
      </c>
      <c r="BL23">
        <f t="shared" si="14"/>
        <v>-4.8140053017563824</v>
      </c>
      <c r="BM23" s="2">
        <f t="shared" si="15"/>
        <v>8.0499625463314531E-3</v>
      </c>
      <c r="BN23" s="2"/>
      <c r="BO23" s="2">
        <v>15</v>
      </c>
      <c r="BP23" s="2">
        <f>$AC22 * $BF$8+ $AH22 * $BF$9 + $AM22 * $BF$10+ $AR22 * $BF$11+ $AW22 * $BF$12+BB22*BF13</f>
        <v>6.0235563836600807</v>
      </c>
      <c r="BQ23" s="2">
        <f t="shared" si="11"/>
        <v>3.5673778461300807</v>
      </c>
      <c r="BR23" s="2">
        <f t="shared" si="12"/>
        <v>0.97254526166931232</v>
      </c>
      <c r="BS23" s="2"/>
      <c r="BT23" s="2">
        <v>15</v>
      </c>
      <c r="BU23" s="2">
        <f>$AC22 * $BG$8+ $AH22 * $BG$9 + $AM22 * $BG$10+ $AR22 * $BG$11+ $AW22 * $BG$12+BB22*BG13</f>
        <v>-4.216041000116233</v>
      </c>
      <c r="BV23" s="2">
        <f t="shared" si="13"/>
        <v>-4.3012655736162326</v>
      </c>
      <c r="BW23" s="2">
        <f t="shared" si="16"/>
        <v>1.3370212790499526E-2</v>
      </c>
      <c r="CA23">
        <v>3.3963E-2</v>
      </c>
      <c r="CB23">
        <v>0.96558999999999995</v>
      </c>
      <c r="CC23">
        <v>4.4700000000000002E-4</v>
      </c>
      <c r="CE23">
        <v>2.112515609521104E-2</v>
      </c>
      <c r="CF23">
        <v>0.9943037557923825</v>
      </c>
      <c r="CG23">
        <v>8.7441870149252972E-4</v>
      </c>
      <c r="CI23">
        <f t="shared" si="19"/>
        <v>1.2837843904788961E-2</v>
      </c>
      <c r="CJ23">
        <f t="shared" si="17"/>
        <v>2.8713755792382556E-2</v>
      </c>
      <c r="CK23">
        <f t="shared" si="18"/>
        <v>4.2741870149252969E-4</v>
      </c>
    </row>
    <row r="24" spans="2:89" x14ac:dyDescent="0.2">
      <c r="B24">
        <v>17</v>
      </c>
      <c r="C24">
        <v>5.7</v>
      </c>
      <c r="D24">
        <v>2.9</v>
      </c>
      <c r="E24">
        <v>4.2</v>
      </c>
      <c r="F24">
        <v>1.3</v>
      </c>
      <c r="G24" t="s">
        <v>12</v>
      </c>
      <c r="I24">
        <v>17</v>
      </c>
      <c r="J24">
        <f>(2*C24-$C$38-$C$39)/($C$39-$C$38)</f>
        <v>3.9999999999999855E-2</v>
      </c>
      <c r="K24">
        <f>(2*D24-$D$38-$D$39)/($D$39-$D$38)</f>
        <v>-0.19999999999999987</v>
      </c>
      <c r="L24">
        <f>(2*E24-$E$38-$E$39)/($E$39-$E$38)</f>
        <v>0.2608695652173913</v>
      </c>
      <c r="M24">
        <f>(2*F24-$F$38-$F$39)/($F$39-$F$38)</f>
        <v>-4.3478260869565258E-2</v>
      </c>
      <c r="N24" t="s">
        <v>12</v>
      </c>
      <c r="Z24">
        <v>17</v>
      </c>
      <c r="AA24">
        <f>$J24*$S$8+$K24*$S$9+$L24*$S$10+$M24*$S$11</f>
        <v>1.6375989298635651</v>
      </c>
      <c r="AB24">
        <f>AA24+$S$7</f>
        <v>-2.2421337343164351</v>
      </c>
      <c r="AC24">
        <f t="shared" si="8"/>
        <v>9.6030155997512912E-2</v>
      </c>
      <c r="AE24">
        <v>17</v>
      </c>
      <c r="AF24">
        <f>$J24*$T$8+$K24*$T$9+$L24*$T$10+$M24*$T$11</f>
        <v>-1.0196524377612171</v>
      </c>
      <c r="AG24">
        <f t="shared" si="0"/>
        <v>1.3126283442387832</v>
      </c>
      <c r="AH24">
        <f t="shared" si="1"/>
        <v>0.78795264061137804</v>
      </c>
      <c r="AJ24">
        <v>17</v>
      </c>
      <c r="AK24">
        <f>$J24*$U$8+$K24*$U$9+$L24*$U$10+$M24*$U$11</f>
        <v>-0.51834629573043478</v>
      </c>
      <c r="AL24">
        <f t="shared" si="2"/>
        <v>-1.3725205230434745E-2</v>
      </c>
      <c r="AM24">
        <f t="shared" si="3"/>
        <v>0.4965687525574482</v>
      </c>
      <c r="AO24">
        <v>17</v>
      </c>
      <c r="AP24">
        <f>$J24*$V$8+$K24*$V$9+$L24*$V$10+$M24*$V$11</f>
        <v>-1.2614461621606707</v>
      </c>
      <c r="AQ24">
        <f t="shared" si="4"/>
        <v>-3.8590184778606709</v>
      </c>
      <c r="AR24">
        <f t="shared" si="5"/>
        <v>2.0653140733577557E-2</v>
      </c>
      <c r="AT24">
        <v>17</v>
      </c>
      <c r="AU24">
        <f>$J24*$W$8+$K24*$W$9+$L24*$W$10+$M24*$W$11</f>
        <v>-1.2647442825718258</v>
      </c>
      <c r="AV24">
        <f t="shared" si="6"/>
        <v>1.7171123120281742</v>
      </c>
      <c r="AW24">
        <f t="shared" si="9"/>
        <v>0.84775650986530204</v>
      </c>
      <c r="AY24">
        <v>17</v>
      </c>
      <c r="AZ24">
        <f>$J24*$X$8+$K24*$X$9+$L24*$X$10+$M24*$X$11</f>
        <v>1.0113625013708691</v>
      </c>
      <c r="BA24">
        <f t="shared" si="7"/>
        <v>2.8260945453708692</v>
      </c>
      <c r="BB24">
        <f t="shared" si="10"/>
        <v>0.94406974329095061</v>
      </c>
      <c r="BJ24">
        <v>16</v>
      </c>
      <c r="BK24">
        <f>$AC23 * $BE$8+ $AH23 * $BE$9 + $AM23 * $BE$10+ $AR23 * $BE$11+ $AW23 * $BE$12+BB23*BE13</f>
        <v>-2.3397721895004251</v>
      </c>
      <c r="BL24">
        <f t="shared" si="14"/>
        <v>-3.915475318500425</v>
      </c>
      <c r="BM24" s="2">
        <f t="shared" si="15"/>
        <v>1.9541587973908564E-2</v>
      </c>
      <c r="BN24" s="2"/>
      <c r="BO24" s="2">
        <v>16</v>
      </c>
      <c r="BP24" s="2">
        <f>$AC23 * $BF$8+ $AH23 * $BF$9 + $AM23 * $BF$10+ $AR23 * $BF$11+ $AW23 * $BF$12+BB23*BF13</f>
        <v>7.0606846049081327</v>
      </c>
      <c r="BQ24" s="2">
        <f t="shared" si="11"/>
        <v>4.6045060673781322</v>
      </c>
      <c r="BR24" s="2">
        <f t="shared" si="12"/>
        <v>0.99009249745303585</v>
      </c>
      <c r="BS24" s="2"/>
      <c r="BT24" s="2">
        <v>16</v>
      </c>
      <c r="BU24" s="2">
        <f>$AC23 * $BG$8+ $AH23 * $BG$9 + $AM23 * $BG$10+ $AR23 * $BG$11+ $AW23 * $BG$12+BB23*BG13</f>
        <v>-6.2873084238269872</v>
      </c>
      <c r="BV24" s="2">
        <f t="shared" si="13"/>
        <v>-6.3725329973269869</v>
      </c>
      <c r="BW24" s="2">
        <f t="shared" si="16"/>
        <v>1.7049161156892805E-3</v>
      </c>
      <c r="CA24">
        <v>1.2957E-2</v>
      </c>
      <c r="CB24">
        <v>0.98295399999999999</v>
      </c>
      <c r="CC24">
        <v>4.0889999999999998E-3</v>
      </c>
      <c r="CE24">
        <v>8.0499625463314531E-3</v>
      </c>
      <c r="CF24">
        <v>0.97254526166931232</v>
      </c>
      <c r="CG24">
        <v>1.3370212790499526E-2</v>
      </c>
      <c r="CI24">
        <f t="shared" si="19"/>
        <v>4.9070374536685467E-3</v>
      </c>
      <c r="CJ24">
        <f t="shared" si="17"/>
        <v>1.0408738330687672E-2</v>
      </c>
      <c r="CK24">
        <f t="shared" si="18"/>
        <v>9.2812127904995274E-3</v>
      </c>
    </row>
    <row r="25" spans="2:89" x14ac:dyDescent="0.2">
      <c r="B25">
        <v>18</v>
      </c>
      <c r="C25">
        <v>6.2</v>
      </c>
      <c r="D25">
        <v>2.9</v>
      </c>
      <c r="E25">
        <v>4.3</v>
      </c>
      <c r="F25">
        <v>1.3</v>
      </c>
      <c r="G25" t="s">
        <v>12</v>
      </c>
      <c r="I25">
        <v>18</v>
      </c>
      <c r="J25">
        <f>(2*C25-$C$38-$C$39)/($C$39-$C$38)</f>
        <v>0.43999999999999984</v>
      </c>
      <c r="K25">
        <f>(2*D25-$D$38-$D$39)/($D$39-$D$38)</f>
        <v>-0.19999999999999987</v>
      </c>
      <c r="L25">
        <f>(2*E25-$E$38-$E$39)/($E$39-$E$38)</f>
        <v>0.30434782608695637</v>
      </c>
      <c r="M25">
        <f>(2*F25-$F$38-$F$39)/($F$39-$F$38)</f>
        <v>-4.3478260869565258E-2</v>
      </c>
      <c r="N25" t="s">
        <v>12</v>
      </c>
      <c r="Z25">
        <v>18</v>
      </c>
      <c r="AA25">
        <f>$J25*$S$8+$K25*$S$9+$L25*$S$10+$M25*$S$11</f>
        <v>1.4530953069405208</v>
      </c>
      <c r="AB25">
        <f>AA25+$S$7</f>
        <v>-2.4266373572394793</v>
      </c>
      <c r="AC25">
        <f t="shared" si="8"/>
        <v>8.1163887780751592E-2</v>
      </c>
      <c r="AE25">
        <v>18</v>
      </c>
      <c r="AF25">
        <f>$J25*$T$8+$K25*$T$9+$L25*$T$10+$M25*$T$11</f>
        <v>-0.88014315067773841</v>
      </c>
      <c r="AG25">
        <f t="shared" si="0"/>
        <v>1.4521376313222618</v>
      </c>
      <c r="AH25">
        <f t="shared" si="1"/>
        <v>0.81032719953492083</v>
      </c>
      <c r="AJ25">
        <v>18</v>
      </c>
      <c r="AK25">
        <f>$J25*$U$8+$K25*$U$9+$L25*$U$10+$M25*$U$11</f>
        <v>-0.43515577729565175</v>
      </c>
      <c r="AL25">
        <f t="shared" si="2"/>
        <v>6.9465313204348289E-2</v>
      </c>
      <c r="AM25">
        <f t="shared" si="3"/>
        <v>0.51735934833611463</v>
      </c>
      <c r="AO25">
        <v>18</v>
      </c>
      <c r="AP25">
        <f>$J25*$V$8+$K25*$V$9+$L25*$V$10+$M25*$V$11</f>
        <v>-1.7680678252815398</v>
      </c>
      <c r="AQ25">
        <f t="shared" si="4"/>
        <v>-4.3656401409815402</v>
      </c>
      <c r="AR25">
        <f t="shared" si="5"/>
        <v>1.2547088790763297E-2</v>
      </c>
      <c r="AT25">
        <v>18</v>
      </c>
      <c r="AU25">
        <f>$J25*$W$8+$K25*$W$9+$L25*$W$10+$M25*$W$11</f>
        <v>-1.1006146517770425</v>
      </c>
      <c r="AV25">
        <f t="shared" si="6"/>
        <v>1.8812419428229574</v>
      </c>
      <c r="AW25">
        <f t="shared" si="9"/>
        <v>0.86775371345190977</v>
      </c>
      <c r="AY25">
        <v>18</v>
      </c>
      <c r="AZ25">
        <f>$J25*$X$8+$K25*$X$9+$L25*$X$10+$M25*$X$11</f>
        <v>1.3009540453691297</v>
      </c>
      <c r="BA25">
        <f t="shared" si="7"/>
        <v>3.1156860893691301</v>
      </c>
      <c r="BB25">
        <f t="shared" si="10"/>
        <v>0.95753516356919077</v>
      </c>
      <c r="BJ25">
        <v>17</v>
      </c>
      <c r="BK25">
        <f>$AC24 * $BE$8+ $AH24 * $BE$9 + $AM24 * $BE$10+ $AR24 * $BE$11+ $AW24 * $BE$12+BB24*BE13</f>
        <v>-2.8020552777104095</v>
      </c>
      <c r="BL25">
        <f t="shared" si="14"/>
        <v>-4.3777584067104094</v>
      </c>
      <c r="BM25" s="2">
        <f t="shared" si="15"/>
        <v>1.2397831110632014E-2</v>
      </c>
      <c r="BN25" s="2"/>
      <c r="BO25" s="2">
        <v>17</v>
      </c>
      <c r="BP25" s="2">
        <f>$AC24 * $BF$8+ $AH24 * $BF$9 + $AM24 * $BF$10+ $AR24 * $BF$11+ $AW24 * $BF$12+BB24*BF13</f>
        <v>6.6703210674128099</v>
      </c>
      <c r="BQ25" s="2">
        <f t="shared" si="11"/>
        <v>4.2141425298828104</v>
      </c>
      <c r="BR25" s="2">
        <f t="shared" si="12"/>
        <v>0.98543041717122459</v>
      </c>
      <c r="BS25" s="2"/>
      <c r="BT25" s="2">
        <v>17</v>
      </c>
      <c r="BU25" s="2">
        <f>$AC24 * $BG$8+ $AH24 * $BG$9 + $AM24 * $BG$10+ $AR24 * $BG$11+ $AW24 * $BG$12+BB24*BG13</f>
        <v>-5.2881270939561489</v>
      </c>
      <c r="BV25" s="2">
        <f t="shared" si="13"/>
        <v>-5.3733516674561486</v>
      </c>
      <c r="BW25" s="2">
        <f t="shared" si="16"/>
        <v>4.6171414422895192E-3</v>
      </c>
      <c r="CA25">
        <v>2.4577999999999999E-2</v>
      </c>
      <c r="CB25">
        <v>0.97433099999999995</v>
      </c>
      <c r="CC25">
        <v>1.091E-3</v>
      </c>
      <c r="CE25">
        <v>1.9541587973908564E-2</v>
      </c>
      <c r="CF25">
        <v>0.99009249745303585</v>
      </c>
      <c r="CG25">
        <v>1.7049161156892805E-3</v>
      </c>
      <c r="CI25">
        <f t="shared" si="19"/>
        <v>5.0364120260914351E-3</v>
      </c>
      <c r="CJ25">
        <f t="shared" si="17"/>
        <v>1.57614974530359E-2</v>
      </c>
      <c r="CK25">
        <f t="shared" si="18"/>
        <v>6.1391611568928058E-4</v>
      </c>
    </row>
    <row r="26" spans="2:89" x14ac:dyDescent="0.2">
      <c r="B26">
        <v>19</v>
      </c>
      <c r="C26">
        <v>5.0999999999999996</v>
      </c>
      <c r="D26">
        <v>2.5</v>
      </c>
      <c r="E26">
        <v>3</v>
      </c>
      <c r="F26">
        <v>1.1000000000000001</v>
      </c>
      <c r="G26" t="s">
        <v>12</v>
      </c>
      <c r="I26">
        <v>19</v>
      </c>
      <c r="J26">
        <f>(2*C26-$C$38-$C$39)/($C$39-$C$38)</f>
        <v>-0.44000000000000056</v>
      </c>
      <c r="K26">
        <f>(2*D26-$D$38-$D$39)/($D$39-$D$38)</f>
        <v>-0.73333333333333306</v>
      </c>
      <c r="L26">
        <f>(2*E26-$E$38-$E$39)/($E$39-$E$38)</f>
        <v>-0.2608695652173913</v>
      </c>
      <c r="M26">
        <f>(2*F26-$F$38-$F$39)/($F$39-$F$38)</f>
        <v>-0.21739130434782611</v>
      </c>
      <c r="N26" t="s">
        <v>12</v>
      </c>
      <c r="Z26">
        <v>19</v>
      </c>
      <c r="AA26">
        <f>$J26*$S$8+$K26*$S$9+$L26*$S$10+$M26*$S$11</f>
        <v>-0.71661575229794194</v>
      </c>
      <c r="AB26">
        <f>AA26+$S$7</f>
        <v>-4.5963484164779418</v>
      </c>
      <c r="AC26">
        <f t="shared" si="8"/>
        <v>9.9878445123030533E-3</v>
      </c>
      <c r="AE26">
        <v>19</v>
      </c>
      <c r="AF26">
        <f>$J26*$T$8+$K26*$T$9+$L26*$T$10+$M26*$T$11</f>
        <v>0.56166609943136236</v>
      </c>
      <c r="AG26">
        <f t="shared" si="0"/>
        <v>2.8939468814313627</v>
      </c>
      <c r="AH26">
        <f t="shared" si="1"/>
        <v>0.94754639721575251</v>
      </c>
      <c r="AJ26">
        <v>19</v>
      </c>
      <c r="AK26">
        <f>$J26*$U$8+$K26*$U$9+$L26*$U$10+$M26*$U$11</f>
        <v>0.21113955662898554</v>
      </c>
      <c r="AL26">
        <f t="shared" si="2"/>
        <v>0.71576064712898557</v>
      </c>
      <c r="AM26">
        <f t="shared" si="3"/>
        <v>0.6716728004566731</v>
      </c>
      <c r="AO26">
        <v>19</v>
      </c>
      <c r="AP26">
        <f>$J26*$V$8+$K26*$V$9+$L26*$V$10+$M26*$V$11</f>
        <v>0.10362729927232239</v>
      </c>
      <c r="AQ26">
        <f t="shared" si="4"/>
        <v>-2.4939450164276775</v>
      </c>
      <c r="AR26">
        <f t="shared" si="5"/>
        <v>7.6283748506033089E-2</v>
      </c>
      <c r="AT26">
        <v>19</v>
      </c>
      <c r="AU26">
        <f>$J26*$W$8+$K26*$W$9+$L26*$W$10+$M26*$W$11</f>
        <v>0.63193081779269544</v>
      </c>
      <c r="AV26">
        <f t="shared" si="6"/>
        <v>3.6137874123926954</v>
      </c>
      <c r="AW26">
        <f t="shared" si="9"/>
        <v>0.97375763663555304</v>
      </c>
      <c r="AY26">
        <v>19</v>
      </c>
      <c r="AZ26">
        <f>$J26*$X$8+$K26*$X$9+$L26*$X$10+$M26*$X$11</f>
        <v>0.19851263198362212</v>
      </c>
      <c r="BA26">
        <f t="shared" si="7"/>
        <v>2.0132446759836222</v>
      </c>
      <c r="BB26">
        <f t="shared" si="10"/>
        <v>0.8821806854993105</v>
      </c>
      <c r="BJ26">
        <v>18</v>
      </c>
      <c r="BK26">
        <f>$AC25 * $BE$8+ $AH25 * $BE$9 + $AM25 * $BE$10+ $AR25 * $BE$11+ $AW25 * $BE$12+BB25*BE13</f>
        <v>-2.806717591253864</v>
      </c>
      <c r="BL26">
        <f t="shared" si="14"/>
        <v>-4.3824207202538643</v>
      </c>
      <c r="BM26" s="2">
        <f t="shared" si="15"/>
        <v>1.2340874746471081E-2</v>
      </c>
      <c r="BN26" s="2"/>
      <c r="BO26" s="2">
        <v>18</v>
      </c>
      <c r="BP26" s="2">
        <f>$AC25 * $BF$8+ $AH25 * $BF$9 + $AM25 * $BF$10+ $AR25 * $BF$11+ $AW25 * $BF$12+BB25*BF13</f>
        <v>6.9864811596232848</v>
      </c>
      <c r="BQ26" s="2">
        <f t="shared" si="11"/>
        <v>4.5303026220932843</v>
      </c>
      <c r="BR26" s="2">
        <f t="shared" si="12"/>
        <v>0.98933750008133658</v>
      </c>
      <c r="BS26" s="2"/>
      <c r="BT26" s="2">
        <v>18</v>
      </c>
      <c r="BU26" s="2">
        <f>$AC25 * $BG$8+ $AH25 * $BG$9 + $AM25 * $BG$10+ $AR25 * $BG$11+ $AW25 * $BG$12+BB25*BG13</f>
        <v>-5.5370971816337402</v>
      </c>
      <c r="BV26" s="2">
        <f t="shared" si="13"/>
        <v>-5.6223217551337399</v>
      </c>
      <c r="BW26" s="2">
        <f t="shared" si="16"/>
        <v>3.6032053033442932E-3</v>
      </c>
      <c r="CA26">
        <v>1.6913000000000001E-2</v>
      </c>
      <c r="CB26">
        <v>0.98078100000000001</v>
      </c>
      <c r="CC26">
        <v>2.3059999999999999E-3</v>
      </c>
      <c r="CE26">
        <v>1.2397831110632014E-2</v>
      </c>
      <c r="CF26">
        <v>0.98543041717122459</v>
      </c>
      <c r="CG26">
        <v>4.6171414422895192E-3</v>
      </c>
      <c r="CI26">
        <f t="shared" si="19"/>
        <v>4.5151688893679872E-3</v>
      </c>
      <c r="CJ26">
        <f t="shared" si="17"/>
        <v>4.6494171712245791E-3</v>
      </c>
      <c r="CK26">
        <f t="shared" si="18"/>
        <v>2.3111414422895193E-3</v>
      </c>
    </row>
    <row r="27" spans="2:89" x14ac:dyDescent="0.2">
      <c r="B27">
        <v>20</v>
      </c>
      <c r="C27">
        <v>5.7</v>
      </c>
      <c r="D27">
        <v>2.8</v>
      </c>
      <c r="E27">
        <v>4.0999999999999996</v>
      </c>
      <c r="F27">
        <v>1.3</v>
      </c>
      <c r="G27" t="s">
        <v>12</v>
      </c>
      <c r="I27">
        <v>20</v>
      </c>
      <c r="J27">
        <f>(2*C27-$C$38-$C$39)/($C$39-$C$38)</f>
        <v>3.9999999999999855E-2</v>
      </c>
      <c r="K27">
        <f>(2*D27-$D$38-$D$39)/($D$39-$D$38)</f>
        <v>-0.33333333333333331</v>
      </c>
      <c r="L27">
        <f>(2*E27-$E$38-$E$39)/($E$39-$E$38)</f>
        <v>0.21739130434782586</v>
      </c>
      <c r="M27">
        <f>(2*F27-$F$38-$F$39)/($F$39-$F$38)</f>
        <v>-4.3478260869565258E-2</v>
      </c>
      <c r="N27" t="s">
        <v>12</v>
      </c>
      <c r="Z27">
        <v>20</v>
      </c>
      <c r="AA27">
        <f>$J27*$S$8+$K27*$S$9+$L27*$S$10+$M27*$S$11</f>
        <v>1.626317677569274</v>
      </c>
      <c r="AB27">
        <f>AA27+$S$7</f>
        <v>-2.2534149866107258</v>
      </c>
      <c r="AC27">
        <f t="shared" si="8"/>
        <v>9.505530195640749E-2</v>
      </c>
      <c r="AE27">
        <v>20</v>
      </c>
      <c r="AF27">
        <f>$J27*$T$8+$K27*$T$9+$L27*$T$10+$M27*$T$11</f>
        <v>-0.99519642053802815</v>
      </c>
      <c r="AG27">
        <f t="shared" si="0"/>
        <v>1.3370843614619721</v>
      </c>
      <c r="AH27">
        <f t="shared" si="1"/>
        <v>0.79201005684625392</v>
      </c>
      <c r="AJ27">
        <v>20</v>
      </c>
      <c r="AK27">
        <f>$J27*$U$8+$K27*$U$9+$L27*$U$10+$M27*$U$11</f>
        <v>-0.51838073083188363</v>
      </c>
      <c r="AL27">
        <f t="shared" si="2"/>
        <v>-1.3759640331883594E-2</v>
      </c>
      <c r="AM27">
        <f t="shared" si="3"/>
        <v>0.49656014418852423</v>
      </c>
      <c r="AO27">
        <v>20</v>
      </c>
      <c r="AP27">
        <f>$J27*$V$8+$K27*$V$9+$L27*$V$10+$M27*$V$11</f>
        <v>-1.4543826211019872</v>
      </c>
      <c r="AQ27">
        <f t="shared" si="4"/>
        <v>-4.0519549368019874</v>
      </c>
      <c r="AR27">
        <f t="shared" si="5"/>
        <v>1.7091161205317725E-2</v>
      </c>
      <c r="AT27">
        <v>20</v>
      </c>
      <c r="AU27">
        <f>$J27*$W$8+$K27*$W$9+$L27*$W$10+$M27*$W$11</f>
        <v>-1.2455290264466075</v>
      </c>
      <c r="AV27">
        <f t="shared" si="6"/>
        <v>1.7363275681533925</v>
      </c>
      <c r="AW27">
        <f t="shared" si="9"/>
        <v>0.85021999738302423</v>
      </c>
      <c r="AY27">
        <v>20</v>
      </c>
      <c r="AZ27">
        <f>$J27*$X$8+$K27*$X$9+$L27*$X$10+$M27*$X$11</f>
        <v>1.1916981504392747</v>
      </c>
      <c r="BA27">
        <f t="shared" si="7"/>
        <v>3.0064301944392748</v>
      </c>
      <c r="BB27">
        <f t="shared" si="10"/>
        <v>0.95286377760636876</v>
      </c>
      <c r="BJ27">
        <v>19</v>
      </c>
      <c r="BK27">
        <f>$AC26 * $BE$8+ $AH26 * $BE$9 + $AM26 * $BE$10+ $AR26 * $BE$11+ $AW26 * $BE$12+BB26*BE13</f>
        <v>-1.7354096815884255</v>
      </c>
      <c r="BL27">
        <f t="shared" si="14"/>
        <v>-3.3111128105884253</v>
      </c>
      <c r="BM27" s="2">
        <f t="shared" si="15"/>
        <v>3.5191915903252297E-2</v>
      </c>
      <c r="BN27" s="2"/>
      <c r="BO27" s="2">
        <v>19</v>
      </c>
      <c r="BP27" s="2">
        <f>$AC26 * $BF$8+ $AH26 * $BF$9 + $AM26 * $BF$10+ $AR26 * $BF$11+ $AW26 * $BF$12+BB26*BF13</f>
        <v>7.4293005019895215</v>
      </c>
      <c r="BQ27" s="2">
        <f t="shared" si="11"/>
        <v>4.973121964459521</v>
      </c>
      <c r="BR27" s="2">
        <f t="shared" si="12"/>
        <v>0.99312607235410033</v>
      </c>
      <c r="BS27" s="2"/>
      <c r="BT27" s="2">
        <v>19</v>
      </c>
      <c r="BU27" s="2">
        <f>$AC26 * $BG$8+ $AH26 * $BG$9 + $AM26 * $BG$10+ $AR26 * $BG$11+ $AW26 * $BG$12+BB26*BG13</f>
        <v>-7.7300667328604717</v>
      </c>
      <c r="BV27" s="2">
        <f t="shared" si="13"/>
        <v>-7.8152913063604714</v>
      </c>
      <c r="BW27" s="2">
        <f t="shared" si="16"/>
        <v>4.0335449510120648E-4</v>
      </c>
      <c r="CA27">
        <v>1.5918000000000002E-2</v>
      </c>
      <c r="CB27">
        <v>0.98196300000000003</v>
      </c>
      <c r="CC27">
        <v>2.1189999999999998E-3</v>
      </c>
      <c r="CE27">
        <v>1.2340874746471081E-2</v>
      </c>
      <c r="CF27">
        <v>0.98933750008133658</v>
      </c>
      <c r="CG27">
        <v>3.6032053033442932E-3</v>
      </c>
      <c r="CI27">
        <f t="shared" si="19"/>
        <v>3.5771252535289205E-3</v>
      </c>
      <c r="CJ27">
        <f t="shared" si="17"/>
        <v>7.3745000813365547E-3</v>
      </c>
      <c r="CK27">
        <f t="shared" si="18"/>
        <v>1.4842053033442934E-3</v>
      </c>
    </row>
    <row r="28" spans="2:89" x14ac:dyDescent="0.2">
      <c r="B28">
        <v>21</v>
      </c>
      <c r="C28">
        <v>6.7</v>
      </c>
      <c r="D28">
        <v>3.1</v>
      </c>
      <c r="E28">
        <v>5.6</v>
      </c>
      <c r="F28">
        <v>2.4</v>
      </c>
      <c r="G28" t="s">
        <v>14</v>
      </c>
      <c r="I28">
        <v>21</v>
      </c>
      <c r="J28">
        <f>(2*C28-$C$38-$C$39)/($C$39-$C$38)</f>
        <v>0.83999999999999986</v>
      </c>
      <c r="K28">
        <f>(2*D28-$D$38-$D$39)/($D$39-$D$38)</f>
        <v>6.6666666666667027E-2</v>
      </c>
      <c r="L28">
        <f>(2*E28-$E$38-$E$39)/($E$39-$E$38)</f>
        <v>0.86956521739130388</v>
      </c>
      <c r="M28">
        <f>(2*F28-$F$38-$F$39)/($F$39-$F$38)</f>
        <v>0.91304347826086951</v>
      </c>
      <c r="N28" t="s">
        <v>14</v>
      </c>
      <c r="Z28">
        <v>21</v>
      </c>
      <c r="AA28">
        <f>$J28*$S$8+$K28*$S$9+$L28*$S$10+$M28*$S$11</f>
        <v>8.2667510689234458</v>
      </c>
      <c r="AB28">
        <f>AA28+$S$7</f>
        <v>4.3870184047434453</v>
      </c>
      <c r="AC28">
        <f t="shared" si="8"/>
        <v>0.9877150390245949</v>
      </c>
      <c r="AE28">
        <v>21</v>
      </c>
      <c r="AF28">
        <f>$J28*$T$8+$K28*$T$9+$L28*$T$10+$M28*$T$11</f>
        <v>-5.4041885270319394</v>
      </c>
      <c r="AG28">
        <f t="shared" si="0"/>
        <v>-3.0719077450319392</v>
      </c>
      <c r="AH28">
        <f t="shared" si="1"/>
        <v>4.4281021186072474E-2</v>
      </c>
      <c r="AJ28">
        <v>21</v>
      </c>
      <c r="AK28">
        <f>$J28*$U$8+$K28*$U$9+$L28*$U$10+$M28*$U$11</f>
        <v>-2.7038876460492745</v>
      </c>
      <c r="AL28">
        <f t="shared" si="2"/>
        <v>-2.1992665555492743</v>
      </c>
      <c r="AM28">
        <f t="shared" si="3"/>
        <v>9.9816372010372453E-2</v>
      </c>
      <c r="AO28">
        <v>21</v>
      </c>
      <c r="AP28">
        <f>$J28*$V$8+$K28*$V$9+$L28*$V$10+$M28*$V$11</f>
        <v>-6.3725015814006429</v>
      </c>
      <c r="AQ28">
        <f t="shared" si="4"/>
        <v>-8.9700738971006437</v>
      </c>
      <c r="AR28">
        <f t="shared" si="5"/>
        <v>1.2714262783858297E-4</v>
      </c>
      <c r="AT28">
        <v>21</v>
      </c>
      <c r="AU28">
        <f>$J28*$W$8+$K28*$W$9+$L28*$W$10+$M28*$W$11</f>
        <v>-6.6046949376413879</v>
      </c>
      <c r="AV28">
        <f t="shared" si="6"/>
        <v>-3.622838343041388</v>
      </c>
      <c r="AW28">
        <f t="shared" si="9"/>
        <v>2.6012067650347907E-2</v>
      </c>
      <c r="AY28">
        <v>21</v>
      </c>
      <c r="AZ28">
        <f>$J28*$X$8+$K28*$X$9+$L28*$X$10+$M28*$X$11</f>
        <v>4.7198338896244909</v>
      </c>
      <c r="BA28">
        <f t="shared" si="7"/>
        <v>6.5345659336244912</v>
      </c>
      <c r="BB28">
        <f t="shared" si="10"/>
        <v>0.99854974697718846</v>
      </c>
      <c r="BJ28">
        <v>20</v>
      </c>
      <c r="BK28">
        <f>$AC27 * $BE$8+ $AH27 * $BE$9 + $AM27 * $BE$10+ $AR27 * $BE$11+ $AW27 * $BE$12+BB27*BE13</f>
        <v>-2.8481116489214626</v>
      </c>
      <c r="BL28">
        <f t="shared" si="14"/>
        <v>-4.4238147779214625</v>
      </c>
      <c r="BM28" s="2">
        <f t="shared" si="15"/>
        <v>1.1846392383721205E-2</v>
      </c>
      <c r="BN28" s="2"/>
      <c r="BO28" s="2">
        <v>20</v>
      </c>
      <c r="BP28" s="2">
        <f>$AC27 * $BF$8+ $AH27 * $BF$9 + $AM27 * $BF$10+ $AR27 * $BF$11+ $AW27 * $BF$12+BB27*BF13</f>
        <v>6.7470726061012787</v>
      </c>
      <c r="BQ28" s="2">
        <f t="shared" si="11"/>
        <v>4.2908940685712782</v>
      </c>
      <c r="BR28" s="2">
        <f t="shared" si="12"/>
        <v>0.98649227923561922</v>
      </c>
      <c r="BS28" s="2"/>
      <c r="BT28" s="2">
        <v>20</v>
      </c>
      <c r="BU28" s="2">
        <f>$AC27 * $BG$8+ $AH27 * $BG$9 + $AM27 * $BG$10+ $AR27 * $BG$11+ $AW27 * $BG$12+BB27*BG13</f>
        <v>-5.2853945154870825</v>
      </c>
      <c r="BV28" s="2">
        <f t="shared" si="13"/>
        <v>-5.3706190889870822</v>
      </c>
      <c r="BW28" s="2">
        <f t="shared" si="16"/>
        <v>4.6297169057233226E-3</v>
      </c>
      <c r="CA28">
        <v>5.0611000000000003E-2</v>
      </c>
      <c r="CB28">
        <v>0.94912200000000002</v>
      </c>
      <c r="CC28">
        <v>2.6699999999999998E-4</v>
      </c>
      <c r="CE28">
        <v>3.5191915903252297E-2</v>
      </c>
      <c r="CF28">
        <v>0.99312607235410033</v>
      </c>
      <c r="CG28">
        <v>4.0335449510120648E-4</v>
      </c>
      <c r="CI28">
        <f t="shared" si="19"/>
        <v>1.5419084096747707E-2</v>
      </c>
      <c r="CJ28">
        <f t="shared" si="17"/>
        <v>4.400407235410031E-2</v>
      </c>
      <c r="CK28">
        <f t="shared" si="18"/>
        <v>1.363544951012065E-4</v>
      </c>
    </row>
    <row r="29" spans="2:89" x14ac:dyDescent="0.2">
      <c r="B29">
        <v>22</v>
      </c>
      <c r="C29">
        <v>6.9</v>
      </c>
      <c r="D29">
        <v>3.1</v>
      </c>
      <c r="E29">
        <v>5.0999999999999996</v>
      </c>
      <c r="F29">
        <v>2.2999999999999998</v>
      </c>
      <c r="G29" t="s">
        <v>14</v>
      </c>
      <c r="I29">
        <v>22</v>
      </c>
      <c r="J29">
        <f>(2*C29-$C$38-$C$39)/($C$39-$C$38)</f>
        <v>1</v>
      </c>
      <c r="K29">
        <f>(2*D29-$D$38-$D$39)/($D$39-$D$38)</f>
        <v>6.6666666666667027E-2</v>
      </c>
      <c r="L29">
        <f>(2*E29-$E$38-$E$39)/($E$39-$E$38)</f>
        <v>0.65217391304347783</v>
      </c>
      <c r="M29">
        <f>(2*F29-$F$38-$F$39)/($F$39-$F$38)</f>
        <v>0.82608695652173891</v>
      </c>
      <c r="N29" t="s">
        <v>14</v>
      </c>
      <c r="Z29">
        <v>22</v>
      </c>
      <c r="AA29">
        <f>$J29*$S$8+$K29*$S$9+$L29*$S$10+$M29*$S$11</f>
        <v>6.4209785049543147</v>
      </c>
      <c r="AB29">
        <f>AA29+$S$7</f>
        <v>2.5412458407743146</v>
      </c>
      <c r="AC29">
        <f t="shared" si="8"/>
        <v>0.92698319661622441</v>
      </c>
      <c r="AE29">
        <v>22</v>
      </c>
      <c r="AF29">
        <f>$J29*$T$8+$K29*$T$9+$L29*$T$10+$M29*$T$11</f>
        <v>-4.1969949078855047</v>
      </c>
      <c r="AG29">
        <f t="shared" si="0"/>
        <v>-1.8647141258855044</v>
      </c>
      <c r="AH29">
        <f t="shared" si="1"/>
        <v>0.13415452781327497</v>
      </c>
      <c r="AJ29">
        <v>22</v>
      </c>
      <c r="AK29">
        <f>$J29*$U$8+$K29*$U$9+$L29*$U$10+$M29*$U$11</f>
        <v>-2.0945717601014477</v>
      </c>
      <c r="AL29">
        <f t="shared" si="2"/>
        <v>-1.5899506696014476</v>
      </c>
      <c r="AM29">
        <f t="shared" si="3"/>
        <v>0.16939083748860206</v>
      </c>
      <c r="AO29">
        <v>22</v>
      </c>
      <c r="AP29">
        <f>$J29*$V$8+$K29*$V$9+$L29*$V$10+$M29*$V$11</f>
        <v>-5.5242086216806428</v>
      </c>
      <c r="AQ29">
        <f t="shared" si="4"/>
        <v>-8.1217809373806418</v>
      </c>
      <c r="AR29">
        <f t="shared" si="5"/>
        <v>2.969110697242334E-4</v>
      </c>
      <c r="AT29">
        <v>22</v>
      </c>
      <c r="AU29">
        <f>$J29*$W$8+$K29*$W$9+$L29*$W$10+$M29*$W$11</f>
        <v>-5.1319390297843448</v>
      </c>
      <c r="AV29">
        <f t="shared" si="6"/>
        <v>-2.1500824351843448</v>
      </c>
      <c r="AW29">
        <f t="shared" si="9"/>
        <v>0.10432352011396508</v>
      </c>
      <c r="AY29">
        <v>22</v>
      </c>
      <c r="AZ29">
        <f>$J29*$X$8+$K29*$X$9+$L29*$X$10+$M29*$X$11</f>
        <v>4.0206653487957951</v>
      </c>
      <c r="BA29">
        <f t="shared" si="7"/>
        <v>5.8353973927957954</v>
      </c>
      <c r="BB29">
        <f t="shared" si="10"/>
        <v>0.99708625298781139</v>
      </c>
      <c r="BJ29">
        <v>21</v>
      </c>
      <c r="BK29">
        <f>$AC28 * $BE$8+ $AH28 * $BE$9 + $AM28 * $BE$10+ $AR28 * $BE$11+ $AW28 * $BE$12+BB28*BE13</f>
        <v>-6.9613877949200509</v>
      </c>
      <c r="BL29">
        <f t="shared" si="14"/>
        <v>-8.5370909239200508</v>
      </c>
      <c r="BM29" s="2">
        <f t="shared" si="15"/>
        <v>1.9602135227533585E-4</v>
      </c>
      <c r="BN29" s="2"/>
      <c r="BO29" s="2">
        <v>21</v>
      </c>
      <c r="BP29" s="2">
        <f>$AC28 * $BF$8+ $AH28 * $BF$9 + $AM28 * $BF$10+ $AR28 * $BF$11+ $AW28 * $BF$12+BB28*BF13</f>
        <v>-3.5934350413232039</v>
      </c>
      <c r="BQ29" s="2">
        <f t="shared" si="11"/>
        <v>-6.0496135788532044</v>
      </c>
      <c r="BR29" s="2">
        <f t="shared" si="12"/>
        <v>2.353222591650593E-3</v>
      </c>
      <c r="BS29" s="2"/>
      <c r="BT29" s="2">
        <v>21</v>
      </c>
      <c r="BU29" s="2">
        <f>$AC28 * $BG$8+ $AH28 * $BG$9 + $AM28 * $BG$10+ $AR28 * $BG$11+ $AW28 * $BG$12+BB28*BG13</f>
        <v>7.139702049270416</v>
      </c>
      <c r="BV29" s="2">
        <f t="shared" si="13"/>
        <v>7.0544774757704163</v>
      </c>
      <c r="BW29" s="2">
        <f>1/(1+EXP(-BV29))</f>
        <v>0.99913721121074206</v>
      </c>
      <c r="CA29">
        <v>1.6496E-2</v>
      </c>
      <c r="CB29">
        <v>0.98128099999999996</v>
      </c>
      <c r="CC29">
        <v>2.2239999999999998E-3</v>
      </c>
      <c r="CE29">
        <v>1.1846392383721205E-2</v>
      </c>
      <c r="CF29">
        <v>0.98649227923561922</v>
      </c>
      <c r="CG29">
        <v>4.6297169057233226E-3</v>
      </c>
      <c r="CI29">
        <f t="shared" si="19"/>
        <v>4.6496076162787954E-3</v>
      </c>
      <c r="CJ29">
        <f t="shared" si="17"/>
        <v>5.2112792356192594E-3</v>
      </c>
      <c r="CK29">
        <f t="shared" si="18"/>
        <v>2.4057169057233227E-3</v>
      </c>
    </row>
    <row r="30" spans="2:89" x14ac:dyDescent="0.2">
      <c r="B30">
        <v>23</v>
      </c>
      <c r="C30">
        <v>5.8</v>
      </c>
      <c r="D30">
        <v>2.7</v>
      </c>
      <c r="E30">
        <v>5.0999999999999996</v>
      </c>
      <c r="F30">
        <v>1.9</v>
      </c>
      <c r="G30" t="s">
        <v>14</v>
      </c>
      <c r="I30">
        <v>23</v>
      </c>
      <c r="J30">
        <f>(2*C30-$C$38-$C$39)/($C$39-$C$38)</f>
        <v>0.11999999999999958</v>
      </c>
      <c r="K30">
        <f>(2*D30-$D$38-$D$39)/($D$39-$D$38)</f>
        <v>-0.46666666666666617</v>
      </c>
      <c r="L30">
        <f>(2*E30-$E$38-$E$39)/($E$39-$E$38)</f>
        <v>0.65217391304347783</v>
      </c>
      <c r="M30">
        <f>(2*F30-$F$38-$F$39)/($F$39-$F$38)</f>
        <v>0.47826086956521729</v>
      </c>
      <c r="N30" t="s">
        <v>14</v>
      </c>
      <c r="Z30">
        <v>23</v>
      </c>
      <c r="AA30">
        <f>$J30*$S$8+$K30*$S$9+$L30*$S$10+$M30*$S$11</f>
        <v>6.7373420603075909</v>
      </c>
      <c r="AB30">
        <f>AA30+$S$7</f>
        <v>2.8576093961275908</v>
      </c>
      <c r="AC30">
        <f t="shared" si="8"/>
        <v>0.94571069188361101</v>
      </c>
      <c r="AE30">
        <v>23</v>
      </c>
      <c r="AF30">
        <f>$J30*$T$8+$K30*$T$9+$L30*$T$10+$M30*$T$11</f>
        <v>-4.331057314315534</v>
      </c>
      <c r="AG30">
        <f t="shared" si="0"/>
        <v>-1.9987765323155338</v>
      </c>
      <c r="AH30">
        <f t="shared" si="1"/>
        <v>0.11933143813965315</v>
      </c>
      <c r="AJ30">
        <v>23</v>
      </c>
      <c r="AK30">
        <f>$J30*$U$8+$K30*$U$9+$L30*$U$10+$M30*$U$11</f>
        <v>-2.2158285654811585</v>
      </c>
      <c r="AL30">
        <f t="shared" si="2"/>
        <v>-1.7112074749811583</v>
      </c>
      <c r="AM30">
        <f t="shared" si="3"/>
        <v>0.15300716629671265</v>
      </c>
      <c r="AO30">
        <v>23</v>
      </c>
      <c r="AP30">
        <f>$J30*$V$8+$K30*$V$9+$L30*$V$10+$M30*$V$11</f>
        <v>-4.9600394406667805</v>
      </c>
      <c r="AQ30">
        <f t="shared" si="4"/>
        <v>-7.5576117563667804</v>
      </c>
      <c r="AR30">
        <f t="shared" si="5"/>
        <v>5.2184823974108473E-4</v>
      </c>
      <c r="AT30">
        <v>23</v>
      </c>
      <c r="AU30">
        <f>$J30*$W$8+$K30*$W$9+$L30*$W$10+$M30*$W$11</f>
        <v>-5.3299443947885186</v>
      </c>
      <c r="AV30">
        <f t="shared" si="6"/>
        <v>-2.3480878001885186</v>
      </c>
      <c r="AW30">
        <f t="shared" si="9"/>
        <v>8.7217884324418002E-2</v>
      </c>
      <c r="AY30">
        <v>23</v>
      </c>
      <c r="AZ30">
        <f>$J30*$X$8+$K30*$X$9+$L30*$X$10+$M30*$X$11</f>
        <v>3.9260134573128953</v>
      </c>
      <c r="BA30">
        <f t="shared" si="7"/>
        <v>5.7407455013128956</v>
      </c>
      <c r="BB30">
        <f t="shared" si="10"/>
        <v>0.99679791373956561</v>
      </c>
      <c r="BJ30">
        <v>22</v>
      </c>
      <c r="BK30">
        <f>$AC29 * $BE$8+ $AH29 * $BE$9 + $AM29 * $BE$10+ $AR29 * $BE$11+ $AW29 * $BE$12+BB29*BE13</f>
        <v>-6.6116923061666286</v>
      </c>
      <c r="BL30">
        <f t="shared" si="14"/>
        <v>-8.1873954351666285</v>
      </c>
      <c r="BM30" s="2">
        <f t="shared" si="15"/>
        <v>2.7806002957469003E-4</v>
      </c>
      <c r="BN30" s="2"/>
      <c r="BO30" s="2">
        <v>22</v>
      </c>
      <c r="BP30" s="2">
        <f>$AC29 * $BF$8+ $AH29 * $BF$9 + $AM29 * $BF$10+ $AR29 * $BF$11+ $AW29 * $BF$12+BB29*BF13</f>
        <v>-2.7212998046470078</v>
      </c>
      <c r="BQ30" s="2">
        <f t="shared" si="11"/>
        <v>-5.1774783421770074</v>
      </c>
      <c r="BR30" s="2">
        <f t="shared" si="12"/>
        <v>5.610560235406307E-3</v>
      </c>
      <c r="BS30" s="2"/>
      <c r="BT30" s="2">
        <v>22</v>
      </c>
      <c r="BU30" s="2">
        <f>$AC29 * $BG$8+ $AH29 * $BG$9 + $AM29 * $BG$10+ $AR29 * $BG$11+ $AW29 * $BG$12+BB29*BG13</f>
        <v>5.9296897822306587</v>
      </c>
      <c r="BV30" s="2">
        <f t="shared" si="13"/>
        <v>5.844465208730659</v>
      </c>
      <c r="BW30" s="2">
        <f t="shared" si="16"/>
        <v>0.99711247893155786</v>
      </c>
      <c r="CA30">
        <v>2.22E-4</v>
      </c>
      <c r="CB30">
        <v>3.1480000000000002E-3</v>
      </c>
      <c r="CC30">
        <v>0.99663000000000002</v>
      </c>
      <c r="CE30">
        <v>1.9602135227533585E-4</v>
      </c>
      <c r="CF30">
        <v>2.353222591650593E-3</v>
      </c>
      <c r="CG30">
        <v>0.99913721121074206</v>
      </c>
      <c r="CI30">
        <f t="shared" si="19"/>
        <v>2.5978647724664148E-5</v>
      </c>
      <c r="CJ30">
        <f t="shared" si="17"/>
        <v>7.9477740834940722E-4</v>
      </c>
      <c r="CK30">
        <f t="shared" si="18"/>
        <v>2.5072112107420441E-3</v>
      </c>
    </row>
    <row r="31" spans="2:89" x14ac:dyDescent="0.2">
      <c r="B31">
        <v>24</v>
      </c>
      <c r="C31">
        <v>6.8</v>
      </c>
      <c r="D31">
        <v>3.2</v>
      </c>
      <c r="E31">
        <v>5.9</v>
      </c>
      <c r="F31">
        <v>2.2999999999999998</v>
      </c>
      <c r="G31" t="s">
        <v>14</v>
      </c>
      <c r="I31">
        <v>24</v>
      </c>
      <c r="J31">
        <f>(2*C31-$C$38-$C$39)/($C$39-$C$38)</f>
        <v>0.9199999999999996</v>
      </c>
      <c r="K31">
        <f>(2*D31-$D$38-$D$39)/($D$39-$D$38)</f>
        <v>0.20000000000000048</v>
      </c>
      <c r="L31">
        <f>(2*E31-$E$38-$E$39)/($E$39-$E$38)</f>
        <v>0.99999999999999978</v>
      </c>
      <c r="M31">
        <f>(2*F31-$F$38-$F$39)/($F$39-$F$38)</f>
        <v>0.82608695652173891</v>
      </c>
      <c r="N31" t="s">
        <v>14</v>
      </c>
      <c r="Z31">
        <v>24</v>
      </c>
      <c r="AA31">
        <f>$J31*$S$8+$K31*$S$9+$L31*$S$10+$M31*$S$11</f>
        <v>8.2933672582273026</v>
      </c>
      <c r="AB31">
        <f>AA31+$S$7</f>
        <v>4.4136345940473021</v>
      </c>
      <c r="AC31">
        <f t="shared" si="8"/>
        <v>0.9880338436884204</v>
      </c>
      <c r="AE31">
        <v>24</v>
      </c>
      <c r="AF31">
        <f>$J31*$T$8+$K31*$T$9+$L31*$T$10+$M31*$T$11</f>
        <v>-5.4227263350123458</v>
      </c>
      <c r="AG31">
        <f t="shared" si="0"/>
        <v>-3.0904455530123456</v>
      </c>
      <c r="AH31">
        <f t="shared" si="1"/>
        <v>4.3503091468029692E-2</v>
      </c>
      <c r="AJ31">
        <v>24</v>
      </c>
      <c r="AK31">
        <f>$J31*$U$8+$K31*$U$9+$L31*$U$10+$M31*$U$11</f>
        <v>-2.6919042847565207</v>
      </c>
      <c r="AL31">
        <f t="shared" si="2"/>
        <v>-2.1872831942565205</v>
      </c>
      <c r="AM31">
        <f t="shared" si="3"/>
        <v>0.10089828917365969</v>
      </c>
      <c r="AO31">
        <v>24</v>
      </c>
      <c r="AP31">
        <f>$J31*$V$8+$K31*$V$9+$L31*$V$10+$M31*$V$11</f>
        <v>-6.2613657373854128</v>
      </c>
      <c r="AQ31">
        <f t="shared" si="4"/>
        <v>-8.8589380530854136</v>
      </c>
      <c r="AR31">
        <f t="shared" si="5"/>
        <v>1.4208570176180317E-4</v>
      </c>
      <c r="AT31">
        <v>24</v>
      </c>
      <c r="AU31">
        <f>$J31*$W$8+$K31*$W$9+$L31*$W$10+$M31*$W$11</f>
        <v>-6.619369472938085</v>
      </c>
      <c r="AV31">
        <f t="shared" si="6"/>
        <v>-3.637512878338085</v>
      </c>
      <c r="AW31">
        <f t="shared" si="9"/>
        <v>2.5642856534883733E-2</v>
      </c>
      <c r="AY31">
        <v>24</v>
      </c>
      <c r="AZ31">
        <f>$J31*$X$8+$K31*$X$9+$L31*$X$10+$M31*$X$11</f>
        <v>4.5804012581152147</v>
      </c>
      <c r="BA31">
        <f t="shared" si="7"/>
        <v>6.395133302115215</v>
      </c>
      <c r="BB31">
        <f t="shared" si="10"/>
        <v>0.99833311984939543</v>
      </c>
      <c r="BJ31">
        <v>23</v>
      </c>
      <c r="BK31">
        <f>$AC30 * $BE$8+ $AH30 * $BE$9 + $AM30 * $BE$10+ $AR30 * $BE$11+ $AW30 * $BE$12+BB30*BE13</f>
        <v>-6.6947950741113909</v>
      </c>
      <c r="BL31">
        <f t="shared" si="14"/>
        <v>-8.2704982031113907</v>
      </c>
      <c r="BM31" s="2">
        <f t="shared" si="15"/>
        <v>2.5589224294363843E-4</v>
      </c>
      <c r="BN31" s="2"/>
      <c r="BO31" s="2">
        <v>23</v>
      </c>
      <c r="BP31" s="2">
        <f>$AC30 * $BF$8+ $AH30 * $BF$9 + $AM30 * $BF$10+ $AR30 * $BF$11+ $AW30 * $BF$12+BB30*BF13</f>
        <v>-2.9407347081972146</v>
      </c>
      <c r="BQ31" s="2">
        <f t="shared" si="11"/>
        <v>-5.3969132457272142</v>
      </c>
      <c r="BR31" s="2">
        <f t="shared" si="12"/>
        <v>4.5101108017100979E-3</v>
      </c>
      <c r="BS31" s="2"/>
      <c r="BT31" s="2">
        <v>23</v>
      </c>
      <c r="BU31" s="2">
        <f>$AC30 * $BG$8+ $AH30 * $BG$9 + $AM30 * $BG$10+ $AR30 * $BG$11+ $AW30 * $BG$12+BB30*BG13</f>
        <v>6.2020526942931298</v>
      </c>
      <c r="BV31" s="2">
        <f t="shared" si="13"/>
        <v>6.1168281207931301</v>
      </c>
      <c r="BW31" s="2">
        <f t="shared" si="16"/>
        <v>0.99779941299257191</v>
      </c>
      <c r="CA31">
        <v>3.5599999999999998E-4</v>
      </c>
      <c r="CB31">
        <v>1.0699999999999999E-2</v>
      </c>
      <c r="CC31">
        <v>0.98894400000000005</v>
      </c>
      <c r="CE31">
        <v>2.7806002957469003E-4</v>
      </c>
      <c r="CF31">
        <v>5.610560235406307E-3</v>
      </c>
      <c r="CG31">
        <v>0.99711247893155786</v>
      </c>
      <c r="CI31">
        <f t="shared" si="19"/>
        <v>7.7939970425309948E-5</v>
      </c>
      <c r="CJ31">
        <f t="shared" si="17"/>
        <v>5.0894397645936925E-3</v>
      </c>
      <c r="CK31">
        <f t="shared" si="18"/>
        <v>8.1684789315578099E-3</v>
      </c>
    </row>
    <row r="32" spans="2:89" x14ac:dyDescent="0.2">
      <c r="B32">
        <v>25</v>
      </c>
      <c r="C32">
        <v>6.7</v>
      </c>
      <c r="D32">
        <v>3.3</v>
      </c>
      <c r="E32">
        <v>5.7</v>
      </c>
      <c r="F32">
        <v>2.5</v>
      </c>
      <c r="G32" t="s">
        <v>14</v>
      </c>
      <c r="I32">
        <v>25</v>
      </c>
      <c r="J32">
        <f>(2*C32-$C$38-$C$39)/($C$39-$C$38)</f>
        <v>0.83999999999999986</v>
      </c>
      <c r="K32">
        <f>(2*D32-$D$38-$D$39)/($D$39-$D$38)</f>
        <v>0.33333333333333331</v>
      </c>
      <c r="L32">
        <f>(2*E32-$E$38-$E$39)/($E$39-$E$38)</f>
        <v>0.91304347826086929</v>
      </c>
      <c r="M32">
        <f>(2*F32-$F$38-$F$39)/($F$39-$F$38)</f>
        <v>1</v>
      </c>
      <c r="N32" t="s">
        <v>14</v>
      </c>
      <c r="Z32">
        <v>25</v>
      </c>
      <c r="AA32">
        <f>$J32*$S$8+$K32*$S$9+$L32*$S$10+$M32*$S$11</f>
        <v>8.4397675537394186</v>
      </c>
      <c r="AB32">
        <f>AA32+$S$7</f>
        <v>4.560034889559418</v>
      </c>
      <c r="AC32">
        <f t="shared" si="8"/>
        <v>0.98964661995998515</v>
      </c>
      <c r="AE32">
        <v>25</v>
      </c>
      <c r="AF32">
        <f>$J32*$T$8+$K32*$T$9+$L32*$T$10+$M32*$T$11</f>
        <v>-5.5614917524696228</v>
      </c>
      <c r="AG32">
        <f t="shared" si="0"/>
        <v>-3.2292109704696226</v>
      </c>
      <c r="AH32">
        <f t="shared" si="1"/>
        <v>3.808113945326954E-2</v>
      </c>
      <c r="AJ32">
        <v>25</v>
      </c>
      <c r="AK32">
        <f>$J32*$U$8+$K32*$U$9+$L32*$U$10+$M32*$U$11</f>
        <v>-2.7636550268028985</v>
      </c>
      <c r="AL32">
        <f t="shared" si="2"/>
        <v>-2.2590339363028984</v>
      </c>
      <c r="AM32">
        <f t="shared" si="3"/>
        <v>9.4573059620887148E-2</v>
      </c>
      <c r="AO32">
        <v>25</v>
      </c>
      <c r="AP32">
        <f>$J32*$V$8+$K32*$V$9+$L32*$V$10+$M32*$V$11</f>
        <v>-6.1207543709127936</v>
      </c>
      <c r="AQ32">
        <f t="shared" si="4"/>
        <v>-8.7183266866127944</v>
      </c>
      <c r="AR32">
        <f t="shared" si="5"/>
        <v>1.6353390258069185E-4</v>
      </c>
      <c r="AT32">
        <v>25</v>
      </c>
      <c r="AU32">
        <f>$J32*$W$8+$K32*$W$9+$L32*$W$10+$M32*$W$11</f>
        <v>-6.7743279402135634</v>
      </c>
      <c r="AV32">
        <f t="shared" si="6"/>
        <v>-3.7924713456135635</v>
      </c>
      <c r="AW32">
        <f t="shared" si="9"/>
        <v>2.2042984155539017E-2</v>
      </c>
      <c r="AY32">
        <v>25</v>
      </c>
      <c r="AZ32">
        <f>$J32*$X$8+$K32*$X$9+$L32*$X$10+$M32*$X$11</f>
        <v>4.4648434235268102</v>
      </c>
      <c r="BA32">
        <f t="shared" si="7"/>
        <v>6.2795754675268105</v>
      </c>
      <c r="BB32">
        <f t="shared" si="10"/>
        <v>0.99812930995749582</v>
      </c>
      <c r="BJ32">
        <v>24</v>
      </c>
      <c r="BK32">
        <f>$AC31 * $BE$8+ $AH31 * $BE$9 + $AM31 * $BE$10+ $AR31 * $BE$11+ $AW31 * $BE$12+BB31*BE13</f>
        <v>-6.9613087775763063</v>
      </c>
      <c r="BL32">
        <f t="shared" si="14"/>
        <v>-8.537011906576307</v>
      </c>
      <c r="BM32" s="2">
        <f t="shared" si="15"/>
        <v>1.9603683893732753E-4</v>
      </c>
      <c r="BN32" s="2"/>
      <c r="BO32" s="2">
        <v>24</v>
      </c>
      <c r="BP32" s="2">
        <f>$AC31 * $BF$8+ $AH31 * $BF$9 + $AM31 * $BF$10+ $AR31 * $BF$11+ $AW31 * $BF$12+BB31*BF13</f>
        <v>-3.5998463197048669</v>
      </c>
      <c r="BQ32" s="2">
        <f t="shared" si="11"/>
        <v>-6.0560248572348669</v>
      </c>
      <c r="BR32" s="2">
        <f t="shared" si="12"/>
        <v>2.3382188515859745E-3</v>
      </c>
      <c r="BS32" s="2"/>
      <c r="BT32" s="2">
        <v>24</v>
      </c>
      <c r="BU32" s="2">
        <f>$AC31 * $BG$8+ $AH31 * $BG$9 + $AM31 * $BG$10+ $AR31 * $BG$11+ $AW31 * $BG$12+BB31*BG13</f>
        <v>7.1425872938789006</v>
      </c>
      <c r="BV32" s="2">
        <f t="shared" si="13"/>
        <v>7.0573627203789009</v>
      </c>
      <c r="BW32" s="2">
        <f t="shared" si="16"/>
        <v>0.99913969484117471</v>
      </c>
      <c r="CA32">
        <v>4.2200000000000001E-4</v>
      </c>
      <c r="CB32">
        <v>1.6364E-2</v>
      </c>
      <c r="CC32">
        <v>0.98321499999999995</v>
      </c>
      <c r="CE32">
        <v>2.5589224294363843E-4</v>
      </c>
      <c r="CF32">
        <v>4.5101108017100979E-3</v>
      </c>
      <c r="CG32">
        <v>0.99779941299257191</v>
      </c>
      <c r="CI32">
        <f t="shared" si="19"/>
        <v>1.6610775705636158E-4</v>
      </c>
      <c r="CJ32">
        <f t="shared" si="17"/>
        <v>1.1853889198289901E-2</v>
      </c>
      <c r="CK32">
        <f t="shared" si="18"/>
        <v>1.458441299257196E-2</v>
      </c>
    </row>
    <row r="33" spans="2:89" x14ac:dyDescent="0.2">
      <c r="B33">
        <v>26</v>
      </c>
      <c r="C33">
        <v>6.7</v>
      </c>
      <c r="D33">
        <v>3</v>
      </c>
      <c r="E33">
        <v>5.2</v>
      </c>
      <c r="F33">
        <v>2.2999999999999998</v>
      </c>
      <c r="G33" t="s">
        <v>14</v>
      </c>
      <c r="I33">
        <v>26</v>
      </c>
      <c r="J33">
        <f>(2*C33-$C$38-$C$39)/($C$39-$C$38)</f>
        <v>0.83999999999999986</v>
      </c>
      <c r="K33">
        <f>(2*D33-$D$38-$D$39)/($D$39-$D$38)</f>
        <v>-6.666666666666643E-2</v>
      </c>
      <c r="L33">
        <f>(2*E33-$E$38-$E$39)/($E$39-$E$38)</f>
        <v>0.69565217391304324</v>
      </c>
      <c r="M33">
        <f>(2*F33-$F$38-$F$39)/($F$39-$F$38)</f>
        <v>0.82608695652173891</v>
      </c>
      <c r="N33" t="s">
        <v>14</v>
      </c>
      <c r="Z33">
        <v>26</v>
      </c>
      <c r="AA33">
        <f>$J33*$S$8+$K33*$S$9+$L33*$S$10+$M33*$S$11</f>
        <v>7.091567627293939</v>
      </c>
      <c r="AB33">
        <f>AA33+$S$7</f>
        <v>3.2118349631139389</v>
      </c>
      <c r="AC33">
        <f t="shared" si="8"/>
        <v>0.96127722680261984</v>
      </c>
      <c r="AE33">
        <v>26</v>
      </c>
      <c r="AF33">
        <f>$J33*$T$8+$K33*$T$9+$L33*$T$10+$M33*$T$11</f>
        <v>-4.6194671229913613</v>
      </c>
      <c r="AG33">
        <f t="shared" si="0"/>
        <v>-2.2871863409913611</v>
      </c>
      <c r="AH33">
        <f t="shared" si="1"/>
        <v>9.218975727980841E-2</v>
      </c>
      <c r="AJ33">
        <v>26</v>
      </c>
      <c r="AK33">
        <f>$J33*$U$8+$K33*$U$9+$L33*$U$10+$M33*$U$11</f>
        <v>-2.3214586879333323</v>
      </c>
      <c r="AL33">
        <f t="shared" si="2"/>
        <v>-1.8168375974333322</v>
      </c>
      <c r="AM33">
        <f t="shared" si="3"/>
        <v>0.13981376904747564</v>
      </c>
      <c r="AO33">
        <v>26</v>
      </c>
      <c r="AP33">
        <f>$J33*$V$8+$K33*$V$9+$L33*$V$10+$M33*$V$11</f>
        <v>-5.8583023844637001</v>
      </c>
      <c r="AQ33">
        <f t="shared" si="4"/>
        <v>-8.4558747001637009</v>
      </c>
      <c r="AR33">
        <f t="shared" si="5"/>
        <v>2.1260228907664624E-4</v>
      </c>
      <c r="AT33">
        <v>26</v>
      </c>
      <c r="AU33">
        <f>$J33*$W$8+$K33*$W$9+$L33*$W$10+$M33*$W$11</f>
        <v>-5.6568387129335624</v>
      </c>
      <c r="AV33">
        <f t="shared" si="6"/>
        <v>-2.6749821183335625</v>
      </c>
      <c r="AW33">
        <f t="shared" si="9"/>
        <v>6.4465844272479159E-2</v>
      </c>
      <c r="AY33">
        <v>26</v>
      </c>
      <c r="AZ33">
        <f>$J33*$X$8+$K33*$X$9+$L33*$X$10+$M33*$X$11</f>
        <v>4.3511610026607226</v>
      </c>
      <c r="BA33">
        <f t="shared" si="7"/>
        <v>6.1658930466607229</v>
      </c>
      <c r="BB33">
        <f t="shared" si="10"/>
        <v>0.99790455782817944</v>
      </c>
      <c r="BJ33">
        <v>25</v>
      </c>
      <c r="BK33">
        <f>$AC32 * $BE$8+ $AH32 * $BE$9 + $AM32 * $BE$10+ $AR32 * $BE$11+ $AW32 * $BE$12+BB32*BE13</f>
        <v>-6.9762742057138212</v>
      </c>
      <c r="BL33">
        <f t="shared" si="14"/>
        <v>-8.5519773347138219</v>
      </c>
      <c r="BM33" s="2">
        <f t="shared" si="15"/>
        <v>1.9312546957970898E-4</v>
      </c>
      <c r="BN33" s="2"/>
      <c r="BO33" s="2">
        <v>25</v>
      </c>
      <c r="BP33" s="2">
        <f>$AC32 * $BF$8+ $AH32 * $BF$9 + $AM32 * $BF$10+ $AR32 * $BF$11+ $AW32 * $BF$12+BB32*BF13</f>
        <v>-3.634956806722768</v>
      </c>
      <c r="BQ33" s="2">
        <f t="shared" si="11"/>
        <v>-6.091135344252768</v>
      </c>
      <c r="BR33" s="2">
        <f t="shared" si="12"/>
        <v>2.2577294784739479E-3</v>
      </c>
      <c r="BS33" s="2"/>
      <c r="BT33" s="2">
        <v>25</v>
      </c>
      <c r="BU33" s="2">
        <f>$AC32 * $BG$8+ $AH32 * $BG$9 + $AM32 * $BG$10+ $AR32 * $BG$11+ $AW32 * $BG$12+BB32*BG37</f>
        <v>4.3350667093165072</v>
      </c>
      <c r="BV33" s="2">
        <f t="shared" si="13"/>
        <v>4.2498421358165075</v>
      </c>
      <c r="BW33" s="2">
        <f t="shared" si="16"/>
        <v>0.98593418386909282</v>
      </c>
      <c r="CA33">
        <v>2.23E-4</v>
      </c>
      <c r="CB33">
        <v>3.1580000000000002E-3</v>
      </c>
      <c r="CC33">
        <v>0.99661900000000003</v>
      </c>
      <c r="CE33">
        <v>1.9603683893732753E-4</v>
      </c>
      <c r="CF33">
        <v>2.3382188515859745E-3</v>
      </c>
      <c r="CG33">
        <v>0.99913969484117471</v>
      </c>
      <c r="CI33">
        <f t="shared" si="19"/>
        <v>2.6963161062672469E-5</v>
      </c>
      <c r="CJ33">
        <f t="shared" si="17"/>
        <v>8.1978114841402576E-4</v>
      </c>
      <c r="CK33">
        <f t="shared" si="18"/>
        <v>2.5206948411746755E-3</v>
      </c>
    </row>
    <row r="34" spans="2:89" x14ac:dyDescent="0.2">
      <c r="B34">
        <v>27</v>
      </c>
      <c r="C34">
        <v>6.3</v>
      </c>
      <c r="D34">
        <v>2.5</v>
      </c>
      <c r="E34">
        <v>5</v>
      </c>
      <c r="F34">
        <v>1.9</v>
      </c>
      <c r="G34" t="s">
        <v>14</v>
      </c>
      <c r="I34">
        <v>27</v>
      </c>
      <c r="J34">
        <f>(2*C34-$C$38-$C$39)/($C$39-$C$38)</f>
        <v>0.51999999999999957</v>
      </c>
      <c r="K34">
        <f>(2*D34-$D$38-$D$39)/($D$39-$D$38)</f>
        <v>-0.73333333333333306</v>
      </c>
      <c r="L34">
        <f>(2*E34-$E$38-$E$39)/($E$39-$E$38)</f>
        <v>0.60869565217391275</v>
      </c>
      <c r="M34">
        <f>(2*F34-$F$38-$F$39)/($F$39-$F$38)</f>
        <v>0.47826086956521729</v>
      </c>
      <c r="N34" t="s">
        <v>14</v>
      </c>
      <c r="Z34">
        <v>27</v>
      </c>
      <c r="AA34">
        <f>$J34*$S$8+$K34*$S$9+$L34*$S$10+$M34*$S$11</f>
        <v>6.530275932795969</v>
      </c>
      <c r="AB34">
        <f>AA34+$S$7</f>
        <v>2.6505432686159689</v>
      </c>
      <c r="AC34">
        <f t="shared" si="8"/>
        <v>0.93404446668263741</v>
      </c>
      <c r="AE34">
        <v>27</v>
      </c>
      <c r="AF34">
        <f>$J34*$T$8+$K34*$T$9+$L34*$T$10+$M34*$T$11</f>
        <v>-4.1426359927856797</v>
      </c>
      <c r="AG34">
        <f t="shared" si="0"/>
        <v>-1.8103552107856795</v>
      </c>
      <c r="AH34">
        <f t="shared" si="1"/>
        <v>0.14059520077818674</v>
      </c>
      <c r="AJ34">
        <v>27</v>
      </c>
      <c r="AK34">
        <f>$J34*$U$8+$K34*$U$9+$L34*$U$10+$M34*$U$11</f>
        <v>-2.1327069172492745</v>
      </c>
      <c r="AL34">
        <f t="shared" si="2"/>
        <v>-1.6280858267492744</v>
      </c>
      <c r="AM34">
        <f t="shared" si="3"/>
        <v>0.1640927525323998</v>
      </c>
      <c r="AO34">
        <v>27</v>
      </c>
      <c r="AP34">
        <f>$J34*$V$8+$K34*$V$9+$L34*$V$10+$M34*$V$11</f>
        <v>-5.8525340216702855</v>
      </c>
      <c r="AQ34">
        <f t="shared" si="4"/>
        <v>-8.4501063373702863</v>
      </c>
      <c r="AR34">
        <f t="shared" si="5"/>
        <v>2.1383193709261495E-4</v>
      </c>
      <c r="AT34">
        <v>27</v>
      </c>
      <c r="AU34">
        <f>$J34*$W$8+$K34*$W$9+$L34*$W$10+$M34*$W$11</f>
        <v>-5.1273842517433028</v>
      </c>
      <c r="AV34">
        <f t="shared" si="6"/>
        <v>-2.1455276571433028</v>
      </c>
      <c r="AW34">
        <f t="shared" si="9"/>
        <v>0.10474988680440311</v>
      </c>
      <c r="AY34">
        <v>27</v>
      </c>
      <c r="AZ34">
        <f>$J34*$X$8+$K34*$X$9+$L34*$X$10+$M34*$X$11</f>
        <v>4.5762762994479687</v>
      </c>
      <c r="BA34">
        <f t="shared" si="7"/>
        <v>6.391008343447969</v>
      </c>
      <c r="BB34">
        <f t="shared" si="10"/>
        <v>0.99832624136914994</v>
      </c>
      <c r="BJ34">
        <v>26</v>
      </c>
      <c r="BK34">
        <f>$AC33 * $BE$8+ $AH33 * $BE$9 + $AM33 * $BE$10+ $AR33 * $BE$11+ $AW33 * $BE$12+BB33*BE13</f>
        <v>-6.7913672404026784</v>
      </c>
      <c r="BL34">
        <f t="shared" si="14"/>
        <v>-8.3670703694026791</v>
      </c>
      <c r="BM34" s="2">
        <f t="shared" si="15"/>
        <v>2.3234139499348942E-4</v>
      </c>
      <c r="BN34" s="2"/>
      <c r="BO34" s="2">
        <v>26</v>
      </c>
      <c r="BP34" s="2">
        <f>$AC33 * $BF$8+ $AH33 * $BF$9 + $AM33 * $BF$10+ $AR33 * $BF$11+ $AW33 * $BF$12+BB33*BF13</f>
        <v>-3.1809450445833325</v>
      </c>
      <c r="BQ34" s="2">
        <f t="shared" si="11"/>
        <v>-5.6371235821133325</v>
      </c>
      <c r="BR34" s="2">
        <f t="shared" si="12"/>
        <v>3.5504520273462311E-3</v>
      </c>
      <c r="BS34" s="2"/>
      <c r="BT34" s="2">
        <v>26</v>
      </c>
      <c r="BU34" s="2">
        <f>$AC33 * $BG$8+ $AH33 * $BG$9 + $AM33 * $BG$10+ $AR33 * $BG$11+ $AW33 * $BG$12+BB33*BG13</f>
        <v>6.5317689403524266</v>
      </c>
      <c r="BV34" s="2">
        <f t="shared" si="13"/>
        <v>6.4465443668524269</v>
      </c>
      <c r="BW34" s="2">
        <f t="shared" si="16"/>
        <v>0.99841651807052789</v>
      </c>
      <c r="CA34">
        <v>2.12E-4</v>
      </c>
      <c r="CB34">
        <v>2.7889999999999998E-3</v>
      </c>
      <c r="CC34">
        <v>0.99699899999999997</v>
      </c>
      <c r="CE34">
        <v>1.9312546957970898E-4</v>
      </c>
      <c r="CF34">
        <v>2.2577294784739479E-3</v>
      </c>
      <c r="CG34">
        <v>0.98593418386909282</v>
      </c>
      <c r="CI34">
        <f t="shared" si="19"/>
        <v>1.8874530420291019E-5</v>
      </c>
      <c r="CJ34">
        <f t="shared" si="17"/>
        <v>5.3127052152605186E-4</v>
      </c>
      <c r="CK34">
        <f t="shared" si="18"/>
        <v>1.1064816130907151E-2</v>
      </c>
    </row>
    <row r="35" spans="2:89" x14ac:dyDescent="0.2">
      <c r="B35">
        <v>28</v>
      </c>
      <c r="C35">
        <v>6.5</v>
      </c>
      <c r="D35">
        <v>3</v>
      </c>
      <c r="E35">
        <v>5.2</v>
      </c>
      <c r="F35">
        <v>2</v>
      </c>
      <c r="G35" t="s">
        <v>14</v>
      </c>
      <c r="I35">
        <v>28</v>
      </c>
      <c r="J35">
        <f>(2*C35-$C$38-$C$39)/($C$39-$C$38)</f>
        <v>0.67999999999999972</v>
      </c>
      <c r="K35">
        <f>(2*D35-$D$38-$D$39)/($D$39-$D$38)</f>
        <v>-6.666666666666643E-2</v>
      </c>
      <c r="L35">
        <f>(2*E35-$E$38-$E$39)/($E$39-$E$38)</f>
        <v>0.69565217391304324</v>
      </c>
      <c r="M35">
        <f>(2*F35-$F$38-$F$39)/($F$39-$F$38)</f>
        <v>0.56521739130434778</v>
      </c>
      <c r="N35" t="s">
        <v>14</v>
      </c>
      <c r="Z35">
        <v>28</v>
      </c>
      <c r="AA35">
        <f>$J35*$S$8+$K35*$S$9+$L35*$S$10+$M35*$S$11</f>
        <v>6.055265799860897</v>
      </c>
      <c r="AB35">
        <f>AA35+$S$7</f>
        <v>2.1755331356808969</v>
      </c>
      <c r="AC35">
        <f t="shared" si="8"/>
        <v>0.89803076121274172</v>
      </c>
      <c r="AE35">
        <v>28</v>
      </c>
      <c r="AF35">
        <f>$J35*$T$8+$K35*$T$9+$L35*$T$10+$M35*$T$11</f>
        <v>-3.9263790375638834</v>
      </c>
      <c r="AG35">
        <f t="shared" si="0"/>
        <v>-1.5940982555638832</v>
      </c>
      <c r="AH35">
        <f t="shared" si="1"/>
        <v>0.16880808210097267</v>
      </c>
      <c r="AJ35">
        <v>28</v>
      </c>
      <c r="AK35">
        <f>$J35*$U$8+$K35*$U$9+$L35*$U$10+$M35*$U$11</f>
        <v>-1.9655184999681152</v>
      </c>
      <c r="AL35">
        <f t="shared" si="2"/>
        <v>-1.4608974094681151</v>
      </c>
      <c r="AM35">
        <f t="shared" si="3"/>
        <v>0.18833010714721937</v>
      </c>
      <c r="AO35">
        <v>28</v>
      </c>
      <c r="AP35">
        <f>$J35*$V$8+$K35*$V$9+$L35*$V$10+$M35*$V$11</f>
        <v>-4.880820130516744</v>
      </c>
      <c r="AQ35">
        <f t="shared" si="4"/>
        <v>-7.4783924462167439</v>
      </c>
      <c r="AR35">
        <f t="shared" si="5"/>
        <v>5.648459878853289E-4</v>
      </c>
      <c r="AT35">
        <v>28</v>
      </c>
      <c r="AU35">
        <f>$J35*$W$8+$K35*$W$9+$L35*$W$10+$M35*$W$11</f>
        <v>-4.8105480834166938</v>
      </c>
      <c r="AV35">
        <f t="shared" si="6"/>
        <v>-1.8286914888166939</v>
      </c>
      <c r="AW35">
        <f t="shared" si="9"/>
        <v>0.13839422788741479</v>
      </c>
      <c r="AY35">
        <v>28</v>
      </c>
      <c r="AZ35">
        <f>$J35*$X$8+$K35*$X$9+$L35*$X$10+$M35*$X$11</f>
        <v>3.6301188813485492</v>
      </c>
      <c r="BA35">
        <f t="shared" si="7"/>
        <v>5.4448509253485495</v>
      </c>
      <c r="BB35">
        <f t="shared" si="10"/>
        <v>0.99570008537526566</v>
      </c>
      <c r="BJ35">
        <v>27</v>
      </c>
      <c r="BK35">
        <f>$AC34 * $BE$8+ $AH34 * $BE$9 + $AM34 * $BE$10+ $AR34 * $BE$11+ $AW34 * $BE$12+BB34*BE13</f>
        <v>-6.6333893043871361</v>
      </c>
      <c r="BL35">
        <f t="shared" si="14"/>
        <v>-8.209092433387136</v>
      </c>
      <c r="BM35" s="2">
        <f t="shared" si="15"/>
        <v>2.7209356442114892E-4</v>
      </c>
      <c r="BN35" s="2"/>
      <c r="BO35" s="2">
        <v>27</v>
      </c>
      <c r="BP35" s="2">
        <f>$AC34 * $BF$8+ $AH34 * $BF$9 + $AM34 * $BF$10+ $AR34 * $BF$11+ $AW34 * $BF$12+BB34*BF13</f>
        <v>-2.7463696988228921</v>
      </c>
      <c r="BQ35" s="2">
        <f t="shared" si="11"/>
        <v>-5.2025482363528921</v>
      </c>
      <c r="BR35" s="2">
        <f t="shared" si="12"/>
        <v>5.472412719743934E-3</v>
      </c>
      <c r="BS35" s="2"/>
      <c r="BT35" s="2">
        <v>27</v>
      </c>
      <c r="BU35" s="2">
        <f>$AC34 * $BG$8+ $AH34 * $BG$9 + $AM34 * $BG$10+ $AR34 * $BG$11+ $AW34 * $BG$12+BB34*BG13</f>
        <v>5.9541401107492709</v>
      </c>
      <c r="BV35" s="2">
        <f t="shared" si="13"/>
        <v>5.8689155372492712</v>
      </c>
      <c r="BW35" s="2">
        <f t="shared" si="16"/>
        <v>0.99718202711632198</v>
      </c>
      <c r="CA35">
        <v>2.9100000000000003E-4</v>
      </c>
      <c r="CB35">
        <v>6.3200000000000001E-3</v>
      </c>
      <c r="CC35">
        <v>0.99338899999999997</v>
      </c>
      <c r="CE35">
        <v>2.3234139499348942E-4</v>
      </c>
      <c r="CF35">
        <v>3.5504520273462311E-3</v>
      </c>
      <c r="CG35">
        <v>0.99841651807052789</v>
      </c>
      <c r="CI35">
        <f t="shared" si="19"/>
        <v>5.8658605006510608E-5</v>
      </c>
      <c r="CJ35">
        <f t="shared" si="17"/>
        <v>2.769547972653769E-3</v>
      </c>
      <c r="CK35">
        <f t="shared" si="18"/>
        <v>5.0275180705279254E-3</v>
      </c>
    </row>
    <row r="36" spans="2:89" x14ac:dyDescent="0.2">
      <c r="B36">
        <v>29</v>
      </c>
      <c r="C36">
        <v>6.2</v>
      </c>
      <c r="D36">
        <v>3.4</v>
      </c>
      <c r="E36">
        <v>5.4</v>
      </c>
      <c r="F36">
        <v>2.2999999999999998</v>
      </c>
      <c r="G36" t="s">
        <v>14</v>
      </c>
      <c r="I36">
        <v>29</v>
      </c>
      <c r="J36">
        <f>(2*C36-$C$38-$C$39)/($C$39-$C$38)</f>
        <v>0.43999999999999984</v>
      </c>
      <c r="K36">
        <f>(2*D36-$D$38-$D$39)/($D$39-$D$38)</f>
        <v>0.46666666666666679</v>
      </c>
      <c r="L36">
        <f>(2*E36-$E$38-$E$39)/($E$39-$E$38)</f>
        <v>0.78260869565217372</v>
      </c>
      <c r="M36">
        <f>(2*F36-$F$38-$F$39)/($F$39-$F$38)</f>
        <v>0.82608695652173891</v>
      </c>
      <c r="N36" t="s">
        <v>14</v>
      </c>
      <c r="Z36">
        <v>29</v>
      </c>
      <c r="AA36">
        <f>$J36*$S$8+$K36*$S$9+$L36*$S$10+$M36*$S$11</f>
        <v>7.0678342071171869</v>
      </c>
      <c r="AB36">
        <f>AA36+$S$7</f>
        <v>3.1881015429371868</v>
      </c>
      <c r="AC36">
        <f t="shared" si="8"/>
        <v>0.96038405385550119</v>
      </c>
      <c r="AE36">
        <v>29</v>
      </c>
      <c r="AF36">
        <f>$J36*$T$8+$K36*$T$9+$L36*$T$10+$M36*$T$11</f>
        <v>-4.6938319300110711</v>
      </c>
      <c r="AG36">
        <f t="shared" si="0"/>
        <v>-2.3615511480110709</v>
      </c>
      <c r="AH36">
        <f t="shared" si="1"/>
        <v>8.6151994458792042E-2</v>
      </c>
      <c r="AJ36">
        <v>29</v>
      </c>
      <c r="AK36">
        <f>$J36*$U$8+$K36*$U$9+$L36*$U$10+$M36*$U$11</f>
        <v>-2.3238546803971007</v>
      </c>
      <c r="AL36">
        <f t="shared" si="2"/>
        <v>-1.8192335898971006</v>
      </c>
      <c r="AM36">
        <f t="shared" si="3"/>
        <v>0.139525861510611</v>
      </c>
      <c r="AO36">
        <v>29</v>
      </c>
      <c r="AP36">
        <f>$J36*$V$8+$K36*$V$9+$L36*$V$10+$M36*$V$11</f>
        <v>-4.4366823984566928</v>
      </c>
      <c r="AQ36">
        <f t="shared" si="4"/>
        <v>-7.0342547141566927</v>
      </c>
      <c r="AR36">
        <f t="shared" si="5"/>
        <v>8.8039886209648666E-4</v>
      </c>
      <c r="AT36">
        <v>29</v>
      </c>
      <c r="AU36">
        <f>$J36*$W$8+$K36*$W$9+$L36*$W$10+$M36*$W$11</f>
        <v>-5.6984697486639977</v>
      </c>
      <c r="AV36">
        <f t="shared" si="6"/>
        <v>-2.7166131540639977</v>
      </c>
      <c r="AW36">
        <f t="shared" si="9"/>
        <v>6.200014015012574E-2</v>
      </c>
      <c r="AY36">
        <v>29</v>
      </c>
      <c r="AZ36">
        <f>$J36*$X$8+$K36*$X$9+$L36*$X$10+$M36*$X$11</f>
        <v>3.2293949363905785</v>
      </c>
      <c r="BA36">
        <f t="shared" si="7"/>
        <v>5.0441269803905788</v>
      </c>
      <c r="BB36">
        <f t="shared" si="10"/>
        <v>0.99359421232571687</v>
      </c>
      <c r="BJ36">
        <v>28</v>
      </c>
      <c r="BK36">
        <f>$AC35 * $BE$8+ $AH35 * $BE$9 + $AM35 * $BE$10+ $AR35 * $BE$11+ $AW35 * $BE$12+BB35*BE13</f>
        <v>-6.4603898880076009</v>
      </c>
      <c r="BL36">
        <f t="shared" si="14"/>
        <v>-8.0360930170076017</v>
      </c>
      <c r="BM36" s="2">
        <f t="shared" si="15"/>
        <v>3.2346600474578917E-4</v>
      </c>
      <c r="BN36" s="2"/>
      <c r="BO36" s="2">
        <v>28</v>
      </c>
      <c r="BP36" s="2">
        <f>$AC35 * $BF$8+ $AH35 * $BF$9 + $AM35 * $BF$10+ $AR35 * $BF$11+ $AW35 * $BF$12+BB35*BF13</f>
        <v>-2.3350273985175214</v>
      </c>
      <c r="BQ36" s="2">
        <f t="shared" si="11"/>
        <v>-4.7912059360475219</v>
      </c>
      <c r="BR36" s="2">
        <f t="shared" si="12"/>
        <v>8.2340762152375603E-3</v>
      </c>
      <c r="BS36" s="2"/>
      <c r="BT36" s="2">
        <v>28</v>
      </c>
      <c r="BU36" s="2">
        <f>$AC35 * $BG$8+ $AH35 * $BG$9 + $AM35 * $BG$10+ $AR35 * $BG$11+ $AW35 * $BG$12+BB35*BG13</f>
        <v>5.4358756801809225</v>
      </c>
      <c r="BV36" s="2">
        <f t="shared" si="13"/>
        <v>5.3506511066809228</v>
      </c>
      <c r="BW36" s="2">
        <f t="shared" si="16"/>
        <v>0.99527734881256125</v>
      </c>
      <c r="CA36">
        <v>4.73E-4</v>
      </c>
      <c r="CB36">
        <v>2.3698E-2</v>
      </c>
      <c r="CC36">
        <v>0.97582800000000003</v>
      </c>
      <c r="CE36">
        <v>2.7209356442114892E-4</v>
      </c>
      <c r="CF36">
        <v>5.472412719743934E-3</v>
      </c>
      <c r="CG36">
        <v>0.99718202711632198</v>
      </c>
      <c r="CI36">
        <f>ABS(CA36-CE36)</f>
        <v>2.0090643557885108E-4</v>
      </c>
      <c r="CJ36">
        <f t="shared" si="17"/>
        <v>1.8225587280256066E-2</v>
      </c>
      <c r="CK36">
        <f t="shared" si="18"/>
        <v>2.135402711632195E-2</v>
      </c>
    </row>
    <row r="37" spans="2:89" x14ac:dyDescent="0.2">
      <c r="B37">
        <v>30</v>
      </c>
      <c r="C37">
        <v>5.9</v>
      </c>
      <c r="D37">
        <v>3</v>
      </c>
      <c r="E37">
        <v>5.0999999999999996</v>
      </c>
      <c r="F37">
        <v>1.8</v>
      </c>
      <c r="G37" t="s">
        <v>14</v>
      </c>
      <c r="I37">
        <v>30</v>
      </c>
      <c r="J37">
        <f>(2*C37-$C$38-$C$39)/($C$39-$C$38)</f>
        <v>0.2</v>
      </c>
      <c r="K37">
        <f>(2*D37-$D$38-$D$39)/($D$39-$D$38)</f>
        <v>-6.666666666666643E-2</v>
      </c>
      <c r="L37">
        <f>(2*E37-$E$38-$E$39)/($E$39-$E$38)</f>
        <v>0.65217391304347783</v>
      </c>
      <c r="M37">
        <f>(2*F37-$F$38-$F$39)/($F$39-$F$38)</f>
        <v>0.39130434782608697</v>
      </c>
      <c r="N37" t="s">
        <v>14</v>
      </c>
      <c r="Z37">
        <v>30</v>
      </c>
      <c r="AA37">
        <f>$J37*$S$8+$K37*$S$9+$L37*$S$10+$M37*$S$11</f>
        <v>5.5197104928152436</v>
      </c>
      <c r="AB37">
        <f>AA37+$S$7</f>
        <v>1.6399778286352436</v>
      </c>
      <c r="AC37">
        <f t="shared" si="8"/>
        <v>0.83753192053544345</v>
      </c>
      <c r="AE37">
        <v>30</v>
      </c>
      <c r="AF37">
        <f>$J37*$T$8+$K37*$T$9+$L37*$T$10+$M37*$T$11</f>
        <v>-3.5836644119597083</v>
      </c>
      <c r="AG37">
        <f t="shared" si="0"/>
        <v>-1.2513836299597081</v>
      </c>
      <c r="AH37">
        <f t="shared" si="1"/>
        <v>0.22246071775522436</v>
      </c>
      <c r="AJ37">
        <v>30</v>
      </c>
      <c r="AK37">
        <f>$J37*$U$8+$K37*$U$9+$L37*$U$10+$M37*$U$11</f>
        <v>-1.8004924061594192</v>
      </c>
      <c r="AL37">
        <f t="shared" si="2"/>
        <v>-1.295871315659419</v>
      </c>
      <c r="AM37">
        <f t="shared" si="3"/>
        <v>0.21486068775962025</v>
      </c>
      <c r="AO37">
        <v>30</v>
      </c>
      <c r="AP37">
        <f>$J37*$V$8+$K37*$V$9+$L37*$V$10+$M37*$V$11</f>
        <v>-3.7467682431645697</v>
      </c>
      <c r="AQ37">
        <f t="shared" si="4"/>
        <v>-6.3443405588645696</v>
      </c>
      <c r="AR37">
        <f t="shared" si="5"/>
        <v>1.7535803294438661E-3</v>
      </c>
      <c r="AT37">
        <v>30</v>
      </c>
      <c r="AU37">
        <f>$J37*$W$8+$K37*$W$9+$L37*$W$10+$M37*$W$11</f>
        <v>-4.3862513445095628</v>
      </c>
      <c r="AV37">
        <f t="shared" si="6"/>
        <v>-1.4043947499095628</v>
      </c>
      <c r="AW37">
        <f t="shared" si="9"/>
        <v>0.19711965703064255</v>
      </c>
      <c r="AY37">
        <v>30</v>
      </c>
      <c r="AZ37">
        <f>$J37*$X$8+$K37*$X$9+$L37*$X$10+$M37*$X$11</f>
        <v>2.8717498976755058</v>
      </c>
      <c r="BA37">
        <f t="shared" si="7"/>
        <v>4.6864819416755061</v>
      </c>
      <c r="BB37">
        <f t="shared" si="10"/>
        <v>0.9908651523588905</v>
      </c>
      <c r="BJ37">
        <v>29</v>
      </c>
      <c r="BK37">
        <f>$AC36 * $BE$8+ $AH36 * $BE$9 + $AM36 * $BE$10+ $AR36 * $BE$11+ $AW36 * $BE$12+BB36*BE13</f>
        <v>-6.7738414903578619</v>
      </c>
      <c r="BL37">
        <f t="shared" si="14"/>
        <v>-8.3495446193578626</v>
      </c>
      <c r="BM37" s="2">
        <f t="shared" si="15"/>
        <v>2.364482723337612E-4</v>
      </c>
      <c r="BN37" s="2"/>
      <c r="BO37" s="2">
        <v>29</v>
      </c>
      <c r="BP37" s="2">
        <f>$AC36 * $BF$8+ $AH36 * $BF$9 + $AM36 * $BF$10+ $AR36 * $BF$11+ $AW36 * $BF$12+BB36*BF13</f>
        <v>-3.2153183951738047</v>
      </c>
      <c r="BQ37" s="2">
        <f t="shared" si="11"/>
        <v>-5.6714969327038052</v>
      </c>
      <c r="BR37" s="2">
        <f t="shared" si="12"/>
        <v>3.4308963408994295E-3</v>
      </c>
      <c r="BS37" s="2"/>
      <c r="BT37" s="2">
        <v>29</v>
      </c>
      <c r="BU37" s="2">
        <f>$AC36 * $BG$8+ $AH36 * $BG$9 + $AM36 * $BG$10+ $AR36 * $BG$11+ $AW36 * $BG$12+BB36*BG13</f>
        <v>6.5496077676036855</v>
      </c>
      <c r="BV37" s="2">
        <f t="shared" si="13"/>
        <v>6.4643831941036858</v>
      </c>
      <c r="BW37" s="2">
        <f t="shared" si="16"/>
        <v>0.99844447152171667</v>
      </c>
      <c r="CA37">
        <v>5.0500000000000002E-4</v>
      </c>
      <c r="CB37">
        <v>2.6404E-2</v>
      </c>
      <c r="CC37">
        <v>0.97309100000000004</v>
      </c>
      <c r="CE37">
        <v>3.2346600474578917E-4</v>
      </c>
      <c r="CF37">
        <v>8.2340762152375603E-3</v>
      </c>
      <c r="CG37">
        <v>0.99527734881256125</v>
      </c>
      <c r="CI37">
        <f t="shared" si="19"/>
        <v>1.8153399525421086E-4</v>
      </c>
      <c r="CJ37">
        <f t="shared" si="17"/>
        <v>1.816992378476244E-2</v>
      </c>
      <c r="CK37">
        <f t="shared" si="18"/>
        <v>2.2186348812561207E-2</v>
      </c>
    </row>
    <row r="38" spans="2:89" x14ac:dyDescent="0.2">
      <c r="B38" t="s">
        <v>32</v>
      </c>
      <c r="C38">
        <f>MIN(C8:C37)</f>
        <v>4.4000000000000004</v>
      </c>
      <c r="D38">
        <f>MIN(D8:D37)</f>
        <v>2.2999999999999998</v>
      </c>
      <c r="E38">
        <f>MIN(E8:E37)</f>
        <v>1.3</v>
      </c>
      <c r="F38">
        <f>MIN(F8:F37)</f>
        <v>0.2</v>
      </c>
      <c r="BJ38">
        <v>30</v>
      </c>
      <c r="BK38">
        <f>$AC37 * $BE$8+ $AH37 * $BE$9 + $AM37 * $BE$10+ $AR37 * $BE$11+ $AW37 * $BE$12+BB37*BE13</f>
        <v>-6.1684973514558177</v>
      </c>
      <c r="BL38">
        <f t="shared" si="14"/>
        <v>-7.7442004804558175</v>
      </c>
      <c r="BM38" s="2">
        <f t="shared" si="15"/>
        <v>4.3306027581722017E-4</v>
      </c>
      <c r="BN38" s="2"/>
      <c r="BO38" s="2">
        <v>30</v>
      </c>
      <c r="BP38" s="2">
        <f>$AC37 * $BF$8+ $AH37 * $BF$9 + $AM37 * $BF$10+ $AR37 * $BF$11+ $AW37 * $BF$12+BB37*BF13</f>
        <v>-1.6222811580309071</v>
      </c>
      <c r="BQ38" s="2">
        <f t="shared" si="11"/>
        <v>-4.0784596955609072</v>
      </c>
      <c r="BR38" s="2">
        <f t="shared" si="12"/>
        <v>1.6651558722274286E-2</v>
      </c>
      <c r="BS38" s="2"/>
      <c r="BT38" s="2">
        <v>30</v>
      </c>
      <c r="BU38" s="2">
        <f>$AC37 * $BG$8+ $AH37 * $BG$9 + $AM37 * $BG$10+ $AR37 * $BG$11+ $AW37 * $BG$12+BB37*BG13</f>
        <v>4.5643373671272816</v>
      </c>
      <c r="BV38" s="2">
        <f t="shared" si="13"/>
        <v>4.4791127936272819</v>
      </c>
      <c r="BW38" s="2">
        <f t="shared" si="16"/>
        <v>0.98878375843705923</v>
      </c>
      <c r="CA38">
        <v>2.8600000000000001E-4</v>
      </c>
      <c r="CB38">
        <v>5.5300000000000002E-3</v>
      </c>
      <c r="CC38">
        <v>0.99418499999999999</v>
      </c>
      <c r="CE38">
        <v>2.364482723337612E-4</v>
      </c>
      <c r="CF38">
        <v>3.4308963408994295E-3</v>
      </c>
      <c r="CG38">
        <v>0.99844447152171667</v>
      </c>
      <c r="CI38">
        <f t="shared" si="19"/>
        <v>4.9551727666238815E-5</v>
      </c>
      <c r="CJ38">
        <f t="shared" si="17"/>
        <v>2.0991036591005707E-3</v>
      </c>
      <c r="CK38">
        <f t="shared" si="18"/>
        <v>4.2594715217166845E-3</v>
      </c>
    </row>
    <row r="39" spans="2:89" x14ac:dyDescent="0.2">
      <c r="B39" t="s">
        <v>33</v>
      </c>
      <c r="C39">
        <f>MAX(C8:C37)</f>
        <v>6.9</v>
      </c>
      <c r="D39">
        <f>MAX(D8:D37)</f>
        <v>3.8</v>
      </c>
      <c r="E39">
        <f>MAX(E8:E37)</f>
        <v>5.9</v>
      </c>
      <c r="F39">
        <f>MAX(F8:F37)</f>
        <v>2.5</v>
      </c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CA39">
        <v>8.3500000000000002E-4</v>
      </c>
      <c r="CB39">
        <v>8.7683999999999998E-2</v>
      </c>
      <c r="CC39">
        <v>0.91148099999999999</v>
      </c>
      <c r="CE39">
        <v>4.3306027581722017E-4</v>
      </c>
      <c r="CF39">
        <v>1.6651558722274286E-2</v>
      </c>
      <c r="CG39">
        <v>0.98878375843705923</v>
      </c>
      <c r="CI39">
        <f t="shared" si="19"/>
        <v>4.0193972418277985E-4</v>
      </c>
      <c r="CJ39">
        <f t="shared" si="17"/>
        <v>7.1032441277725705E-2</v>
      </c>
      <c r="CK39">
        <f t="shared" si="18"/>
        <v>7.7302758437059249E-2</v>
      </c>
    </row>
    <row r="41" spans="2:89" x14ac:dyDescent="0.2">
      <c r="CH41" t="s">
        <v>36</v>
      </c>
      <c r="CI41">
        <f>AVERAGE(CI10:CI39)</f>
        <v>4.8460279612686369E-3</v>
      </c>
      <c r="CJ41">
        <f>AVERAGE(CJ10:CJ39)</f>
        <v>1.1870636061094982E-2</v>
      </c>
      <c r="CK41">
        <f>AVERAGE(CK10:CK39)</f>
        <v>7.6555333644093447E-3</v>
      </c>
    </row>
  </sheetData>
  <mergeCells count="3">
    <mergeCell ref="CA8:CC8"/>
    <mergeCell ref="CE8:CG8"/>
    <mergeCell ref="CI8:CK8"/>
  </mergeCells>
  <pageMargins left="0.78749999999999998" right="0.78749999999999998" top="1.05277777777778" bottom="1.05277777777778" header="0.78749999999999998" footer="0.78749999999999998"/>
  <pageSetup paperSize="9" orientation="portrait" useFirstPageNumber="1" verticalDpi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Gabriele</cp:lastModifiedBy>
  <cp:revision>1</cp:revision>
  <dcterms:created xsi:type="dcterms:W3CDTF">2017-05-03T18:05:17Z</dcterms:created>
  <dcterms:modified xsi:type="dcterms:W3CDTF">2020-12-01T13:35:06Z</dcterms:modified>
  <dc:language>en-US</dc:language>
</cp:coreProperties>
</file>