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6060" activeTab="2"/>
  </bookViews>
  <sheets>
    <sheet name="DP" sheetId="3" r:id="rId1"/>
    <sheet name="SB" sheetId="2" r:id="rId2"/>
    <sheet name="BDP" sheetId="1" r:id="rId3"/>
    <sheet name="Summary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3" i="1"/>
  <c r="K6" i="1"/>
  <c r="K5" i="1"/>
  <c r="K4" i="1"/>
  <c r="K3" i="1"/>
  <c r="K7" i="1"/>
  <c r="I7" i="1"/>
  <c r="J3" i="2"/>
  <c r="J2" i="2"/>
  <c r="H2" i="2"/>
  <c r="M5" i="3"/>
  <c r="M4" i="3"/>
  <c r="K6" i="3"/>
  <c r="K5" i="3"/>
  <c r="K4" i="3"/>
  <c r="K3" i="3"/>
  <c r="K7" i="3"/>
  <c r="I7" i="3"/>
  <c r="M2" i="1"/>
  <c r="M3" i="3"/>
  <c r="I6" i="3"/>
  <c r="I5" i="3"/>
  <c r="I4" i="3"/>
  <c r="I3" i="3"/>
  <c r="H6" i="3"/>
  <c r="H5" i="3"/>
  <c r="H4" i="3"/>
  <c r="H3" i="3"/>
  <c r="H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2" i="3"/>
  <c r="H3" i="2"/>
  <c r="G4" i="2"/>
  <c r="G3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I6" i="1"/>
  <c r="I5" i="1"/>
  <c r="I4" i="1"/>
  <c r="I3" i="1"/>
  <c r="H6" i="1"/>
  <c r="H5" i="1"/>
  <c r="H4" i="1"/>
  <c r="H3" i="1"/>
  <c r="H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<sst xmlns="http://schemas.openxmlformats.org/spreadsheetml/2006/main" count="453" uniqueCount="37">
  <si>
    <t>Date</t>
  </si>
  <si>
    <t>P7</t>
  </si>
  <si>
    <t>BDP</t>
  </si>
  <si>
    <t>DP</t>
  </si>
  <si>
    <t>P3</t>
  </si>
  <si>
    <t>P4</t>
  </si>
  <si>
    <t>P5</t>
  </si>
  <si>
    <t>P6</t>
  </si>
  <si>
    <t>P8</t>
  </si>
  <si>
    <t>P9</t>
  </si>
  <si>
    <t>P1</t>
  </si>
  <si>
    <t>P2</t>
  </si>
  <si>
    <t>P10</t>
  </si>
  <si>
    <t>P12</t>
  </si>
  <si>
    <t>Sample ID</t>
  </si>
  <si>
    <t>Site</t>
  </si>
  <si>
    <t>Depth</t>
  </si>
  <si>
    <t>DOC (mg/L)</t>
  </si>
  <si>
    <t>below dam pool</t>
  </si>
  <si>
    <t>dam pool</t>
  </si>
  <si>
    <t>stream bank</t>
  </si>
  <si>
    <t>DOC (mmol/L)</t>
  </si>
  <si>
    <t>Avearge (mmol/L)</t>
  </si>
  <si>
    <t>Stdev</t>
  </si>
  <si>
    <t>Depth (cm)</t>
  </si>
  <si>
    <t>Average (mmol/L)</t>
  </si>
  <si>
    <t>Avearge BDP (mmol/L)</t>
  </si>
  <si>
    <t>Average SB (mmol/L)</t>
  </si>
  <si>
    <t>Average DP (mmol/L)</t>
  </si>
  <si>
    <t>average (100-15 cm)</t>
  </si>
  <si>
    <t>stdev (100-15 cm)</t>
  </si>
  <si>
    <t>average (All depths)</t>
  </si>
  <si>
    <t>stdev (all depths)</t>
  </si>
  <si>
    <t>std err (mmol/L)</t>
  </si>
  <si>
    <t>std err (100-15)</t>
  </si>
  <si>
    <t>Std err</t>
  </si>
  <si>
    <t>std err (all depths)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</si>
</sst>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22" fontId="0" fillId="0" borderId="0" xfId="0" applyNumberFormat="1" applyFill="1"/>
    <xf numFmtId="0" fontId="0" fillId="0" borderId="0" xfId="0" applyBorder="1"/>
    <xf numFmtId="14" fontId="0" fillId="0" borderId="0" xfId="0" applyNumberFormat="1" applyBorder="1"/>
    <xf numFmtId="0" fontId="18" fillId="0" borderId="0" xfId="0" applyFont="1" applyBorder="1" applyAlignment="1">
      <alignment wrapText="1"/>
    </xf>
    <xf numFmtId="14" fontId="18" fillId="0" borderId="0" xfId="0" applyNumberFormat="1" applyFont="1" applyBorder="1" applyAlignment="1">
      <alignment horizontal="right" wrapText="1"/>
    </xf>
    <xf numFmtId="0" fontId="18" fillId="0" borderId="0" xfId="0" applyFont="1" applyBorder="1" applyAlignment="1">
      <alignment horizontal="right" wrapText="1"/>
    </xf>
    <xf numFmtId="0" fontId="14" fillId="0" borderId="0" xfId="0" applyFont="1" applyBorder="1" applyAlignment="1">
      <alignment wrapText="1"/>
    </xf>
    <xf numFmtId="0" fontId="16" fillId="0" borderId="0" xfId="0" applyFont="1" applyBorder="1"/>
    <xf numFmtId="14" fontId="16" fillId="0" borderId="0" xfId="0" applyNumberFormat="1" applyFont="1" applyBorder="1"/>
    <xf numFmtId="0" fontId="16" fillId="0" borderId="0" xfId="0" applyFont="1" applyFill="1" applyBorder="1"/>
    <xf numFmtId="0" fontId="16" fillId="0" borderId="0" xfId="0" applyFont="1"/>
    <xf numFmtId="0" fontId="18" fillId="33" borderId="0" xfId="0" applyFont="1" applyFill="1" applyBorder="1" applyAlignment="1">
      <alignment wrapText="1"/>
    </xf>
    <xf numFmtId="14" fontId="18" fillId="33" borderId="0" xfId="0" applyNumberFormat="1" applyFont="1" applyFill="1" applyBorder="1" applyAlignment="1">
      <alignment horizontal="right" wrapText="1"/>
    </xf>
    <xf numFmtId="14" fontId="0" fillId="33" borderId="0" xfId="0" applyNumberFormat="1" applyFill="1" applyBorder="1"/>
    <xf numFmtId="0" fontId="18" fillId="34" borderId="0" xfId="0" applyFont="1" applyFill="1" applyBorder="1" applyAlignment="1">
      <alignment wrapText="1"/>
    </xf>
    <xf numFmtId="14" fontId="18" fillId="34" borderId="0" xfId="0" applyNumberFormat="1" applyFont="1" applyFill="1" applyBorder="1" applyAlignment="1">
      <alignment horizontal="right" wrapText="1"/>
    </xf>
    <xf numFmtId="0" fontId="18" fillId="34" borderId="0" xfId="0" applyFont="1" applyFill="1" applyBorder="1" applyAlignment="1">
      <alignment horizontal="right" wrapText="1"/>
    </xf>
    <xf numFmtId="14" fontId="0" fillId="34" borderId="0" xfId="0" applyNumberFormat="1" applyFill="1" applyBorder="1"/>
    <xf numFmtId="0" fontId="18" fillId="35" borderId="0" xfId="0" applyFont="1" applyFill="1" applyBorder="1" applyAlignment="1">
      <alignment wrapText="1"/>
    </xf>
    <xf numFmtId="14" fontId="18" fillId="35" borderId="0" xfId="0" applyNumberFormat="1" applyFont="1" applyFill="1" applyBorder="1" applyAlignment="1">
      <alignment horizontal="right" wrapText="1"/>
    </xf>
    <xf numFmtId="0" fontId="18" fillId="35" borderId="0" xfId="0" applyFont="1" applyFill="1" applyBorder="1" applyAlignment="1">
      <alignment horizontal="right" wrapText="1"/>
    </xf>
    <xf numFmtId="14" fontId="0" fillId="35" borderId="0" xfId="0" applyNumberFormat="1" applyFill="1" applyBorder="1"/>
    <xf numFmtId="0" fontId="18" fillId="36" borderId="0" xfId="0" applyFont="1" applyFill="1" applyBorder="1" applyAlignment="1">
      <alignment wrapText="1"/>
    </xf>
    <xf numFmtId="14" fontId="18" fillId="36" borderId="0" xfId="0" applyNumberFormat="1" applyFont="1" applyFill="1" applyBorder="1" applyAlignment="1">
      <alignment horizontal="right" wrapText="1"/>
    </xf>
    <xf numFmtId="0" fontId="18" fillId="36" borderId="0" xfId="0" applyFont="1" applyFill="1" applyBorder="1" applyAlignment="1">
      <alignment horizontal="right" wrapText="1"/>
    </xf>
    <xf numFmtId="14" fontId="0" fillId="36" borderId="0" xfId="0" applyNumberFormat="1" applyFill="1" applyBorder="1"/>
    <xf numFmtId="0" fontId="18" fillId="37" borderId="0" xfId="0" applyFont="1" applyFill="1" applyBorder="1" applyAlignment="1">
      <alignment wrapText="1"/>
    </xf>
    <xf numFmtId="14" fontId="18" fillId="37" borderId="0" xfId="0" applyNumberFormat="1" applyFont="1" applyFill="1" applyBorder="1" applyAlignment="1">
      <alignment horizontal="right" wrapText="1"/>
    </xf>
    <xf numFmtId="0" fontId="18" fillId="37" borderId="0" xfId="0" applyFont="1" applyFill="1" applyBorder="1" applyAlignment="1">
      <alignment horizontal="right" wrapText="1"/>
    </xf>
    <xf numFmtId="14" fontId="0" fillId="37" borderId="0" xfId="0" applyNumberFormat="1" applyFill="1" applyBorder="1"/>
    <xf numFmtId="0" fontId="18" fillId="33" borderId="0" xfId="0" applyFont="1" applyFill="1" applyBorder="1" applyAlignment="1">
      <alignment wrapText="1"/>
    </xf>
    <xf numFmtId="14" fontId="18" fillId="33" borderId="0" xfId="0" applyNumberFormat="1" applyFont="1" applyFill="1" applyBorder="1" applyAlignment="1">
      <alignment horizontal="right" wrapText="1"/>
    </xf>
    <xf numFmtId="0" fontId="18" fillId="33" borderId="0" xfId="0" applyFont="1" applyFill="1" applyBorder="1" applyAlignment="1">
      <alignment horizontal="right" wrapText="1"/>
    </xf>
    <xf numFmtId="14" fontId="0" fillId="33" borderId="0" xfId="0" applyNumberFormat="1" applyFill="1" applyBorder="1"/>
    <xf numFmtId="164" fontId="18" fillId="36" borderId="0" xfId="0" applyNumberFormat="1" applyFont="1" applyFill="1" applyBorder="1" applyAlignment="1">
      <alignment horizontal="right" wrapText="1"/>
    </xf>
    <xf numFmtId="164" fontId="0" fillId="0" borderId="0" xfId="0" applyNumberFormat="1"/>
    <xf numFmtId="164" fontId="18" fillId="37" borderId="0" xfId="0" applyNumberFormat="1" applyFont="1" applyFill="1" applyBorder="1" applyAlignment="1">
      <alignment horizontal="right" wrapText="1"/>
    </xf>
    <xf numFmtId="164" fontId="18" fillId="35" borderId="0" xfId="0" applyNumberFormat="1" applyFont="1" applyFill="1" applyBorder="1" applyAlignment="1">
      <alignment horizontal="right" wrapText="1"/>
    </xf>
    <xf numFmtId="164" fontId="18" fillId="34" borderId="0" xfId="0" applyNumberFormat="1" applyFont="1" applyFill="1" applyBorder="1" applyAlignment="1">
      <alignment horizontal="right" wrapText="1"/>
    </xf>
    <xf numFmtId="164" fontId="18" fillId="33" borderId="0" xfId="0" applyNumberFormat="1" applyFont="1" applyFill="1" applyBorder="1" applyAlignment="1">
      <alignment horizontal="right" wrapText="1"/>
    </xf>
    <xf numFmtId="164" fontId="0" fillId="37" borderId="0" xfId="0" applyNumberFormat="1" applyFill="1"/>
    <xf numFmtId="164" fontId="0" fillId="36" borderId="0" xfId="0" applyNumberFormat="1" applyFill="1"/>
    <xf numFmtId="164" fontId="0" fillId="34" borderId="0" xfId="0" applyNumberFormat="1" applyFill="1"/>
    <xf numFmtId="164" fontId="0" fillId="38" borderId="0" xfId="0" applyNumberFormat="1" applyFill="1"/>
    <xf numFmtId="164" fontId="0" fillId="33" borderId="0" xfId="0" applyNumberFormat="1" applyFill="1"/>
    <xf numFmtId="164" fontId="0" fillId="35" borderId="0" xfId="0" applyNumberFormat="1" applyFill="1"/>
    <xf numFmtId="164" fontId="0" fillId="39" borderId="0" xfId="0" applyNumberFormat="1" applyFill="1"/>
    <xf numFmtId="164" fontId="0" fillId="40" borderId="0" xfId="0" applyNumberFormat="1" applyFill="1"/>
    <xf numFmtId="164" fontId="0" fillId="41" borderId="0" xfId="0" applyNumberFormat="1" applyFill="1"/>
    <xf numFmtId="164" fontId="0" fillId="42" borderId="0" xfId="0" applyNumberFormat="1" applyFill="1"/>
    <xf numFmtId="164" fontId="18" fillId="41" borderId="0" xfId="0" applyNumberFormat="1" applyFont="1" applyFill="1" applyBorder="1" applyAlignment="1">
      <alignment horizontal="right" wrapText="1"/>
    </xf>
    <xf numFmtId="164" fontId="18" fillId="42" borderId="0" xfId="0" applyNumberFormat="1" applyFont="1" applyFill="1" applyBorder="1" applyAlignment="1">
      <alignment horizontal="right" wrapText="1"/>
    </xf>
    <xf numFmtId="164" fontId="18" fillId="40" borderId="0" xfId="0" applyNumberFormat="1" applyFont="1" applyFill="1" applyBorder="1" applyAlignment="1">
      <alignment horizontal="right" wrapText="1"/>
    </xf>
    <xf numFmtId="164" fontId="18" fillId="39" borderId="0" xfId="0" applyNumberFormat="1" applyFont="1" applyFill="1" applyBorder="1" applyAlignment="1">
      <alignment horizontal="right" wrapText="1"/>
    </xf>
    <xf numFmtId="164" fontId="18" fillId="38" borderId="0" xfId="0" applyNumberFormat="1" applyFont="1" applyFill="1" applyBorder="1" applyAlignment="1">
      <alignment horizontal="right" wrapText="1"/>
    </xf>
    <xf numFmtId="2" fontId="0" fillId="0" borderId="0" xfId="0" applyNumberFormat="1"/>
    <xf numFmtId="1" fontId="0" fillId="0" borderId="0" xfId="0" applyNumberFormat="1"/>
  </cellXfs>
  <cellStyles count="7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mpd="sng">
              <a:solidFill>
                <a:srgbClr val="000000"/>
              </a:solidFill>
            </a:ln>
          </c:spPr>
          <c:marker>
            <c:symbol val="circle"/>
            <c:size val="9"/>
            <c:spPr>
              <a:ln w="9525" cmpd="sng">
                <a:solidFill>
                  <a:srgbClr val="00000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DP!$K$3:$K$7</c:f>
                <c:numCache>
                  <c:formatCode>General</c:formatCode>
                  <c:ptCount val="5"/>
                  <c:pt idx="0">
                    <c:v>0.136232832278949</c:v>
                  </c:pt>
                  <c:pt idx="1">
                    <c:v>0.286855547255985</c:v>
                  </c:pt>
                  <c:pt idx="2">
                    <c:v>0.108803357754343</c:v>
                  </c:pt>
                  <c:pt idx="3">
                    <c:v>0.124193560896818</c:v>
                  </c:pt>
                  <c:pt idx="4">
                    <c:v>0.108733721227221</c:v>
                  </c:pt>
                </c:numCache>
              </c:numRef>
            </c:plus>
            <c:minus>
              <c:numRef>
                <c:f>DP!$K$3:$K$7</c:f>
                <c:numCache>
                  <c:formatCode>General</c:formatCode>
                  <c:ptCount val="5"/>
                  <c:pt idx="0">
                    <c:v>0.136232832278949</c:v>
                  </c:pt>
                  <c:pt idx="1">
                    <c:v>0.286855547255985</c:v>
                  </c:pt>
                  <c:pt idx="2">
                    <c:v>0.108803357754343</c:v>
                  </c:pt>
                  <c:pt idx="3">
                    <c:v>0.124193560896818</c:v>
                  </c:pt>
                  <c:pt idx="4">
                    <c:v>0.108733721227221</c:v>
                  </c:pt>
                </c:numCache>
              </c:numRef>
            </c:minus>
          </c:errBars>
          <c:xVal>
            <c:numRef>
              <c:f>DP!$H$3:$H$7</c:f>
              <c:numCache>
                <c:formatCode>0.000</c:formatCode>
                <c:ptCount val="5"/>
                <c:pt idx="0">
                  <c:v>2.679025707915892</c:v>
                </c:pt>
                <c:pt idx="1">
                  <c:v>2.822320280483631</c:v>
                </c:pt>
                <c:pt idx="2">
                  <c:v>2.037160380762079</c:v>
                </c:pt>
                <c:pt idx="3">
                  <c:v>1.06240847850255</c:v>
                </c:pt>
                <c:pt idx="4">
                  <c:v>0.809424694030472</c:v>
                </c:pt>
              </c:numCache>
            </c:numRef>
          </c:xVal>
          <c:yVal>
            <c:numRef>
              <c:f>DP!$J$3:$J$7</c:f>
              <c:numCache>
                <c:formatCode>General</c:formatCode>
                <c:ptCount val="5"/>
                <c:pt idx="0">
                  <c:v>100.0</c:v>
                </c:pt>
                <c:pt idx="1">
                  <c:v>60.0</c:v>
                </c:pt>
                <c:pt idx="2">
                  <c:v>30.0</c:v>
                </c:pt>
                <c:pt idx="3">
                  <c:v>15.0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19048"/>
        <c:axId val="2130392104"/>
      </c:scatterChart>
      <c:valAx>
        <c:axId val="-214071904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 (mmol L-1)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30392104"/>
        <c:crosses val="autoZero"/>
        <c:crossBetween val="midCat"/>
      </c:valAx>
      <c:valAx>
        <c:axId val="213039210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0719048"/>
        <c:crosses val="autoZero"/>
        <c:crossBetween val="midCat"/>
      </c:valAx>
      <c:spPr>
        <a:ln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cm</c:v>
          </c:tx>
          <c:spPr>
            <a:ln w="47625">
              <a:noFill/>
            </a:ln>
          </c:spPr>
          <c:xVal>
            <c:numRef>
              <c:f>BDP!$C$2:$C$19</c:f>
              <c:numCache>
                <c:formatCode>m/d/yy</c:formatCode>
                <c:ptCount val="18"/>
                <c:pt idx="0">
                  <c:v>42826.0</c:v>
                </c:pt>
                <c:pt idx="1">
                  <c:v>42830.0</c:v>
                </c:pt>
                <c:pt idx="2">
                  <c:v>42838.0</c:v>
                </c:pt>
                <c:pt idx="3">
                  <c:v>42851.0</c:v>
                </c:pt>
                <c:pt idx="4">
                  <c:v>42874.0</c:v>
                </c:pt>
                <c:pt idx="5">
                  <c:v>42881.0</c:v>
                </c:pt>
                <c:pt idx="6">
                  <c:v>42887.0</c:v>
                </c:pt>
                <c:pt idx="7">
                  <c:v>42895.0</c:v>
                </c:pt>
                <c:pt idx="8">
                  <c:v>42899.0</c:v>
                </c:pt>
                <c:pt idx="9">
                  <c:v>42906.0</c:v>
                </c:pt>
                <c:pt idx="10">
                  <c:v>42919.0</c:v>
                </c:pt>
                <c:pt idx="11">
                  <c:v>42923.0</c:v>
                </c:pt>
                <c:pt idx="12">
                  <c:v>42972.0</c:v>
                </c:pt>
                <c:pt idx="13">
                  <c:v>42983.0</c:v>
                </c:pt>
                <c:pt idx="14">
                  <c:v>43007.0</c:v>
                </c:pt>
                <c:pt idx="15">
                  <c:v>43014.0</c:v>
                </c:pt>
                <c:pt idx="16">
                  <c:v>43028.0</c:v>
                </c:pt>
                <c:pt idx="17">
                  <c:v>43042.0</c:v>
                </c:pt>
              </c:numCache>
            </c:numRef>
          </c:xVal>
          <c:yVal>
            <c:numRef>
              <c:f>BDP!$E$2:$E$19</c:f>
              <c:numCache>
                <c:formatCode>0.000</c:formatCode>
                <c:ptCount val="18"/>
                <c:pt idx="0">
                  <c:v>0.27691282990592</c:v>
                </c:pt>
                <c:pt idx="1">
                  <c:v>0.198234951294647</c:v>
                </c:pt>
                <c:pt idx="2">
                  <c:v>0.531679293980518</c:v>
                </c:pt>
                <c:pt idx="3">
                  <c:v>0.692282074764799</c:v>
                </c:pt>
                <c:pt idx="4">
                  <c:v>0.393139622013155</c:v>
                </c:pt>
                <c:pt idx="5">
                  <c:v>0.544833902256265</c:v>
                </c:pt>
                <c:pt idx="6">
                  <c:v>0.846890350512031</c:v>
                </c:pt>
                <c:pt idx="7">
                  <c:v>1.037382399467155</c:v>
                </c:pt>
                <c:pt idx="8">
                  <c:v>1.347931063192074</c:v>
                </c:pt>
                <c:pt idx="9">
                  <c:v>0.998251602697527</c:v>
                </c:pt>
                <c:pt idx="10">
                  <c:v>1.238864374323537</c:v>
                </c:pt>
                <c:pt idx="11">
                  <c:v>0.840895845474981</c:v>
                </c:pt>
                <c:pt idx="12">
                  <c:v>0.540754308550495</c:v>
                </c:pt>
                <c:pt idx="13">
                  <c:v>1.923237032720007</c:v>
                </c:pt>
                <c:pt idx="14">
                  <c:v>1.616018649571226</c:v>
                </c:pt>
                <c:pt idx="15">
                  <c:v>0.979102489384731</c:v>
                </c:pt>
                <c:pt idx="16">
                  <c:v>2.15718924319374</c:v>
                </c:pt>
                <c:pt idx="17">
                  <c:v>1.137290816751311</c:v>
                </c:pt>
              </c:numCache>
            </c:numRef>
          </c:yVal>
          <c:smooth val="0"/>
        </c:ser>
        <c:ser>
          <c:idx val="1"/>
          <c:order val="1"/>
          <c:tx>
            <c:v>15 cm</c:v>
          </c:tx>
          <c:spPr>
            <a:ln w="47625">
              <a:noFill/>
            </a:ln>
          </c:spPr>
          <c:xVal>
            <c:numRef>
              <c:f>BDP!$C$75:$C$90</c:f>
              <c:numCache>
                <c:formatCode>m/d/yy</c:formatCode>
                <c:ptCount val="16"/>
                <c:pt idx="0">
                  <c:v>42830.0</c:v>
                </c:pt>
                <c:pt idx="1">
                  <c:v>42838.0</c:v>
                </c:pt>
                <c:pt idx="2">
                  <c:v>42844.0</c:v>
                </c:pt>
                <c:pt idx="3">
                  <c:v>42851.0</c:v>
                </c:pt>
                <c:pt idx="4">
                  <c:v>42874.0</c:v>
                </c:pt>
                <c:pt idx="5">
                  <c:v>42881.0</c:v>
                </c:pt>
                <c:pt idx="6">
                  <c:v>42887.0</c:v>
                </c:pt>
                <c:pt idx="7">
                  <c:v>42895.0</c:v>
                </c:pt>
                <c:pt idx="8">
                  <c:v>42899.0</c:v>
                </c:pt>
                <c:pt idx="9">
                  <c:v>42906.0</c:v>
                </c:pt>
                <c:pt idx="10">
                  <c:v>42919.0</c:v>
                </c:pt>
                <c:pt idx="11">
                  <c:v>42923.0</c:v>
                </c:pt>
                <c:pt idx="12">
                  <c:v>42972.0</c:v>
                </c:pt>
                <c:pt idx="13">
                  <c:v>42983.0</c:v>
                </c:pt>
                <c:pt idx="14">
                  <c:v>43028.0</c:v>
                </c:pt>
                <c:pt idx="15">
                  <c:v>43042.0</c:v>
                </c:pt>
              </c:numCache>
            </c:numRef>
          </c:xVal>
          <c:yVal>
            <c:numRef>
              <c:f>BDP!$E$75:$E$90</c:f>
              <c:numCache>
                <c:formatCode>0.000</c:formatCode>
                <c:ptCount val="16"/>
                <c:pt idx="0">
                  <c:v>1.450337190908334</c:v>
                </c:pt>
                <c:pt idx="1">
                  <c:v>1.686787111814171</c:v>
                </c:pt>
                <c:pt idx="2">
                  <c:v>1.439513779035884</c:v>
                </c:pt>
                <c:pt idx="3">
                  <c:v>1.064024644076264</c:v>
                </c:pt>
                <c:pt idx="4">
                  <c:v>0.927483140454583</c:v>
                </c:pt>
                <c:pt idx="5">
                  <c:v>1.24302722504371</c:v>
                </c:pt>
                <c:pt idx="6">
                  <c:v>1.249687786195987</c:v>
                </c:pt>
                <c:pt idx="7">
                  <c:v>1.172258762800766</c:v>
                </c:pt>
                <c:pt idx="8">
                  <c:v>1.258013487636333</c:v>
                </c:pt>
                <c:pt idx="9">
                  <c:v>1.037382399467155</c:v>
                </c:pt>
                <c:pt idx="10">
                  <c:v>1.294646573973857</c:v>
                </c:pt>
                <c:pt idx="11">
                  <c:v>0.95745566563983</c:v>
                </c:pt>
                <c:pt idx="12">
                  <c:v>2.016484888851886</c:v>
                </c:pt>
                <c:pt idx="13">
                  <c:v>1.33460994088752</c:v>
                </c:pt>
                <c:pt idx="14">
                  <c:v>1.456165181916576</c:v>
                </c:pt>
                <c:pt idx="15">
                  <c:v>1.226375822163017</c:v>
                </c:pt>
              </c:numCache>
            </c:numRef>
          </c:yVal>
          <c:smooth val="0"/>
        </c:ser>
        <c:ser>
          <c:idx val="2"/>
          <c:order val="2"/>
          <c:tx>
            <c:v>30 cm</c:v>
          </c:tx>
          <c:spPr>
            <a:ln w="47625">
              <a:noFill/>
            </a:ln>
          </c:spPr>
          <c:xVal>
            <c:numRef>
              <c:f>BDP!$C$58:$C$74</c:f>
              <c:numCache>
                <c:formatCode>m/d/yy</c:formatCode>
                <c:ptCount val="17"/>
                <c:pt idx="0">
                  <c:v>42826.0</c:v>
                </c:pt>
                <c:pt idx="1">
                  <c:v>42830.0</c:v>
                </c:pt>
                <c:pt idx="2">
                  <c:v>42844.0</c:v>
                </c:pt>
                <c:pt idx="3">
                  <c:v>42874.0</c:v>
                </c:pt>
                <c:pt idx="4">
                  <c:v>42881.0</c:v>
                </c:pt>
                <c:pt idx="5">
                  <c:v>42887.0</c:v>
                </c:pt>
                <c:pt idx="6">
                  <c:v>42895.0</c:v>
                </c:pt>
                <c:pt idx="7">
                  <c:v>42899.0</c:v>
                </c:pt>
                <c:pt idx="8">
                  <c:v>42906.0</c:v>
                </c:pt>
                <c:pt idx="9">
                  <c:v>42919.0</c:v>
                </c:pt>
                <c:pt idx="10">
                  <c:v>42923.0</c:v>
                </c:pt>
                <c:pt idx="11">
                  <c:v>42972.0</c:v>
                </c:pt>
                <c:pt idx="12">
                  <c:v>42983.0</c:v>
                </c:pt>
                <c:pt idx="13">
                  <c:v>43007.0</c:v>
                </c:pt>
                <c:pt idx="14">
                  <c:v>43014.0</c:v>
                </c:pt>
                <c:pt idx="15">
                  <c:v>43028.0</c:v>
                </c:pt>
                <c:pt idx="16">
                  <c:v>43042.0</c:v>
                </c:pt>
              </c:numCache>
            </c:numRef>
          </c:xVal>
          <c:yVal>
            <c:numRef>
              <c:f>BDP!$E$58:$E$74</c:f>
              <c:numCache>
                <c:formatCode>0.000</c:formatCode>
                <c:ptCount val="17"/>
                <c:pt idx="0">
                  <c:v>1.248855216051952</c:v>
                </c:pt>
                <c:pt idx="1">
                  <c:v>1.616018649571226</c:v>
                </c:pt>
                <c:pt idx="2">
                  <c:v>1.389559570393806</c:v>
                </c:pt>
                <c:pt idx="3">
                  <c:v>0.849304803929731</c:v>
                </c:pt>
                <c:pt idx="4">
                  <c:v>0.747564732328699</c:v>
                </c:pt>
                <c:pt idx="5">
                  <c:v>0.99159104154525</c:v>
                </c:pt>
                <c:pt idx="6">
                  <c:v>1.395387561402048</c:v>
                </c:pt>
                <c:pt idx="7">
                  <c:v>1.175589043376904</c:v>
                </c:pt>
                <c:pt idx="8">
                  <c:v>1.158105070352177</c:v>
                </c:pt>
                <c:pt idx="9">
                  <c:v>1.262176338356507</c:v>
                </c:pt>
                <c:pt idx="10">
                  <c:v>1.039047539755225</c:v>
                </c:pt>
                <c:pt idx="11">
                  <c:v>2.217134293564232</c:v>
                </c:pt>
                <c:pt idx="12">
                  <c:v>1.90408791940721</c:v>
                </c:pt>
                <c:pt idx="13">
                  <c:v>0.701856631421197</c:v>
                </c:pt>
                <c:pt idx="14">
                  <c:v>1.235534093747398</c:v>
                </c:pt>
                <c:pt idx="15">
                  <c:v>1.83581716759637</c:v>
                </c:pt>
                <c:pt idx="16">
                  <c:v>2.357006077762052</c:v>
                </c:pt>
              </c:numCache>
            </c:numRef>
          </c:yVal>
          <c:smooth val="0"/>
        </c:ser>
        <c:ser>
          <c:idx val="3"/>
          <c:order val="3"/>
          <c:tx>
            <c:v>60 cm</c:v>
          </c:tx>
          <c:spPr>
            <a:ln w="47625">
              <a:noFill/>
            </a:ln>
          </c:spPr>
          <c:xVal>
            <c:numRef>
              <c:f>BDP!$C$39:$C$57</c:f>
              <c:numCache>
                <c:formatCode>m/d/yy</c:formatCode>
                <c:ptCount val="19"/>
                <c:pt idx="0">
                  <c:v>42826.0</c:v>
                </c:pt>
                <c:pt idx="1">
                  <c:v>42830.0</c:v>
                </c:pt>
                <c:pt idx="2">
                  <c:v>42838.0</c:v>
                </c:pt>
                <c:pt idx="3">
                  <c:v>42844.0</c:v>
                </c:pt>
                <c:pt idx="4">
                  <c:v>42851.0</c:v>
                </c:pt>
                <c:pt idx="5">
                  <c:v>42874.0</c:v>
                </c:pt>
                <c:pt idx="6">
                  <c:v>42881.0</c:v>
                </c:pt>
                <c:pt idx="7">
                  <c:v>42887.0</c:v>
                </c:pt>
                <c:pt idx="8">
                  <c:v>42895.0</c:v>
                </c:pt>
                <c:pt idx="9">
                  <c:v>42899.0</c:v>
                </c:pt>
                <c:pt idx="10">
                  <c:v>42906.0</c:v>
                </c:pt>
                <c:pt idx="11">
                  <c:v>42919.0</c:v>
                </c:pt>
                <c:pt idx="12">
                  <c:v>42923.0</c:v>
                </c:pt>
                <c:pt idx="13">
                  <c:v>42972.0</c:v>
                </c:pt>
                <c:pt idx="14">
                  <c:v>42983.0</c:v>
                </c:pt>
                <c:pt idx="15">
                  <c:v>43007.0</c:v>
                </c:pt>
                <c:pt idx="16">
                  <c:v>43014.0</c:v>
                </c:pt>
                <c:pt idx="17">
                  <c:v>43028.0</c:v>
                </c:pt>
                <c:pt idx="18">
                  <c:v>43042.0</c:v>
                </c:pt>
              </c:numCache>
            </c:numRef>
          </c:xVal>
          <c:yVal>
            <c:numRef>
              <c:f>BDP!$E$39:$E$57</c:f>
              <c:numCache>
                <c:formatCode>0.000</c:formatCode>
                <c:ptCount val="19"/>
                <c:pt idx="0">
                  <c:v>1.853301140621097</c:v>
                </c:pt>
                <c:pt idx="1">
                  <c:v>1.899925068687037</c:v>
                </c:pt>
                <c:pt idx="2">
                  <c:v>2.089751061526933</c:v>
                </c:pt>
                <c:pt idx="3">
                  <c:v>1.470318874365165</c:v>
                </c:pt>
                <c:pt idx="4">
                  <c:v>0.823162101407044</c:v>
                </c:pt>
                <c:pt idx="5">
                  <c:v>1.011572725002082</c:v>
                </c:pt>
                <c:pt idx="6">
                  <c:v>1.293814003829823</c:v>
                </c:pt>
                <c:pt idx="7">
                  <c:v>1.032386978602947</c:v>
                </c:pt>
                <c:pt idx="8">
                  <c:v>2.483556739655316</c:v>
                </c:pt>
                <c:pt idx="9">
                  <c:v>1.479477145949546</c:v>
                </c:pt>
                <c:pt idx="10">
                  <c:v>1.188077595537424</c:v>
                </c:pt>
                <c:pt idx="11">
                  <c:v>1.63100491216385</c:v>
                </c:pt>
                <c:pt idx="12">
                  <c:v>0.412288735325951</c:v>
                </c:pt>
                <c:pt idx="13">
                  <c:v>3.033053034718175</c:v>
                </c:pt>
                <c:pt idx="14">
                  <c:v>2.803263674964616</c:v>
                </c:pt>
                <c:pt idx="15">
                  <c:v>1.377071018233286</c:v>
                </c:pt>
                <c:pt idx="16">
                  <c:v>1.585213554241945</c:v>
                </c:pt>
                <c:pt idx="17">
                  <c:v>1.738406460744318</c:v>
                </c:pt>
                <c:pt idx="18">
                  <c:v>1.932395304304388</c:v>
                </c:pt>
              </c:numCache>
            </c:numRef>
          </c:yVal>
          <c:smooth val="0"/>
        </c:ser>
        <c:ser>
          <c:idx val="4"/>
          <c:order val="4"/>
          <c:tx>
            <c:v>100 cm</c:v>
          </c:tx>
          <c:spPr>
            <a:ln w="47625">
              <a:noFill/>
            </a:ln>
          </c:spPr>
          <c:xVal>
            <c:numRef>
              <c:f>BDP!$C$20:$C$38</c:f>
              <c:numCache>
                <c:formatCode>m/d/yy</c:formatCode>
                <c:ptCount val="19"/>
                <c:pt idx="0">
                  <c:v>42826.0</c:v>
                </c:pt>
                <c:pt idx="1">
                  <c:v>42830.0</c:v>
                </c:pt>
                <c:pt idx="2">
                  <c:v>42838.0</c:v>
                </c:pt>
                <c:pt idx="3">
                  <c:v>42844.0</c:v>
                </c:pt>
                <c:pt idx="4">
                  <c:v>42851.0</c:v>
                </c:pt>
                <c:pt idx="5">
                  <c:v>42874.0</c:v>
                </c:pt>
                <c:pt idx="6">
                  <c:v>42881.0</c:v>
                </c:pt>
                <c:pt idx="7">
                  <c:v>42887.0</c:v>
                </c:pt>
                <c:pt idx="8">
                  <c:v>42895.0</c:v>
                </c:pt>
                <c:pt idx="9">
                  <c:v>42899.0</c:v>
                </c:pt>
                <c:pt idx="10">
                  <c:v>42906.0</c:v>
                </c:pt>
                <c:pt idx="11">
                  <c:v>42919.0</c:v>
                </c:pt>
                <c:pt idx="12">
                  <c:v>42923.0</c:v>
                </c:pt>
                <c:pt idx="13">
                  <c:v>42972.0</c:v>
                </c:pt>
                <c:pt idx="14">
                  <c:v>42983.0</c:v>
                </c:pt>
                <c:pt idx="15">
                  <c:v>43007.0</c:v>
                </c:pt>
                <c:pt idx="16">
                  <c:v>43014.0</c:v>
                </c:pt>
                <c:pt idx="17">
                  <c:v>43028.0</c:v>
                </c:pt>
                <c:pt idx="18">
                  <c:v>43042.0</c:v>
                </c:pt>
              </c:numCache>
            </c:numRef>
          </c:xVal>
          <c:yVal>
            <c:numRef>
              <c:f>BDP!$E$20:$E$38</c:f>
              <c:numCache>
                <c:formatCode>0.000</c:formatCode>
                <c:ptCount val="19"/>
                <c:pt idx="0">
                  <c:v>1.839147448172509</c:v>
                </c:pt>
                <c:pt idx="1">
                  <c:v>1.591874115394222</c:v>
                </c:pt>
                <c:pt idx="2">
                  <c:v>1.382899009241528</c:v>
                </c:pt>
                <c:pt idx="3">
                  <c:v>1.876613104654067</c:v>
                </c:pt>
                <c:pt idx="4">
                  <c:v>1.224710681874948</c:v>
                </c:pt>
                <c:pt idx="5">
                  <c:v>0.381067354924652</c:v>
                </c:pt>
                <c:pt idx="6">
                  <c:v>2.18050120722671</c:v>
                </c:pt>
                <c:pt idx="7">
                  <c:v>0.466405794688202</c:v>
                </c:pt>
                <c:pt idx="8">
                  <c:v>2.188826908667055</c:v>
                </c:pt>
                <c:pt idx="9">
                  <c:v>0.825992839896761</c:v>
                </c:pt>
                <c:pt idx="10">
                  <c:v>1.908250770127383</c:v>
                </c:pt>
                <c:pt idx="11">
                  <c:v>2.32620098243277</c:v>
                </c:pt>
                <c:pt idx="12">
                  <c:v>0.352343684955457</c:v>
                </c:pt>
                <c:pt idx="13">
                  <c:v>0.87669636166847</c:v>
                </c:pt>
                <c:pt idx="14">
                  <c:v>4.232786612272084</c:v>
                </c:pt>
                <c:pt idx="15">
                  <c:v>1.170593622512697</c:v>
                </c:pt>
                <c:pt idx="16">
                  <c:v>0.5120306385813</c:v>
                </c:pt>
                <c:pt idx="17">
                  <c:v>2.938140038298227</c:v>
                </c:pt>
                <c:pt idx="18">
                  <c:v>0.630255599034219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36568"/>
        <c:axId val="-2137067896"/>
      </c:scatterChart>
      <c:valAx>
        <c:axId val="-213803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7067896"/>
        <c:crosses val="autoZero"/>
        <c:crossBetween val="midCat"/>
      </c:valAx>
      <c:valAx>
        <c:axId val="-2137067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DOC (mmol</a:t>
                </a:r>
                <a:r>
                  <a:rPr lang="en-US" baseline="0"/>
                  <a:t> L-1)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11111111111111"/>
              <c:y val="0.25250473899095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803656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 cm</c:v>
          </c:tx>
          <c:spPr>
            <a:ln w="47625">
              <a:noFill/>
            </a:ln>
          </c:spPr>
          <c:xVal>
            <c:numRef>
              <c:f>BDP!$C$2:$C$19</c:f>
              <c:numCache>
                <c:formatCode>m/d/yy</c:formatCode>
                <c:ptCount val="18"/>
                <c:pt idx="0">
                  <c:v>42826.0</c:v>
                </c:pt>
                <c:pt idx="1">
                  <c:v>42830.0</c:v>
                </c:pt>
                <c:pt idx="2">
                  <c:v>42838.0</c:v>
                </c:pt>
                <c:pt idx="3">
                  <c:v>42851.0</c:v>
                </c:pt>
                <c:pt idx="4">
                  <c:v>42874.0</c:v>
                </c:pt>
                <c:pt idx="5">
                  <c:v>42881.0</c:v>
                </c:pt>
                <c:pt idx="6">
                  <c:v>42887.0</c:v>
                </c:pt>
                <c:pt idx="7">
                  <c:v>42895.0</c:v>
                </c:pt>
                <c:pt idx="8">
                  <c:v>42899.0</c:v>
                </c:pt>
                <c:pt idx="9">
                  <c:v>42906.0</c:v>
                </c:pt>
                <c:pt idx="10">
                  <c:v>42919.0</c:v>
                </c:pt>
                <c:pt idx="11">
                  <c:v>42923.0</c:v>
                </c:pt>
                <c:pt idx="12">
                  <c:v>42972.0</c:v>
                </c:pt>
                <c:pt idx="13">
                  <c:v>42983.0</c:v>
                </c:pt>
                <c:pt idx="14">
                  <c:v>43007.0</c:v>
                </c:pt>
                <c:pt idx="15">
                  <c:v>43014.0</c:v>
                </c:pt>
                <c:pt idx="16">
                  <c:v>43028.0</c:v>
                </c:pt>
                <c:pt idx="17">
                  <c:v>43042.0</c:v>
                </c:pt>
              </c:numCache>
            </c:numRef>
          </c:xVal>
          <c:yVal>
            <c:numRef>
              <c:f>BDP!$E$2:$E$19</c:f>
              <c:numCache>
                <c:formatCode>0.000</c:formatCode>
                <c:ptCount val="18"/>
                <c:pt idx="0">
                  <c:v>0.27691282990592</c:v>
                </c:pt>
                <c:pt idx="1">
                  <c:v>0.198234951294647</c:v>
                </c:pt>
                <c:pt idx="2">
                  <c:v>0.531679293980518</c:v>
                </c:pt>
                <c:pt idx="3">
                  <c:v>0.692282074764799</c:v>
                </c:pt>
                <c:pt idx="4">
                  <c:v>0.393139622013155</c:v>
                </c:pt>
                <c:pt idx="5">
                  <c:v>0.544833902256265</c:v>
                </c:pt>
                <c:pt idx="6">
                  <c:v>0.846890350512031</c:v>
                </c:pt>
                <c:pt idx="7">
                  <c:v>1.037382399467155</c:v>
                </c:pt>
                <c:pt idx="8">
                  <c:v>1.347931063192074</c:v>
                </c:pt>
                <c:pt idx="9">
                  <c:v>0.998251602697527</c:v>
                </c:pt>
                <c:pt idx="10">
                  <c:v>1.238864374323537</c:v>
                </c:pt>
                <c:pt idx="11">
                  <c:v>0.840895845474981</c:v>
                </c:pt>
                <c:pt idx="12">
                  <c:v>0.540754308550495</c:v>
                </c:pt>
                <c:pt idx="13">
                  <c:v>1.923237032720007</c:v>
                </c:pt>
                <c:pt idx="14">
                  <c:v>1.616018649571226</c:v>
                </c:pt>
                <c:pt idx="15">
                  <c:v>0.979102489384731</c:v>
                </c:pt>
                <c:pt idx="16">
                  <c:v>2.15718924319374</c:v>
                </c:pt>
                <c:pt idx="17">
                  <c:v>1.137290816751311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45752"/>
        <c:axId val="-2137940040"/>
      </c:scatterChart>
      <c:valAx>
        <c:axId val="-213794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7940040"/>
        <c:crosses val="autoZero"/>
        <c:crossBetween val="midCat"/>
      </c:valAx>
      <c:valAx>
        <c:axId val="-2137940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DOC (mmol</a:t>
                </a:r>
                <a:r>
                  <a:rPr lang="en-US" baseline="0"/>
                  <a:t> L-1)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11111111111111"/>
              <c:y val="0.25250473899095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7945752"/>
        <c:crosses val="autoZero"/>
        <c:crossBetween val="midCat"/>
      </c:valAx>
      <c:spPr>
        <a:ln>
          <a:solidFill>
            <a:srgbClr val="000000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100 cm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BDP!$C$20:$C$38</c:f>
              <c:numCache>
                <c:formatCode>m/d/yy</c:formatCode>
                <c:ptCount val="19"/>
                <c:pt idx="0">
                  <c:v>42826.0</c:v>
                </c:pt>
                <c:pt idx="1">
                  <c:v>42830.0</c:v>
                </c:pt>
                <c:pt idx="2">
                  <c:v>42838.0</c:v>
                </c:pt>
                <c:pt idx="3">
                  <c:v>42844.0</c:v>
                </c:pt>
                <c:pt idx="4">
                  <c:v>42851.0</c:v>
                </c:pt>
                <c:pt idx="5">
                  <c:v>42874.0</c:v>
                </c:pt>
                <c:pt idx="6">
                  <c:v>42881.0</c:v>
                </c:pt>
                <c:pt idx="7">
                  <c:v>42887.0</c:v>
                </c:pt>
                <c:pt idx="8">
                  <c:v>42895.0</c:v>
                </c:pt>
                <c:pt idx="9">
                  <c:v>42899.0</c:v>
                </c:pt>
                <c:pt idx="10">
                  <c:v>42906.0</c:v>
                </c:pt>
                <c:pt idx="11">
                  <c:v>42919.0</c:v>
                </c:pt>
                <c:pt idx="12">
                  <c:v>42923.0</c:v>
                </c:pt>
                <c:pt idx="13">
                  <c:v>42972.0</c:v>
                </c:pt>
                <c:pt idx="14">
                  <c:v>42983.0</c:v>
                </c:pt>
                <c:pt idx="15">
                  <c:v>43007.0</c:v>
                </c:pt>
                <c:pt idx="16">
                  <c:v>43014.0</c:v>
                </c:pt>
                <c:pt idx="17">
                  <c:v>43028.0</c:v>
                </c:pt>
                <c:pt idx="18">
                  <c:v>43042.0</c:v>
                </c:pt>
              </c:numCache>
            </c:numRef>
          </c:xVal>
          <c:yVal>
            <c:numRef>
              <c:f>BDP!$E$20:$E$38</c:f>
              <c:numCache>
                <c:formatCode>0.000</c:formatCode>
                <c:ptCount val="19"/>
                <c:pt idx="0">
                  <c:v>1.839147448172509</c:v>
                </c:pt>
                <c:pt idx="1">
                  <c:v>1.591874115394222</c:v>
                </c:pt>
                <c:pt idx="2">
                  <c:v>1.382899009241528</c:v>
                </c:pt>
                <c:pt idx="3">
                  <c:v>1.876613104654067</c:v>
                </c:pt>
                <c:pt idx="4">
                  <c:v>1.224710681874948</c:v>
                </c:pt>
                <c:pt idx="5">
                  <c:v>0.381067354924652</c:v>
                </c:pt>
                <c:pt idx="6">
                  <c:v>2.18050120722671</c:v>
                </c:pt>
                <c:pt idx="7">
                  <c:v>0.466405794688202</c:v>
                </c:pt>
                <c:pt idx="8">
                  <c:v>2.188826908667055</c:v>
                </c:pt>
                <c:pt idx="9">
                  <c:v>0.825992839896761</c:v>
                </c:pt>
                <c:pt idx="10">
                  <c:v>1.908250770127383</c:v>
                </c:pt>
                <c:pt idx="11">
                  <c:v>2.32620098243277</c:v>
                </c:pt>
                <c:pt idx="12">
                  <c:v>0.352343684955457</c:v>
                </c:pt>
                <c:pt idx="13">
                  <c:v>0.87669636166847</c:v>
                </c:pt>
                <c:pt idx="14">
                  <c:v>4.232786612272084</c:v>
                </c:pt>
                <c:pt idx="15">
                  <c:v>1.170593622512697</c:v>
                </c:pt>
                <c:pt idx="16">
                  <c:v>0.5120306385813</c:v>
                </c:pt>
                <c:pt idx="17">
                  <c:v>2.938140038298227</c:v>
                </c:pt>
                <c:pt idx="18">
                  <c:v>0.630255599034219</c:v>
                </c:pt>
              </c:numCache>
            </c:numRef>
          </c:yVal>
          <c:smooth val="0"/>
        </c:ser>
        <c:ser>
          <c:idx val="3"/>
          <c:order val="1"/>
          <c:tx>
            <c:v>60 cm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BDP!$C$39:$C$57</c:f>
              <c:numCache>
                <c:formatCode>m/d/yy</c:formatCode>
                <c:ptCount val="19"/>
                <c:pt idx="0">
                  <c:v>42826.0</c:v>
                </c:pt>
                <c:pt idx="1">
                  <c:v>42830.0</c:v>
                </c:pt>
                <c:pt idx="2">
                  <c:v>42838.0</c:v>
                </c:pt>
                <c:pt idx="3">
                  <c:v>42844.0</c:v>
                </c:pt>
                <c:pt idx="4">
                  <c:v>42851.0</c:v>
                </c:pt>
                <c:pt idx="5">
                  <c:v>42874.0</c:v>
                </c:pt>
                <c:pt idx="6">
                  <c:v>42881.0</c:v>
                </c:pt>
                <c:pt idx="7">
                  <c:v>42887.0</c:v>
                </c:pt>
                <c:pt idx="8">
                  <c:v>42895.0</c:v>
                </c:pt>
                <c:pt idx="9">
                  <c:v>42899.0</c:v>
                </c:pt>
                <c:pt idx="10">
                  <c:v>42906.0</c:v>
                </c:pt>
                <c:pt idx="11">
                  <c:v>42919.0</c:v>
                </c:pt>
                <c:pt idx="12">
                  <c:v>42923.0</c:v>
                </c:pt>
                <c:pt idx="13">
                  <c:v>42972.0</c:v>
                </c:pt>
                <c:pt idx="14">
                  <c:v>42983.0</c:v>
                </c:pt>
                <c:pt idx="15">
                  <c:v>43007.0</c:v>
                </c:pt>
                <c:pt idx="16">
                  <c:v>43014.0</c:v>
                </c:pt>
                <c:pt idx="17">
                  <c:v>43028.0</c:v>
                </c:pt>
                <c:pt idx="18">
                  <c:v>43042.0</c:v>
                </c:pt>
              </c:numCache>
            </c:numRef>
          </c:xVal>
          <c:yVal>
            <c:numRef>
              <c:f>BDP!$E$39:$E$57</c:f>
              <c:numCache>
                <c:formatCode>0.000</c:formatCode>
                <c:ptCount val="19"/>
                <c:pt idx="0">
                  <c:v>1.853301140621097</c:v>
                </c:pt>
                <c:pt idx="1">
                  <c:v>1.899925068687037</c:v>
                </c:pt>
                <c:pt idx="2">
                  <c:v>2.089751061526933</c:v>
                </c:pt>
                <c:pt idx="3">
                  <c:v>1.470318874365165</c:v>
                </c:pt>
                <c:pt idx="4">
                  <c:v>0.823162101407044</c:v>
                </c:pt>
                <c:pt idx="5">
                  <c:v>1.011572725002082</c:v>
                </c:pt>
                <c:pt idx="6">
                  <c:v>1.293814003829823</c:v>
                </c:pt>
                <c:pt idx="7">
                  <c:v>1.032386978602947</c:v>
                </c:pt>
                <c:pt idx="8">
                  <c:v>2.483556739655316</c:v>
                </c:pt>
                <c:pt idx="9">
                  <c:v>1.479477145949546</c:v>
                </c:pt>
                <c:pt idx="10">
                  <c:v>1.188077595537424</c:v>
                </c:pt>
                <c:pt idx="11">
                  <c:v>1.63100491216385</c:v>
                </c:pt>
                <c:pt idx="12">
                  <c:v>0.412288735325951</c:v>
                </c:pt>
                <c:pt idx="13">
                  <c:v>3.033053034718175</c:v>
                </c:pt>
                <c:pt idx="14">
                  <c:v>2.803263674964616</c:v>
                </c:pt>
                <c:pt idx="15">
                  <c:v>1.377071018233286</c:v>
                </c:pt>
                <c:pt idx="16">
                  <c:v>1.585213554241945</c:v>
                </c:pt>
                <c:pt idx="17">
                  <c:v>1.738406460744318</c:v>
                </c:pt>
                <c:pt idx="18">
                  <c:v>1.932395304304388</c:v>
                </c:pt>
              </c:numCache>
            </c:numRef>
          </c:yVal>
          <c:smooth val="0"/>
        </c:ser>
        <c:ser>
          <c:idx val="2"/>
          <c:order val="2"/>
          <c:tx>
            <c:v>30 cm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BDP!$C$58:$C$74</c:f>
              <c:numCache>
                <c:formatCode>m/d/yy</c:formatCode>
                <c:ptCount val="17"/>
                <c:pt idx="0">
                  <c:v>42826.0</c:v>
                </c:pt>
                <c:pt idx="1">
                  <c:v>42830.0</c:v>
                </c:pt>
                <c:pt idx="2">
                  <c:v>42844.0</c:v>
                </c:pt>
                <c:pt idx="3">
                  <c:v>42874.0</c:v>
                </c:pt>
                <c:pt idx="4">
                  <c:v>42881.0</c:v>
                </c:pt>
                <c:pt idx="5">
                  <c:v>42887.0</c:v>
                </c:pt>
                <c:pt idx="6">
                  <c:v>42895.0</c:v>
                </c:pt>
                <c:pt idx="7">
                  <c:v>42899.0</c:v>
                </c:pt>
                <c:pt idx="8">
                  <c:v>42906.0</c:v>
                </c:pt>
                <c:pt idx="9">
                  <c:v>42919.0</c:v>
                </c:pt>
                <c:pt idx="10">
                  <c:v>42923.0</c:v>
                </c:pt>
                <c:pt idx="11">
                  <c:v>42972.0</c:v>
                </c:pt>
                <c:pt idx="12">
                  <c:v>42983.0</c:v>
                </c:pt>
                <c:pt idx="13">
                  <c:v>43007.0</c:v>
                </c:pt>
                <c:pt idx="14">
                  <c:v>43014.0</c:v>
                </c:pt>
                <c:pt idx="15">
                  <c:v>43028.0</c:v>
                </c:pt>
                <c:pt idx="16">
                  <c:v>43042.0</c:v>
                </c:pt>
              </c:numCache>
            </c:numRef>
          </c:xVal>
          <c:yVal>
            <c:numRef>
              <c:f>BDP!$E$58:$E$74</c:f>
              <c:numCache>
                <c:formatCode>0.000</c:formatCode>
                <c:ptCount val="17"/>
                <c:pt idx="0">
                  <c:v>1.248855216051952</c:v>
                </c:pt>
                <c:pt idx="1">
                  <c:v>1.616018649571226</c:v>
                </c:pt>
                <c:pt idx="2">
                  <c:v>1.389559570393806</c:v>
                </c:pt>
                <c:pt idx="3">
                  <c:v>0.849304803929731</c:v>
                </c:pt>
                <c:pt idx="4">
                  <c:v>0.747564732328699</c:v>
                </c:pt>
                <c:pt idx="5">
                  <c:v>0.99159104154525</c:v>
                </c:pt>
                <c:pt idx="6">
                  <c:v>1.395387561402048</c:v>
                </c:pt>
                <c:pt idx="7">
                  <c:v>1.175589043376904</c:v>
                </c:pt>
                <c:pt idx="8">
                  <c:v>1.158105070352177</c:v>
                </c:pt>
                <c:pt idx="9">
                  <c:v>1.262176338356507</c:v>
                </c:pt>
                <c:pt idx="10">
                  <c:v>1.039047539755225</c:v>
                </c:pt>
                <c:pt idx="11">
                  <c:v>2.217134293564232</c:v>
                </c:pt>
                <c:pt idx="12">
                  <c:v>1.90408791940721</c:v>
                </c:pt>
                <c:pt idx="13">
                  <c:v>0.701856631421197</c:v>
                </c:pt>
                <c:pt idx="14">
                  <c:v>1.235534093747398</c:v>
                </c:pt>
                <c:pt idx="15">
                  <c:v>1.83581716759637</c:v>
                </c:pt>
                <c:pt idx="16">
                  <c:v>2.357006077762052</c:v>
                </c:pt>
              </c:numCache>
            </c:numRef>
          </c:yVal>
          <c:smooth val="0"/>
        </c:ser>
        <c:ser>
          <c:idx val="1"/>
          <c:order val="3"/>
          <c:tx>
            <c:v>15 cm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accent5"/>
              </a:solidFill>
              <a:ln>
                <a:noFill/>
              </a:ln>
            </c:spPr>
          </c:marker>
          <c:xVal>
            <c:numRef>
              <c:f>BDP!$C$75:$C$90</c:f>
              <c:numCache>
                <c:formatCode>m/d/yy</c:formatCode>
                <c:ptCount val="16"/>
                <c:pt idx="0">
                  <c:v>42830.0</c:v>
                </c:pt>
                <c:pt idx="1">
                  <c:v>42838.0</c:v>
                </c:pt>
                <c:pt idx="2">
                  <c:v>42844.0</c:v>
                </c:pt>
                <c:pt idx="3">
                  <c:v>42851.0</c:v>
                </c:pt>
                <c:pt idx="4">
                  <c:v>42874.0</c:v>
                </c:pt>
                <c:pt idx="5">
                  <c:v>42881.0</c:v>
                </c:pt>
                <c:pt idx="6">
                  <c:v>42887.0</c:v>
                </c:pt>
                <c:pt idx="7">
                  <c:v>42895.0</c:v>
                </c:pt>
                <c:pt idx="8">
                  <c:v>42899.0</c:v>
                </c:pt>
                <c:pt idx="9">
                  <c:v>42906.0</c:v>
                </c:pt>
                <c:pt idx="10">
                  <c:v>42919.0</c:v>
                </c:pt>
                <c:pt idx="11">
                  <c:v>42923.0</c:v>
                </c:pt>
                <c:pt idx="12">
                  <c:v>42972.0</c:v>
                </c:pt>
                <c:pt idx="13">
                  <c:v>42983.0</c:v>
                </c:pt>
                <c:pt idx="14">
                  <c:v>43028.0</c:v>
                </c:pt>
                <c:pt idx="15">
                  <c:v>43042.0</c:v>
                </c:pt>
              </c:numCache>
            </c:numRef>
          </c:xVal>
          <c:yVal>
            <c:numRef>
              <c:f>BDP!$E$75:$E$90</c:f>
              <c:numCache>
                <c:formatCode>0.000</c:formatCode>
                <c:ptCount val="16"/>
                <c:pt idx="0">
                  <c:v>1.450337190908334</c:v>
                </c:pt>
                <c:pt idx="1">
                  <c:v>1.686787111814171</c:v>
                </c:pt>
                <c:pt idx="2">
                  <c:v>1.439513779035884</c:v>
                </c:pt>
                <c:pt idx="3">
                  <c:v>1.064024644076264</c:v>
                </c:pt>
                <c:pt idx="4">
                  <c:v>0.927483140454583</c:v>
                </c:pt>
                <c:pt idx="5">
                  <c:v>1.24302722504371</c:v>
                </c:pt>
                <c:pt idx="6">
                  <c:v>1.249687786195987</c:v>
                </c:pt>
                <c:pt idx="7">
                  <c:v>1.172258762800766</c:v>
                </c:pt>
                <c:pt idx="8">
                  <c:v>1.258013487636333</c:v>
                </c:pt>
                <c:pt idx="9">
                  <c:v>1.037382399467155</c:v>
                </c:pt>
                <c:pt idx="10">
                  <c:v>1.294646573973857</c:v>
                </c:pt>
                <c:pt idx="11">
                  <c:v>0.95745566563983</c:v>
                </c:pt>
                <c:pt idx="12">
                  <c:v>2.016484888851886</c:v>
                </c:pt>
                <c:pt idx="13">
                  <c:v>1.33460994088752</c:v>
                </c:pt>
                <c:pt idx="14">
                  <c:v>1.456165181916576</c:v>
                </c:pt>
                <c:pt idx="15">
                  <c:v>1.226375822163017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33432"/>
        <c:axId val="-2143825976"/>
      </c:scatterChart>
      <c:valAx>
        <c:axId val="-214393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3825976"/>
        <c:crosses val="autoZero"/>
        <c:crossBetween val="midCat"/>
      </c:valAx>
      <c:valAx>
        <c:axId val="-2143825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DOC (mmol</a:t>
                </a:r>
                <a:r>
                  <a:rPr lang="en-US" baseline="0"/>
                  <a:t> L-1)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11111111111111"/>
              <c:y val="0.25250473899095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3933432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Below Dam Pool</c:v>
          </c:tx>
          <c:spPr>
            <a:ln w="47625">
              <a:noFill/>
            </a:ln>
          </c:spPr>
          <c:marker>
            <c:symbol val="circle"/>
            <c:size val="9"/>
            <c:spPr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Summary!$B$2:$B$6</c:f>
                <c:numCache>
                  <c:formatCode>General</c:formatCode>
                  <c:ptCount val="5"/>
                  <c:pt idx="0">
                    <c:v>0.545429868339055</c:v>
                  </c:pt>
                  <c:pt idx="1">
                    <c:v>0.999740025869048</c:v>
                  </c:pt>
                  <c:pt idx="2">
                    <c:v>0.658505063004951</c:v>
                  </c:pt>
                  <c:pt idx="3">
                    <c:v>0.483396998035127</c:v>
                  </c:pt>
                  <c:pt idx="4">
                    <c:v>0.275760504242217</c:v>
                  </c:pt>
                </c:numCache>
              </c:numRef>
            </c:plus>
            <c:minus>
              <c:numRef>
                <c:f>Summary!$B$2:$B$6</c:f>
                <c:numCache>
                  <c:formatCode>General</c:formatCode>
                  <c:ptCount val="5"/>
                  <c:pt idx="0">
                    <c:v>0.545429868339055</c:v>
                  </c:pt>
                  <c:pt idx="1">
                    <c:v>0.999740025869048</c:v>
                  </c:pt>
                  <c:pt idx="2">
                    <c:v>0.658505063004951</c:v>
                  </c:pt>
                  <c:pt idx="3">
                    <c:v>0.483396998035127</c:v>
                  </c:pt>
                  <c:pt idx="4">
                    <c:v>0.275760504242217</c:v>
                  </c:pt>
                </c:numCache>
              </c:numRef>
            </c:minus>
          </c:errBars>
          <c:xVal>
            <c:numRef>
              <c:f>Summary!$A$2:$A$6</c:f>
              <c:numCache>
                <c:formatCode>General</c:formatCode>
                <c:ptCount val="5"/>
                <c:pt idx="0">
                  <c:v>0.961160602780784</c:v>
                </c:pt>
                <c:pt idx="1">
                  <c:v>1.521333514453856</c:v>
                </c:pt>
                <c:pt idx="2">
                  <c:v>1.638844217362155</c:v>
                </c:pt>
                <c:pt idx="3">
                  <c:v>1.360272691209529</c:v>
                </c:pt>
                <c:pt idx="4">
                  <c:v>1.300890850054117</c:v>
                </c:pt>
              </c:numCache>
            </c:numRef>
          </c:xVal>
          <c:yVal>
            <c:numRef>
              <c:f>Summary!$C$2:$C$6</c:f>
              <c:numCache>
                <c:formatCode>General</c:formatCode>
                <c:ptCount val="5"/>
                <c:pt idx="0">
                  <c:v>0.0</c:v>
                </c:pt>
                <c:pt idx="1">
                  <c:v>100.0</c:v>
                </c:pt>
                <c:pt idx="2">
                  <c:v>60.0</c:v>
                </c:pt>
                <c:pt idx="3">
                  <c:v>30.0</c:v>
                </c:pt>
                <c:pt idx="4">
                  <c:v>15.0</c:v>
                </c:pt>
              </c:numCache>
            </c:numRef>
          </c:yVal>
          <c:smooth val="0"/>
        </c:ser>
        <c:ser>
          <c:idx val="2"/>
          <c:order val="2"/>
          <c:tx>
            <c:v>Dam Pool</c:v>
          </c:tx>
          <c:spPr>
            <a:ln w="47625">
              <a:noFill/>
            </a:ln>
          </c:spPr>
          <c:marker>
            <c:symbol val="circle"/>
            <c:size val="9"/>
            <c:spPr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Summary!$H$2:$H$6</c:f>
                <c:numCache>
                  <c:formatCode>General</c:formatCode>
                  <c:ptCount val="5"/>
                  <c:pt idx="0">
                    <c:v>0.461318109740492</c:v>
                  </c:pt>
                  <c:pt idx="1">
                    <c:v>0.577986957148166</c:v>
                  </c:pt>
                  <c:pt idx="2">
                    <c:v>1.217025016114112</c:v>
                  </c:pt>
                  <c:pt idx="3">
                    <c:v>0.652820146526057</c:v>
                  </c:pt>
                  <c:pt idx="4">
                    <c:v>0.512063169599161</c:v>
                  </c:pt>
                </c:numCache>
              </c:numRef>
            </c:plus>
            <c:minus>
              <c:numRef>
                <c:f>Summary!$H$2:$H$6</c:f>
                <c:numCache>
                  <c:formatCode>General</c:formatCode>
                  <c:ptCount val="5"/>
                  <c:pt idx="0">
                    <c:v>0.461318109740492</c:v>
                  </c:pt>
                  <c:pt idx="1">
                    <c:v>0.577986957148166</c:v>
                  </c:pt>
                  <c:pt idx="2">
                    <c:v>1.217025016114112</c:v>
                  </c:pt>
                  <c:pt idx="3">
                    <c:v>0.652820146526057</c:v>
                  </c:pt>
                  <c:pt idx="4">
                    <c:v>0.512063169599161</c:v>
                  </c:pt>
                </c:numCache>
              </c:numRef>
            </c:minus>
          </c:errBars>
          <c:xVal>
            <c:numRef>
              <c:f>Summary!$G$2:$G$6</c:f>
              <c:numCache>
                <c:formatCode>General</c:formatCode>
                <c:ptCount val="5"/>
                <c:pt idx="0">
                  <c:v>0.809424694030472</c:v>
                </c:pt>
                <c:pt idx="1">
                  <c:v>2.679025707915892</c:v>
                </c:pt>
                <c:pt idx="2">
                  <c:v>2.822320280483631</c:v>
                </c:pt>
                <c:pt idx="3">
                  <c:v>2.037160380762079</c:v>
                </c:pt>
                <c:pt idx="4">
                  <c:v>1.06240847850255</c:v>
                </c:pt>
              </c:numCache>
            </c:numRef>
          </c:xVal>
          <c:yVal>
            <c:numRef>
              <c:f>Summary!$I$2:$I$6</c:f>
              <c:numCache>
                <c:formatCode>General</c:formatCode>
                <c:ptCount val="5"/>
                <c:pt idx="0">
                  <c:v>0.0</c:v>
                </c:pt>
                <c:pt idx="1">
                  <c:v>100.0</c:v>
                </c:pt>
                <c:pt idx="2">
                  <c:v>60.0</c:v>
                </c:pt>
                <c:pt idx="3">
                  <c:v>30.0</c:v>
                </c:pt>
                <c:pt idx="4">
                  <c:v>15.0</c:v>
                </c:pt>
              </c:numCache>
            </c:numRef>
          </c:yVal>
          <c:smooth val="0"/>
        </c:ser>
        <c:ser>
          <c:idx val="0"/>
          <c:order val="0"/>
          <c:tx>
            <c:v>Stream Bank</c:v>
          </c:tx>
          <c:spPr>
            <a:ln w="47625">
              <a:noFill/>
            </a:ln>
          </c:spPr>
          <c:marker>
            <c:symbol val="circle"/>
            <c:size val="9"/>
            <c:spPr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Summary!$E$2:$E$4</c:f>
                <c:numCache>
                  <c:formatCode>General</c:formatCode>
                  <c:ptCount val="3"/>
                  <c:pt idx="0">
                    <c:v>1.117883944864236</c:v>
                  </c:pt>
                  <c:pt idx="1">
                    <c:v>0.171374869238931</c:v>
                  </c:pt>
                  <c:pt idx="2">
                    <c:v>0.0</c:v>
                  </c:pt>
                </c:numCache>
              </c:numRef>
            </c:plus>
            <c:minus>
              <c:numRef>
                <c:f>Summary!$E$2:$E$4</c:f>
                <c:numCache>
                  <c:formatCode>General</c:formatCode>
                  <c:ptCount val="3"/>
                  <c:pt idx="0">
                    <c:v>1.117883944864236</c:v>
                  </c:pt>
                  <c:pt idx="1">
                    <c:v>0.171374869238931</c:v>
                  </c:pt>
                  <c:pt idx="2">
                    <c:v>0.0</c:v>
                  </c:pt>
                </c:numCache>
              </c:numRef>
            </c:minus>
          </c:errBars>
          <c:xVal>
            <c:numRef>
              <c:f>Summary!$D$2:$D$4</c:f>
              <c:numCache>
                <c:formatCode>0.000</c:formatCode>
                <c:ptCount val="3"/>
                <c:pt idx="0">
                  <c:v>1.77128808396225</c:v>
                </c:pt>
                <c:pt idx="1">
                  <c:v>1.23220381317126</c:v>
                </c:pt>
                <c:pt idx="2">
                  <c:v>2.679210723503455</c:v>
                </c:pt>
              </c:numCache>
            </c:numRef>
          </c:xVal>
          <c:yVal>
            <c:numRef>
              <c:f>Summary!$F$2:$F$4</c:f>
              <c:numCache>
                <c:formatCode>General</c:formatCode>
                <c:ptCount val="3"/>
                <c:pt idx="0">
                  <c:v>100.0</c:v>
                </c:pt>
                <c:pt idx="1">
                  <c:v>60.0</c:v>
                </c:pt>
                <c:pt idx="2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98168"/>
        <c:axId val="-2143619880"/>
      </c:scatterChart>
      <c:valAx>
        <c:axId val="-214359816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 (mmol L-1)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3619880"/>
        <c:crosses val="autoZero"/>
        <c:crossBetween val="midCat"/>
      </c:valAx>
      <c:valAx>
        <c:axId val="-2143619880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359816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cm</c:v>
          </c:tx>
          <c:spPr>
            <a:ln w="47625">
              <a:noFill/>
            </a:ln>
          </c:spPr>
          <c:xVal>
            <c:numRef>
              <c:f>DP!$E$2:$E$19</c:f>
              <c:numCache>
                <c:formatCode>0.000</c:formatCode>
                <c:ptCount val="18"/>
                <c:pt idx="0">
                  <c:v>0.244858879360586</c:v>
                </c:pt>
                <c:pt idx="1">
                  <c:v>0.199067521438681</c:v>
                </c:pt>
                <c:pt idx="2">
                  <c:v>0.376155191074848</c:v>
                </c:pt>
                <c:pt idx="3">
                  <c:v>0.320872533510948</c:v>
                </c:pt>
                <c:pt idx="4">
                  <c:v>1.182249604529182</c:v>
                </c:pt>
                <c:pt idx="5">
                  <c:v>0.277495629006744</c:v>
                </c:pt>
                <c:pt idx="6">
                  <c:v>0.555990342186329</c:v>
                </c:pt>
                <c:pt idx="7">
                  <c:v>0.880026642244609</c:v>
                </c:pt>
                <c:pt idx="8">
                  <c:v>0.914994588294064</c:v>
                </c:pt>
                <c:pt idx="9">
                  <c:v>0.722670885022063</c:v>
                </c:pt>
                <c:pt idx="10">
                  <c:v>1.019065856298393</c:v>
                </c:pt>
                <c:pt idx="11">
                  <c:v>1.09566230954958</c:v>
                </c:pt>
                <c:pt idx="12">
                  <c:v>0.414453417700441</c:v>
                </c:pt>
                <c:pt idx="13">
                  <c:v>1.02764132878195</c:v>
                </c:pt>
                <c:pt idx="14">
                  <c:v>1.45866289234868</c:v>
                </c:pt>
                <c:pt idx="15">
                  <c:v>1.541087336608109</c:v>
                </c:pt>
                <c:pt idx="16">
                  <c:v>1.640995753892266</c:v>
                </c:pt>
                <c:pt idx="17">
                  <c:v>0.697693780701024</c:v>
                </c:pt>
              </c:numCache>
            </c:numRef>
          </c:xVal>
          <c:yVal>
            <c:numRef>
              <c:f>DP!$F$2:$F$19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15 cm</c:v>
          </c:tx>
          <c:spPr>
            <a:ln w="47625">
              <a:noFill/>
            </a:ln>
          </c:spPr>
          <c:xVal>
            <c:numRef>
              <c:f>DP!$E$74:$E$90</c:f>
              <c:numCache>
                <c:formatCode>0.000</c:formatCode>
                <c:ptCount val="17"/>
                <c:pt idx="0">
                  <c:v>2.530180667721256</c:v>
                </c:pt>
                <c:pt idx="1">
                  <c:v>1.623511780867538</c:v>
                </c:pt>
                <c:pt idx="2">
                  <c:v>0.711847473149613</c:v>
                </c:pt>
                <c:pt idx="3">
                  <c:v>0.417866955290983</c:v>
                </c:pt>
                <c:pt idx="4">
                  <c:v>0.96827907751228</c:v>
                </c:pt>
                <c:pt idx="5">
                  <c:v>1.343768212471901</c:v>
                </c:pt>
                <c:pt idx="6">
                  <c:v>1.015735575722255</c:v>
                </c:pt>
                <c:pt idx="7">
                  <c:v>1.194738156689701</c:v>
                </c:pt>
                <c:pt idx="8">
                  <c:v>0.985763050537008</c:v>
                </c:pt>
                <c:pt idx="9">
                  <c:v>0.718091749229873</c:v>
                </c:pt>
                <c:pt idx="10">
                  <c:v>1.582715843809841</c:v>
                </c:pt>
                <c:pt idx="11">
                  <c:v>1.02930646907002</c:v>
                </c:pt>
                <c:pt idx="12">
                  <c:v>0.998501373740738</c:v>
                </c:pt>
                <c:pt idx="13">
                  <c:v>0.545333444342686</c:v>
                </c:pt>
                <c:pt idx="14">
                  <c:v>0.517026059445508</c:v>
                </c:pt>
                <c:pt idx="15">
                  <c:v>1.144783948047623</c:v>
                </c:pt>
                <c:pt idx="16">
                  <c:v>0.733494296894513</c:v>
                </c:pt>
              </c:numCache>
            </c:numRef>
          </c:xVal>
          <c:yVal>
            <c:numRef>
              <c:f>DP!$F$74:$F$90</c:f>
              <c:numCache>
                <c:formatCode>General</c:formatCode>
                <c:ptCount val="17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</c:numCache>
            </c:numRef>
          </c:yVal>
          <c:smooth val="0"/>
        </c:ser>
        <c:ser>
          <c:idx val="2"/>
          <c:order val="2"/>
          <c:tx>
            <c:v>30 cm</c:v>
          </c:tx>
          <c:spPr>
            <a:ln w="47625">
              <a:noFill/>
            </a:ln>
          </c:spPr>
          <c:xVal>
            <c:numRef>
              <c:f>DP!$E$56:$E$73</c:f>
              <c:numCache>
                <c:formatCode>0.000</c:formatCode>
                <c:ptCount val="18"/>
                <c:pt idx="0">
                  <c:v>3.595870452085588</c:v>
                </c:pt>
                <c:pt idx="1">
                  <c:v>2.44109566230955</c:v>
                </c:pt>
                <c:pt idx="2">
                  <c:v>3.041378736158522</c:v>
                </c:pt>
                <c:pt idx="3">
                  <c:v>1.657647156772958</c:v>
                </c:pt>
                <c:pt idx="4">
                  <c:v>1.224710681874948</c:v>
                </c:pt>
                <c:pt idx="5">
                  <c:v>1.78003496794605</c:v>
                </c:pt>
                <c:pt idx="6">
                  <c:v>1.307135126134377</c:v>
                </c:pt>
                <c:pt idx="7">
                  <c:v>1.225543252018983</c:v>
                </c:pt>
                <c:pt idx="8">
                  <c:v>1.869119973357755</c:v>
                </c:pt>
                <c:pt idx="9">
                  <c:v>1.852468570477063</c:v>
                </c:pt>
                <c:pt idx="10">
                  <c:v>1.519440512863209</c:v>
                </c:pt>
                <c:pt idx="11">
                  <c:v>1.645991174756473</c:v>
                </c:pt>
                <c:pt idx="12">
                  <c:v>2.581800016651403</c:v>
                </c:pt>
                <c:pt idx="13">
                  <c:v>2.670052451919074</c:v>
                </c:pt>
                <c:pt idx="14">
                  <c:v>1.521105653151278</c:v>
                </c:pt>
                <c:pt idx="15">
                  <c:v>2.272916493214554</c:v>
                </c:pt>
                <c:pt idx="16">
                  <c:v>2.276246773790692</c:v>
                </c:pt>
                <c:pt idx="17">
                  <c:v>2.186329198234952</c:v>
                </c:pt>
              </c:numCache>
            </c:numRef>
          </c:xVal>
          <c:yVal>
            <c:numRef>
              <c:f>DP!$F$56:$F$73</c:f>
              <c:numCache>
                <c:formatCode>General</c:formatCode>
                <c:ptCount val="18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</c:numCache>
            </c:numRef>
          </c:yVal>
          <c:smooth val="0"/>
        </c:ser>
        <c:ser>
          <c:idx val="3"/>
          <c:order val="3"/>
          <c:tx>
            <c:v>60 cm</c:v>
          </c:tx>
          <c:spPr>
            <a:ln w="47625">
              <a:noFill/>
            </a:ln>
          </c:spPr>
          <c:xVal>
            <c:numRef>
              <c:f>DP!$E$38:$E$55</c:f>
              <c:numCache>
                <c:formatCode>0.000</c:formatCode>
                <c:ptCount val="18"/>
                <c:pt idx="0">
                  <c:v>2.29206560652735</c:v>
                </c:pt>
                <c:pt idx="1">
                  <c:v>2.768295728915161</c:v>
                </c:pt>
                <c:pt idx="2">
                  <c:v>2.228790275580717</c:v>
                </c:pt>
                <c:pt idx="3">
                  <c:v>2.173008075930397</c:v>
                </c:pt>
                <c:pt idx="4">
                  <c:v>2.385313462659229</c:v>
                </c:pt>
                <c:pt idx="5">
                  <c:v>2.948963450170677</c:v>
                </c:pt>
                <c:pt idx="6">
                  <c:v>2.00649404712347</c:v>
                </c:pt>
                <c:pt idx="7">
                  <c:v>2.905669802680876</c:v>
                </c:pt>
                <c:pt idx="8">
                  <c:v>2.008991757555574</c:v>
                </c:pt>
                <c:pt idx="9">
                  <c:v>2.595121138955957</c:v>
                </c:pt>
                <c:pt idx="10">
                  <c:v>3.508450586961952</c:v>
                </c:pt>
                <c:pt idx="11">
                  <c:v>1.795853800682708</c:v>
                </c:pt>
                <c:pt idx="12">
                  <c:v>6.48821913246191</c:v>
                </c:pt>
                <c:pt idx="13">
                  <c:v>1.404545832986429</c:v>
                </c:pt>
                <c:pt idx="14">
                  <c:v>4.669885937890267</c:v>
                </c:pt>
                <c:pt idx="15">
                  <c:v>1.690117392390309</c:v>
                </c:pt>
                <c:pt idx="16">
                  <c:v>3.591707601365415</c:v>
                </c:pt>
                <c:pt idx="17">
                  <c:v>3.340271417866955</c:v>
                </c:pt>
              </c:numCache>
            </c:numRef>
          </c:xVal>
          <c:yVal>
            <c:numRef>
              <c:f>DP!$F$38:$F$55</c:f>
              <c:numCache>
                <c:formatCode>General</c:formatCode>
                <c:ptCount val="18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</c:numCache>
            </c:numRef>
          </c:yVal>
          <c:smooth val="0"/>
        </c:ser>
        <c:ser>
          <c:idx val="4"/>
          <c:order val="4"/>
          <c:tx>
            <c:v>100 cm</c:v>
          </c:tx>
          <c:spPr>
            <a:ln w="47625">
              <a:noFill/>
            </a:ln>
          </c:spPr>
          <c:xVal>
            <c:numRef>
              <c:f>DP!$E$20:$E$37</c:f>
              <c:numCache>
                <c:formatCode>0.000</c:formatCode>
                <c:ptCount val="18"/>
                <c:pt idx="0">
                  <c:v>1.875780534510033</c:v>
                </c:pt>
                <c:pt idx="1">
                  <c:v>2.876529847639663</c:v>
                </c:pt>
                <c:pt idx="2">
                  <c:v>3.068853550911665</c:v>
                </c:pt>
                <c:pt idx="3">
                  <c:v>2.025643160436267</c:v>
                </c:pt>
                <c:pt idx="4">
                  <c:v>2.288735325951211</c:v>
                </c:pt>
                <c:pt idx="5">
                  <c:v>3.20289734410124</c:v>
                </c:pt>
                <c:pt idx="6">
                  <c:v>2.364499209058363</c:v>
                </c:pt>
                <c:pt idx="7">
                  <c:v>2.057280825909583</c:v>
                </c:pt>
                <c:pt idx="8">
                  <c:v>2.307051869119974</c:v>
                </c:pt>
                <c:pt idx="9">
                  <c:v>2.038131712596786</c:v>
                </c:pt>
                <c:pt idx="10">
                  <c:v>3.030555324286071</c:v>
                </c:pt>
                <c:pt idx="11">
                  <c:v>2.192989759387228</c:v>
                </c:pt>
                <c:pt idx="12">
                  <c:v>3.161268836899509</c:v>
                </c:pt>
                <c:pt idx="13">
                  <c:v>3.251186412455249</c:v>
                </c:pt>
                <c:pt idx="14">
                  <c:v>2.26708850220631</c:v>
                </c:pt>
                <c:pt idx="15">
                  <c:v>3.316126883689951</c:v>
                </c:pt>
                <c:pt idx="16">
                  <c:v>3.81899925068687</c:v>
                </c:pt>
                <c:pt idx="17">
                  <c:v>3.07884439264008</c:v>
                </c:pt>
              </c:numCache>
            </c:numRef>
          </c:xVal>
          <c:yVal>
            <c:numRef>
              <c:f>DP!$F$20:$F$37</c:f>
              <c:numCache>
                <c:formatCode>General</c:formatCode>
                <c:ptCount val="1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75896"/>
        <c:axId val="-2143204856"/>
      </c:scatterChart>
      <c:valAx>
        <c:axId val="-214297589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 (mmol L-1)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3204856"/>
        <c:crosses val="autoZero"/>
        <c:crossBetween val="midCat"/>
      </c:valAx>
      <c:valAx>
        <c:axId val="-2143204856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2975896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cm</c:v>
          </c:tx>
          <c:spPr>
            <a:ln w="47625">
              <a:noFill/>
            </a:ln>
          </c:spPr>
          <c:xVal>
            <c:numRef>
              <c:f>DP!$C$2:$C$19</c:f>
              <c:numCache>
                <c:formatCode>m/d/yy</c:formatCode>
                <c:ptCount val="18"/>
                <c:pt idx="0">
                  <c:v>42826.0</c:v>
                </c:pt>
                <c:pt idx="1">
                  <c:v>42830.0</c:v>
                </c:pt>
                <c:pt idx="2">
                  <c:v>42838.0</c:v>
                </c:pt>
                <c:pt idx="3">
                  <c:v>42844.0</c:v>
                </c:pt>
                <c:pt idx="4">
                  <c:v>42851.0</c:v>
                </c:pt>
                <c:pt idx="5">
                  <c:v>42874.0</c:v>
                </c:pt>
                <c:pt idx="6">
                  <c:v>42887.0</c:v>
                </c:pt>
                <c:pt idx="7">
                  <c:v>42895.0</c:v>
                </c:pt>
                <c:pt idx="8">
                  <c:v>42899.0</c:v>
                </c:pt>
                <c:pt idx="9">
                  <c:v>42906.0</c:v>
                </c:pt>
                <c:pt idx="10">
                  <c:v>42919.0</c:v>
                </c:pt>
                <c:pt idx="11">
                  <c:v>42923.0</c:v>
                </c:pt>
                <c:pt idx="12">
                  <c:v>42972.0</c:v>
                </c:pt>
                <c:pt idx="13">
                  <c:v>42983.0</c:v>
                </c:pt>
                <c:pt idx="14">
                  <c:v>43007.0</c:v>
                </c:pt>
                <c:pt idx="15">
                  <c:v>43014.0</c:v>
                </c:pt>
                <c:pt idx="16">
                  <c:v>43028.0</c:v>
                </c:pt>
                <c:pt idx="17">
                  <c:v>43042.0</c:v>
                </c:pt>
              </c:numCache>
            </c:numRef>
          </c:xVal>
          <c:yVal>
            <c:numRef>
              <c:f>DP!$E$2:$E$19</c:f>
              <c:numCache>
                <c:formatCode>0.000</c:formatCode>
                <c:ptCount val="18"/>
                <c:pt idx="0">
                  <c:v>0.244858879360586</c:v>
                </c:pt>
                <c:pt idx="1">
                  <c:v>0.199067521438681</c:v>
                </c:pt>
                <c:pt idx="2">
                  <c:v>0.376155191074848</c:v>
                </c:pt>
                <c:pt idx="3">
                  <c:v>0.320872533510948</c:v>
                </c:pt>
                <c:pt idx="4">
                  <c:v>1.182249604529182</c:v>
                </c:pt>
                <c:pt idx="5">
                  <c:v>0.277495629006744</c:v>
                </c:pt>
                <c:pt idx="6">
                  <c:v>0.555990342186329</c:v>
                </c:pt>
                <c:pt idx="7">
                  <c:v>0.880026642244609</c:v>
                </c:pt>
                <c:pt idx="8">
                  <c:v>0.914994588294064</c:v>
                </c:pt>
                <c:pt idx="9">
                  <c:v>0.722670885022063</c:v>
                </c:pt>
                <c:pt idx="10">
                  <c:v>1.019065856298393</c:v>
                </c:pt>
                <c:pt idx="11">
                  <c:v>1.09566230954958</c:v>
                </c:pt>
                <c:pt idx="12">
                  <c:v>0.414453417700441</c:v>
                </c:pt>
                <c:pt idx="13">
                  <c:v>1.02764132878195</c:v>
                </c:pt>
                <c:pt idx="14">
                  <c:v>1.45866289234868</c:v>
                </c:pt>
                <c:pt idx="15">
                  <c:v>1.541087336608109</c:v>
                </c:pt>
                <c:pt idx="16">
                  <c:v>1.640995753892266</c:v>
                </c:pt>
                <c:pt idx="17">
                  <c:v>0.697693780701024</c:v>
                </c:pt>
              </c:numCache>
            </c:numRef>
          </c:yVal>
          <c:smooth val="0"/>
        </c:ser>
        <c:ser>
          <c:idx val="1"/>
          <c:order val="1"/>
          <c:tx>
            <c:v>15 cm</c:v>
          </c:tx>
          <c:spPr>
            <a:ln w="47625">
              <a:noFill/>
            </a:ln>
          </c:spPr>
          <c:xVal>
            <c:numRef>
              <c:f>DP!$C$74:$C$90</c:f>
              <c:numCache>
                <c:formatCode>m/d/yy</c:formatCode>
                <c:ptCount val="17"/>
                <c:pt idx="0">
                  <c:v>42826.0</c:v>
                </c:pt>
                <c:pt idx="1">
                  <c:v>42838.0</c:v>
                </c:pt>
                <c:pt idx="2">
                  <c:v>42851.0</c:v>
                </c:pt>
                <c:pt idx="3">
                  <c:v>42874.0</c:v>
                </c:pt>
                <c:pt idx="4">
                  <c:v>42881.0</c:v>
                </c:pt>
                <c:pt idx="5">
                  <c:v>42887.0</c:v>
                </c:pt>
                <c:pt idx="6">
                  <c:v>42895.0</c:v>
                </c:pt>
                <c:pt idx="7">
                  <c:v>42899.0</c:v>
                </c:pt>
                <c:pt idx="8">
                  <c:v>42906.0</c:v>
                </c:pt>
                <c:pt idx="9">
                  <c:v>42919.0</c:v>
                </c:pt>
                <c:pt idx="10">
                  <c:v>42923.0</c:v>
                </c:pt>
                <c:pt idx="11">
                  <c:v>42972.0</c:v>
                </c:pt>
                <c:pt idx="12">
                  <c:v>42983.0</c:v>
                </c:pt>
                <c:pt idx="13">
                  <c:v>43007.0</c:v>
                </c:pt>
                <c:pt idx="14">
                  <c:v>43014.0</c:v>
                </c:pt>
                <c:pt idx="15">
                  <c:v>43028.0</c:v>
                </c:pt>
                <c:pt idx="16">
                  <c:v>43042.0</c:v>
                </c:pt>
              </c:numCache>
            </c:numRef>
          </c:xVal>
          <c:yVal>
            <c:numRef>
              <c:f>DP!$E$74:$E$90</c:f>
              <c:numCache>
                <c:formatCode>0.000</c:formatCode>
                <c:ptCount val="17"/>
                <c:pt idx="0">
                  <c:v>2.530180667721256</c:v>
                </c:pt>
                <c:pt idx="1">
                  <c:v>1.623511780867538</c:v>
                </c:pt>
                <c:pt idx="2">
                  <c:v>0.711847473149613</c:v>
                </c:pt>
                <c:pt idx="3">
                  <c:v>0.417866955290983</c:v>
                </c:pt>
                <c:pt idx="4">
                  <c:v>0.96827907751228</c:v>
                </c:pt>
                <c:pt idx="5">
                  <c:v>1.343768212471901</c:v>
                </c:pt>
                <c:pt idx="6">
                  <c:v>1.015735575722255</c:v>
                </c:pt>
                <c:pt idx="7">
                  <c:v>1.194738156689701</c:v>
                </c:pt>
                <c:pt idx="8">
                  <c:v>0.985763050537008</c:v>
                </c:pt>
                <c:pt idx="9">
                  <c:v>0.718091749229873</c:v>
                </c:pt>
                <c:pt idx="10">
                  <c:v>1.582715843809841</c:v>
                </c:pt>
                <c:pt idx="11">
                  <c:v>1.02930646907002</c:v>
                </c:pt>
                <c:pt idx="12">
                  <c:v>0.998501373740738</c:v>
                </c:pt>
                <c:pt idx="13">
                  <c:v>0.545333444342686</c:v>
                </c:pt>
                <c:pt idx="14">
                  <c:v>0.517026059445508</c:v>
                </c:pt>
                <c:pt idx="15">
                  <c:v>1.144783948047623</c:v>
                </c:pt>
                <c:pt idx="16">
                  <c:v>0.733494296894513</c:v>
                </c:pt>
              </c:numCache>
            </c:numRef>
          </c:yVal>
          <c:smooth val="0"/>
        </c:ser>
        <c:ser>
          <c:idx val="2"/>
          <c:order val="2"/>
          <c:tx>
            <c:v>30 cm</c:v>
          </c:tx>
          <c:spPr>
            <a:ln w="47625">
              <a:noFill/>
            </a:ln>
          </c:spPr>
          <c:xVal>
            <c:numRef>
              <c:f>DP!$C$56:$C$73</c:f>
              <c:numCache>
                <c:formatCode>m/d/yy</c:formatCode>
                <c:ptCount val="18"/>
                <c:pt idx="0">
                  <c:v>42830.0</c:v>
                </c:pt>
                <c:pt idx="1">
                  <c:v>42838.0</c:v>
                </c:pt>
                <c:pt idx="2">
                  <c:v>42844.0</c:v>
                </c:pt>
                <c:pt idx="3">
                  <c:v>42851.0</c:v>
                </c:pt>
                <c:pt idx="4">
                  <c:v>42874.0</c:v>
                </c:pt>
                <c:pt idx="5">
                  <c:v>42881.0</c:v>
                </c:pt>
                <c:pt idx="6">
                  <c:v>42887.0</c:v>
                </c:pt>
                <c:pt idx="7">
                  <c:v>42895.0</c:v>
                </c:pt>
                <c:pt idx="8">
                  <c:v>42899.0</c:v>
                </c:pt>
                <c:pt idx="9">
                  <c:v>42906.0</c:v>
                </c:pt>
                <c:pt idx="10">
                  <c:v>42919.0</c:v>
                </c:pt>
                <c:pt idx="11">
                  <c:v>42923.0</c:v>
                </c:pt>
                <c:pt idx="12">
                  <c:v>42972.0</c:v>
                </c:pt>
                <c:pt idx="13">
                  <c:v>42983.0</c:v>
                </c:pt>
                <c:pt idx="14">
                  <c:v>43007.0</c:v>
                </c:pt>
                <c:pt idx="15">
                  <c:v>43014.0</c:v>
                </c:pt>
                <c:pt idx="16">
                  <c:v>43028.0</c:v>
                </c:pt>
                <c:pt idx="17">
                  <c:v>43042.0</c:v>
                </c:pt>
              </c:numCache>
            </c:numRef>
          </c:xVal>
          <c:yVal>
            <c:numRef>
              <c:f>DP!$E$56:$E$73</c:f>
              <c:numCache>
                <c:formatCode>0.000</c:formatCode>
                <c:ptCount val="18"/>
                <c:pt idx="0">
                  <c:v>3.595870452085588</c:v>
                </c:pt>
                <c:pt idx="1">
                  <c:v>2.44109566230955</c:v>
                </c:pt>
                <c:pt idx="2">
                  <c:v>3.041378736158522</c:v>
                </c:pt>
                <c:pt idx="3">
                  <c:v>1.657647156772958</c:v>
                </c:pt>
                <c:pt idx="4">
                  <c:v>1.224710681874948</c:v>
                </c:pt>
                <c:pt idx="5">
                  <c:v>1.78003496794605</c:v>
                </c:pt>
                <c:pt idx="6">
                  <c:v>1.307135126134377</c:v>
                </c:pt>
                <c:pt idx="7">
                  <c:v>1.225543252018983</c:v>
                </c:pt>
                <c:pt idx="8">
                  <c:v>1.869119973357755</c:v>
                </c:pt>
                <c:pt idx="9">
                  <c:v>1.852468570477063</c:v>
                </c:pt>
                <c:pt idx="10">
                  <c:v>1.519440512863209</c:v>
                </c:pt>
                <c:pt idx="11">
                  <c:v>1.645991174756473</c:v>
                </c:pt>
                <c:pt idx="12">
                  <c:v>2.581800016651403</c:v>
                </c:pt>
                <c:pt idx="13">
                  <c:v>2.670052451919074</c:v>
                </c:pt>
                <c:pt idx="14">
                  <c:v>1.521105653151278</c:v>
                </c:pt>
                <c:pt idx="15">
                  <c:v>2.272916493214554</c:v>
                </c:pt>
                <c:pt idx="16">
                  <c:v>2.276246773790692</c:v>
                </c:pt>
                <c:pt idx="17">
                  <c:v>2.186329198234952</c:v>
                </c:pt>
              </c:numCache>
            </c:numRef>
          </c:yVal>
          <c:smooth val="0"/>
        </c:ser>
        <c:ser>
          <c:idx val="3"/>
          <c:order val="3"/>
          <c:tx>
            <c:v>60 cm</c:v>
          </c:tx>
          <c:spPr>
            <a:ln w="47625">
              <a:noFill/>
            </a:ln>
          </c:spPr>
          <c:xVal>
            <c:numRef>
              <c:f>DP!$C$38:$C$55</c:f>
              <c:numCache>
                <c:formatCode>m/d/yy</c:formatCode>
                <c:ptCount val="18"/>
                <c:pt idx="0">
                  <c:v>42830.0</c:v>
                </c:pt>
                <c:pt idx="1">
                  <c:v>42838.0</c:v>
                </c:pt>
                <c:pt idx="2">
                  <c:v>42844.0</c:v>
                </c:pt>
                <c:pt idx="3">
                  <c:v>42851.0</c:v>
                </c:pt>
                <c:pt idx="4">
                  <c:v>42874.0</c:v>
                </c:pt>
                <c:pt idx="5">
                  <c:v>42881.0</c:v>
                </c:pt>
                <c:pt idx="6">
                  <c:v>42887.0</c:v>
                </c:pt>
                <c:pt idx="7">
                  <c:v>42895.0</c:v>
                </c:pt>
                <c:pt idx="8">
                  <c:v>42899.0</c:v>
                </c:pt>
                <c:pt idx="9">
                  <c:v>42906.0</c:v>
                </c:pt>
                <c:pt idx="10">
                  <c:v>42919.0</c:v>
                </c:pt>
                <c:pt idx="11">
                  <c:v>42923.0</c:v>
                </c:pt>
                <c:pt idx="12">
                  <c:v>42972.0</c:v>
                </c:pt>
                <c:pt idx="13">
                  <c:v>42983.0</c:v>
                </c:pt>
                <c:pt idx="14">
                  <c:v>43007.0</c:v>
                </c:pt>
                <c:pt idx="15">
                  <c:v>43014.0</c:v>
                </c:pt>
                <c:pt idx="16">
                  <c:v>43028.0</c:v>
                </c:pt>
                <c:pt idx="17">
                  <c:v>43042.0</c:v>
                </c:pt>
              </c:numCache>
            </c:numRef>
          </c:xVal>
          <c:yVal>
            <c:numRef>
              <c:f>DP!$E$38:$E$55</c:f>
              <c:numCache>
                <c:formatCode>0.000</c:formatCode>
                <c:ptCount val="18"/>
                <c:pt idx="0">
                  <c:v>2.29206560652735</c:v>
                </c:pt>
                <c:pt idx="1">
                  <c:v>2.768295728915161</c:v>
                </c:pt>
                <c:pt idx="2">
                  <c:v>2.228790275580717</c:v>
                </c:pt>
                <c:pt idx="3">
                  <c:v>2.173008075930397</c:v>
                </c:pt>
                <c:pt idx="4">
                  <c:v>2.385313462659229</c:v>
                </c:pt>
                <c:pt idx="5">
                  <c:v>2.948963450170677</c:v>
                </c:pt>
                <c:pt idx="6">
                  <c:v>2.00649404712347</c:v>
                </c:pt>
                <c:pt idx="7">
                  <c:v>2.905669802680876</c:v>
                </c:pt>
                <c:pt idx="8">
                  <c:v>2.008991757555574</c:v>
                </c:pt>
                <c:pt idx="9">
                  <c:v>2.595121138955957</c:v>
                </c:pt>
                <c:pt idx="10">
                  <c:v>3.508450586961952</c:v>
                </c:pt>
                <c:pt idx="11">
                  <c:v>1.795853800682708</c:v>
                </c:pt>
                <c:pt idx="12">
                  <c:v>6.48821913246191</c:v>
                </c:pt>
                <c:pt idx="13">
                  <c:v>1.404545832986429</c:v>
                </c:pt>
                <c:pt idx="14">
                  <c:v>4.669885937890267</c:v>
                </c:pt>
                <c:pt idx="15">
                  <c:v>1.690117392390309</c:v>
                </c:pt>
                <c:pt idx="16">
                  <c:v>3.591707601365415</c:v>
                </c:pt>
                <c:pt idx="17">
                  <c:v>3.340271417866955</c:v>
                </c:pt>
              </c:numCache>
            </c:numRef>
          </c:yVal>
          <c:smooth val="0"/>
        </c:ser>
        <c:ser>
          <c:idx val="4"/>
          <c:order val="4"/>
          <c:tx>
            <c:v>100 cm</c:v>
          </c:tx>
          <c:spPr>
            <a:ln w="47625">
              <a:noFill/>
            </a:ln>
          </c:spPr>
          <c:xVal>
            <c:numRef>
              <c:f>DP!$C$20:$C$37</c:f>
              <c:numCache>
                <c:formatCode>m/d/yy</c:formatCode>
                <c:ptCount val="18"/>
                <c:pt idx="0">
                  <c:v>42826.0</c:v>
                </c:pt>
                <c:pt idx="1">
                  <c:v>42830.0</c:v>
                </c:pt>
                <c:pt idx="2">
                  <c:v>42838.0</c:v>
                </c:pt>
                <c:pt idx="3">
                  <c:v>42844.0</c:v>
                </c:pt>
                <c:pt idx="4">
                  <c:v>42874.0</c:v>
                </c:pt>
                <c:pt idx="5">
                  <c:v>42881.0</c:v>
                </c:pt>
                <c:pt idx="6">
                  <c:v>42887.0</c:v>
                </c:pt>
                <c:pt idx="7">
                  <c:v>42895.0</c:v>
                </c:pt>
                <c:pt idx="8">
                  <c:v>42899.0</c:v>
                </c:pt>
                <c:pt idx="9">
                  <c:v>42906.0</c:v>
                </c:pt>
                <c:pt idx="10">
                  <c:v>42919.0</c:v>
                </c:pt>
                <c:pt idx="11">
                  <c:v>42923.0</c:v>
                </c:pt>
                <c:pt idx="12">
                  <c:v>42972.0</c:v>
                </c:pt>
                <c:pt idx="13">
                  <c:v>42983.0</c:v>
                </c:pt>
                <c:pt idx="14">
                  <c:v>43007.0</c:v>
                </c:pt>
                <c:pt idx="15">
                  <c:v>43014.0</c:v>
                </c:pt>
                <c:pt idx="16">
                  <c:v>43028.0</c:v>
                </c:pt>
                <c:pt idx="17">
                  <c:v>43042.0</c:v>
                </c:pt>
              </c:numCache>
            </c:numRef>
          </c:xVal>
          <c:yVal>
            <c:numRef>
              <c:f>DP!$E$20:$E$37</c:f>
              <c:numCache>
                <c:formatCode>0.000</c:formatCode>
                <c:ptCount val="18"/>
                <c:pt idx="0">
                  <c:v>1.875780534510033</c:v>
                </c:pt>
                <c:pt idx="1">
                  <c:v>2.876529847639663</c:v>
                </c:pt>
                <c:pt idx="2">
                  <c:v>3.068853550911665</c:v>
                </c:pt>
                <c:pt idx="3">
                  <c:v>2.025643160436267</c:v>
                </c:pt>
                <c:pt idx="4">
                  <c:v>2.288735325951211</c:v>
                </c:pt>
                <c:pt idx="5">
                  <c:v>3.20289734410124</c:v>
                </c:pt>
                <c:pt idx="6">
                  <c:v>2.364499209058363</c:v>
                </c:pt>
                <c:pt idx="7">
                  <c:v>2.057280825909583</c:v>
                </c:pt>
                <c:pt idx="8">
                  <c:v>2.307051869119974</c:v>
                </c:pt>
                <c:pt idx="9">
                  <c:v>2.038131712596786</c:v>
                </c:pt>
                <c:pt idx="10">
                  <c:v>3.030555324286071</c:v>
                </c:pt>
                <c:pt idx="11">
                  <c:v>2.192989759387228</c:v>
                </c:pt>
                <c:pt idx="12">
                  <c:v>3.161268836899509</c:v>
                </c:pt>
                <c:pt idx="13">
                  <c:v>3.251186412455249</c:v>
                </c:pt>
                <c:pt idx="14">
                  <c:v>2.26708850220631</c:v>
                </c:pt>
                <c:pt idx="15">
                  <c:v>3.316126883689951</c:v>
                </c:pt>
                <c:pt idx="16">
                  <c:v>3.81899925068687</c:v>
                </c:pt>
                <c:pt idx="17">
                  <c:v>3.07884439264008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70248"/>
        <c:axId val="-2140556296"/>
      </c:scatterChart>
      <c:valAx>
        <c:axId val="-213467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0556296"/>
        <c:crosses val="autoZero"/>
        <c:crossBetween val="midCat"/>
      </c:valAx>
      <c:valAx>
        <c:axId val="-2140556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DOC (mmol L-1)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546770195392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467024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100 cm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DP!$C$20:$C$37</c:f>
              <c:numCache>
                <c:formatCode>m/d/yy</c:formatCode>
                <c:ptCount val="18"/>
                <c:pt idx="0">
                  <c:v>42826.0</c:v>
                </c:pt>
                <c:pt idx="1">
                  <c:v>42830.0</c:v>
                </c:pt>
                <c:pt idx="2">
                  <c:v>42838.0</c:v>
                </c:pt>
                <c:pt idx="3">
                  <c:v>42844.0</c:v>
                </c:pt>
                <c:pt idx="4">
                  <c:v>42874.0</c:v>
                </c:pt>
                <c:pt idx="5">
                  <c:v>42881.0</c:v>
                </c:pt>
                <c:pt idx="6">
                  <c:v>42887.0</c:v>
                </c:pt>
                <c:pt idx="7">
                  <c:v>42895.0</c:v>
                </c:pt>
                <c:pt idx="8">
                  <c:v>42899.0</c:v>
                </c:pt>
                <c:pt idx="9">
                  <c:v>42906.0</c:v>
                </c:pt>
                <c:pt idx="10">
                  <c:v>42919.0</c:v>
                </c:pt>
                <c:pt idx="11">
                  <c:v>42923.0</c:v>
                </c:pt>
                <c:pt idx="12">
                  <c:v>42972.0</c:v>
                </c:pt>
                <c:pt idx="13">
                  <c:v>42983.0</c:v>
                </c:pt>
                <c:pt idx="14">
                  <c:v>43007.0</c:v>
                </c:pt>
                <c:pt idx="15">
                  <c:v>43014.0</c:v>
                </c:pt>
                <c:pt idx="16">
                  <c:v>43028.0</c:v>
                </c:pt>
                <c:pt idx="17">
                  <c:v>43042.0</c:v>
                </c:pt>
              </c:numCache>
            </c:numRef>
          </c:xVal>
          <c:yVal>
            <c:numRef>
              <c:f>DP!$E$20:$E$37</c:f>
              <c:numCache>
                <c:formatCode>0.000</c:formatCode>
                <c:ptCount val="18"/>
                <c:pt idx="0">
                  <c:v>1.875780534510033</c:v>
                </c:pt>
                <c:pt idx="1">
                  <c:v>2.876529847639663</c:v>
                </c:pt>
                <c:pt idx="2">
                  <c:v>3.068853550911665</c:v>
                </c:pt>
                <c:pt idx="3">
                  <c:v>2.025643160436267</c:v>
                </c:pt>
                <c:pt idx="4">
                  <c:v>2.288735325951211</c:v>
                </c:pt>
                <c:pt idx="5">
                  <c:v>3.20289734410124</c:v>
                </c:pt>
                <c:pt idx="6">
                  <c:v>2.364499209058363</c:v>
                </c:pt>
                <c:pt idx="7">
                  <c:v>2.057280825909583</c:v>
                </c:pt>
                <c:pt idx="8">
                  <c:v>2.307051869119974</c:v>
                </c:pt>
                <c:pt idx="9">
                  <c:v>2.038131712596786</c:v>
                </c:pt>
                <c:pt idx="10">
                  <c:v>3.030555324286071</c:v>
                </c:pt>
                <c:pt idx="11">
                  <c:v>2.192989759387228</c:v>
                </c:pt>
                <c:pt idx="12">
                  <c:v>3.161268836899509</c:v>
                </c:pt>
                <c:pt idx="13">
                  <c:v>3.251186412455249</c:v>
                </c:pt>
                <c:pt idx="14">
                  <c:v>2.26708850220631</c:v>
                </c:pt>
                <c:pt idx="15">
                  <c:v>3.316126883689951</c:v>
                </c:pt>
                <c:pt idx="16">
                  <c:v>3.81899925068687</c:v>
                </c:pt>
                <c:pt idx="17">
                  <c:v>3.07884439264008</c:v>
                </c:pt>
              </c:numCache>
            </c:numRef>
          </c:yVal>
          <c:smooth val="0"/>
        </c:ser>
        <c:ser>
          <c:idx val="3"/>
          <c:order val="1"/>
          <c:tx>
            <c:v>60 cm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DP!$C$38:$C$55</c:f>
              <c:numCache>
                <c:formatCode>m/d/yy</c:formatCode>
                <c:ptCount val="18"/>
                <c:pt idx="0">
                  <c:v>42830.0</c:v>
                </c:pt>
                <c:pt idx="1">
                  <c:v>42838.0</c:v>
                </c:pt>
                <c:pt idx="2">
                  <c:v>42844.0</c:v>
                </c:pt>
                <c:pt idx="3">
                  <c:v>42851.0</c:v>
                </c:pt>
                <c:pt idx="4">
                  <c:v>42874.0</c:v>
                </c:pt>
                <c:pt idx="5">
                  <c:v>42881.0</c:v>
                </c:pt>
                <c:pt idx="6">
                  <c:v>42887.0</c:v>
                </c:pt>
                <c:pt idx="7">
                  <c:v>42895.0</c:v>
                </c:pt>
                <c:pt idx="8">
                  <c:v>42899.0</c:v>
                </c:pt>
                <c:pt idx="9">
                  <c:v>42906.0</c:v>
                </c:pt>
                <c:pt idx="10">
                  <c:v>42919.0</c:v>
                </c:pt>
                <c:pt idx="11">
                  <c:v>42923.0</c:v>
                </c:pt>
                <c:pt idx="12">
                  <c:v>42972.0</c:v>
                </c:pt>
                <c:pt idx="13">
                  <c:v>42983.0</c:v>
                </c:pt>
                <c:pt idx="14">
                  <c:v>43007.0</c:v>
                </c:pt>
                <c:pt idx="15">
                  <c:v>43014.0</c:v>
                </c:pt>
                <c:pt idx="16">
                  <c:v>43028.0</c:v>
                </c:pt>
                <c:pt idx="17">
                  <c:v>43042.0</c:v>
                </c:pt>
              </c:numCache>
            </c:numRef>
          </c:xVal>
          <c:yVal>
            <c:numRef>
              <c:f>DP!$E$38:$E$55</c:f>
              <c:numCache>
                <c:formatCode>0.000</c:formatCode>
                <c:ptCount val="18"/>
                <c:pt idx="0">
                  <c:v>2.29206560652735</c:v>
                </c:pt>
                <c:pt idx="1">
                  <c:v>2.768295728915161</c:v>
                </c:pt>
                <c:pt idx="2">
                  <c:v>2.228790275580717</c:v>
                </c:pt>
                <c:pt idx="3">
                  <c:v>2.173008075930397</c:v>
                </c:pt>
                <c:pt idx="4">
                  <c:v>2.385313462659229</c:v>
                </c:pt>
                <c:pt idx="5">
                  <c:v>2.948963450170677</c:v>
                </c:pt>
                <c:pt idx="6">
                  <c:v>2.00649404712347</c:v>
                </c:pt>
                <c:pt idx="7">
                  <c:v>2.905669802680876</c:v>
                </c:pt>
                <c:pt idx="8">
                  <c:v>2.008991757555574</c:v>
                </c:pt>
                <c:pt idx="9">
                  <c:v>2.595121138955957</c:v>
                </c:pt>
                <c:pt idx="10">
                  <c:v>3.508450586961952</c:v>
                </c:pt>
                <c:pt idx="11">
                  <c:v>1.795853800682708</c:v>
                </c:pt>
                <c:pt idx="12">
                  <c:v>6.48821913246191</c:v>
                </c:pt>
                <c:pt idx="13">
                  <c:v>1.404545832986429</c:v>
                </c:pt>
                <c:pt idx="14">
                  <c:v>4.669885937890267</c:v>
                </c:pt>
                <c:pt idx="15">
                  <c:v>1.690117392390309</c:v>
                </c:pt>
                <c:pt idx="16">
                  <c:v>3.591707601365415</c:v>
                </c:pt>
                <c:pt idx="17">
                  <c:v>3.340271417866955</c:v>
                </c:pt>
              </c:numCache>
            </c:numRef>
          </c:yVal>
          <c:smooth val="0"/>
        </c:ser>
        <c:ser>
          <c:idx val="2"/>
          <c:order val="2"/>
          <c:tx>
            <c:v>30 cm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DP!$C$56:$C$73</c:f>
              <c:numCache>
                <c:formatCode>m/d/yy</c:formatCode>
                <c:ptCount val="18"/>
                <c:pt idx="0">
                  <c:v>42830.0</c:v>
                </c:pt>
                <c:pt idx="1">
                  <c:v>42838.0</c:v>
                </c:pt>
                <c:pt idx="2">
                  <c:v>42844.0</c:v>
                </c:pt>
                <c:pt idx="3">
                  <c:v>42851.0</c:v>
                </c:pt>
                <c:pt idx="4">
                  <c:v>42874.0</c:v>
                </c:pt>
                <c:pt idx="5">
                  <c:v>42881.0</c:v>
                </c:pt>
                <c:pt idx="6">
                  <c:v>42887.0</c:v>
                </c:pt>
                <c:pt idx="7">
                  <c:v>42895.0</c:v>
                </c:pt>
                <c:pt idx="8">
                  <c:v>42899.0</c:v>
                </c:pt>
                <c:pt idx="9">
                  <c:v>42906.0</c:v>
                </c:pt>
                <c:pt idx="10">
                  <c:v>42919.0</c:v>
                </c:pt>
                <c:pt idx="11">
                  <c:v>42923.0</c:v>
                </c:pt>
                <c:pt idx="12">
                  <c:v>42972.0</c:v>
                </c:pt>
                <c:pt idx="13">
                  <c:v>42983.0</c:v>
                </c:pt>
                <c:pt idx="14">
                  <c:v>43007.0</c:v>
                </c:pt>
                <c:pt idx="15">
                  <c:v>43014.0</c:v>
                </c:pt>
                <c:pt idx="16">
                  <c:v>43028.0</c:v>
                </c:pt>
                <c:pt idx="17">
                  <c:v>43042.0</c:v>
                </c:pt>
              </c:numCache>
            </c:numRef>
          </c:xVal>
          <c:yVal>
            <c:numRef>
              <c:f>DP!$E$56:$E$73</c:f>
              <c:numCache>
                <c:formatCode>0.000</c:formatCode>
                <c:ptCount val="18"/>
                <c:pt idx="0">
                  <c:v>3.595870452085588</c:v>
                </c:pt>
                <c:pt idx="1">
                  <c:v>2.44109566230955</c:v>
                </c:pt>
                <c:pt idx="2">
                  <c:v>3.041378736158522</c:v>
                </c:pt>
                <c:pt idx="3">
                  <c:v>1.657647156772958</c:v>
                </c:pt>
                <c:pt idx="4">
                  <c:v>1.224710681874948</c:v>
                </c:pt>
                <c:pt idx="5">
                  <c:v>1.78003496794605</c:v>
                </c:pt>
                <c:pt idx="6">
                  <c:v>1.307135126134377</c:v>
                </c:pt>
                <c:pt idx="7">
                  <c:v>1.225543252018983</c:v>
                </c:pt>
                <c:pt idx="8">
                  <c:v>1.869119973357755</c:v>
                </c:pt>
                <c:pt idx="9">
                  <c:v>1.852468570477063</c:v>
                </c:pt>
                <c:pt idx="10">
                  <c:v>1.519440512863209</c:v>
                </c:pt>
                <c:pt idx="11">
                  <c:v>1.645991174756473</c:v>
                </c:pt>
                <c:pt idx="12">
                  <c:v>2.581800016651403</c:v>
                </c:pt>
                <c:pt idx="13">
                  <c:v>2.670052451919074</c:v>
                </c:pt>
                <c:pt idx="14">
                  <c:v>1.521105653151278</c:v>
                </c:pt>
                <c:pt idx="15">
                  <c:v>2.272916493214554</c:v>
                </c:pt>
                <c:pt idx="16">
                  <c:v>2.276246773790692</c:v>
                </c:pt>
                <c:pt idx="17">
                  <c:v>2.186329198234952</c:v>
                </c:pt>
              </c:numCache>
            </c:numRef>
          </c:yVal>
          <c:smooth val="0"/>
        </c:ser>
        <c:ser>
          <c:idx val="1"/>
          <c:order val="3"/>
          <c:tx>
            <c:v>15 cm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accent5"/>
              </a:solidFill>
              <a:ln>
                <a:noFill/>
              </a:ln>
            </c:spPr>
          </c:marker>
          <c:xVal>
            <c:numRef>
              <c:f>DP!$C$74:$C$90</c:f>
              <c:numCache>
                <c:formatCode>m/d/yy</c:formatCode>
                <c:ptCount val="17"/>
                <c:pt idx="0">
                  <c:v>42826.0</c:v>
                </c:pt>
                <c:pt idx="1">
                  <c:v>42838.0</c:v>
                </c:pt>
                <c:pt idx="2">
                  <c:v>42851.0</c:v>
                </c:pt>
                <c:pt idx="3">
                  <c:v>42874.0</c:v>
                </c:pt>
                <c:pt idx="4">
                  <c:v>42881.0</c:v>
                </c:pt>
                <c:pt idx="5">
                  <c:v>42887.0</c:v>
                </c:pt>
                <c:pt idx="6">
                  <c:v>42895.0</c:v>
                </c:pt>
                <c:pt idx="7">
                  <c:v>42899.0</c:v>
                </c:pt>
                <c:pt idx="8">
                  <c:v>42906.0</c:v>
                </c:pt>
                <c:pt idx="9">
                  <c:v>42919.0</c:v>
                </c:pt>
                <c:pt idx="10">
                  <c:v>42923.0</c:v>
                </c:pt>
                <c:pt idx="11">
                  <c:v>42972.0</c:v>
                </c:pt>
                <c:pt idx="12">
                  <c:v>42983.0</c:v>
                </c:pt>
                <c:pt idx="13">
                  <c:v>43007.0</c:v>
                </c:pt>
                <c:pt idx="14">
                  <c:v>43014.0</c:v>
                </c:pt>
                <c:pt idx="15">
                  <c:v>43028.0</c:v>
                </c:pt>
                <c:pt idx="16">
                  <c:v>43042.0</c:v>
                </c:pt>
              </c:numCache>
            </c:numRef>
          </c:xVal>
          <c:yVal>
            <c:numRef>
              <c:f>DP!$E$74:$E$90</c:f>
              <c:numCache>
                <c:formatCode>0.000</c:formatCode>
                <c:ptCount val="17"/>
                <c:pt idx="0">
                  <c:v>2.530180667721256</c:v>
                </c:pt>
                <c:pt idx="1">
                  <c:v>1.623511780867538</c:v>
                </c:pt>
                <c:pt idx="2">
                  <c:v>0.711847473149613</c:v>
                </c:pt>
                <c:pt idx="3">
                  <c:v>0.417866955290983</c:v>
                </c:pt>
                <c:pt idx="4">
                  <c:v>0.96827907751228</c:v>
                </c:pt>
                <c:pt idx="5">
                  <c:v>1.343768212471901</c:v>
                </c:pt>
                <c:pt idx="6">
                  <c:v>1.015735575722255</c:v>
                </c:pt>
                <c:pt idx="7">
                  <c:v>1.194738156689701</c:v>
                </c:pt>
                <c:pt idx="8">
                  <c:v>0.985763050537008</c:v>
                </c:pt>
                <c:pt idx="9">
                  <c:v>0.718091749229873</c:v>
                </c:pt>
                <c:pt idx="10">
                  <c:v>1.582715843809841</c:v>
                </c:pt>
                <c:pt idx="11">
                  <c:v>1.02930646907002</c:v>
                </c:pt>
                <c:pt idx="12">
                  <c:v>0.998501373740738</c:v>
                </c:pt>
                <c:pt idx="13">
                  <c:v>0.545333444342686</c:v>
                </c:pt>
                <c:pt idx="14">
                  <c:v>0.517026059445508</c:v>
                </c:pt>
                <c:pt idx="15">
                  <c:v>1.144783948047623</c:v>
                </c:pt>
                <c:pt idx="16">
                  <c:v>0.733494296894513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47672"/>
        <c:axId val="2130311032"/>
      </c:scatterChart>
      <c:valAx>
        <c:axId val="213004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30311032"/>
        <c:crosses val="autoZero"/>
        <c:crossBetween val="midCat"/>
      </c:valAx>
      <c:valAx>
        <c:axId val="2130311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DOC (mmol L-1)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546770195392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30047672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mpd="sng">
              <a:solidFill>
                <a:srgbClr val="000000"/>
              </a:solidFill>
            </a:ln>
          </c:spPr>
          <c:marker>
            <c:symbol val="circle"/>
            <c:size val="9"/>
            <c:spPr>
              <a:ln w="9525" cmpd="sng">
                <a:solidFill>
                  <a:srgbClr val="00000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SB!$J$2:$J$4</c:f>
                <c:numCache>
                  <c:formatCode>General</c:formatCode>
                  <c:ptCount val="3"/>
                  <c:pt idx="0">
                    <c:v>0.271126681285729</c:v>
                  </c:pt>
                  <c:pt idx="1">
                    <c:v>0.0605901660819029</c:v>
                  </c:pt>
                  <c:pt idx="2">
                    <c:v>0.0</c:v>
                  </c:pt>
                </c:numCache>
              </c:numRef>
            </c:plus>
            <c:minus>
              <c:numRef>
                <c:f>SB!$J$2:$J$4</c:f>
                <c:numCache>
                  <c:formatCode>General</c:formatCode>
                  <c:ptCount val="3"/>
                  <c:pt idx="0">
                    <c:v>0.271126681285729</c:v>
                  </c:pt>
                  <c:pt idx="1">
                    <c:v>0.0605901660819029</c:v>
                  </c:pt>
                  <c:pt idx="2">
                    <c:v>0.0</c:v>
                  </c:pt>
                </c:numCache>
              </c:numRef>
            </c:minus>
          </c:errBars>
          <c:xVal>
            <c:numRef>
              <c:f>SB!$G$2:$G$4</c:f>
              <c:numCache>
                <c:formatCode>0.000</c:formatCode>
                <c:ptCount val="3"/>
                <c:pt idx="0">
                  <c:v>1.77128808396225</c:v>
                </c:pt>
                <c:pt idx="1">
                  <c:v>1.23220381317126</c:v>
                </c:pt>
                <c:pt idx="2">
                  <c:v>2.679210723503455</c:v>
                </c:pt>
              </c:numCache>
            </c:numRef>
          </c:xVal>
          <c:yVal>
            <c:numRef>
              <c:f>SB!$I$2:$I$4</c:f>
              <c:numCache>
                <c:formatCode>General</c:formatCode>
                <c:ptCount val="3"/>
                <c:pt idx="0">
                  <c:v>100.0</c:v>
                </c:pt>
                <c:pt idx="1">
                  <c:v>60.0</c:v>
                </c:pt>
                <c:pt idx="2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41608"/>
        <c:axId val="-2137164152"/>
      </c:scatterChart>
      <c:valAx>
        <c:axId val="21290416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 (mmol L-1)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7164152"/>
        <c:crosses val="autoZero"/>
        <c:crossBetween val="midCat"/>
      </c:valAx>
      <c:valAx>
        <c:axId val="-2137164152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2129041608"/>
        <c:crosses val="autoZero"/>
        <c:crossBetween val="midCat"/>
      </c:valAx>
      <c:spPr>
        <a:ln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 cm</c:v>
          </c:tx>
          <c:spPr>
            <a:ln w="47625">
              <a:noFill/>
            </a:ln>
          </c:spPr>
          <c:xVal>
            <c:numRef>
              <c:f>SB!$E$2:$E$9</c:f>
              <c:numCache>
                <c:formatCode>0.000</c:formatCode>
                <c:ptCount val="8"/>
                <c:pt idx="0">
                  <c:v>1.352926484056282</c:v>
                </c:pt>
                <c:pt idx="1">
                  <c:v>1.057364082923986</c:v>
                </c:pt>
                <c:pt idx="2">
                  <c:v>1.100657730413787</c:v>
                </c:pt>
                <c:pt idx="3">
                  <c:v>1.486970277245858</c:v>
                </c:pt>
                <c:pt idx="4">
                  <c:v>1.410373823994672</c:v>
                </c:pt>
                <c:pt idx="5">
                  <c:v>1.238031804179502</c:v>
                </c:pt>
                <c:pt idx="6">
                  <c:v>1.020730996586462</c:v>
                </c:pt>
                <c:pt idx="7">
                  <c:v>1.190575305969528</c:v>
                </c:pt>
              </c:numCache>
            </c:numRef>
          </c:xVal>
          <c:yVal>
            <c:numRef>
              <c:f>SB!$F$2:$F$9</c:f>
              <c:numCache>
                <c:formatCode>General</c:formatCode>
                <c:ptCount val="8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</c:numCache>
            </c:numRef>
          </c:yVal>
          <c:smooth val="0"/>
        </c:ser>
        <c:ser>
          <c:idx val="1"/>
          <c:order val="1"/>
          <c:tx>
            <c:v>15 cm</c:v>
          </c:tx>
          <c:spPr>
            <a:ln w="47625">
              <a:noFill/>
            </a:ln>
          </c:spPr>
          <c:xVal>
            <c:numRef>
              <c:f>SB!$E$10</c:f>
              <c:numCache>
                <c:formatCode>0.000</c:formatCode>
                <c:ptCount val="1"/>
                <c:pt idx="0">
                  <c:v>2.679210723503455</c:v>
                </c:pt>
              </c:numCache>
            </c:numRef>
          </c:xVal>
          <c:yVal>
            <c:numRef>
              <c:f>SB!$F$10</c:f>
              <c:numCache>
                <c:formatCode>General</c:formatCode>
                <c:ptCount val="1"/>
                <c:pt idx="0">
                  <c:v>15.0</c:v>
                </c:pt>
              </c:numCache>
            </c:numRef>
          </c:yVal>
          <c:smooth val="0"/>
        </c:ser>
        <c:ser>
          <c:idx val="2"/>
          <c:order val="2"/>
          <c:tx>
            <c:v>100 cm</c:v>
          </c:tx>
          <c:spPr>
            <a:ln w="47625">
              <a:noFill/>
            </a:ln>
          </c:spPr>
          <c:xVal>
            <c:numRef>
              <c:f>SB!$E$11:$E$27</c:f>
              <c:numCache>
                <c:formatCode>0.000</c:formatCode>
                <c:ptCount val="17"/>
                <c:pt idx="0">
                  <c:v>1.263008908500541</c:v>
                </c:pt>
                <c:pt idx="1">
                  <c:v>0.895096161851636</c:v>
                </c:pt>
                <c:pt idx="2">
                  <c:v>0.816251769211556</c:v>
                </c:pt>
                <c:pt idx="3">
                  <c:v>1.382066439097494</c:v>
                </c:pt>
                <c:pt idx="4">
                  <c:v>0.974107068520523</c:v>
                </c:pt>
                <c:pt idx="5">
                  <c:v>1.365415036216801</c:v>
                </c:pt>
                <c:pt idx="6">
                  <c:v>1.844142869036716</c:v>
                </c:pt>
                <c:pt idx="7">
                  <c:v>0.77836982765798</c:v>
                </c:pt>
                <c:pt idx="8">
                  <c:v>1.634335192739988</c:v>
                </c:pt>
                <c:pt idx="9">
                  <c:v>2.966447423195405</c:v>
                </c:pt>
                <c:pt idx="10">
                  <c:v>1.759220714345184</c:v>
                </c:pt>
                <c:pt idx="11">
                  <c:v>4.842227957705437</c:v>
                </c:pt>
                <c:pt idx="12">
                  <c:v>3.512613437682125</c:v>
                </c:pt>
                <c:pt idx="13">
                  <c:v>1.399550412122221</c:v>
                </c:pt>
                <c:pt idx="14">
                  <c:v>1.294646573973857</c:v>
                </c:pt>
                <c:pt idx="15">
                  <c:v>2.64757305803014</c:v>
                </c:pt>
                <c:pt idx="16">
                  <c:v>0.736824577470652</c:v>
                </c:pt>
              </c:numCache>
            </c:numRef>
          </c:xVal>
          <c:yVal>
            <c:numRef>
              <c:f>SB!$F$11:$F$27</c:f>
              <c:numCache>
                <c:formatCode>General</c:formatCode>
                <c:ptCount val="1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03080"/>
        <c:axId val="-2137100680"/>
      </c:scatterChart>
      <c:valAx>
        <c:axId val="-213740308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 (mmol L-1)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7100680"/>
        <c:crosses val="autoZero"/>
        <c:crossBetween val="midCat"/>
      </c:valAx>
      <c:valAx>
        <c:axId val="-2137100680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7403080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100 cm</c:v>
          </c:tx>
          <c:spPr>
            <a:ln w="47625">
              <a:noFill/>
            </a:ln>
          </c:spPr>
          <c:xVal>
            <c:numRef>
              <c:f>SB!$C$11:$C$27</c:f>
              <c:numCache>
                <c:formatCode>m/d/yy</c:formatCode>
                <c:ptCount val="17"/>
                <c:pt idx="0">
                  <c:v>42830.0</c:v>
                </c:pt>
                <c:pt idx="1">
                  <c:v>42838.0</c:v>
                </c:pt>
                <c:pt idx="2">
                  <c:v>42844.0</c:v>
                </c:pt>
                <c:pt idx="3">
                  <c:v>42874.0</c:v>
                </c:pt>
                <c:pt idx="4">
                  <c:v>42881.0</c:v>
                </c:pt>
                <c:pt idx="5">
                  <c:v>42887.0</c:v>
                </c:pt>
                <c:pt idx="6">
                  <c:v>42895.0</c:v>
                </c:pt>
                <c:pt idx="7">
                  <c:v>42899.0</c:v>
                </c:pt>
                <c:pt idx="8">
                  <c:v>42906.0</c:v>
                </c:pt>
                <c:pt idx="9">
                  <c:v>42919.0</c:v>
                </c:pt>
                <c:pt idx="10">
                  <c:v>42923.0</c:v>
                </c:pt>
                <c:pt idx="11">
                  <c:v>42972.0</c:v>
                </c:pt>
                <c:pt idx="12">
                  <c:v>42983.0</c:v>
                </c:pt>
                <c:pt idx="13">
                  <c:v>43007.0</c:v>
                </c:pt>
                <c:pt idx="14">
                  <c:v>43014.0</c:v>
                </c:pt>
                <c:pt idx="15">
                  <c:v>43028.0</c:v>
                </c:pt>
                <c:pt idx="16">
                  <c:v>43042.0</c:v>
                </c:pt>
              </c:numCache>
            </c:numRef>
          </c:xVal>
          <c:yVal>
            <c:numRef>
              <c:f>SB!$E$11:$E$27</c:f>
              <c:numCache>
                <c:formatCode>0.000</c:formatCode>
                <c:ptCount val="17"/>
                <c:pt idx="0">
                  <c:v>1.263008908500541</c:v>
                </c:pt>
                <c:pt idx="1">
                  <c:v>0.895096161851636</c:v>
                </c:pt>
                <c:pt idx="2">
                  <c:v>0.816251769211556</c:v>
                </c:pt>
                <c:pt idx="3">
                  <c:v>1.382066439097494</c:v>
                </c:pt>
                <c:pt idx="4">
                  <c:v>0.974107068520523</c:v>
                </c:pt>
                <c:pt idx="5">
                  <c:v>1.365415036216801</c:v>
                </c:pt>
                <c:pt idx="6">
                  <c:v>1.844142869036716</c:v>
                </c:pt>
                <c:pt idx="7">
                  <c:v>0.77836982765798</c:v>
                </c:pt>
                <c:pt idx="8">
                  <c:v>1.634335192739988</c:v>
                </c:pt>
                <c:pt idx="9">
                  <c:v>2.966447423195405</c:v>
                </c:pt>
                <c:pt idx="10">
                  <c:v>1.759220714345184</c:v>
                </c:pt>
                <c:pt idx="11">
                  <c:v>4.842227957705437</c:v>
                </c:pt>
                <c:pt idx="12">
                  <c:v>3.512613437682125</c:v>
                </c:pt>
                <c:pt idx="13">
                  <c:v>1.399550412122221</c:v>
                </c:pt>
                <c:pt idx="14">
                  <c:v>1.294646573973857</c:v>
                </c:pt>
                <c:pt idx="15">
                  <c:v>2.64757305803014</c:v>
                </c:pt>
                <c:pt idx="16">
                  <c:v>0.736824577470652</c:v>
                </c:pt>
              </c:numCache>
            </c:numRef>
          </c:yVal>
          <c:smooth val="0"/>
        </c:ser>
        <c:ser>
          <c:idx val="2"/>
          <c:order val="1"/>
          <c:tx>
            <c:v>60 cm</c:v>
          </c:tx>
          <c:spPr>
            <a:ln w="47625">
              <a:noFill/>
            </a:ln>
          </c:spPr>
          <c:xVal>
            <c:numRef>
              <c:f>SB!$C$2:$C$9</c:f>
              <c:numCache>
                <c:formatCode>m/d/yy</c:formatCode>
                <c:ptCount val="8"/>
                <c:pt idx="0">
                  <c:v>42830.0</c:v>
                </c:pt>
                <c:pt idx="1">
                  <c:v>42844.0</c:v>
                </c:pt>
                <c:pt idx="2">
                  <c:v>42881.0</c:v>
                </c:pt>
                <c:pt idx="3">
                  <c:v>42887.0</c:v>
                </c:pt>
                <c:pt idx="4">
                  <c:v>42895.0</c:v>
                </c:pt>
                <c:pt idx="5">
                  <c:v>42899.0</c:v>
                </c:pt>
                <c:pt idx="6">
                  <c:v>42906.0</c:v>
                </c:pt>
                <c:pt idx="7">
                  <c:v>42923.0</c:v>
                </c:pt>
              </c:numCache>
            </c:numRef>
          </c:xVal>
          <c:yVal>
            <c:numRef>
              <c:f>SB!$E$2:$E$9</c:f>
              <c:numCache>
                <c:formatCode>0.000</c:formatCode>
                <c:ptCount val="8"/>
                <c:pt idx="0">
                  <c:v>1.352926484056282</c:v>
                </c:pt>
                <c:pt idx="1">
                  <c:v>1.057364082923986</c:v>
                </c:pt>
                <c:pt idx="2">
                  <c:v>1.100657730413787</c:v>
                </c:pt>
                <c:pt idx="3">
                  <c:v>1.486970277245858</c:v>
                </c:pt>
                <c:pt idx="4">
                  <c:v>1.410373823994672</c:v>
                </c:pt>
                <c:pt idx="5">
                  <c:v>1.238031804179502</c:v>
                </c:pt>
                <c:pt idx="6">
                  <c:v>1.020730996586462</c:v>
                </c:pt>
                <c:pt idx="7">
                  <c:v>1.190575305969528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30360"/>
        <c:axId val="-2145575816"/>
      </c:scatterChart>
      <c:valAx>
        <c:axId val="-213763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45575816"/>
        <c:crosses val="autoZero"/>
        <c:crossBetween val="midCat"/>
      </c:valAx>
      <c:valAx>
        <c:axId val="-2145575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DOC (mmol L-1)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7630360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mpd="sng">
              <a:solidFill>
                <a:srgbClr val="000000"/>
              </a:solidFill>
            </a:ln>
          </c:spPr>
          <c:marker>
            <c:symbol val="circle"/>
            <c:size val="9"/>
            <c:spPr>
              <a:ln w="9525" cmpd="sng">
                <a:solidFill>
                  <a:srgbClr val="00000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BDP!$K$3:$K$7</c:f>
                <c:numCache>
                  <c:formatCode>General</c:formatCode>
                  <c:ptCount val="5"/>
                  <c:pt idx="0">
                    <c:v>0.229356091714522</c:v>
                  </c:pt>
                  <c:pt idx="1">
                    <c:v>0.151071422286761</c:v>
                  </c:pt>
                  <c:pt idx="2">
                    <c:v>0.117240993059137</c:v>
                  </c:pt>
                  <c:pt idx="3">
                    <c:v>0.0689401260605542</c:v>
                  </c:pt>
                  <c:pt idx="4">
                    <c:v>0.128559052854744</c:v>
                  </c:pt>
                </c:numCache>
              </c:numRef>
            </c:plus>
            <c:minus>
              <c:numRef>
                <c:f>BDP!$K$3:$K$7</c:f>
                <c:numCache>
                  <c:formatCode>General</c:formatCode>
                  <c:ptCount val="5"/>
                  <c:pt idx="0">
                    <c:v>0.229356091714522</c:v>
                  </c:pt>
                  <c:pt idx="1">
                    <c:v>0.151071422286761</c:v>
                  </c:pt>
                  <c:pt idx="2">
                    <c:v>0.117240993059137</c:v>
                  </c:pt>
                  <c:pt idx="3">
                    <c:v>0.0689401260605542</c:v>
                  </c:pt>
                  <c:pt idx="4">
                    <c:v>0.128559052854744</c:v>
                  </c:pt>
                </c:numCache>
              </c:numRef>
            </c:minus>
          </c:errBars>
          <c:xVal>
            <c:numRef>
              <c:f>BDP!$H$3:$H$7</c:f>
              <c:numCache>
                <c:formatCode>0.000</c:formatCode>
                <c:ptCount val="5"/>
                <c:pt idx="0">
                  <c:v>1.521333514453856</c:v>
                </c:pt>
                <c:pt idx="1">
                  <c:v>1.638844217362155</c:v>
                </c:pt>
                <c:pt idx="2">
                  <c:v>1.360272691209529</c:v>
                </c:pt>
                <c:pt idx="3">
                  <c:v>1.300890850054117</c:v>
                </c:pt>
                <c:pt idx="4">
                  <c:v>0.961160602780784</c:v>
                </c:pt>
              </c:numCache>
            </c:numRef>
          </c:xVal>
          <c:yVal>
            <c:numRef>
              <c:f>BDP!$J$3:$J$7</c:f>
              <c:numCache>
                <c:formatCode>General</c:formatCode>
                <c:ptCount val="5"/>
                <c:pt idx="0">
                  <c:v>100.0</c:v>
                </c:pt>
                <c:pt idx="1">
                  <c:v>60.0</c:v>
                </c:pt>
                <c:pt idx="2">
                  <c:v>30.0</c:v>
                </c:pt>
                <c:pt idx="3">
                  <c:v>15.0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39080"/>
        <c:axId val="-2137533352"/>
      </c:scatterChart>
      <c:valAx>
        <c:axId val="-213753908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 (mmol L-1)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7533352"/>
        <c:crosses val="autoZero"/>
        <c:crossBetween val="midCat"/>
      </c:valAx>
      <c:valAx>
        <c:axId val="-2137533352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7539080"/>
        <c:crosses val="autoZero"/>
        <c:crossBetween val="midCat"/>
      </c:valAx>
      <c:spPr>
        <a:ln>
          <a:solidFill>
            <a:srgbClr val="000000"/>
          </a:solidFill>
        </a:ln>
      </c:spPr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cm</c:v>
          </c:tx>
          <c:spPr>
            <a:ln w="47625">
              <a:noFill/>
            </a:ln>
          </c:spPr>
          <c:xVal>
            <c:numRef>
              <c:f>BDP!$E$2:$E$19</c:f>
              <c:numCache>
                <c:formatCode>0.000</c:formatCode>
                <c:ptCount val="18"/>
                <c:pt idx="0">
                  <c:v>0.27691282990592</c:v>
                </c:pt>
                <c:pt idx="1">
                  <c:v>0.198234951294647</c:v>
                </c:pt>
                <c:pt idx="2">
                  <c:v>0.531679293980518</c:v>
                </c:pt>
                <c:pt idx="3">
                  <c:v>0.692282074764799</c:v>
                </c:pt>
                <c:pt idx="4">
                  <c:v>0.393139622013155</c:v>
                </c:pt>
                <c:pt idx="5">
                  <c:v>0.544833902256265</c:v>
                </c:pt>
                <c:pt idx="6">
                  <c:v>0.846890350512031</c:v>
                </c:pt>
                <c:pt idx="7">
                  <c:v>1.037382399467155</c:v>
                </c:pt>
                <c:pt idx="8">
                  <c:v>1.347931063192074</c:v>
                </c:pt>
                <c:pt idx="9">
                  <c:v>0.998251602697527</c:v>
                </c:pt>
                <c:pt idx="10">
                  <c:v>1.238864374323537</c:v>
                </c:pt>
                <c:pt idx="11">
                  <c:v>0.840895845474981</c:v>
                </c:pt>
                <c:pt idx="12">
                  <c:v>0.540754308550495</c:v>
                </c:pt>
                <c:pt idx="13">
                  <c:v>1.923237032720007</c:v>
                </c:pt>
                <c:pt idx="14">
                  <c:v>1.616018649571226</c:v>
                </c:pt>
                <c:pt idx="15">
                  <c:v>0.979102489384731</c:v>
                </c:pt>
                <c:pt idx="16">
                  <c:v>2.15718924319374</c:v>
                </c:pt>
                <c:pt idx="17">
                  <c:v>1.137290816751311</c:v>
                </c:pt>
              </c:numCache>
            </c:numRef>
          </c:xVal>
          <c:yVal>
            <c:numRef>
              <c:f>BDP!$F$2:$F$19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15 cm</c:v>
          </c:tx>
          <c:spPr>
            <a:ln w="47625">
              <a:noFill/>
            </a:ln>
          </c:spPr>
          <c:xVal>
            <c:numRef>
              <c:f>BDP!$E$75:$E$90</c:f>
              <c:numCache>
                <c:formatCode>0.000</c:formatCode>
                <c:ptCount val="16"/>
                <c:pt idx="0">
                  <c:v>1.450337190908334</c:v>
                </c:pt>
                <c:pt idx="1">
                  <c:v>1.686787111814171</c:v>
                </c:pt>
                <c:pt idx="2">
                  <c:v>1.439513779035884</c:v>
                </c:pt>
                <c:pt idx="3">
                  <c:v>1.064024644076264</c:v>
                </c:pt>
                <c:pt idx="4">
                  <c:v>0.927483140454583</c:v>
                </c:pt>
                <c:pt idx="5">
                  <c:v>1.24302722504371</c:v>
                </c:pt>
                <c:pt idx="6">
                  <c:v>1.249687786195987</c:v>
                </c:pt>
                <c:pt idx="7">
                  <c:v>1.172258762800766</c:v>
                </c:pt>
                <c:pt idx="8">
                  <c:v>1.258013487636333</c:v>
                </c:pt>
                <c:pt idx="9">
                  <c:v>1.037382399467155</c:v>
                </c:pt>
                <c:pt idx="10">
                  <c:v>1.294646573973857</c:v>
                </c:pt>
                <c:pt idx="11">
                  <c:v>0.95745566563983</c:v>
                </c:pt>
                <c:pt idx="12">
                  <c:v>2.016484888851886</c:v>
                </c:pt>
                <c:pt idx="13">
                  <c:v>1.33460994088752</c:v>
                </c:pt>
                <c:pt idx="14">
                  <c:v>1.456165181916576</c:v>
                </c:pt>
                <c:pt idx="15">
                  <c:v>1.226375822163017</c:v>
                </c:pt>
              </c:numCache>
            </c:numRef>
          </c:xVal>
          <c:yVal>
            <c:numRef>
              <c:f>BDP!$F$75:$F$90</c:f>
              <c:numCache>
                <c:formatCode>General</c:formatCode>
                <c:ptCount val="16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</c:numCache>
            </c:numRef>
          </c:yVal>
          <c:smooth val="0"/>
        </c:ser>
        <c:ser>
          <c:idx val="2"/>
          <c:order val="2"/>
          <c:tx>
            <c:v>30 cm</c:v>
          </c:tx>
          <c:spPr>
            <a:ln w="47625">
              <a:noFill/>
            </a:ln>
          </c:spPr>
          <c:xVal>
            <c:numRef>
              <c:f>BDP!$E$58:$E$74</c:f>
              <c:numCache>
                <c:formatCode>0.000</c:formatCode>
                <c:ptCount val="17"/>
                <c:pt idx="0">
                  <c:v>1.248855216051952</c:v>
                </c:pt>
                <c:pt idx="1">
                  <c:v>1.616018649571226</c:v>
                </c:pt>
                <c:pt idx="2">
                  <c:v>1.389559570393806</c:v>
                </c:pt>
                <c:pt idx="3">
                  <c:v>0.849304803929731</c:v>
                </c:pt>
                <c:pt idx="4">
                  <c:v>0.747564732328699</c:v>
                </c:pt>
                <c:pt idx="5">
                  <c:v>0.99159104154525</c:v>
                </c:pt>
                <c:pt idx="6">
                  <c:v>1.395387561402048</c:v>
                </c:pt>
                <c:pt idx="7">
                  <c:v>1.175589043376904</c:v>
                </c:pt>
                <c:pt idx="8">
                  <c:v>1.158105070352177</c:v>
                </c:pt>
                <c:pt idx="9">
                  <c:v>1.262176338356507</c:v>
                </c:pt>
                <c:pt idx="10">
                  <c:v>1.039047539755225</c:v>
                </c:pt>
                <c:pt idx="11">
                  <c:v>2.217134293564232</c:v>
                </c:pt>
                <c:pt idx="12">
                  <c:v>1.90408791940721</c:v>
                </c:pt>
                <c:pt idx="13">
                  <c:v>0.701856631421197</c:v>
                </c:pt>
                <c:pt idx="14">
                  <c:v>1.235534093747398</c:v>
                </c:pt>
                <c:pt idx="15">
                  <c:v>1.83581716759637</c:v>
                </c:pt>
                <c:pt idx="16">
                  <c:v>2.357006077762052</c:v>
                </c:pt>
              </c:numCache>
            </c:numRef>
          </c:xVal>
          <c:yVal>
            <c:numRef>
              <c:f>BDP!$F$58:$F$74</c:f>
              <c:numCache>
                <c:formatCode>General</c:formatCode>
                <c:ptCount val="17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</c:numCache>
            </c:numRef>
          </c:yVal>
          <c:smooth val="0"/>
        </c:ser>
        <c:ser>
          <c:idx val="3"/>
          <c:order val="3"/>
          <c:tx>
            <c:v>60 cm</c:v>
          </c:tx>
          <c:spPr>
            <a:ln w="47625">
              <a:noFill/>
            </a:ln>
          </c:spPr>
          <c:xVal>
            <c:numRef>
              <c:f>BDP!$E$39:$E$57</c:f>
              <c:numCache>
                <c:formatCode>0.000</c:formatCode>
                <c:ptCount val="19"/>
                <c:pt idx="0">
                  <c:v>1.853301140621097</c:v>
                </c:pt>
                <c:pt idx="1">
                  <c:v>1.899925068687037</c:v>
                </c:pt>
                <c:pt idx="2">
                  <c:v>2.089751061526933</c:v>
                </c:pt>
                <c:pt idx="3">
                  <c:v>1.470318874365165</c:v>
                </c:pt>
                <c:pt idx="4">
                  <c:v>0.823162101407044</c:v>
                </c:pt>
                <c:pt idx="5">
                  <c:v>1.011572725002082</c:v>
                </c:pt>
                <c:pt idx="6">
                  <c:v>1.293814003829823</c:v>
                </c:pt>
                <c:pt idx="7">
                  <c:v>1.032386978602947</c:v>
                </c:pt>
                <c:pt idx="8">
                  <c:v>2.483556739655316</c:v>
                </c:pt>
                <c:pt idx="9">
                  <c:v>1.479477145949546</c:v>
                </c:pt>
                <c:pt idx="10">
                  <c:v>1.188077595537424</c:v>
                </c:pt>
                <c:pt idx="11">
                  <c:v>1.63100491216385</c:v>
                </c:pt>
                <c:pt idx="12">
                  <c:v>0.412288735325951</c:v>
                </c:pt>
                <c:pt idx="13">
                  <c:v>3.033053034718175</c:v>
                </c:pt>
                <c:pt idx="14">
                  <c:v>2.803263674964616</c:v>
                </c:pt>
                <c:pt idx="15">
                  <c:v>1.377071018233286</c:v>
                </c:pt>
                <c:pt idx="16">
                  <c:v>1.585213554241945</c:v>
                </c:pt>
                <c:pt idx="17">
                  <c:v>1.738406460744318</c:v>
                </c:pt>
                <c:pt idx="18">
                  <c:v>1.932395304304388</c:v>
                </c:pt>
              </c:numCache>
            </c:numRef>
          </c:xVal>
          <c:yVal>
            <c:numRef>
              <c:f>BDP!$F$39:$F$57</c:f>
              <c:numCache>
                <c:formatCode>General</c:formatCode>
                <c:ptCount val="19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</c:numCache>
            </c:numRef>
          </c:yVal>
          <c:smooth val="0"/>
        </c:ser>
        <c:ser>
          <c:idx val="4"/>
          <c:order val="4"/>
          <c:tx>
            <c:v>100 cm</c:v>
          </c:tx>
          <c:spPr>
            <a:ln w="47625">
              <a:noFill/>
            </a:ln>
          </c:spPr>
          <c:xVal>
            <c:numRef>
              <c:f>BDP!$E$20:$E$38</c:f>
              <c:numCache>
                <c:formatCode>0.000</c:formatCode>
                <c:ptCount val="19"/>
                <c:pt idx="0">
                  <c:v>1.839147448172509</c:v>
                </c:pt>
                <c:pt idx="1">
                  <c:v>1.591874115394222</c:v>
                </c:pt>
                <c:pt idx="2">
                  <c:v>1.382899009241528</c:v>
                </c:pt>
                <c:pt idx="3">
                  <c:v>1.876613104654067</c:v>
                </c:pt>
                <c:pt idx="4">
                  <c:v>1.224710681874948</c:v>
                </c:pt>
                <c:pt idx="5">
                  <c:v>0.381067354924652</c:v>
                </c:pt>
                <c:pt idx="6">
                  <c:v>2.18050120722671</c:v>
                </c:pt>
                <c:pt idx="7">
                  <c:v>0.466405794688202</c:v>
                </c:pt>
                <c:pt idx="8">
                  <c:v>2.188826908667055</c:v>
                </c:pt>
                <c:pt idx="9">
                  <c:v>0.825992839896761</c:v>
                </c:pt>
                <c:pt idx="10">
                  <c:v>1.908250770127383</c:v>
                </c:pt>
                <c:pt idx="11">
                  <c:v>2.32620098243277</c:v>
                </c:pt>
                <c:pt idx="12">
                  <c:v>0.352343684955457</c:v>
                </c:pt>
                <c:pt idx="13">
                  <c:v>0.87669636166847</c:v>
                </c:pt>
                <c:pt idx="14">
                  <c:v>4.232786612272084</c:v>
                </c:pt>
                <c:pt idx="15">
                  <c:v>1.170593622512697</c:v>
                </c:pt>
                <c:pt idx="16">
                  <c:v>0.5120306385813</c:v>
                </c:pt>
                <c:pt idx="17">
                  <c:v>2.938140038298227</c:v>
                </c:pt>
                <c:pt idx="18">
                  <c:v>0.630255599034219</c:v>
                </c:pt>
              </c:numCache>
            </c:numRef>
          </c:xVal>
          <c:yVal>
            <c:numRef>
              <c:f>BDP!$F$20:$F$38</c:f>
              <c:numCache>
                <c:formatCode>General</c:formatCode>
                <c:ptCount val="1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79048"/>
        <c:axId val="-2137751368"/>
      </c:scatterChart>
      <c:valAx>
        <c:axId val="-213777904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DOC (mmol L-1)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7751368"/>
        <c:crosses val="autoZero"/>
        <c:crossBetween val="midCat"/>
      </c:valAx>
      <c:valAx>
        <c:axId val="-2137751368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3777904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8</xdr:row>
      <xdr:rowOff>19050</xdr:rowOff>
    </xdr:from>
    <xdr:to>
      <xdr:col>10</xdr:col>
      <xdr:colOff>5080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8</xdr:row>
      <xdr:rowOff>6350</xdr:rowOff>
    </xdr:from>
    <xdr:to>
      <xdr:col>18</xdr:col>
      <xdr:colOff>596900</xdr:colOff>
      <xdr:row>23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368300</xdr:colOff>
      <xdr:row>24</xdr:row>
      <xdr:rowOff>120650</xdr:rowOff>
    </xdr:from>
    <xdr:to>
      <xdr:col>12</xdr:col>
      <xdr:colOff>812800</xdr:colOff>
      <xdr:row>40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19</xdr:col>
      <xdr:colOff>444500</xdr:colOff>
      <xdr:row>41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6</xdr:row>
      <xdr:rowOff>44450</xdr:rowOff>
    </xdr:from>
    <xdr:to>
      <xdr:col>9</xdr:col>
      <xdr:colOff>589280</xdr:colOff>
      <xdr:row>21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</xdr:colOff>
      <xdr:row>6</xdr:row>
      <xdr:rowOff>44450</xdr:rowOff>
    </xdr:from>
    <xdr:to>
      <xdr:col>17</xdr:col>
      <xdr:colOff>508000</xdr:colOff>
      <xdr:row>21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22</xdr:row>
      <xdr:rowOff>57150</xdr:rowOff>
    </xdr:from>
    <xdr:to>
      <xdr:col>11</xdr:col>
      <xdr:colOff>635000</xdr:colOff>
      <xdr:row>37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8</xdr:row>
      <xdr:rowOff>6350</xdr:rowOff>
    </xdr:from>
    <xdr:to>
      <xdr:col>11</xdr:col>
      <xdr:colOff>284480</xdr:colOff>
      <xdr:row>23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24</xdr:row>
      <xdr:rowOff>107950</xdr:rowOff>
    </xdr:from>
    <xdr:to>
      <xdr:col>13</xdr:col>
      <xdr:colOff>596900</xdr:colOff>
      <xdr:row>40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139700</xdr:colOff>
      <xdr:row>42</xdr:row>
      <xdr:rowOff>19050</xdr:rowOff>
    </xdr:from>
    <xdr:to>
      <xdr:col>14</xdr:col>
      <xdr:colOff>0</xdr:colOff>
      <xdr:row>57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21</xdr:col>
      <xdr:colOff>533400</xdr:colOff>
      <xdr:row>57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406400</xdr:colOff>
      <xdr:row>23</xdr:row>
      <xdr:rowOff>152400</xdr:rowOff>
    </xdr:from>
    <xdr:to>
      <xdr:col>21</xdr:col>
      <xdr:colOff>266700</xdr:colOff>
      <xdr:row>39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9</xdr:row>
      <xdr:rowOff>107950</xdr:rowOff>
    </xdr:from>
    <xdr:to>
      <xdr:col>5</xdr:col>
      <xdr:colOff>800100</xdr:colOff>
      <xdr:row>25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workbookViewId="0">
      <selection activeCell="L15" sqref="L15"/>
    </sheetView>
  </sheetViews>
  <sheetFormatPr baseColWidth="10" defaultRowHeight="14" x14ac:dyDescent="0"/>
  <sheetData>
    <row r="1" spans="1:13" s="12" customFormat="1">
      <c r="A1" s="9" t="s">
        <v>14</v>
      </c>
      <c r="B1" s="9" t="s">
        <v>15</v>
      </c>
      <c r="C1" s="10" t="s">
        <v>0</v>
      </c>
      <c r="D1" s="11" t="s">
        <v>17</v>
      </c>
      <c r="E1" s="12" t="s">
        <v>21</v>
      </c>
      <c r="F1" s="9" t="s">
        <v>16</v>
      </c>
      <c r="H1" s="12" t="s">
        <v>25</v>
      </c>
      <c r="I1" s="12" t="s">
        <v>23</v>
      </c>
      <c r="J1" s="12" t="s">
        <v>24</v>
      </c>
      <c r="K1" s="12" t="s">
        <v>33</v>
      </c>
    </row>
    <row r="2" spans="1:13">
      <c r="A2" s="13" t="s">
        <v>3</v>
      </c>
      <c r="B2" s="13" t="s">
        <v>19</v>
      </c>
      <c r="C2" s="14">
        <v>42826</v>
      </c>
      <c r="D2" s="34">
        <v>2.9409999999999998</v>
      </c>
      <c r="E2" s="46">
        <f>D2/12.011</f>
        <v>0.24485887936058612</v>
      </c>
      <c r="F2" s="13">
        <v>0</v>
      </c>
    </row>
    <row r="3" spans="1:13">
      <c r="A3" s="13" t="s">
        <v>3</v>
      </c>
      <c r="B3" s="13" t="s">
        <v>19</v>
      </c>
      <c r="C3" s="14">
        <v>42830</v>
      </c>
      <c r="D3" s="34">
        <v>2.391</v>
      </c>
      <c r="E3" s="45">
        <f t="shared" ref="E3:E66" si="0">D3/12.011</f>
        <v>0.19906752143868123</v>
      </c>
      <c r="F3" s="13">
        <v>0</v>
      </c>
      <c r="H3" s="37">
        <f>AVERAGE(E20:E37)</f>
        <v>2.6790257079158923</v>
      </c>
      <c r="I3" s="37">
        <f>STDEV(E20:E37)</f>
        <v>0.57798695714816639</v>
      </c>
      <c r="J3">
        <v>100</v>
      </c>
      <c r="K3" s="57">
        <f>I3/SQRT(COUNT(E20:E37))</f>
        <v>0.13623283227894897</v>
      </c>
      <c r="L3" t="s">
        <v>29</v>
      </c>
      <c r="M3" s="57">
        <f>AVERAGE(H3:H6)</f>
        <v>2.1502287119160379</v>
      </c>
    </row>
    <row r="4" spans="1:13">
      <c r="A4" s="13" t="s">
        <v>3</v>
      </c>
      <c r="B4" s="13" t="s">
        <v>19</v>
      </c>
      <c r="C4" s="14">
        <v>42838</v>
      </c>
      <c r="D4" s="34">
        <v>4.5179999999999998</v>
      </c>
      <c r="E4" s="46">
        <f t="shared" si="0"/>
        <v>0.37615519107484807</v>
      </c>
      <c r="F4" s="13">
        <v>0</v>
      </c>
      <c r="H4" s="37">
        <f>AVERAGE(E38:E55)</f>
        <v>2.8223202804836314</v>
      </c>
      <c r="I4" s="37">
        <f>STDEV(E38:E55)</f>
        <v>1.2170250161141118</v>
      </c>
      <c r="J4">
        <v>60</v>
      </c>
      <c r="K4" s="57">
        <f>I4/SQRT(COUNT(E38:E55))</f>
        <v>0.28685554725598528</v>
      </c>
      <c r="L4" t="s">
        <v>30</v>
      </c>
      <c r="M4" s="57">
        <f>STDEV(E20:E90)</f>
        <v>1.0405594040736397</v>
      </c>
    </row>
    <row r="5" spans="1:13">
      <c r="A5" s="13" t="s">
        <v>3</v>
      </c>
      <c r="B5" s="13" t="s">
        <v>19</v>
      </c>
      <c r="C5" s="14">
        <v>42844</v>
      </c>
      <c r="D5" s="34">
        <v>3.8540000000000001</v>
      </c>
      <c r="E5" s="46">
        <f t="shared" si="0"/>
        <v>0.3208725335109483</v>
      </c>
      <c r="F5" s="13">
        <v>0</v>
      </c>
      <c r="H5" s="37">
        <f>AVERAGE(E56:E73)</f>
        <v>2.0371603807620788</v>
      </c>
      <c r="I5" s="37">
        <f>STDEV(E56:E73)</f>
        <v>0.65282014652605702</v>
      </c>
      <c r="J5">
        <v>30</v>
      </c>
      <c r="K5" s="57">
        <f>I5/SQRT(COUNT(E56:R73))</f>
        <v>0.10880335775434284</v>
      </c>
      <c r="L5" t="s">
        <v>34</v>
      </c>
      <c r="M5" s="57">
        <f>M4/SQRT(COUNT(E20:E90))</f>
        <v>0.12349168150157219</v>
      </c>
    </row>
    <row r="6" spans="1:13">
      <c r="A6" s="13" t="s">
        <v>3</v>
      </c>
      <c r="B6" s="13" t="s">
        <v>19</v>
      </c>
      <c r="C6" s="14">
        <v>42851</v>
      </c>
      <c r="D6" s="34">
        <v>14.2</v>
      </c>
      <c r="E6" s="46">
        <f t="shared" si="0"/>
        <v>1.1822496045291817</v>
      </c>
      <c r="F6" s="13">
        <v>0</v>
      </c>
      <c r="H6" s="37">
        <f>AVERAGE(E74:E90)</f>
        <v>1.0624084785025492</v>
      </c>
      <c r="I6" s="37">
        <f>STDEV(E74:E90)</f>
        <v>0.51206316959916098</v>
      </c>
      <c r="J6">
        <v>15</v>
      </c>
      <c r="K6" s="57">
        <f>I6/SQRT(COUNT(E74:E90))</f>
        <v>0.12419356089681828</v>
      </c>
    </row>
    <row r="7" spans="1:13">
      <c r="A7" s="13" t="s">
        <v>3</v>
      </c>
      <c r="B7" s="13" t="s">
        <v>19</v>
      </c>
      <c r="C7" s="14">
        <v>42874</v>
      </c>
      <c r="D7" s="34">
        <v>3.3330000000000002</v>
      </c>
      <c r="E7" s="46">
        <f t="shared" si="0"/>
        <v>0.27749562900674385</v>
      </c>
      <c r="F7" s="13">
        <v>0</v>
      </c>
      <c r="H7" s="37">
        <f>AVERAGE(E2:E19)</f>
        <v>0.80942469403047235</v>
      </c>
      <c r="I7" s="37">
        <f>STDEV(E2:E19)</f>
        <v>0.46131810974049242</v>
      </c>
      <c r="J7">
        <v>0</v>
      </c>
      <c r="K7" s="57">
        <f>I7/SQRT(COUNT(E2:E19))</f>
        <v>0.10873372122722071</v>
      </c>
    </row>
    <row r="8" spans="1:13">
      <c r="A8" s="13" t="s">
        <v>3</v>
      </c>
      <c r="B8" s="13" t="s">
        <v>19</v>
      </c>
      <c r="C8" s="14">
        <v>42887</v>
      </c>
      <c r="D8" s="34">
        <v>6.6779999999999999</v>
      </c>
      <c r="E8" s="46">
        <f t="shared" si="0"/>
        <v>0.55599034218632926</v>
      </c>
      <c r="F8" s="13">
        <v>0</v>
      </c>
    </row>
    <row r="9" spans="1:13">
      <c r="A9" s="13" t="s">
        <v>3</v>
      </c>
      <c r="B9" s="13" t="s">
        <v>19</v>
      </c>
      <c r="C9" s="14">
        <v>42895</v>
      </c>
      <c r="D9" s="34">
        <v>10.57</v>
      </c>
      <c r="E9" s="46">
        <f t="shared" si="0"/>
        <v>0.88002664224460914</v>
      </c>
      <c r="F9" s="13">
        <v>0</v>
      </c>
    </row>
    <row r="10" spans="1:13">
      <c r="A10" s="13" t="s">
        <v>3</v>
      </c>
      <c r="B10" s="13" t="s">
        <v>19</v>
      </c>
      <c r="C10" s="14">
        <v>42899</v>
      </c>
      <c r="D10" s="34">
        <v>10.99</v>
      </c>
      <c r="E10" s="46">
        <f t="shared" si="0"/>
        <v>0.91499458829406388</v>
      </c>
      <c r="F10" s="13">
        <v>0</v>
      </c>
    </row>
    <row r="11" spans="1:13">
      <c r="A11" s="13" t="s">
        <v>3</v>
      </c>
      <c r="B11" s="13" t="s">
        <v>19</v>
      </c>
      <c r="C11" s="14">
        <v>42906</v>
      </c>
      <c r="D11" s="34">
        <v>8.68</v>
      </c>
      <c r="E11" s="46">
        <f t="shared" si="0"/>
        <v>0.72267088502206311</v>
      </c>
      <c r="F11" s="13">
        <v>0</v>
      </c>
    </row>
    <row r="12" spans="1:13">
      <c r="A12" s="13" t="s">
        <v>3</v>
      </c>
      <c r="B12" s="13" t="s">
        <v>19</v>
      </c>
      <c r="C12" s="14">
        <v>42919</v>
      </c>
      <c r="D12" s="34">
        <v>12.24</v>
      </c>
      <c r="E12" s="46">
        <f t="shared" si="0"/>
        <v>1.0190658562983932</v>
      </c>
      <c r="F12" s="13">
        <v>0</v>
      </c>
    </row>
    <row r="13" spans="1:13">
      <c r="A13" s="13" t="s">
        <v>3</v>
      </c>
      <c r="B13" s="13" t="s">
        <v>19</v>
      </c>
      <c r="C13" s="14">
        <v>42923</v>
      </c>
      <c r="D13" s="34">
        <v>13.16</v>
      </c>
      <c r="E13" s="46">
        <f t="shared" si="0"/>
        <v>1.0956623095495797</v>
      </c>
      <c r="F13" s="13">
        <v>0</v>
      </c>
    </row>
    <row r="14" spans="1:13">
      <c r="A14" s="13" t="s">
        <v>3</v>
      </c>
      <c r="B14" s="13" t="s">
        <v>19</v>
      </c>
      <c r="C14" s="14">
        <v>42972</v>
      </c>
      <c r="D14" s="34">
        <v>4.9779999999999998</v>
      </c>
      <c r="E14" s="46">
        <f t="shared" si="0"/>
        <v>0.41445341770044125</v>
      </c>
      <c r="F14" s="13">
        <v>0</v>
      </c>
    </row>
    <row r="15" spans="1:13">
      <c r="A15" s="13" t="s">
        <v>3</v>
      </c>
      <c r="B15" s="13" t="s">
        <v>19</v>
      </c>
      <c r="C15" s="14">
        <v>42983</v>
      </c>
      <c r="D15" s="34">
        <v>12.343</v>
      </c>
      <c r="E15" s="46">
        <f t="shared" si="0"/>
        <v>1.0276413287819499</v>
      </c>
      <c r="F15" s="13">
        <v>0</v>
      </c>
    </row>
    <row r="16" spans="1:13">
      <c r="A16" s="13" t="s">
        <v>3</v>
      </c>
      <c r="B16" s="13" t="s">
        <v>19</v>
      </c>
      <c r="C16" s="15">
        <v>43007</v>
      </c>
      <c r="D16" s="34">
        <v>17.52</v>
      </c>
      <c r="E16" s="46">
        <f t="shared" si="0"/>
        <v>1.4586628923486804</v>
      </c>
      <c r="F16" s="13">
        <v>0</v>
      </c>
    </row>
    <row r="17" spans="1:20">
      <c r="A17" s="13" t="s">
        <v>3</v>
      </c>
      <c r="B17" s="13" t="s">
        <v>19</v>
      </c>
      <c r="C17" s="15">
        <v>43014</v>
      </c>
      <c r="D17" s="34">
        <v>18.510000000000002</v>
      </c>
      <c r="E17" s="46">
        <f t="shared" si="0"/>
        <v>1.5410873366081095</v>
      </c>
      <c r="F17" s="13">
        <v>0</v>
      </c>
    </row>
    <row r="18" spans="1:20">
      <c r="A18" s="13" t="s">
        <v>3</v>
      </c>
      <c r="B18" s="13" t="s">
        <v>19</v>
      </c>
      <c r="C18" s="15">
        <v>43028</v>
      </c>
      <c r="D18" s="34">
        <v>19.71</v>
      </c>
      <c r="E18" s="45">
        <f t="shared" si="0"/>
        <v>1.6409957538922657</v>
      </c>
      <c r="F18" s="13">
        <v>0</v>
      </c>
    </row>
    <row r="19" spans="1:20">
      <c r="A19" s="13" t="s">
        <v>3</v>
      </c>
      <c r="B19" s="13" t="s">
        <v>19</v>
      </c>
      <c r="C19" s="15">
        <v>43042</v>
      </c>
      <c r="D19" s="34">
        <v>8.3800000000000008</v>
      </c>
      <c r="E19" s="46">
        <f t="shared" si="0"/>
        <v>0.69769378070102417</v>
      </c>
      <c r="F19" s="13">
        <v>0</v>
      </c>
    </row>
    <row r="20" spans="1:20">
      <c r="A20" s="16" t="s">
        <v>6</v>
      </c>
      <c r="B20" s="16" t="s">
        <v>19</v>
      </c>
      <c r="C20" s="17">
        <v>42826</v>
      </c>
      <c r="D20" s="18">
        <v>22.53</v>
      </c>
      <c r="E20" s="48">
        <f t="shared" si="0"/>
        <v>1.8757805345100327</v>
      </c>
      <c r="F20" s="16">
        <v>100</v>
      </c>
    </row>
    <row r="21" spans="1:20">
      <c r="A21" s="16" t="s">
        <v>6</v>
      </c>
      <c r="B21" s="16" t="s">
        <v>19</v>
      </c>
      <c r="C21" s="17">
        <v>42830</v>
      </c>
      <c r="D21" s="18">
        <v>34.549999999999997</v>
      </c>
      <c r="E21" s="44">
        <f t="shared" si="0"/>
        <v>2.8765298476396635</v>
      </c>
      <c r="F21" s="16">
        <v>100</v>
      </c>
    </row>
    <row r="22" spans="1:20">
      <c r="A22" s="16" t="s">
        <v>6</v>
      </c>
      <c r="B22" s="16" t="s">
        <v>19</v>
      </c>
      <c r="C22" s="17">
        <v>42838</v>
      </c>
      <c r="D22" s="18">
        <v>36.86</v>
      </c>
      <c r="E22" s="44">
        <f t="shared" si="0"/>
        <v>3.0688535509116646</v>
      </c>
      <c r="F22" s="16">
        <v>100</v>
      </c>
    </row>
    <row r="23" spans="1:20">
      <c r="A23" s="16" t="s">
        <v>6</v>
      </c>
      <c r="B23" s="16" t="s">
        <v>19</v>
      </c>
      <c r="C23" s="17">
        <v>42844</v>
      </c>
      <c r="D23" s="18">
        <v>24.33</v>
      </c>
      <c r="E23" s="44">
        <f t="shared" si="0"/>
        <v>2.0256431604362666</v>
      </c>
      <c r="F23" s="16">
        <v>100</v>
      </c>
    </row>
    <row r="24" spans="1:20">
      <c r="A24" s="16" t="s">
        <v>6</v>
      </c>
      <c r="B24" s="16" t="s">
        <v>19</v>
      </c>
      <c r="C24" s="17">
        <v>42874</v>
      </c>
      <c r="D24" s="18">
        <v>27.49</v>
      </c>
      <c r="E24" s="44">
        <f t="shared" si="0"/>
        <v>2.2887353259512113</v>
      </c>
      <c r="F24" s="16">
        <v>100</v>
      </c>
    </row>
    <row r="25" spans="1:20">
      <c r="A25" s="16" t="s">
        <v>6</v>
      </c>
      <c r="B25" s="16" t="s">
        <v>19</v>
      </c>
      <c r="C25" s="17">
        <v>42881</v>
      </c>
      <c r="D25" s="18">
        <v>38.47</v>
      </c>
      <c r="E25" s="44">
        <f t="shared" si="0"/>
        <v>3.2028973441012405</v>
      </c>
      <c r="F25" s="16">
        <v>100</v>
      </c>
    </row>
    <row r="26" spans="1:20">
      <c r="A26" s="16" t="s">
        <v>6</v>
      </c>
      <c r="B26" s="16" t="s">
        <v>19</v>
      </c>
      <c r="C26" s="17">
        <v>42887</v>
      </c>
      <c r="D26" s="18">
        <v>28.4</v>
      </c>
      <c r="E26" s="44">
        <f t="shared" si="0"/>
        <v>2.3644992090583634</v>
      </c>
      <c r="F26" s="16">
        <v>100</v>
      </c>
    </row>
    <row r="27" spans="1:20">
      <c r="A27" s="16" t="s">
        <v>6</v>
      </c>
      <c r="B27" s="16" t="s">
        <v>19</v>
      </c>
      <c r="C27" s="17">
        <v>42895</v>
      </c>
      <c r="D27" s="18">
        <v>24.71</v>
      </c>
      <c r="E27" s="44">
        <f t="shared" si="0"/>
        <v>2.0572808259095829</v>
      </c>
      <c r="F27" s="16">
        <v>100</v>
      </c>
    </row>
    <row r="28" spans="1:20">
      <c r="A28" s="16" t="s">
        <v>6</v>
      </c>
      <c r="B28" s="16" t="s">
        <v>19</v>
      </c>
      <c r="C28" s="17">
        <v>42899</v>
      </c>
      <c r="D28" s="18">
        <v>27.71</v>
      </c>
      <c r="E28" s="44">
        <f t="shared" si="0"/>
        <v>2.3070518691199737</v>
      </c>
      <c r="F28" s="16">
        <v>100</v>
      </c>
    </row>
    <row r="29" spans="1:20">
      <c r="A29" s="16" t="s">
        <v>6</v>
      </c>
      <c r="B29" s="16" t="s">
        <v>19</v>
      </c>
      <c r="C29" s="17">
        <v>42906</v>
      </c>
      <c r="D29" s="18">
        <v>24.48</v>
      </c>
      <c r="E29" s="44">
        <f t="shared" si="0"/>
        <v>2.0381317125967864</v>
      </c>
      <c r="F29" s="16">
        <v>100</v>
      </c>
      <c r="G29" s="1"/>
      <c r="H29" s="1"/>
      <c r="I29" s="1"/>
      <c r="J29" s="1"/>
      <c r="K29" s="1"/>
      <c r="L29" s="1"/>
      <c r="M29" s="1"/>
      <c r="N29" s="2"/>
      <c r="O29" s="1"/>
      <c r="P29" s="1"/>
      <c r="Q29" s="1"/>
      <c r="R29" s="1"/>
      <c r="S29" s="1"/>
      <c r="T29" s="1"/>
    </row>
    <row r="30" spans="1:20">
      <c r="A30" s="16" t="s">
        <v>6</v>
      </c>
      <c r="B30" s="16" t="s">
        <v>19</v>
      </c>
      <c r="C30" s="17">
        <v>42919</v>
      </c>
      <c r="D30" s="18">
        <v>36.4</v>
      </c>
      <c r="E30" s="44">
        <f t="shared" si="0"/>
        <v>3.030555324286071</v>
      </c>
      <c r="F30" s="16">
        <v>100</v>
      </c>
      <c r="G30" s="1"/>
      <c r="H30" s="1"/>
      <c r="I30" s="1"/>
      <c r="J30" s="1"/>
      <c r="K30" s="1"/>
      <c r="L30" s="1"/>
      <c r="M30" s="1"/>
      <c r="N30" s="2"/>
      <c r="O30" s="1"/>
      <c r="P30" s="1"/>
      <c r="Q30" s="1"/>
      <c r="R30" s="1"/>
      <c r="S30" s="1"/>
      <c r="T30" s="1"/>
    </row>
    <row r="31" spans="1:20">
      <c r="A31" s="16" t="s">
        <v>6</v>
      </c>
      <c r="B31" s="16" t="s">
        <v>19</v>
      </c>
      <c r="C31" s="17">
        <v>42923</v>
      </c>
      <c r="D31" s="18">
        <v>26.34</v>
      </c>
      <c r="E31" s="44">
        <f t="shared" si="0"/>
        <v>2.1929897593872285</v>
      </c>
      <c r="F31" s="16">
        <v>100</v>
      </c>
      <c r="G31" s="1"/>
      <c r="H31" s="1"/>
      <c r="I31" s="1"/>
      <c r="J31" s="1"/>
      <c r="K31" s="1"/>
      <c r="L31" s="1"/>
      <c r="M31" s="1"/>
      <c r="N31" s="2"/>
      <c r="O31" s="1"/>
      <c r="P31" s="1"/>
      <c r="Q31" s="1"/>
      <c r="R31" s="1"/>
      <c r="S31" s="1"/>
      <c r="T31" s="1"/>
    </row>
    <row r="32" spans="1:20">
      <c r="A32" s="16" t="s">
        <v>6</v>
      </c>
      <c r="B32" s="16" t="s">
        <v>19</v>
      </c>
      <c r="C32" s="17">
        <v>42972</v>
      </c>
      <c r="D32" s="18">
        <v>37.97</v>
      </c>
      <c r="E32" s="44">
        <f t="shared" si="0"/>
        <v>3.161268836899509</v>
      </c>
      <c r="F32" s="16">
        <v>100</v>
      </c>
      <c r="G32" s="1"/>
      <c r="H32" s="1"/>
      <c r="I32" s="1"/>
      <c r="J32" s="1"/>
      <c r="K32" s="1"/>
      <c r="L32" s="1"/>
      <c r="M32" s="1"/>
      <c r="N32" s="2"/>
      <c r="O32" s="1"/>
      <c r="P32" s="1"/>
      <c r="Q32" s="1"/>
      <c r="R32" s="1"/>
      <c r="S32" s="1"/>
      <c r="T32" s="1"/>
    </row>
    <row r="33" spans="1:20">
      <c r="A33" s="16" t="s">
        <v>6</v>
      </c>
      <c r="B33" s="16" t="s">
        <v>19</v>
      </c>
      <c r="C33" s="17">
        <v>42983</v>
      </c>
      <c r="D33" s="18">
        <v>39.049999999999997</v>
      </c>
      <c r="E33" s="44">
        <f t="shared" si="0"/>
        <v>3.2511864124552492</v>
      </c>
      <c r="F33" s="16">
        <v>100</v>
      </c>
      <c r="G33" s="1"/>
      <c r="H33" s="1"/>
      <c r="I33" s="1"/>
      <c r="J33" s="1"/>
      <c r="K33" s="1"/>
      <c r="L33" s="1"/>
      <c r="M33" s="1"/>
      <c r="N33" s="2"/>
      <c r="O33" s="1"/>
      <c r="P33" s="1"/>
      <c r="Q33" s="1"/>
      <c r="R33" s="1"/>
      <c r="S33" s="1"/>
      <c r="T33" s="1"/>
    </row>
    <row r="34" spans="1:20">
      <c r="A34" s="16" t="s">
        <v>6</v>
      </c>
      <c r="B34" s="16" t="s">
        <v>19</v>
      </c>
      <c r="C34" s="19">
        <v>43007</v>
      </c>
      <c r="D34" s="18">
        <v>27.23</v>
      </c>
      <c r="E34" s="44">
        <f t="shared" si="0"/>
        <v>2.267088502206311</v>
      </c>
      <c r="F34" s="16">
        <v>100</v>
      </c>
      <c r="G34" s="1"/>
      <c r="H34" s="1"/>
      <c r="I34" s="1"/>
      <c r="J34" s="1"/>
      <c r="K34" s="1"/>
      <c r="L34" s="1"/>
      <c r="M34" s="1"/>
      <c r="N34" s="2"/>
      <c r="O34" s="1"/>
      <c r="P34" s="1"/>
      <c r="Q34" s="1"/>
      <c r="R34" s="1"/>
      <c r="S34" s="1"/>
      <c r="T34" s="1"/>
    </row>
    <row r="35" spans="1:20">
      <c r="A35" s="16" t="s">
        <v>6</v>
      </c>
      <c r="B35" s="16" t="s">
        <v>19</v>
      </c>
      <c r="C35" s="19">
        <v>43014</v>
      </c>
      <c r="D35" s="18">
        <v>39.83</v>
      </c>
      <c r="E35" s="44">
        <f t="shared" si="0"/>
        <v>3.3161268836899511</v>
      </c>
      <c r="F35" s="16">
        <v>100</v>
      </c>
      <c r="G35" s="1"/>
      <c r="H35" s="1"/>
      <c r="I35" s="1"/>
      <c r="J35" s="1"/>
      <c r="K35" s="1"/>
      <c r="L35" s="1"/>
      <c r="M35" s="1"/>
      <c r="N35" s="2"/>
      <c r="O35" s="1"/>
      <c r="P35" s="1"/>
      <c r="Q35" s="1"/>
      <c r="R35" s="1"/>
      <c r="S35" s="1"/>
      <c r="T35" s="1"/>
    </row>
    <row r="36" spans="1:20">
      <c r="A36" s="16" t="s">
        <v>6</v>
      </c>
      <c r="B36" s="16" t="s">
        <v>19</v>
      </c>
      <c r="C36" s="19">
        <v>43028</v>
      </c>
      <c r="D36" s="18">
        <v>45.87</v>
      </c>
      <c r="E36" s="48">
        <f t="shared" si="0"/>
        <v>3.8189992506868702</v>
      </c>
      <c r="F36" s="16">
        <v>100</v>
      </c>
      <c r="G36" s="1"/>
      <c r="H36" s="1"/>
      <c r="I36" s="1"/>
      <c r="J36" s="1"/>
      <c r="K36" s="1"/>
      <c r="L36" s="1"/>
      <c r="M36" s="1"/>
      <c r="N36" s="2"/>
      <c r="O36" s="1"/>
      <c r="P36" s="1"/>
      <c r="Q36" s="1"/>
      <c r="R36" s="1"/>
      <c r="S36" s="1"/>
      <c r="T36" s="1"/>
    </row>
    <row r="37" spans="1:20">
      <c r="A37" s="16" t="s">
        <v>6</v>
      </c>
      <c r="B37" s="16" t="s">
        <v>19</v>
      </c>
      <c r="C37" s="19">
        <v>43042</v>
      </c>
      <c r="D37" s="18">
        <v>36.979999999999997</v>
      </c>
      <c r="E37" s="44">
        <f t="shared" si="0"/>
        <v>3.0788443926400797</v>
      </c>
      <c r="F37" s="16">
        <v>100</v>
      </c>
      <c r="G37" s="1"/>
      <c r="H37" s="1"/>
      <c r="I37" s="1"/>
      <c r="J37" s="1"/>
      <c r="K37" s="1"/>
      <c r="L37" s="1"/>
      <c r="M37" s="1"/>
      <c r="N37" s="2"/>
      <c r="O37" s="1"/>
      <c r="P37" s="1"/>
      <c r="Q37" s="1"/>
      <c r="R37" s="1"/>
      <c r="S37" s="1"/>
      <c r="T37" s="1"/>
    </row>
    <row r="38" spans="1:20">
      <c r="A38" s="20" t="s">
        <v>7</v>
      </c>
      <c r="B38" s="20" t="s">
        <v>19</v>
      </c>
      <c r="C38" s="21">
        <v>42830</v>
      </c>
      <c r="D38" s="22">
        <v>27.53</v>
      </c>
      <c r="E38" s="47">
        <f t="shared" si="0"/>
        <v>2.2920656065273501</v>
      </c>
      <c r="F38" s="20">
        <v>60</v>
      </c>
      <c r="G38" s="1"/>
      <c r="H38" s="1"/>
      <c r="I38" s="1"/>
      <c r="J38" s="1"/>
      <c r="K38" s="1"/>
      <c r="L38" s="1"/>
      <c r="M38" s="1"/>
      <c r="N38" s="2"/>
      <c r="O38" s="1"/>
      <c r="P38" s="1"/>
      <c r="Q38" s="1"/>
      <c r="R38" s="1"/>
      <c r="S38" s="1"/>
      <c r="T38" s="1"/>
    </row>
    <row r="39" spans="1:20">
      <c r="A39" s="20" t="s">
        <v>7</v>
      </c>
      <c r="B39" s="20" t="s">
        <v>19</v>
      </c>
      <c r="C39" s="21">
        <v>42838</v>
      </c>
      <c r="D39" s="22">
        <v>33.25</v>
      </c>
      <c r="E39" s="47">
        <f t="shared" si="0"/>
        <v>2.7682957289151613</v>
      </c>
      <c r="F39" s="20">
        <v>60</v>
      </c>
      <c r="G39" s="1"/>
      <c r="H39" s="1"/>
      <c r="I39" s="1"/>
      <c r="J39" s="1"/>
      <c r="K39" s="1"/>
      <c r="L39" s="1"/>
      <c r="M39" s="1"/>
      <c r="N39" s="2"/>
      <c r="O39" s="1"/>
      <c r="P39" s="1"/>
      <c r="Q39" s="1"/>
      <c r="R39" s="1"/>
      <c r="S39" s="1"/>
      <c r="T39" s="1"/>
    </row>
    <row r="40" spans="1:20">
      <c r="A40" s="20" t="s">
        <v>7</v>
      </c>
      <c r="B40" s="20" t="s">
        <v>19</v>
      </c>
      <c r="C40" s="21">
        <v>42844</v>
      </c>
      <c r="D40" s="22">
        <v>26.77</v>
      </c>
      <c r="E40" s="47">
        <f t="shared" si="0"/>
        <v>2.2287902755807179</v>
      </c>
      <c r="F40" s="20">
        <v>60</v>
      </c>
      <c r="G40" s="1"/>
      <c r="H40" s="1"/>
      <c r="I40" s="1"/>
      <c r="J40" s="1"/>
      <c r="K40" s="1"/>
      <c r="L40" s="1"/>
      <c r="M40" s="1"/>
      <c r="N40" s="2"/>
      <c r="O40" s="1"/>
      <c r="P40" s="1"/>
      <c r="Q40" s="1"/>
      <c r="R40" s="1"/>
      <c r="S40" s="1"/>
      <c r="T40" s="1"/>
    </row>
    <row r="41" spans="1:20">
      <c r="A41" s="20" t="s">
        <v>7</v>
      </c>
      <c r="B41" s="20" t="s">
        <v>19</v>
      </c>
      <c r="C41" s="21">
        <v>42851</v>
      </c>
      <c r="D41" s="22">
        <v>26.1</v>
      </c>
      <c r="E41" s="47">
        <f t="shared" si="0"/>
        <v>2.1730080759303974</v>
      </c>
      <c r="F41" s="20">
        <v>60</v>
      </c>
      <c r="G41" s="1"/>
      <c r="H41" s="1"/>
      <c r="I41" s="1"/>
      <c r="J41" s="1"/>
      <c r="K41" s="1"/>
      <c r="L41" s="1"/>
      <c r="M41" s="1"/>
      <c r="N41" s="2"/>
      <c r="O41" s="1"/>
      <c r="P41" s="1"/>
      <c r="Q41" s="1"/>
      <c r="R41" s="1"/>
      <c r="S41" s="1"/>
      <c r="T41" s="1"/>
    </row>
    <row r="42" spans="1:20">
      <c r="A42" s="20" t="s">
        <v>7</v>
      </c>
      <c r="B42" s="20" t="s">
        <v>19</v>
      </c>
      <c r="C42" s="21">
        <v>42874</v>
      </c>
      <c r="D42" s="22">
        <v>28.65</v>
      </c>
      <c r="E42" s="47">
        <f t="shared" si="0"/>
        <v>2.3853134626592292</v>
      </c>
      <c r="F42" s="20">
        <v>60</v>
      </c>
      <c r="G42" s="1"/>
      <c r="H42" s="1"/>
      <c r="I42" s="1"/>
      <c r="J42" s="1"/>
      <c r="K42" s="1"/>
      <c r="L42" s="1"/>
      <c r="M42" s="1"/>
      <c r="N42" s="2"/>
      <c r="O42" s="1"/>
      <c r="P42" s="1"/>
      <c r="Q42" s="1"/>
      <c r="R42" s="1"/>
      <c r="S42" s="1"/>
      <c r="T42" s="1"/>
    </row>
    <row r="43" spans="1:20">
      <c r="A43" s="20" t="s">
        <v>7</v>
      </c>
      <c r="B43" s="20" t="s">
        <v>19</v>
      </c>
      <c r="C43" s="21">
        <v>42881</v>
      </c>
      <c r="D43" s="22">
        <v>35.42</v>
      </c>
      <c r="E43" s="47">
        <f t="shared" si="0"/>
        <v>2.9489634501706772</v>
      </c>
      <c r="F43" s="20">
        <v>60</v>
      </c>
      <c r="G43" s="1"/>
      <c r="H43" s="1"/>
      <c r="I43" s="1"/>
      <c r="J43" s="1"/>
      <c r="K43" s="1"/>
      <c r="L43" s="1"/>
      <c r="M43" s="1"/>
      <c r="N43" s="2"/>
      <c r="O43" s="1"/>
      <c r="P43" s="1"/>
      <c r="Q43" s="1"/>
      <c r="R43" s="1"/>
      <c r="S43" s="1"/>
      <c r="T43" s="1"/>
    </row>
    <row r="44" spans="1:20">
      <c r="A44" s="20" t="s">
        <v>7</v>
      </c>
      <c r="B44" s="20" t="s">
        <v>19</v>
      </c>
      <c r="C44" s="21">
        <v>42887</v>
      </c>
      <c r="D44" s="22">
        <v>24.1</v>
      </c>
      <c r="E44" s="47">
        <f t="shared" si="0"/>
        <v>2.0064940471234705</v>
      </c>
      <c r="F44" s="20">
        <v>60</v>
      </c>
      <c r="G44" s="1"/>
      <c r="H44" s="1"/>
      <c r="I44" s="1"/>
      <c r="J44" s="1"/>
      <c r="K44" s="1"/>
      <c r="L44" s="1"/>
      <c r="M44" s="1"/>
      <c r="N44" s="2"/>
      <c r="O44" s="1"/>
      <c r="P44" s="1"/>
      <c r="Q44" s="1"/>
      <c r="R44" s="1"/>
      <c r="S44" s="1"/>
      <c r="T44" s="1"/>
    </row>
    <row r="45" spans="1:20">
      <c r="A45" s="20" t="s">
        <v>7</v>
      </c>
      <c r="B45" s="20" t="s">
        <v>19</v>
      </c>
      <c r="C45" s="21">
        <v>42895</v>
      </c>
      <c r="D45" s="22">
        <v>34.9</v>
      </c>
      <c r="E45" s="47">
        <f t="shared" si="0"/>
        <v>2.905669802680876</v>
      </c>
      <c r="F45" s="20">
        <v>60</v>
      </c>
      <c r="G45" s="1"/>
      <c r="H45" s="1"/>
      <c r="I45" s="1"/>
      <c r="J45" s="1"/>
      <c r="K45" s="1"/>
      <c r="L45" s="1"/>
      <c r="M45" s="1"/>
      <c r="N45" s="2"/>
      <c r="O45" s="1"/>
      <c r="P45" s="1"/>
      <c r="Q45" s="1"/>
      <c r="R45" s="1"/>
      <c r="S45" s="1"/>
      <c r="T45" s="1"/>
    </row>
    <row r="46" spans="1:20">
      <c r="A46" s="20" t="s">
        <v>7</v>
      </c>
      <c r="B46" s="20" t="s">
        <v>19</v>
      </c>
      <c r="C46" s="21">
        <v>42899</v>
      </c>
      <c r="D46" s="22">
        <v>24.13</v>
      </c>
      <c r="E46" s="47">
        <f t="shared" si="0"/>
        <v>2.0089917575555742</v>
      </c>
      <c r="F46" s="20">
        <v>60</v>
      </c>
      <c r="G46" s="1"/>
      <c r="H46" s="1"/>
      <c r="I46" s="1"/>
      <c r="J46" s="1"/>
      <c r="K46" s="1"/>
      <c r="L46" s="1"/>
      <c r="M46" s="1"/>
      <c r="N46" s="2"/>
      <c r="O46" s="1"/>
      <c r="P46" s="1"/>
      <c r="Q46" s="1"/>
      <c r="R46" s="1"/>
      <c r="S46" s="1"/>
      <c r="T46" s="1"/>
    </row>
    <row r="47" spans="1:20">
      <c r="A47" s="20" t="s">
        <v>7</v>
      </c>
      <c r="B47" s="20" t="s">
        <v>19</v>
      </c>
      <c r="C47" s="21">
        <v>42906</v>
      </c>
      <c r="D47" s="22">
        <v>31.17</v>
      </c>
      <c r="E47" s="47">
        <f t="shared" si="0"/>
        <v>2.5951211389559572</v>
      </c>
      <c r="F47" s="20">
        <v>60</v>
      </c>
      <c r="G47" s="1"/>
      <c r="H47" s="1"/>
      <c r="I47" s="1"/>
      <c r="J47" s="1"/>
      <c r="K47" s="1"/>
      <c r="L47" s="1"/>
      <c r="M47" s="1"/>
      <c r="N47" s="2"/>
      <c r="O47" s="1"/>
      <c r="P47" s="1"/>
      <c r="Q47" s="1"/>
      <c r="R47" s="1"/>
      <c r="S47" s="1"/>
      <c r="T47" s="1"/>
    </row>
    <row r="48" spans="1:20">
      <c r="A48" s="20" t="s">
        <v>7</v>
      </c>
      <c r="B48" s="20" t="s">
        <v>19</v>
      </c>
      <c r="C48" s="21">
        <v>42919</v>
      </c>
      <c r="D48" s="22">
        <v>42.14</v>
      </c>
      <c r="E48" s="47">
        <f t="shared" si="0"/>
        <v>3.5084505869619518</v>
      </c>
      <c r="F48" s="20">
        <v>60</v>
      </c>
      <c r="G48" s="1"/>
      <c r="H48" s="1"/>
      <c r="I48" s="1"/>
      <c r="J48" s="1"/>
      <c r="K48" s="1"/>
      <c r="L48" s="1"/>
      <c r="M48" s="1"/>
      <c r="N48" s="2"/>
      <c r="O48" s="1"/>
      <c r="P48" s="1"/>
      <c r="Q48" s="1"/>
      <c r="R48" s="1"/>
      <c r="S48" s="1"/>
      <c r="T48" s="1"/>
    </row>
    <row r="49" spans="1:20">
      <c r="A49" s="20" t="s">
        <v>7</v>
      </c>
      <c r="B49" s="20" t="s">
        <v>19</v>
      </c>
      <c r="C49" s="21">
        <v>42923</v>
      </c>
      <c r="D49" s="22">
        <v>21.57</v>
      </c>
      <c r="E49" s="47">
        <f t="shared" si="0"/>
        <v>1.7958538006827076</v>
      </c>
      <c r="F49" s="20">
        <v>60</v>
      </c>
      <c r="G49" s="1"/>
      <c r="H49" s="1"/>
      <c r="I49" s="1"/>
      <c r="J49" s="1"/>
      <c r="K49" s="1"/>
      <c r="L49" s="1"/>
      <c r="M49" s="1"/>
      <c r="N49" s="2"/>
      <c r="O49" s="1"/>
      <c r="P49" s="1"/>
      <c r="Q49" s="1"/>
      <c r="R49" s="1"/>
      <c r="S49" s="1"/>
      <c r="T49" s="1"/>
    </row>
    <row r="50" spans="1:20">
      <c r="A50" s="20" t="s">
        <v>7</v>
      </c>
      <c r="B50" s="20" t="s">
        <v>19</v>
      </c>
      <c r="C50" s="21">
        <v>42972</v>
      </c>
      <c r="D50" s="22">
        <v>77.930000000000007</v>
      </c>
      <c r="E50" s="49">
        <f t="shared" si="0"/>
        <v>6.4882191324619107</v>
      </c>
      <c r="F50" s="20">
        <v>60</v>
      </c>
      <c r="G50" s="1"/>
      <c r="H50" s="1"/>
      <c r="I50" s="1"/>
      <c r="J50" s="1"/>
      <c r="K50" s="1"/>
      <c r="L50" s="1"/>
      <c r="M50" s="1"/>
      <c r="N50" s="2"/>
      <c r="O50" s="1"/>
      <c r="P50" s="1"/>
      <c r="Q50" s="1"/>
      <c r="R50" s="1"/>
      <c r="S50" s="1"/>
      <c r="T50" s="1"/>
    </row>
    <row r="51" spans="1:20">
      <c r="A51" s="20" t="s">
        <v>7</v>
      </c>
      <c r="B51" s="20" t="s">
        <v>19</v>
      </c>
      <c r="C51" s="21">
        <v>42983</v>
      </c>
      <c r="D51" s="22">
        <v>16.87</v>
      </c>
      <c r="E51" s="49">
        <f t="shared" si="0"/>
        <v>1.4045458329864293</v>
      </c>
      <c r="F51" s="20">
        <v>60</v>
      </c>
      <c r="G51" s="1"/>
      <c r="H51" s="1"/>
      <c r="I51" s="1"/>
      <c r="J51" s="1"/>
      <c r="K51" s="1"/>
      <c r="L51" s="1"/>
      <c r="M51" s="1"/>
      <c r="N51" s="2"/>
      <c r="O51" s="1"/>
      <c r="P51" s="1"/>
      <c r="Q51" s="1"/>
      <c r="R51" s="1"/>
      <c r="S51" s="1"/>
      <c r="T51" s="1"/>
    </row>
    <row r="52" spans="1:20">
      <c r="A52" s="20" t="s">
        <v>7</v>
      </c>
      <c r="B52" s="20" t="s">
        <v>19</v>
      </c>
      <c r="C52" s="23">
        <v>43007</v>
      </c>
      <c r="D52" s="22">
        <v>56.09</v>
      </c>
      <c r="E52" s="47">
        <f t="shared" si="0"/>
        <v>4.6698859378902675</v>
      </c>
      <c r="F52" s="20">
        <v>60</v>
      </c>
      <c r="G52" s="1"/>
      <c r="H52" s="1"/>
      <c r="I52" s="1"/>
      <c r="J52" s="1"/>
      <c r="K52" s="1"/>
      <c r="L52" s="1"/>
      <c r="M52" s="1"/>
      <c r="N52" s="2"/>
      <c r="O52" s="1"/>
      <c r="P52" s="1"/>
      <c r="Q52" s="1"/>
      <c r="R52" s="1"/>
      <c r="S52" s="1"/>
      <c r="T52" s="1"/>
    </row>
    <row r="53" spans="1:20">
      <c r="A53" s="20" t="s">
        <v>7</v>
      </c>
      <c r="B53" s="20" t="s">
        <v>19</v>
      </c>
      <c r="C53" s="23">
        <v>43014</v>
      </c>
      <c r="D53" s="22">
        <v>20.3</v>
      </c>
      <c r="E53" s="47">
        <f t="shared" si="0"/>
        <v>1.690117392390309</v>
      </c>
      <c r="F53" s="20">
        <v>60</v>
      </c>
      <c r="G53" s="1"/>
      <c r="H53" s="1"/>
      <c r="I53" s="1"/>
      <c r="J53" s="1"/>
      <c r="K53" s="1"/>
      <c r="L53" s="1"/>
      <c r="M53" s="1"/>
      <c r="N53" s="2"/>
      <c r="O53" s="1"/>
      <c r="P53" s="1"/>
      <c r="Q53" s="1"/>
      <c r="R53" s="1"/>
      <c r="S53" s="1"/>
      <c r="T53" s="1"/>
    </row>
    <row r="54" spans="1:20">
      <c r="A54" s="20" t="s">
        <v>7</v>
      </c>
      <c r="B54" s="20" t="s">
        <v>19</v>
      </c>
      <c r="C54" s="23">
        <v>43028</v>
      </c>
      <c r="D54" s="22">
        <v>43.14</v>
      </c>
      <c r="E54" s="47">
        <f t="shared" si="0"/>
        <v>3.5917076013654152</v>
      </c>
      <c r="F54" s="20">
        <v>60</v>
      </c>
      <c r="G54" s="1"/>
      <c r="H54" s="1"/>
      <c r="I54" s="1"/>
      <c r="J54" s="1"/>
      <c r="K54" s="1"/>
      <c r="L54" s="1"/>
      <c r="M54" s="1"/>
      <c r="N54" s="2"/>
      <c r="O54" s="1"/>
      <c r="P54" s="1"/>
      <c r="Q54" s="1"/>
      <c r="R54" s="1"/>
      <c r="S54" s="1"/>
      <c r="T54" s="1"/>
    </row>
    <row r="55" spans="1:20">
      <c r="A55" s="20" t="s">
        <v>7</v>
      </c>
      <c r="B55" s="20" t="s">
        <v>19</v>
      </c>
      <c r="C55" s="23">
        <v>43042</v>
      </c>
      <c r="D55" s="22">
        <v>40.119999999999997</v>
      </c>
      <c r="E55" s="47">
        <f t="shared" si="0"/>
        <v>3.3402714178669553</v>
      </c>
      <c r="F55" s="20">
        <v>60</v>
      </c>
      <c r="G55" s="1"/>
      <c r="H55" s="1"/>
      <c r="I55" s="1"/>
      <c r="J55" s="1"/>
      <c r="K55" s="1"/>
      <c r="L55" s="1"/>
      <c r="M55" s="1"/>
      <c r="N55" s="2"/>
      <c r="O55" s="1"/>
      <c r="P55" s="1"/>
      <c r="Q55" s="1"/>
      <c r="R55" s="1"/>
      <c r="S55" s="1"/>
      <c r="T55" s="1"/>
    </row>
    <row r="56" spans="1:20">
      <c r="A56" s="24" t="s">
        <v>1</v>
      </c>
      <c r="B56" s="24" t="s">
        <v>19</v>
      </c>
      <c r="C56" s="25">
        <v>42830</v>
      </c>
      <c r="D56" s="26">
        <v>43.19</v>
      </c>
      <c r="E56" s="43">
        <f t="shared" si="0"/>
        <v>3.5958704520855882</v>
      </c>
      <c r="F56" s="24">
        <v>30</v>
      </c>
    </row>
    <row r="57" spans="1:20">
      <c r="A57" s="24" t="s">
        <v>1</v>
      </c>
      <c r="B57" s="24" t="s">
        <v>19</v>
      </c>
      <c r="C57" s="25">
        <v>42838</v>
      </c>
      <c r="D57" s="26">
        <v>29.32</v>
      </c>
      <c r="E57" s="43">
        <f t="shared" si="0"/>
        <v>2.4410956623095497</v>
      </c>
      <c r="F57" s="24">
        <v>30</v>
      </c>
    </row>
    <row r="58" spans="1:20">
      <c r="A58" s="24" t="s">
        <v>1</v>
      </c>
      <c r="B58" s="24" t="s">
        <v>19</v>
      </c>
      <c r="C58" s="25">
        <v>42844</v>
      </c>
      <c r="D58" s="26">
        <v>36.53</v>
      </c>
      <c r="E58" s="50">
        <f t="shared" si="0"/>
        <v>3.0413787361585216</v>
      </c>
      <c r="F58" s="24">
        <v>30</v>
      </c>
    </row>
    <row r="59" spans="1:20">
      <c r="A59" s="24" t="s">
        <v>1</v>
      </c>
      <c r="B59" s="24" t="s">
        <v>19</v>
      </c>
      <c r="C59" s="25">
        <v>42851</v>
      </c>
      <c r="D59" s="26">
        <v>19.91</v>
      </c>
      <c r="E59" s="43">
        <f t="shared" si="0"/>
        <v>1.6576471567729583</v>
      </c>
      <c r="F59" s="24">
        <v>30</v>
      </c>
    </row>
    <row r="60" spans="1:20">
      <c r="A60" s="24" t="s">
        <v>1</v>
      </c>
      <c r="B60" s="24" t="s">
        <v>19</v>
      </c>
      <c r="C60" s="25">
        <v>42874</v>
      </c>
      <c r="D60" s="26">
        <v>14.71</v>
      </c>
      <c r="E60" s="50">
        <f t="shared" si="0"/>
        <v>1.224710681874948</v>
      </c>
      <c r="F60" s="24">
        <v>30</v>
      </c>
    </row>
    <row r="61" spans="1:20">
      <c r="A61" s="24" t="s">
        <v>1</v>
      </c>
      <c r="B61" s="24" t="s">
        <v>19</v>
      </c>
      <c r="C61" s="25">
        <v>42881</v>
      </c>
      <c r="D61" s="26">
        <v>21.38</v>
      </c>
      <c r="E61" s="43">
        <f t="shared" si="0"/>
        <v>1.7800349679460494</v>
      </c>
      <c r="F61" s="24">
        <v>30</v>
      </c>
    </row>
    <row r="62" spans="1:20">
      <c r="A62" s="24" t="s">
        <v>1</v>
      </c>
      <c r="B62" s="24" t="s">
        <v>19</v>
      </c>
      <c r="C62" s="25">
        <v>42887</v>
      </c>
      <c r="D62" s="26">
        <v>15.7</v>
      </c>
      <c r="E62" s="43">
        <f t="shared" si="0"/>
        <v>1.3071351261343769</v>
      </c>
      <c r="F62" s="24">
        <v>30</v>
      </c>
    </row>
    <row r="63" spans="1:20">
      <c r="A63" s="24" t="s">
        <v>1</v>
      </c>
      <c r="B63" s="24" t="s">
        <v>19</v>
      </c>
      <c r="C63" s="25">
        <v>42895</v>
      </c>
      <c r="D63" s="26">
        <v>14.72</v>
      </c>
      <c r="E63" s="43">
        <f t="shared" si="0"/>
        <v>1.2255432520189826</v>
      </c>
      <c r="F63" s="24">
        <v>30</v>
      </c>
    </row>
    <row r="64" spans="1:20">
      <c r="A64" s="24" t="s">
        <v>1</v>
      </c>
      <c r="B64" s="24" t="s">
        <v>19</v>
      </c>
      <c r="C64" s="25">
        <v>42899</v>
      </c>
      <c r="D64" s="26">
        <v>22.45</v>
      </c>
      <c r="E64" s="43">
        <f t="shared" si="0"/>
        <v>1.8691199733577555</v>
      </c>
      <c r="F64" s="24">
        <v>30</v>
      </c>
      <c r="G64" s="1"/>
      <c r="H64" s="1"/>
      <c r="I64" s="1"/>
      <c r="J64" s="1"/>
      <c r="K64" s="1"/>
      <c r="L64" s="1"/>
      <c r="M64" s="1"/>
      <c r="N64" s="2"/>
      <c r="O64" s="1"/>
      <c r="P64" s="1"/>
      <c r="Q64" s="1"/>
      <c r="R64" s="1"/>
      <c r="S64" s="1"/>
      <c r="T64" s="1"/>
    </row>
    <row r="65" spans="1:20">
      <c r="A65" s="24" t="s">
        <v>1</v>
      </c>
      <c r="B65" s="24" t="s">
        <v>19</v>
      </c>
      <c r="C65" s="25">
        <v>42906</v>
      </c>
      <c r="D65" s="26">
        <v>22.25</v>
      </c>
      <c r="E65" s="43">
        <f t="shared" si="0"/>
        <v>1.8524685704770627</v>
      </c>
      <c r="F65" s="24">
        <v>30</v>
      </c>
      <c r="G65" s="1"/>
      <c r="H65" s="1"/>
      <c r="I65" s="1"/>
      <c r="J65" s="1"/>
      <c r="K65" s="1"/>
      <c r="L65" s="1"/>
      <c r="M65" s="1"/>
      <c r="N65" s="2"/>
      <c r="O65" s="1"/>
      <c r="P65" s="1"/>
      <c r="Q65" s="1"/>
      <c r="R65" s="1"/>
      <c r="S65" s="1"/>
      <c r="T65" s="1"/>
    </row>
    <row r="66" spans="1:20">
      <c r="A66" s="24" t="s">
        <v>1</v>
      </c>
      <c r="B66" s="24" t="s">
        <v>19</v>
      </c>
      <c r="C66" s="25">
        <v>42919</v>
      </c>
      <c r="D66" s="26">
        <v>18.25</v>
      </c>
      <c r="E66" s="43">
        <f t="shared" si="0"/>
        <v>1.5194405128632089</v>
      </c>
      <c r="F66" s="24">
        <v>30</v>
      </c>
      <c r="G66" s="1"/>
      <c r="H66" s="1"/>
      <c r="I66" s="1"/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</row>
    <row r="67" spans="1:20">
      <c r="A67" s="24" t="s">
        <v>1</v>
      </c>
      <c r="B67" s="24" t="s">
        <v>19</v>
      </c>
      <c r="C67" s="25">
        <v>42923</v>
      </c>
      <c r="D67" s="26">
        <v>19.77</v>
      </c>
      <c r="E67" s="43">
        <f t="shared" ref="E67:E90" si="1">D67/12.011</f>
        <v>1.6459911747564733</v>
      </c>
      <c r="F67" s="24">
        <v>30</v>
      </c>
      <c r="G67" s="1"/>
      <c r="H67" s="1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</row>
    <row r="68" spans="1:20">
      <c r="A68" s="24" t="s">
        <v>1</v>
      </c>
      <c r="B68" s="24" t="s">
        <v>19</v>
      </c>
      <c r="C68" s="25">
        <v>42972</v>
      </c>
      <c r="D68" s="26">
        <v>31.01</v>
      </c>
      <c r="E68" s="43">
        <f t="shared" si="1"/>
        <v>2.5818000166514032</v>
      </c>
      <c r="F68" s="24">
        <v>30</v>
      </c>
      <c r="G68" s="1"/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</row>
    <row r="69" spans="1:20">
      <c r="A69" s="24" t="s">
        <v>1</v>
      </c>
      <c r="B69" s="24" t="s">
        <v>19</v>
      </c>
      <c r="C69" s="25">
        <v>42983</v>
      </c>
      <c r="D69" s="26">
        <v>32.07</v>
      </c>
      <c r="E69" s="43">
        <f t="shared" si="1"/>
        <v>2.6700524519190743</v>
      </c>
      <c r="F69" s="24">
        <v>30</v>
      </c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</row>
    <row r="70" spans="1:20">
      <c r="A70" s="24" t="s">
        <v>1</v>
      </c>
      <c r="B70" s="24" t="s">
        <v>19</v>
      </c>
      <c r="C70" s="27">
        <v>43007</v>
      </c>
      <c r="D70" s="26">
        <v>18.27</v>
      </c>
      <c r="E70" s="43">
        <f t="shared" si="1"/>
        <v>1.5211056531512781</v>
      </c>
      <c r="F70" s="24">
        <v>30</v>
      </c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</row>
    <row r="71" spans="1:20">
      <c r="A71" s="24" t="s">
        <v>1</v>
      </c>
      <c r="B71" s="24" t="s">
        <v>19</v>
      </c>
      <c r="C71" s="27">
        <v>43014</v>
      </c>
      <c r="D71" s="26">
        <v>27.3</v>
      </c>
      <c r="E71" s="43">
        <f t="shared" si="1"/>
        <v>2.2729164932145536</v>
      </c>
      <c r="F71" s="24">
        <v>30</v>
      </c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</row>
    <row r="72" spans="1:20">
      <c r="A72" s="24" t="s">
        <v>1</v>
      </c>
      <c r="B72" s="24" t="s">
        <v>19</v>
      </c>
      <c r="C72" s="27">
        <v>43028</v>
      </c>
      <c r="D72" s="26">
        <v>27.34</v>
      </c>
      <c r="E72" s="43">
        <f t="shared" si="1"/>
        <v>2.276246773790692</v>
      </c>
      <c r="F72" s="24">
        <v>30</v>
      </c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</row>
    <row r="73" spans="1:20">
      <c r="A73" s="24" t="s">
        <v>1</v>
      </c>
      <c r="B73" s="24" t="s">
        <v>19</v>
      </c>
      <c r="C73" s="27">
        <v>43042</v>
      </c>
      <c r="D73" s="26">
        <v>26.26</v>
      </c>
      <c r="E73" s="43">
        <f t="shared" si="1"/>
        <v>2.1863291982349518</v>
      </c>
      <c r="F73" s="24">
        <v>30</v>
      </c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</row>
    <row r="74" spans="1:20">
      <c r="A74" s="28" t="s">
        <v>8</v>
      </c>
      <c r="B74" s="28" t="s">
        <v>19</v>
      </c>
      <c r="C74" s="29">
        <v>42826</v>
      </c>
      <c r="D74" s="30">
        <v>30.39</v>
      </c>
      <c r="E74" s="51">
        <f t="shared" si="1"/>
        <v>2.5301806677212557</v>
      </c>
      <c r="F74" s="28">
        <v>15</v>
      </c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</row>
    <row r="75" spans="1:20">
      <c r="A75" s="28" t="s">
        <v>8</v>
      </c>
      <c r="B75" s="28" t="s">
        <v>19</v>
      </c>
      <c r="C75" s="29">
        <v>42838</v>
      </c>
      <c r="D75" s="30">
        <v>19.5</v>
      </c>
      <c r="E75" s="42">
        <f t="shared" si="1"/>
        <v>1.6235117808675381</v>
      </c>
      <c r="F75" s="28">
        <v>15</v>
      </c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</row>
    <row r="76" spans="1:20">
      <c r="A76" s="28" t="s">
        <v>8</v>
      </c>
      <c r="B76" s="28" t="s">
        <v>19</v>
      </c>
      <c r="C76" s="29">
        <v>42851</v>
      </c>
      <c r="D76" s="30">
        <v>8.5500000000000007</v>
      </c>
      <c r="E76" s="42">
        <f t="shared" si="1"/>
        <v>0.71184747314961294</v>
      </c>
      <c r="F76" s="28">
        <v>15</v>
      </c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</row>
    <row r="77" spans="1:20">
      <c r="A77" s="28" t="s">
        <v>8</v>
      </c>
      <c r="B77" s="28" t="s">
        <v>19</v>
      </c>
      <c r="C77" s="29">
        <v>42874</v>
      </c>
      <c r="D77" s="30">
        <v>5.0190000000000001</v>
      </c>
      <c r="E77" s="51">
        <f t="shared" si="1"/>
        <v>0.41786695529098328</v>
      </c>
      <c r="F77" s="28">
        <v>15</v>
      </c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</row>
    <row r="78" spans="1:20">
      <c r="A78" s="28" t="s">
        <v>8</v>
      </c>
      <c r="B78" s="28" t="s">
        <v>19</v>
      </c>
      <c r="C78" s="29">
        <v>42881</v>
      </c>
      <c r="D78" s="30">
        <v>11.63</v>
      </c>
      <c r="E78" s="42">
        <f t="shared" si="1"/>
        <v>0.96827907751228048</v>
      </c>
      <c r="F78" s="28">
        <v>15</v>
      </c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</row>
    <row r="79" spans="1:20">
      <c r="A79" s="28" t="s">
        <v>8</v>
      </c>
      <c r="B79" s="28" t="s">
        <v>19</v>
      </c>
      <c r="C79" s="29">
        <v>42887</v>
      </c>
      <c r="D79" s="30">
        <v>16.14</v>
      </c>
      <c r="E79" s="42">
        <f t="shared" si="1"/>
        <v>1.3437682124719008</v>
      </c>
      <c r="F79" s="28">
        <v>15</v>
      </c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</row>
    <row r="80" spans="1:20">
      <c r="A80" s="28" t="s">
        <v>8</v>
      </c>
      <c r="B80" s="28" t="s">
        <v>19</v>
      </c>
      <c r="C80" s="29">
        <v>42895</v>
      </c>
      <c r="D80" s="30">
        <v>12.2</v>
      </c>
      <c r="E80" s="42">
        <f t="shared" si="1"/>
        <v>1.0157355757222546</v>
      </c>
      <c r="F80" s="28">
        <v>15</v>
      </c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</row>
    <row r="81" spans="1:20">
      <c r="A81" s="28" t="s">
        <v>8</v>
      </c>
      <c r="B81" s="28" t="s">
        <v>19</v>
      </c>
      <c r="C81" s="29">
        <v>42899</v>
      </c>
      <c r="D81" s="30">
        <v>14.35</v>
      </c>
      <c r="E81" s="42">
        <f t="shared" si="1"/>
        <v>1.1947381566897011</v>
      </c>
      <c r="F81" s="28">
        <v>15</v>
      </c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</row>
    <row r="82" spans="1:20">
      <c r="A82" s="28" t="s">
        <v>8</v>
      </c>
      <c r="B82" s="28" t="s">
        <v>19</v>
      </c>
      <c r="C82" s="29">
        <v>42906</v>
      </c>
      <c r="D82" s="30">
        <v>11.84</v>
      </c>
      <c r="E82" s="42">
        <f t="shared" si="1"/>
        <v>0.98576305053700775</v>
      </c>
      <c r="F82" s="28">
        <v>15</v>
      </c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</row>
    <row r="83" spans="1:20">
      <c r="A83" s="28" t="s">
        <v>8</v>
      </c>
      <c r="B83" s="28" t="s">
        <v>19</v>
      </c>
      <c r="C83" s="29">
        <v>42919</v>
      </c>
      <c r="D83" s="30">
        <v>8.625</v>
      </c>
      <c r="E83" s="42">
        <f t="shared" si="1"/>
        <v>0.71809174922987262</v>
      </c>
      <c r="F83" s="28">
        <v>15</v>
      </c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</row>
    <row r="84" spans="1:20">
      <c r="A84" s="28" t="s">
        <v>8</v>
      </c>
      <c r="B84" s="28" t="s">
        <v>19</v>
      </c>
      <c r="C84" s="29">
        <v>42923</v>
      </c>
      <c r="D84" s="30">
        <v>19.010000000000002</v>
      </c>
      <c r="E84" s="42">
        <f t="shared" si="1"/>
        <v>1.5827158438098412</v>
      </c>
      <c r="F84" s="28">
        <v>15</v>
      </c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</row>
    <row r="85" spans="1:20">
      <c r="A85" s="28" t="s">
        <v>8</v>
      </c>
      <c r="B85" s="28" t="s">
        <v>19</v>
      </c>
      <c r="C85" s="29">
        <v>42972</v>
      </c>
      <c r="D85" s="30">
        <v>12.363</v>
      </c>
      <c r="E85" s="42">
        <f t="shared" si="1"/>
        <v>1.0293064690700191</v>
      </c>
      <c r="F85" s="28">
        <v>15</v>
      </c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</row>
    <row r="86" spans="1:20">
      <c r="A86" s="28" t="s">
        <v>8</v>
      </c>
      <c r="B86" s="28" t="s">
        <v>19</v>
      </c>
      <c r="C86" s="29">
        <v>42983</v>
      </c>
      <c r="D86" s="30">
        <v>11.993</v>
      </c>
      <c r="E86" s="42">
        <f t="shared" si="1"/>
        <v>0.99850137374073777</v>
      </c>
      <c r="F86" s="28">
        <v>15</v>
      </c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</row>
    <row r="87" spans="1:20">
      <c r="A87" s="28" t="s">
        <v>8</v>
      </c>
      <c r="B87" s="28" t="s">
        <v>19</v>
      </c>
      <c r="C87" s="31">
        <v>43007</v>
      </c>
      <c r="D87" s="30">
        <v>6.55</v>
      </c>
      <c r="E87" s="42">
        <f t="shared" si="1"/>
        <v>0.54533344434268594</v>
      </c>
      <c r="F87" s="28">
        <v>15</v>
      </c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</row>
    <row r="88" spans="1:20">
      <c r="A88" s="28" t="s">
        <v>8</v>
      </c>
      <c r="B88" s="28" t="s">
        <v>19</v>
      </c>
      <c r="C88" s="31">
        <v>43014</v>
      </c>
      <c r="D88" s="30">
        <v>6.21</v>
      </c>
      <c r="E88" s="42">
        <f t="shared" si="1"/>
        <v>0.51702605944550828</v>
      </c>
      <c r="F88" s="28">
        <v>15</v>
      </c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</row>
    <row r="89" spans="1:20">
      <c r="A89" s="28" t="s">
        <v>8</v>
      </c>
      <c r="B89" s="28" t="s">
        <v>19</v>
      </c>
      <c r="C89" s="31">
        <v>43028</v>
      </c>
      <c r="D89" s="30">
        <v>13.75</v>
      </c>
      <c r="E89" s="42">
        <f t="shared" si="1"/>
        <v>1.1447839480476232</v>
      </c>
      <c r="F89" s="28">
        <v>15</v>
      </c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</row>
    <row r="90" spans="1:20">
      <c r="A90" s="28" t="s">
        <v>8</v>
      </c>
      <c r="B90" s="28" t="s">
        <v>19</v>
      </c>
      <c r="C90" s="31">
        <v>43042</v>
      </c>
      <c r="D90" s="30">
        <v>8.81</v>
      </c>
      <c r="E90" s="42">
        <f t="shared" si="1"/>
        <v>0.7334942968945134</v>
      </c>
      <c r="F90" s="28">
        <v>15</v>
      </c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</row>
    <row r="91" spans="1:20">
      <c r="E91" s="37"/>
    </row>
    <row r="92" spans="1:20">
      <c r="E92" s="37"/>
    </row>
    <row r="93" spans="1:20">
      <c r="E93" s="37"/>
    </row>
    <row r="94" spans="1:20">
      <c r="E94" s="37"/>
    </row>
    <row r="95" spans="1:20">
      <c r="E95" s="37"/>
    </row>
    <row r="96" spans="1:20">
      <c r="E96" s="37"/>
    </row>
    <row r="97" spans="5:5">
      <c r="E97" s="37"/>
    </row>
    <row r="98" spans="5:5">
      <c r="E98" s="3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K11" sqref="K11"/>
    </sheetView>
  </sheetViews>
  <sheetFormatPr baseColWidth="10" defaultRowHeight="14" x14ac:dyDescent="0"/>
  <sheetData>
    <row r="1" spans="1:20" s="12" customFormat="1">
      <c r="A1" s="9" t="s">
        <v>14</v>
      </c>
      <c r="B1" s="9" t="s">
        <v>15</v>
      </c>
      <c r="C1" s="10" t="s">
        <v>0</v>
      </c>
      <c r="D1" s="11" t="s">
        <v>17</v>
      </c>
      <c r="E1" s="12" t="s">
        <v>21</v>
      </c>
      <c r="F1" s="9" t="s">
        <v>16</v>
      </c>
      <c r="G1" s="12" t="s">
        <v>25</v>
      </c>
      <c r="H1" s="12" t="s">
        <v>23</v>
      </c>
      <c r="I1" s="12" t="s">
        <v>24</v>
      </c>
      <c r="J1" s="12" t="s">
        <v>35</v>
      </c>
    </row>
    <row r="2" spans="1:20">
      <c r="A2" s="28" t="s">
        <v>12</v>
      </c>
      <c r="B2" s="28" t="s">
        <v>20</v>
      </c>
      <c r="C2" s="29">
        <v>42830</v>
      </c>
      <c r="D2" s="30">
        <v>16.25</v>
      </c>
      <c r="E2" s="42">
        <f>D2/12.011</f>
        <v>1.3529264840562818</v>
      </c>
      <c r="F2" s="28">
        <v>60</v>
      </c>
      <c r="G2" s="37">
        <f>AVERAGE(E11:E27)</f>
        <v>1.7712880839622502</v>
      </c>
      <c r="H2" s="37">
        <f>STDEV(E11:E27)</f>
        <v>1.1178839448642361</v>
      </c>
      <c r="I2">
        <v>100</v>
      </c>
      <c r="J2" s="57">
        <f>H2/SQRT(COUNT(E11:E27))</f>
        <v>0.27112668128572909</v>
      </c>
    </row>
    <row r="3" spans="1:20">
      <c r="A3" s="28" t="s">
        <v>12</v>
      </c>
      <c r="B3" s="28" t="s">
        <v>20</v>
      </c>
      <c r="C3" s="29">
        <v>42844</v>
      </c>
      <c r="D3" s="30">
        <v>12.7</v>
      </c>
      <c r="E3" s="51">
        <f t="shared" ref="E3:E27" si="0">D3/12.011</f>
        <v>1.0573640829239863</v>
      </c>
      <c r="F3" s="28">
        <v>60</v>
      </c>
      <c r="G3" s="37">
        <f>AVERAGE(E2:E9)</f>
        <v>1.2322038131712596</v>
      </c>
      <c r="H3" s="37">
        <f>STDEV(E2:E9)</f>
        <v>0.17137486923893078</v>
      </c>
      <c r="I3">
        <v>60</v>
      </c>
      <c r="J3" s="57">
        <f>H3/SQRT(COUNT(E2:E9))</f>
        <v>6.0590166081902909E-2</v>
      </c>
    </row>
    <row r="4" spans="1:20">
      <c r="A4" s="28" t="s">
        <v>12</v>
      </c>
      <c r="B4" s="28" t="s">
        <v>20</v>
      </c>
      <c r="C4" s="29">
        <v>42881</v>
      </c>
      <c r="D4" s="30">
        <v>13.22</v>
      </c>
      <c r="E4" s="42">
        <f t="shared" si="0"/>
        <v>1.1006577304137874</v>
      </c>
      <c r="F4" s="28">
        <v>60</v>
      </c>
      <c r="G4" s="37">
        <f>E10</f>
        <v>2.6792107235034552</v>
      </c>
      <c r="H4">
        <v>0</v>
      </c>
      <c r="I4">
        <v>15</v>
      </c>
      <c r="J4" s="58">
        <v>0</v>
      </c>
    </row>
    <row r="5" spans="1:20">
      <c r="A5" s="28" t="s">
        <v>12</v>
      </c>
      <c r="B5" s="28" t="s">
        <v>20</v>
      </c>
      <c r="C5" s="29">
        <v>42887</v>
      </c>
      <c r="D5" s="30">
        <v>17.86</v>
      </c>
      <c r="E5" s="51">
        <f t="shared" si="0"/>
        <v>1.486970277245858</v>
      </c>
      <c r="F5" s="28">
        <v>60</v>
      </c>
    </row>
    <row r="6" spans="1:20">
      <c r="A6" s="28" t="s">
        <v>12</v>
      </c>
      <c r="B6" s="28" t="s">
        <v>20</v>
      </c>
      <c r="C6" s="29">
        <v>42895</v>
      </c>
      <c r="D6" s="30">
        <v>16.940000000000001</v>
      </c>
      <c r="E6" s="42">
        <f t="shared" si="0"/>
        <v>1.4103738239946717</v>
      </c>
      <c r="F6" s="28">
        <v>60</v>
      </c>
    </row>
    <row r="7" spans="1:20">
      <c r="A7" s="28" t="s">
        <v>12</v>
      </c>
      <c r="B7" s="28" t="s">
        <v>20</v>
      </c>
      <c r="C7" s="29">
        <v>42899</v>
      </c>
      <c r="D7" s="30">
        <v>14.87</v>
      </c>
      <c r="E7" s="42">
        <f t="shared" si="0"/>
        <v>1.2380318041795022</v>
      </c>
      <c r="F7" s="28">
        <v>60</v>
      </c>
    </row>
    <row r="8" spans="1:20">
      <c r="A8" s="28" t="s">
        <v>12</v>
      </c>
      <c r="B8" s="28" t="s">
        <v>20</v>
      </c>
      <c r="C8" s="29">
        <v>42906</v>
      </c>
      <c r="D8" s="30">
        <v>12.26</v>
      </c>
      <c r="E8" s="42">
        <f t="shared" si="0"/>
        <v>1.0207309965864624</v>
      </c>
      <c r="F8" s="28">
        <v>60</v>
      </c>
    </row>
    <row r="9" spans="1:20">
      <c r="A9" s="28" t="s">
        <v>12</v>
      </c>
      <c r="B9" s="28" t="s">
        <v>20</v>
      </c>
      <c r="C9" s="29">
        <v>42923</v>
      </c>
      <c r="D9" s="30">
        <v>14.3</v>
      </c>
      <c r="E9" s="42">
        <f t="shared" si="0"/>
        <v>1.1905753059695281</v>
      </c>
      <c r="F9" s="28">
        <v>60</v>
      </c>
    </row>
    <row r="10" spans="1:20">
      <c r="A10" s="24" t="s">
        <v>13</v>
      </c>
      <c r="B10" s="24" t="s">
        <v>20</v>
      </c>
      <c r="C10" s="25">
        <v>42923</v>
      </c>
      <c r="D10" s="26">
        <v>32.18</v>
      </c>
      <c r="E10" s="43">
        <f t="shared" si="0"/>
        <v>2.6792107235034552</v>
      </c>
      <c r="F10" s="24">
        <v>15</v>
      </c>
    </row>
    <row r="11" spans="1:20">
      <c r="A11" s="16" t="s">
        <v>9</v>
      </c>
      <c r="B11" s="16" t="s">
        <v>20</v>
      </c>
      <c r="C11" s="17">
        <v>42830</v>
      </c>
      <c r="D11" s="18">
        <v>15.17</v>
      </c>
      <c r="E11" s="44">
        <f t="shared" si="0"/>
        <v>1.2630089085005411</v>
      </c>
      <c r="F11" s="16">
        <v>100</v>
      </c>
      <c r="H11" s="1"/>
      <c r="I11" s="1"/>
      <c r="J11" s="1"/>
      <c r="K11" s="1"/>
      <c r="L11" s="1"/>
      <c r="M11" s="1"/>
      <c r="N11" s="2"/>
      <c r="O11" s="1"/>
      <c r="P11" s="1"/>
      <c r="Q11" s="1"/>
      <c r="R11" s="1"/>
      <c r="S11" s="1"/>
      <c r="T11" s="1"/>
    </row>
    <row r="12" spans="1:20">
      <c r="A12" s="16" t="s">
        <v>9</v>
      </c>
      <c r="B12" s="16" t="s">
        <v>20</v>
      </c>
      <c r="C12" s="17">
        <v>42838</v>
      </c>
      <c r="D12" s="18">
        <v>10.750999999999999</v>
      </c>
      <c r="E12" s="44">
        <f t="shared" si="0"/>
        <v>0.89509616185163599</v>
      </c>
      <c r="F12" s="16">
        <v>100</v>
      </c>
      <c r="H12" s="1"/>
      <c r="I12" s="1"/>
      <c r="J12" s="1"/>
      <c r="K12" s="1"/>
      <c r="L12" s="1"/>
      <c r="M12" s="1"/>
      <c r="N12" s="2"/>
      <c r="O12" s="1"/>
      <c r="P12" s="1"/>
      <c r="Q12" s="1"/>
      <c r="R12" s="1"/>
      <c r="S12" s="1"/>
      <c r="T12" s="1"/>
    </row>
    <row r="13" spans="1:20">
      <c r="A13" s="16" t="s">
        <v>9</v>
      </c>
      <c r="B13" s="16" t="s">
        <v>20</v>
      </c>
      <c r="C13" s="17">
        <v>42844</v>
      </c>
      <c r="D13" s="18">
        <v>9.8040000000000003</v>
      </c>
      <c r="E13" s="44">
        <f t="shared" si="0"/>
        <v>0.81625176921155618</v>
      </c>
      <c r="F13" s="16">
        <v>100</v>
      </c>
      <c r="H13" s="1"/>
      <c r="I13" s="1"/>
      <c r="J13" s="1"/>
      <c r="K13" s="1"/>
      <c r="L13" s="1"/>
      <c r="M13" s="1"/>
      <c r="N13" s="2"/>
      <c r="O13" s="1"/>
      <c r="P13" s="1"/>
      <c r="Q13" s="1"/>
      <c r="R13" s="1"/>
      <c r="S13" s="1"/>
      <c r="T13" s="1"/>
    </row>
    <row r="14" spans="1:20">
      <c r="A14" s="16" t="s">
        <v>9</v>
      </c>
      <c r="B14" s="16" t="s">
        <v>20</v>
      </c>
      <c r="C14" s="17">
        <v>42874</v>
      </c>
      <c r="D14" s="18">
        <v>16.600000000000001</v>
      </c>
      <c r="E14" s="44">
        <f t="shared" si="0"/>
        <v>1.3820664390974942</v>
      </c>
      <c r="F14" s="16">
        <v>100</v>
      </c>
      <c r="H14" s="1"/>
      <c r="I14" s="1"/>
      <c r="J14" s="1"/>
      <c r="K14" s="1"/>
      <c r="L14" s="1"/>
      <c r="M14" s="1"/>
      <c r="N14" s="2"/>
      <c r="O14" s="1"/>
      <c r="P14" s="1"/>
      <c r="Q14" s="1"/>
      <c r="R14" s="1"/>
      <c r="S14" s="1"/>
      <c r="T14" s="1"/>
    </row>
    <row r="15" spans="1:20">
      <c r="A15" s="16" t="s">
        <v>9</v>
      </c>
      <c r="B15" s="16" t="s">
        <v>20</v>
      </c>
      <c r="C15" s="17">
        <v>42881</v>
      </c>
      <c r="D15" s="18">
        <v>11.7</v>
      </c>
      <c r="E15" s="44">
        <f t="shared" si="0"/>
        <v>0.97410706852052287</v>
      </c>
      <c r="F15" s="16">
        <v>100</v>
      </c>
      <c r="H15" s="1"/>
      <c r="I15" s="1"/>
      <c r="J15" s="1"/>
      <c r="K15" s="1"/>
      <c r="L15" s="1"/>
      <c r="M15" s="1"/>
      <c r="N15" s="2"/>
      <c r="O15" s="1"/>
      <c r="P15" s="1"/>
      <c r="Q15" s="1"/>
      <c r="R15" s="1"/>
      <c r="S15" s="1"/>
      <c r="T15" s="1"/>
    </row>
    <row r="16" spans="1:20">
      <c r="A16" s="16" t="s">
        <v>9</v>
      </c>
      <c r="B16" s="16" t="s">
        <v>20</v>
      </c>
      <c r="C16" s="17">
        <v>42887</v>
      </c>
      <c r="D16" s="18">
        <v>16.399999999999999</v>
      </c>
      <c r="E16" s="44">
        <f t="shared" si="0"/>
        <v>1.3654150362168012</v>
      </c>
      <c r="F16" s="16">
        <v>100</v>
      </c>
      <c r="H16" s="1"/>
      <c r="I16" s="1"/>
      <c r="J16" s="1"/>
      <c r="K16" s="1"/>
      <c r="L16" s="1"/>
      <c r="M16" s="1"/>
      <c r="N16" s="2"/>
      <c r="O16" s="1"/>
      <c r="P16" s="1"/>
      <c r="Q16" s="1"/>
      <c r="R16" s="1"/>
      <c r="S16" s="1"/>
      <c r="T16" s="1"/>
    </row>
    <row r="17" spans="1:21">
      <c r="A17" s="16" t="s">
        <v>9</v>
      </c>
      <c r="B17" s="16" t="s">
        <v>20</v>
      </c>
      <c r="C17" s="17">
        <v>42895</v>
      </c>
      <c r="D17" s="18">
        <v>22.15</v>
      </c>
      <c r="E17" s="44">
        <f t="shared" si="0"/>
        <v>1.8441428690367163</v>
      </c>
      <c r="F17" s="16">
        <v>100</v>
      </c>
      <c r="H17" s="1"/>
      <c r="I17" s="1"/>
      <c r="J17" s="1"/>
      <c r="K17" s="1"/>
      <c r="L17" s="1"/>
      <c r="M17" s="1"/>
      <c r="N17" s="2"/>
      <c r="O17" s="1"/>
      <c r="P17" s="1"/>
      <c r="Q17" s="1"/>
      <c r="R17" s="1"/>
      <c r="S17" s="1"/>
      <c r="T17" s="1"/>
    </row>
    <row r="18" spans="1:21">
      <c r="A18" s="16" t="s">
        <v>9</v>
      </c>
      <c r="B18" s="16" t="s">
        <v>20</v>
      </c>
      <c r="C18" s="17">
        <v>42899</v>
      </c>
      <c r="D18" s="18">
        <v>9.3490000000000002</v>
      </c>
      <c r="E18" s="44">
        <f t="shared" si="0"/>
        <v>0.77836982765798024</v>
      </c>
      <c r="F18" s="16">
        <v>100</v>
      </c>
      <c r="H18" s="1"/>
      <c r="I18" s="1"/>
      <c r="J18" s="1"/>
      <c r="K18" s="1"/>
      <c r="L18" s="1"/>
      <c r="M18" s="1"/>
      <c r="N18" s="2"/>
      <c r="O18" s="1"/>
      <c r="P18" s="1"/>
      <c r="Q18" s="1"/>
      <c r="R18" s="1"/>
      <c r="S18" s="1"/>
      <c r="T18" s="1"/>
    </row>
    <row r="19" spans="1:21">
      <c r="A19" s="16" t="s">
        <v>9</v>
      </c>
      <c r="B19" s="16" t="s">
        <v>20</v>
      </c>
      <c r="C19" s="17">
        <v>42906</v>
      </c>
      <c r="D19" s="18">
        <v>19.63</v>
      </c>
      <c r="E19" s="44">
        <f t="shared" si="0"/>
        <v>1.6343351927399883</v>
      </c>
      <c r="F19" s="16">
        <v>100</v>
      </c>
      <c r="H19" s="1"/>
      <c r="I19" s="1"/>
      <c r="J19" s="1"/>
      <c r="K19" s="1"/>
      <c r="L19" s="1"/>
      <c r="M19" s="1"/>
      <c r="N19" s="2"/>
      <c r="O19" s="1"/>
      <c r="P19" s="1"/>
      <c r="Q19" s="1"/>
      <c r="R19" s="1"/>
      <c r="S19" s="1"/>
      <c r="T19" s="1"/>
    </row>
    <row r="20" spans="1:21">
      <c r="A20" s="16" t="s">
        <v>9</v>
      </c>
      <c r="B20" s="16" t="s">
        <v>20</v>
      </c>
      <c r="C20" s="17">
        <v>42919</v>
      </c>
      <c r="D20" s="18">
        <v>35.630000000000003</v>
      </c>
      <c r="E20" s="44">
        <f t="shared" si="0"/>
        <v>2.9664474231954046</v>
      </c>
      <c r="F20" s="16">
        <v>100</v>
      </c>
      <c r="H20" s="1"/>
      <c r="I20" s="1"/>
      <c r="J20" s="1"/>
      <c r="K20" s="1"/>
      <c r="L20" s="1"/>
      <c r="M20" s="1"/>
      <c r="N20" s="2"/>
      <c r="O20" s="1"/>
      <c r="P20" s="1"/>
      <c r="Q20" s="1"/>
      <c r="R20" s="1"/>
      <c r="S20" s="1"/>
      <c r="T20" s="1"/>
    </row>
    <row r="21" spans="1:21">
      <c r="A21" s="16" t="s">
        <v>9</v>
      </c>
      <c r="B21" s="16" t="s">
        <v>20</v>
      </c>
      <c r="C21" s="17">
        <v>42923</v>
      </c>
      <c r="D21" s="18">
        <v>21.13</v>
      </c>
      <c r="E21" s="44">
        <f t="shared" si="0"/>
        <v>1.7592207143451837</v>
      </c>
      <c r="F21" s="16">
        <v>100</v>
      </c>
    </row>
    <row r="22" spans="1:21">
      <c r="A22" s="16" t="s">
        <v>9</v>
      </c>
      <c r="B22" s="16" t="s">
        <v>20</v>
      </c>
      <c r="C22" s="17">
        <v>42972</v>
      </c>
      <c r="D22" s="18">
        <v>58.16</v>
      </c>
      <c r="E22" s="48">
        <f t="shared" si="0"/>
        <v>4.842227957705437</v>
      </c>
      <c r="F22" s="16">
        <v>100</v>
      </c>
    </row>
    <row r="23" spans="1:21">
      <c r="A23" s="16" t="s">
        <v>9</v>
      </c>
      <c r="B23" s="16" t="s">
        <v>20</v>
      </c>
      <c r="C23" s="17">
        <v>42983</v>
      </c>
      <c r="D23" s="18">
        <v>42.19</v>
      </c>
      <c r="E23" s="44">
        <f t="shared" si="0"/>
        <v>3.5126134376821248</v>
      </c>
      <c r="F23" s="16">
        <v>100</v>
      </c>
      <c r="H23" s="1"/>
      <c r="I23" s="1"/>
      <c r="J23" s="1"/>
      <c r="K23" s="1"/>
      <c r="L23" s="1"/>
      <c r="M23" s="1"/>
      <c r="N23" s="2"/>
      <c r="O23" s="1"/>
      <c r="P23" s="1"/>
      <c r="Q23" s="1"/>
      <c r="R23" s="1"/>
      <c r="S23" s="1"/>
      <c r="T23" s="1"/>
    </row>
    <row r="24" spans="1:21">
      <c r="A24" s="16" t="s">
        <v>9</v>
      </c>
      <c r="B24" s="16" t="s">
        <v>20</v>
      </c>
      <c r="C24" s="19">
        <v>43007</v>
      </c>
      <c r="D24" s="18">
        <v>16.809999999999999</v>
      </c>
      <c r="E24" s="44">
        <f t="shared" si="0"/>
        <v>1.3995504121222213</v>
      </c>
      <c r="F24" s="16">
        <v>100</v>
      </c>
      <c r="H24" s="1"/>
      <c r="I24" s="1"/>
      <c r="J24" s="1"/>
      <c r="K24" s="1"/>
      <c r="L24" s="1"/>
      <c r="M24" s="1"/>
      <c r="N24" s="2"/>
      <c r="O24" s="1"/>
      <c r="P24" s="1"/>
      <c r="Q24" s="1"/>
      <c r="R24" s="1"/>
      <c r="S24" s="1"/>
      <c r="T24" s="1"/>
      <c r="U24" s="1"/>
    </row>
    <row r="25" spans="1:21">
      <c r="A25" s="16" t="s">
        <v>9</v>
      </c>
      <c r="B25" s="16" t="s">
        <v>20</v>
      </c>
      <c r="C25" s="19">
        <v>43014</v>
      </c>
      <c r="D25" s="18">
        <v>15.55</v>
      </c>
      <c r="E25" s="44">
        <f t="shared" si="0"/>
        <v>1.2946465739738575</v>
      </c>
      <c r="F25" s="16">
        <v>100</v>
      </c>
      <c r="H25" s="1"/>
      <c r="I25" s="1"/>
      <c r="J25" s="1"/>
      <c r="K25" s="1"/>
      <c r="L25" s="1"/>
      <c r="M25" s="1"/>
      <c r="N25" s="2"/>
      <c r="O25" s="1"/>
      <c r="P25" s="1"/>
      <c r="Q25" s="1"/>
      <c r="R25" s="1"/>
      <c r="S25" s="1"/>
      <c r="T25" s="1"/>
      <c r="U25" s="1"/>
    </row>
    <row r="26" spans="1:21">
      <c r="A26" s="16" t="s">
        <v>9</v>
      </c>
      <c r="B26" s="16" t="s">
        <v>20</v>
      </c>
      <c r="C26" s="19">
        <v>43028</v>
      </c>
      <c r="D26" s="18">
        <v>31.8</v>
      </c>
      <c r="E26" s="44">
        <f t="shared" si="0"/>
        <v>2.6475730580301393</v>
      </c>
      <c r="F26" s="16">
        <v>100</v>
      </c>
      <c r="H26" s="1"/>
      <c r="I26" s="1"/>
      <c r="J26" s="1"/>
      <c r="K26" s="1"/>
      <c r="L26" s="1"/>
      <c r="M26" s="1"/>
      <c r="N26" s="2"/>
      <c r="O26" s="1"/>
      <c r="P26" s="1"/>
      <c r="Q26" s="1"/>
      <c r="R26" s="1"/>
      <c r="S26" s="1"/>
      <c r="T26" s="1"/>
      <c r="U26" s="1"/>
    </row>
    <row r="27" spans="1:21">
      <c r="A27" s="16" t="s">
        <v>9</v>
      </c>
      <c r="B27" s="16" t="s">
        <v>20</v>
      </c>
      <c r="C27" s="19">
        <v>43042</v>
      </c>
      <c r="D27" s="18">
        <v>8.85</v>
      </c>
      <c r="E27" s="48">
        <f t="shared" si="0"/>
        <v>0.73682457747065189</v>
      </c>
      <c r="F27" s="16">
        <v>100</v>
      </c>
      <c r="H27" s="1"/>
      <c r="I27" s="1"/>
      <c r="J27" s="1"/>
      <c r="K27" s="1"/>
      <c r="L27" s="1"/>
      <c r="M27" s="1"/>
      <c r="N27" s="2"/>
      <c r="O27" s="1"/>
      <c r="P27" s="1"/>
      <c r="Q27" s="1"/>
      <c r="R27" s="1"/>
      <c r="S27" s="1"/>
      <c r="T27" s="1"/>
      <c r="U2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tabSelected="1" workbookViewId="0">
      <selection activeCell="N11" sqref="N11"/>
    </sheetView>
  </sheetViews>
  <sheetFormatPr baseColWidth="10" defaultColWidth="8.83203125" defaultRowHeight="14" x14ac:dyDescent="0"/>
  <cols>
    <col min="1" max="2" width="16" style="3" customWidth="1"/>
    <col min="3" max="3" width="14.83203125" style="4" bestFit="1" customWidth="1"/>
    <col min="4" max="5" width="10.83203125" style="3" customWidth="1"/>
    <col min="6" max="6" width="16" style="3" customWidth="1"/>
  </cols>
  <sheetData>
    <row r="1" spans="1:13" s="12" customFormat="1">
      <c r="A1" s="9" t="s">
        <v>14</v>
      </c>
      <c r="B1" s="9" t="s">
        <v>15</v>
      </c>
      <c r="C1" s="10" t="s">
        <v>0</v>
      </c>
      <c r="D1" s="11" t="s">
        <v>17</v>
      </c>
      <c r="E1" s="11" t="s">
        <v>21</v>
      </c>
      <c r="F1" s="9" t="s">
        <v>24</v>
      </c>
      <c r="H1" s="12" t="s">
        <v>22</v>
      </c>
      <c r="I1" s="12" t="s">
        <v>23</v>
      </c>
      <c r="J1" s="12" t="s">
        <v>24</v>
      </c>
      <c r="K1" s="12" t="s">
        <v>35</v>
      </c>
    </row>
    <row r="2" spans="1:13">
      <c r="A2" s="24" t="s">
        <v>2</v>
      </c>
      <c r="B2" s="24" t="s">
        <v>18</v>
      </c>
      <c r="C2" s="25">
        <v>42826</v>
      </c>
      <c r="D2" s="26">
        <v>3.3260000000000001</v>
      </c>
      <c r="E2" s="36">
        <f>D2/12.011</f>
        <v>0.27691282990591959</v>
      </c>
      <c r="F2" s="24">
        <v>0</v>
      </c>
      <c r="L2" t="s">
        <v>31</v>
      </c>
      <c r="M2" s="57">
        <f>AVERAGE(H2:H6)</f>
        <v>1.4553353182699142</v>
      </c>
    </row>
    <row r="3" spans="1:13">
      <c r="A3" s="24" t="s">
        <v>2</v>
      </c>
      <c r="B3" s="24" t="s">
        <v>18</v>
      </c>
      <c r="C3" s="25">
        <v>42830</v>
      </c>
      <c r="D3" s="26">
        <v>2.3809999999999998</v>
      </c>
      <c r="E3" s="52">
        <f t="shared" ref="E3:E66" si="0">D3/12.011</f>
        <v>0.19823495129464658</v>
      </c>
      <c r="F3" s="24">
        <v>0</v>
      </c>
      <c r="H3" s="37">
        <f>AVERAGE(E20:E38)</f>
        <v>1.521333514453856</v>
      </c>
      <c r="I3" s="37">
        <f>STDEV(E20:E38)</f>
        <v>0.99974002586904809</v>
      </c>
      <c r="J3">
        <v>100</v>
      </c>
      <c r="K3">
        <f>I3/SQRT(COUNT(E20:E38))</f>
        <v>0.22935609171452204</v>
      </c>
      <c r="L3" t="s">
        <v>32</v>
      </c>
      <c r="M3" s="57">
        <f>STDEV(E2:E90)</f>
        <v>0.679431553902205</v>
      </c>
    </row>
    <row r="4" spans="1:13">
      <c r="A4" s="24" t="s">
        <v>2</v>
      </c>
      <c r="B4" s="24" t="s">
        <v>18</v>
      </c>
      <c r="C4" s="25">
        <v>42838</v>
      </c>
      <c r="D4" s="26">
        <v>6.3860000000000001</v>
      </c>
      <c r="E4" s="36">
        <f t="shared" si="0"/>
        <v>0.53167929398051794</v>
      </c>
      <c r="F4" s="24">
        <v>0</v>
      </c>
      <c r="H4" s="37">
        <f>AVERAGE(E39:E57)</f>
        <v>1.6388442173621551</v>
      </c>
      <c r="I4" s="37">
        <f>STDEV(E39:E57)</f>
        <v>0.6585050630049516</v>
      </c>
      <c r="J4">
        <v>60</v>
      </c>
      <c r="K4">
        <f>I4/SQRT(COUNT(E39:E57))</f>
        <v>0.15107142228676146</v>
      </c>
      <c r="L4" t="s">
        <v>36</v>
      </c>
      <c r="M4" s="57">
        <f>M3/SQRT(COUNT(E2:E90))</f>
        <v>7.2019600674576426E-2</v>
      </c>
    </row>
    <row r="5" spans="1:13">
      <c r="A5" s="24" t="s">
        <v>2</v>
      </c>
      <c r="B5" s="24" t="s">
        <v>18</v>
      </c>
      <c r="C5" s="25">
        <v>42851</v>
      </c>
      <c r="D5" s="26">
        <v>8.3149999999999995</v>
      </c>
      <c r="E5" s="36">
        <f t="shared" si="0"/>
        <v>0.69228207476479897</v>
      </c>
      <c r="F5" s="24">
        <v>0</v>
      </c>
      <c r="H5" s="37">
        <f>AVERAGE(E58:E74)</f>
        <v>1.3602726912095287</v>
      </c>
      <c r="I5" s="37">
        <f>STDEV(E58:E74)</f>
        <v>0.48339699803512703</v>
      </c>
      <c r="J5">
        <v>30</v>
      </c>
      <c r="K5">
        <f>I5/SQRT(COUNT(E58:E74))</f>
        <v>0.11724099305913656</v>
      </c>
    </row>
    <row r="6" spans="1:13">
      <c r="A6" s="24" t="s">
        <v>2</v>
      </c>
      <c r="B6" s="24" t="s">
        <v>18</v>
      </c>
      <c r="C6" s="25">
        <v>42874</v>
      </c>
      <c r="D6" s="26">
        <v>4.7220000000000004</v>
      </c>
      <c r="E6" s="36">
        <f t="shared" si="0"/>
        <v>0.39313962201315467</v>
      </c>
      <c r="F6" s="24">
        <v>0</v>
      </c>
      <c r="H6" s="37">
        <f>AVERAGE(E75:E90)</f>
        <v>1.300890850054117</v>
      </c>
      <c r="I6" s="37">
        <f>STDEV(E75:E90)</f>
        <v>0.27576050424221676</v>
      </c>
      <c r="J6">
        <v>15</v>
      </c>
      <c r="K6">
        <f>I6/SQRT(COUNT(E75:E90))</f>
        <v>6.8940126060554191E-2</v>
      </c>
    </row>
    <row r="7" spans="1:13">
      <c r="A7" s="24" t="s">
        <v>2</v>
      </c>
      <c r="B7" s="24" t="s">
        <v>18</v>
      </c>
      <c r="C7" s="25">
        <v>42881</v>
      </c>
      <c r="D7" s="26">
        <v>6.5439999999999996</v>
      </c>
      <c r="E7" s="36">
        <f t="shared" si="0"/>
        <v>0.54483390225626505</v>
      </c>
      <c r="F7" s="24">
        <v>0</v>
      </c>
      <c r="H7" s="37">
        <f>AVERAGE(E2:E19)</f>
        <v>0.9611606027807843</v>
      </c>
      <c r="I7" s="37">
        <f>STDEV(E2:E19)</f>
        <v>0.54542986833905494</v>
      </c>
      <c r="J7">
        <v>0</v>
      </c>
      <c r="K7">
        <f>I7/SQRT(COUNT(E2:E19))</f>
        <v>0.12855905285474387</v>
      </c>
    </row>
    <row r="8" spans="1:13">
      <c r="A8" s="24" t="s">
        <v>2</v>
      </c>
      <c r="B8" s="24" t="s">
        <v>18</v>
      </c>
      <c r="C8" s="25">
        <v>42887</v>
      </c>
      <c r="D8" s="26">
        <v>10.172000000000001</v>
      </c>
      <c r="E8" s="36">
        <f t="shared" si="0"/>
        <v>0.84689035051203077</v>
      </c>
      <c r="F8" s="24">
        <v>0</v>
      </c>
    </row>
    <row r="9" spans="1:13">
      <c r="A9" s="24" t="s">
        <v>2</v>
      </c>
      <c r="B9" s="24" t="s">
        <v>18</v>
      </c>
      <c r="C9" s="25">
        <v>42895</v>
      </c>
      <c r="D9" s="26">
        <v>12.46</v>
      </c>
      <c r="E9" s="36">
        <f t="shared" si="0"/>
        <v>1.0373823994671552</v>
      </c>
      <c r="F9" s="24">
        <v>0</v>
      </c>
    </row>
    <row r="10" spans="1:13">
      <c r="A10" s="24" t="s">
        <v>2</v>
      </c>
      <c r="B10" s="24" t="s">
        <v>18</v>
      </c>
      <c r="C10" s="25">
        <v>42899</v>
      </c>
      <c r="D10" s="26">
        <v>16.190000000000001</v>
      </c>
      <c r="E10" s="36">
        <f t="shared" si="0"/>
        <v>1.3479310631920742</v>
      </c>
      <c r="F10" s="24">
        <v>0</v>
      </c>
    </row>
    <row r="11" spans="1:13">
      <c r="A11" s="24" t="s">
        <v>2</v>
      </c>
      <c r="B11" s="24" t="s">
        <v>18</v>
      </c>
      <c r="C11" s="25">
        <v>42906</v>
      </c>
      <c r="D11" s="26">
        <v>11.99</v>
      </c>
      <c r="E11" s="36">
        <f t="shared" si="0"/>
        <v>0.99825160269752733</v>
      </c>
      <c r="F11" s="24">
        <v>0</v>
      </c>
    </row>
    <row r="12" spans="1:13">
      <c r="A12" s="24" t="s">
        <v>2</v>
      </c>
      <c r="B12" s="24" t="s">
        <v>18</v>
      </c>
      <c r="C12" s="25">
        <v>42919</v>
      </c>
      <c r="D12" s="26">
        <v>14.88</v>
      </c>
      <c r="E12" s="36">
        <f t="shared" si="0"/>
        <v>1.2388643743235368</v>
      </c>
      <c r="F12" s="24">
        <v>0</v>
      </c>
    </row>
    <row r="13" spans="1:13">
      <c r="A13" s="24" t="s">
        <v>2</v>
      </c>
      <c r="B13" s="24" t="s">
        <v>18</v>
      </c>
      <c r="C13" s="25">
        <v>42923</v>
      </c>
      <c r="D13" s="26">
        <v>10.1</v>
      </c>
      <c r="E13" s="36">
        <f t="shared" si="0"/>
        <v>0.84089584547498131</v>
      </c>
      <c r="F13" s="24">
        <v>0</v>
      </c>
    </row>
    <row r="14" spans="1:13">
      <c r="A14" s="24" t="s">
        <v>2</v>
      </c>
      <c r="B14" s="24" t="s">
        <v>18</v>
      </c>
      <c r="C14" s="25">
        <v>42972</v>
      </c>
      <c r="D14" s="26">
        <v>6.4950000000000001</v>
      </c>
      <c r="E14" s="36">
        <f t="shared" si="0"/>
        <v>0.54075430855049544</v>
      </c>
      <c r="F14" s="24">
        <v>0</v>
      </c>
    </row>
    <row r="15" spans="1:13">
      <c r="A15" s="24" t="s">
        <v>2</v>
      </c>
      <c r="B15" s="24" t="s">
        <v>18</v>
      </c>
      <c r="C15" s="25">
        <v>42983</v>
      </c>
      <c r="D15" s="26">
        <v>23.1</v>
      </c>
      <c r="E15" s="36">
        <f t="shared" si="0"/>
        <v>1.923237032720007</v>
      </c>
      <c r="F15" s="24">
        <v>0</v>
      </c>
    </row>
    <row r="16" spans="1:13">
      <c r="A16" s="24" t="s">
        <v>2</v>
      </c>
      <c r="B16" s="24" t="s">
        <v>18</v>
      </c>
      <c r="C16" s="27">
        <v>43007</v>
      </c>
      <c r="D16" s="26">
        <v>19.41</v>
      </c>
      <c r="E16" s="36">
        <f t="shared" si="0"/>
        <v>1.6160186495712265</v>
      </c>
      <c r="F16" s="24">
        <v>0</v>
      </c>
    </row>
    <row r="17" spans="1:6">
      <c r="A17" s="24" t="s">
        <v>2</v>
      </c>
      <c r="B17" s="24" t="s">
        <v>18</v>
      </c>
      <c r="C17" s="27">
        <v>43014</v>
      </c>
      <c r="D17" s="26">
        <v>11.76</v>
      </c>
      <c r="E17" s="36">
        <f t="shared" si="0"/>
        <v>0.97910248938473066</v>
      </c>
      <c r="F17" s="24">
        <v>0</v>
      </c>
    </row>
    <row r="18" spans="1:6">
      <c r="A18" s="24" t="s">
        <v>2</v>
      </c>
      <c r="B18" s="24" t="s">
        <v>18</v>
      </c>
      <c r="C18" s="27">
        <v>43028</v>
      </c>
      <c r="D18" s="26">
        <v>25.91</v>
      </c>
      <c r="E18" s="52">
        <f t="shared" si="0"/>
        <v>2.1571892431937392</v>
      </c>
      <c r="F18" s="24">
        <v>0</v>
      </c>
    </row>
    <row r="19" spans="1:6">
      <c r="A19" s="24" t="s">
        <v>2</v>
      </c>
      <c r="B19" s="24" t="s">
        <v>18</v>
      </c>
      <c r="C19" s="27">
        <v>43042</v>
      </c>
      <c r="D19" s="26">
        <v>13.66</v>
      </c>
      <c r="E19" s="36">
        <f t="shared" si="0"/>
        <v>1.1372908167513114</v>
      </c>
      <c r="F19" s="24">
        <v>0</v>
      </c>
    </row>
    <row r="20" spans="1:6">
      <c r="A20" s="28" t="s">
        <v>10</v>
      </c>
      <c r="B20" s="28" t="s">
        <v>18</v>
      </c>
      <c r="C20" s="29">
        <v>42826</v>
      </c>
      <c r="D20" s="30">
        <v>22.09</v>
      </c>
      <c r="E20" s="38">
        <f t="shared" si="0"/>
        <v>1.8391474481725087</v>
      </c>
      <c r="F20" s="28">
        <v>100</v>
      </c>
    </row>
    <row r="21" spans="1:6">
      <c r="A21" s="28" t="s">
        <v>10</v>
      </c>
      <c r="B21" s="28" t="s">
        <v>18</v>
      </c>
      <c r="C21" s="29">
        <v>42830</v>
      </c>
      <c r="D21" s="30">
        <v>19.12</v>
      </c>
      <c r="E21" s="38">
        <f t="shared" si="0"/>
        <v>1.5918741153942222</v>
      </c>
      <c r="F21" s="28">
        <v>100</v>
      </c>
    </row>
    <row r="22" spans="1:6">
      <c r="A22" s="28" t="s">
        <v>10</v>
      </c>
      <c r="B22" s="28" t="s">
        <v>18</v>
      </c>
      <c r="C22" s="29">
        <v>42838</v>
      </c>
      <c r="D22" s="30">
        <v>16.61</v>
      </c>
      <c r="E22" s="38">
        <f t="shared" si="0"/>
        <v>1.3828990092415285</v>
      </c>
      <c r="F22" s="28">
        <v>100</v>
      </c>
    </row>
    <row r="23" spans="1:6">
      <c r="A23" s="28" t="s">
        <v>10</v>
      </c>
      <c r="B23" s="28" t="s">
        <v>18</v>
      </c>
      <c r="C23" s="29">
        <v>42844</v>
      </c>
      <c r="D23" s="30">
        <v>22.54</v>
      </c>
      <c r="E23" s="38">
        <f t="shared" si="0"/>
        <v>1.8766131046540671</v>
      </c>
      <c r="F23" s="28">
        <v>100</v>
      </c>
    </row>
    <row r="24" spans="1:6">
      <c r="A24" s="28" t="s">
        <v>10</v>
      </c>
      <c r="B24" s="28" t="s">
        <v>18</v>
      </c>
      <c r="C24" s="29">
        <v>42851</v>
      </c>
      <c r="D24" s="30">
        <v>14.71</v>
      </c>
      <c r="E24" s="38">
        <f t="shared" si="0"/>
        <v>1.224710681874948</v>
      </c>
      <c r="F24" s="28">
        <v>100</v>
      </c>
    </row>
    <row r="25" spans="1:6">
      <c r="A25" s="28" t="s">
        <v>10</v>
      </c>
      <c r="B25" s="28" t="s">
        <v>18</v>
      </c>
      <c r="C25" s="29">
        <v>42874</v>
      </c>
      <c r="D25" s="30">
        <v>4.577</v>
      </c>
      <c r="E25" s="38">
        <f t="shared" si="0"/>
        <v>0.38106735492465243</v>
      </c>
      <c r="F25" s="28">
        <v>100</v>
      </c>
    </row>
    <row r="26" spans="1:6">
      <c r="A26" s="28" t="s">
        <v>10</v>
      </c>
      <c r="B26" s="28" t="s">
        <v>18</v>
      </c>
      <c r="C26" s="29">
        <v>42881</v>
      </c>
      <c r="D26" s="30">
        <v>26.19</v>
      </c>
      <c r="E26" s="38">
        <f t="shared" si="0"/>
        <v>2.1805012072267091</v>
      </c>
      <c r="F26" s="28">
        <v>100</v>
      </c>
    </row>
    <row r="27" spans="1:6">
      <c r="A27" s="28" t="s">
        <v>10</v>
      </c>
      <c r="B27" s="28" t="s">
        <v>18</v>
      </c>
      <c r="C27" s="29">
        <v>42887</v>
      </c>
      <c r="D27" s="30">
        <v>5.6020000000000003</v>
      </c>
      <c r="E27" s="38">
        <f t="shared" si="0"/>
        <v>0.46640579468820254</v>
      </c>
      <c r="F27" s="28">
        <v>100</v>
      </c>
    </row>
    <row r="28" spans="1:6">
      <c r="A28" s="28" t="s">
        <v>10</v>
      </c>
      <c r="B28" s="28" t="s">
        <v>18</v>
      </c>
      <c r="C28" s="29">
        <v>42895</v>
      </c>
      <c r="D28" s="30">
        <v>26.29</v>
      </c>
      <c r="E28" s="38">
        <f t="shared" si="0"/>
        <v>2.1888269086670551</v>
      </c>
      <c r="F28" s="28">
        <v>100</v>
      </c>
    </row>
    <row r="29" spans="1:6">
      <c r="A29" s="28" t="s">
        <v>10</v>
      </c>
      <c r="B29" s="28" t="s">
        <v>18</v>
      </c>
      <c r="C29" s="29">
        <v>42899</v>
      </c>
      <c r="D29" s="30">
        <v>9.9209999999999994</v>
      </c>
      <c r="E29" s="38">
        <f t="shared" si="0"/>
        <v>0.82599283989676131</v>
      </c>
      <c r="F29" s="28">
        <v>100</v>
      </c>
    </row>
    <row r="30" spans="1:6">
      <c r="A30" s="28" t="s">
        <v>10</v>
      </c>
      <c r="B30" s="28" t="s">
        <v>18</v>
      </c>
      <c r="C30" s="29">
        <v>42906</v>
      </c>
      <c r="D30" s="30">
        <v>22.92</v>
      </c>
      <c r="E30" s="38">
        <f t="shared" si="0"/>
        <v>1.9082507701273834</v>
      </c>
      <c r="F30" s="28">
        <v>100</v>
      </c>
    </row>
    <row r="31" spans="1:6">
      <c r="A31" s="28" t="s">
        <v>10</v>
      </c>
      <c r="B31" s="28" t="s">
        <v>18</v>
      </c>
      <c r="C31" s="29">
        <v>42919</v>
      </c>
      <c r="D31" s="30">
        <v>27.94</v>
      </c>
      <c r="E31" s="38">
        <f t="shared" si="0"/>
        <v>2.3262009824327703</v>
      </c>
      <c r="F31" s="28">
        <v>100</v>
      </c>
    </row>
    <row r="32" spans="1:6">
      <c r="A32" s="28" t="s">
        <v>10</v>
      </c>
      <c r="B32" s="28" t="s">
        <v>18</v>
      </c>
      <c r="C32" s="29">
        <v>42923</v>
      </c>
      <c r="D32" s="30">
        <v>4.2320000000000002</v>
      </c>
      <c r="E32" s="53">
        <f t="shared" si="0"/>
        <v>0.35234368495545754</v>
      </c>
      <c r="F32" s="28">
        <v>100</v>
      </c>
    </row>
    <row r="33" spans="1:6">
      <c r="A33" s="28" t="s">
        <v>10</v>
      </c>
      <c r="B33" s="28" t="s">
        <v>18</v>
      </c>
      <c r="C33" s="29">
        <v>42972</v>
      </c>
      <c r="D33" s="30">
        <v>10.53</v>
      </c>
      <c r="E33" s="38">
        <f t="shared" si="0"/>
        <v>0.87669636166847054</v>
      </c>
      <c r="F33" s="28">
        <v>100</v>
      </c>
    </row>
    <row r="34" spans="1:6">
      <c r="A34" s="28" t="s">
        <v>10</v>
      </c>
      <c r="B34" s="28" t="s">
        <v>18</v>
      </c>
      <c r="C34" s="29">
        <v>42983</v>
      </c>
      <c r="D34" s="30">
        <v>50.84</v>
      </c>
      <c r="E34" s="53">
        <f t="shared" si="0"/>
        <v>4.2327866122720845</v>
      </c>
      <c r="F34" s="28">
        <v>100</v>
      </c>
    </row>
    <row r="35" spans="1:6">
      <c r="A35" s="28" t="s">
        <v>10</v>
      </c>
      <c r="B35" s="28" t="s">
        <v>18</v>
      </c>
      <c r="C35" s="31">
        <v>43007</v>
      </c>
      <c r="D35" s="30">
        <v>14.06</v>
      </c>
      <c r="E35" s="38">
        <f t="shared" si="0"/>
        <v>1.1705936225126967</v>
      </c>
      <c r="F35" s="28">
        <v>100</v>
      </c>
    </row>
    <row r="36" spans="1:6">
      <c r="A36" s="28" t="s">
        <v>10</v>
      </c>
      <c r="B36" s="28" t="s">
        <v>18</v>
      </c>
      <c r="C36" s="31">
        <v>43014</v>
      </c>
      <c r="D36" s="30">
        <v>6.15</v>
      </c>
      <c r="E36" s="38">
        <f t="shared" si="0"/>
        <v>0.51203063858130049</v>
      </c>
      <c r="F36" s="28">
        <v>100</v>
      </c>
    </row>
    <row r="37" spans="1:6">
      <c r="A37" s="28" t="s">
        <v>10</v>
      </c>
      <c r="B37" s="28" t="s">
        <v>18</v>
      </c>
      <c r="C37" s="31">
        <v>43028</v>
      </c>
      <c r="D37" s="30">
        <v>35.29</v>
      </c>
      <c r="E37" s="38">
        <f t="shared" si="0"/>
        <v>2.9381400382982266</v>
      </c>
      <c r="F37" s="28">
        <v>100</v>
      </c>
    </row>
    <row r="38" spans="1:6">
      <c r="A38" s="28" t="s">
        <v>10</v>
      </c>
      <c r="B38" s="28" t="s">
        <v>18</v>
      </c>
      <c r="C38" s="31">
        <v>43042</v>
      </c>
      <c r="D38" s="30">
        <v>7.57</v>
      </c>
      <c r="E38" s="38">
        <f t="shared" si="0"/>
        <v>0.63025559903421868</v>
      </c>
      <c r="F38" s="28">
        <v>100</v>
      </c>
    </row>
    <row r="39" spans="1:6">
      <c r="A39" s="20" t="s">
        <v>11</v>
      </c>
      <c r="B39" s="20" t="s">
        <v>18</v>
      </c>
      <c r="C39" s="21">
        <v>42826</v>
      </c>
      <c r="D39" s="22">
        <v>22.26</v>
      </c>
      <c r="E39" s="39">
        <f t="shared" si="0"/>
        <v>1.8533011406210975</v>
      </c>
      <c r="F39" s="20">
        <v>60</v>
      </c>
    </row>
    <row r="40" spans="1:6">
      <c r="A40" s="20" t="s">
        <v>11</v>
      </c>
      <c r="B40" s="20" t="s">
        <v>18</v>
      </c>
      <c r="C40" s="21">
        <v>42830</v>
      </c>
      <c r="D40" s="22">
        <v>22.82</v>
      </c>
      <c r="E40" s="39">
        <f t="shared" si="0"/>
        <v>1.899925068687037</v>
      </c>
      <c r="F40" s="20">
        <v>60</v>
      </c>
    </row>
    <row r="41" spans="1:6">
      <c r="A41" s="20" t="s">
        <v>11</v>
      </c>
      <c r="B41" s="20" t="s">
        <v>18</v>
      </c>
      <c r="C41" s="21">
        <v>42838</v>
      </c>
      <c r="D41" s="22">
        <v>25.1</v>
      </c>
      <c r="E41" s="39">
        <f t="shared" si="0"/>
        <v>2.0897510615269339</v>
      </c>
      <c r="F41" s="20">
        <v>60</v>
      </c>
    </row>
    <row r="42" spans="1:6">
      <c r="A42" s="20" t="s">
        <v>11</v>
      </c>
      <c r="B42" s="20" t="s">
        <v>18</v>
      </c>
      <c r="C42" s="21">
        <v>42844</v>
      </c>
      <c r="D42" s="22">
        <v>17.66</v>
      </c>
      <c r="E42" s="39">
        <f t="shared" si="0"/>
        <v>1.4703188743651654</v>
      </c>
      <c r="F42" s="20">
        <v>60</v>
      </c>
    </row>
    <row r="43" spans="1:6">
      <c r="A43" s="20" t="s">
        <v>11</v>
      </c>
      <c r="B43" s="20" t="s">
        <v>18</v>
      </c>
      <c r="C43" s="21">
        <v>42851</v>
      </c>
      <c r="D43" s="22">
        <v>9.8870000000000005</v>
      </c>
      <c r="E43" s="39">
        <f t="shared" si="0"/>
        <v>0.8231621014070436</v>
      </c>
      <c r="F43" s="20">
        <v>60</v>
      </c>
    </row>
    <row r="44" spans="1:6">
      <c r="A44" s="20" t="s">
        <v>11</v>
      </c>
      <c r="B44" s="20" t="s">
        <v>18</v>
      </c>
      <c r="C44" s="21">
        <v>42874</v>
      </c>
      <c r="D44" s="22">
        <v>12.15</v>
      </c>
      <c r="E44" s="39">
        <f t="shared" si="0"/>
        <v>1.0115727250020816</v>
      </c>
      <c r="F44" s="20">
        <v>60</v>
      </c>
    </row>
    <row r="45" spans="1:6">
      <c r="A45" s="20" t="s">
        <v>11</v>
      </c>
      <c r="B45" s="20" t="s">
        <v>18</v>
      </c>
      <c r="C45" s="21">
        <v>42881</v>
      </c>
      <c r="D45" s="22">
        <v>15.54</v>
      </c>
      <c r="E45" s="39">
        <f t="shared" si="0"/>
        <v>1.2938140038298227</v>
      </c>
      <c r="F45" s="20">
        <v>60</v>
      </c>
    </row>
    <row r="46" spans="1:6">
      <c r="A46" s="20" t="s">
        <v>11</v>
      </c>
      <c r="B46" s="20" t="s">
        <v>18</v>
      </c>
      <c r="C46" s="21">
        <v>42887</v>
      </c>
      <c r="D46" s="22">
        <v>12.4</v>
      </c>
      <c r="E46" s="39">
        <f t="shared" si="0"/>
        <v>1.0323869786029474</v>
      </c>
      <c r="F46" s="20">
        <v>60</v>
      </c>
    </row>
    <row r="47" spans="1:6">
      <c r="A47" s="20" t="s">
        <v>11</v>
      </c>
      <c r="B47" s="20" t="s">
        <v>18</v>
      </c>
      <c r="C47" s="21">
        <v>42895</v>
      </c>
      <c r="D47" s="22">
        <v>29.83</v>
      </c>
      <c r="E47" s="39">
        <f t="shared" si="0"/>
        <v>2.4835567396553158</v>
      </c>
      <c r="F47" s="20">
        <v>60</v>
      </c>
    </row>
    <row r="48" spans="1:6">
      <c r="A48" s="20" t="s">
        <v>11</v>
      </c>
      <c r="B48" s="20" t="s">
        <v>18</v>
      </c>
      <c r="C48" s="21">
        <v>42899</v>
      </c>
      <c r="D48" s="22">
        <v>17.77</v>
      </c>
      <c r="E48" s="39">
        <f t="shared" si="0"/>
        <v>1.4794771459495464</v>
      </c>
      <c r="F48" s="20">
        <v>60</v>
      </c>
    </row>
    <row r="49" spans="1:6">
      <c r="A49" s="20" t="s">
        <v>11</v>
      </c>
      <c r="B49" s="20" t="s">
        <v>18</v>
      </c>
      <c r="C49" s="21">
        <v>42906</v>
      </c>
      <c r="D49" s="22">
        <v>14.27</v>
      </c>
      <c r="E49" s="39">
        <f t="shared" si="0"/>
        <v>1.1880775955374241</v>
      </c>
      <c r="F49" s="20">
        <v>60</v>
      </c>
    </row>
    <row r="50" spans="1:6">
      <c r="A50" s="20" t="s">
        <v>11</v>
      </c>
      <c r="B50" s="20" t="s">
        <v>18</v>
      </c>
      <c r="C50" s="21">
        <v>42919</v>
      </c>
      <c r="D50" s="22">
        <v>19.59</v>
      </c>
      <c r="E50" s="39">
        <f t="shared" si="0"/>
        <v>1.6310049121638499</v>
      </c>
      <c r="F50" s="20">
        <v>60</v>
      </c>
    </row>
    <row r="51" spans="1:6">
      <c r="A51" s="20" t="s">
        <v>11</v>
      </c>
      <c r="B51" s="20" t="s">
        <v>18</v>
      </c>
      <c r="C51" s="21">
        <v>42923</v>
      </c>
      <c r="D51" s="22">
        <v>4.952</v>
      </c>
      <c r="E51" s="54">
        <f t="shared" si="0"/>
        <v>0.41228873532595123</v>
      </c>
      <c r="F51" s="20">
        <v>60</v>
      </c>
    </row>
    <row r="52" spans="1:6">
      <c r="A52" s="20" t="s">
        <v>11</v>
      </c>
      <c r="B52" s="20" t="s">
        <v>18</v>
      </c>
      <c r="C52" s="21">
        <v>42972</v>
      </c>
      <c r="D52" s="22">
        <v>36.43</v>
      </c>
      <c r="E52" s="54">
        <f t="shared" si="0"/>
        <v>3.0330530347181752</v>
      </c>
      <c r="F52" s="20">
        <v>60</v>
      </c>
    </row>
    <row r="53" spans="1:6">
      <c r="A53" s="20" t="s">
        <v>11</v>
      </c>
      <c r="B53" s="20" t="s">
        <v>18</v>
      </c>
      <c r="C53" s="21">
        <v>42983</v>
      </c>
      <c r="D53" s="22">
        <v>33.67</v>
      </c>
      <c r="E53" s="39">
        <f t="shared" si="0"/>
        <v>2.803263674964616</v>
      </c>
      <c r="F53" s="20">
        <v>60</v>
      </c>
    </row>
    <row r="54" spans="1:6">
      <c r="A54" s="20" t="s">
        <v>11</v>
      </c>
      <c r="B54" s="20" t="s">
        <v>18</v>
      </c>
      <c r="C54" s="23">
        <v>43007</v>
      </c>
      <c r="D54" s="22">
        <v>16.54</v>
      </c>
      <c r="E54" s="39">
        <f t="shared" si="0"/>
        <v>1.3770710182332861</v>
      </c>
      <c r="F54" s="20">
        <v>60</v>
      </c>
    </row>
    <row r="55" spans="1:6">
      <c r="A55" s="20" t="s">
        <v>11</v>
      </c>
      <c r="B55" s="20" t="s">
        <v>18</v>
      </c>
      <c r="C55" s="23">
        <v>43014</v>
      </c>
      <c r="D55" s="22">
        <v>19.04</v>
      </c>
      <c r="E55" s="39">
        <f t="shared" si="0"/>
        <v>1.585213554241945</v>
      </c>
      <c r="F55" s="20">
        <v>60</v>
      </c>
    </row>
    <row r="56" spans="1:6">
      <c r="A56" s="20" t="s">
        <v>11</v>
      </c>
      <c r="B56" s="20" t="s">
        <v>18</v>
      </c>
      <c r="C56" s="23">
        <v>43028</v>
      </c>
      <c r="D56" s="22">
        <v>20.88</v>
      </c>
      <c r="E56" s="39">
        <f t="shared" si="0"/>
        <v>1.7384064607443177</v>
      </c>
      <c r="F56" s="20">
        <v>60</v>
      </c>
    </row>
    <row r="57" spans="1:6">
      <c r="A57" s="20" t="s">
        <v>11</v>
      </c>
      <c r="B57" s="20" t="s">
        <v>18</v>
      </c>
      <c r="C57" s="23">
        <v>43042</v>
      </c>
      <c r="D57" s="22">
        <v>23.21</v>
      </c>
      <c r="E57" s="39">
        <f t="shared" si="0"/>
        <v>1.9323953043043878</v>
      </c>
      <c r="F57" s="20">
        <v>60</v>
      </c>
    </row>
    <row r="58" spans="1:6">
      <c r="A58" s="16" t="s">
        <v>4</v>
      </c>
      <c r="B58" s="16" t="s">
        <v>18</v>
      </c>
      <c r="C58" s="17">
        <v>42826</v>
      </c>
      <c r="D58" s="18">
        <v>15</v>
      </c>
      <c r="E58" s="40">
        <f t="shared" si="0"/>
        <v>1.2488552160519524</v>
      </c>
      <c r="F58" s="16">
        <v>30</v>
      </c>
    </row>
    <row r="59" spans="1:6">
      <c r="A59" s="16" t="s">
        <v>4</v>
      </c>
      <c r="B59" s="16" t="s">
        <v>18</v>
      </c>
      <c r="C59" s="17">
        <v>42830</v>
      </c>
      <c r="D59" s="18">
        <v>19.41</v>
      </c>
      <c r="E59" s="40">
        <f t="shared" si="0"/>
        <v>1.6160186495712265</v>
      </c>
      <c r="F59" s="16">
        <v>30</v>
      </c>
    </row>
    <row r="60" spans="1:6">
      <c r="A60" s="16" t="s">
        <v>4</v>
      </c>
      <c r="B60" s="16" t="s">
        <v>18</v>
      </c>
      <c r="C60" s="17">
        <v>42844</v>
      </c>
      <c r="D60" s="18">
        <v>16.690000000000001</v>
      </c>
      <c r="E60" s="40">
        <f t="shared" si="0"/>
        <v>1.389559570393806</v>
      </c>
      <c r="F60" s="16">
        <v>30</v>
      </c>
    </row>
    <row r="61" spans="1:6">
      <c r="A61" s="16" t="s">
        <v>4</v>
      </c>
      <c r="B61" s="16" t="s">
        <v>18</v>
      </c>
      <c r="C61" s="17">
        <v>42874</v>
      </c>
      <c r="D61" s="18">
        <v>10.201000000000001</v>
      </c>
      <c r="E61" s="40">
        <f t="shared" si="0"/>
        <v>0.84930480392973118</v>
      </c>
      <c r="F61" s="16">
        <v>30</v>
      </c>
    </row>
    <row r="62" spans="1:6">
      <c r="A62" s="16" t="s">
        <v>4</v>
      </c>
      <c r="B62" s="16" t="s">
        <v>18</v>
      </c>
      <c r="C62" s="17">
        <v>42881</v>
      </c>
      <c r="D62" s="18">
        <v>8.9789999999999992</v>
      </c>
      <c r="E62" s="40">
        <f t="shared" si="0"/>
        <v>0.74756473232869869</v>
      </c>
      <c r="F62" s="16">
        <v>30</v>
      </c>
    </row>
    <row r="63" spans="1:6">
      <c r="A63" s="16" t="s">
        <v>4</v>
      </c>
      <c r="B63" s="16" t="s">
        <v>18</v>
      </c>
      <c r="C63" s="17">
        <v>42887</v>
      </c>
      <c r="D63" s="18">
        <v>11.91</v>
      </c>
      <c r="E63" s="40">
        <f t="shared" si="0"/>
        <v>0.99159104154525024</v>
      </c>
      <c r="F63" s="16">
        <v>30</v>
      </c>
    </row>
    <row r="64" spans="1:6">
      <c r="A64" s="16" t="s">
        <v>4</v>
      </c>
      <c r="B64" s="16" t="s">
        <v>18</v>
      </c>
      <c r="C64" s="17">
        <v>42895</v>
      </c>
      <c r="D64" s="18">
        <v>16.760000000000002</v>
      </c>
      <c r="E64" s="40">
        <f t="shared" si="0"/>
        <v>1.3953875614020483</v>
      </c>
      <c r="F64" s="16">
        <v>30</v>
      </c>
    </row>
    <row r="65" spans="1:6">
      <c r="A65" s="16" t="s">
        <v>4</v>
      </c>
      <c r="B65" s="16" t="s">
        <v>18</v>
      </c>
      <c r="C65" s="17">
        <v>42899</v>
      </c>
      <c r="D65" s="18">
        <v>14.12</v>
      </c>
      <c r="E65" s="40">
        <f t="shared" si="0"/>
        <v>1.1755890433769045</v>
      </c>
      <c r="F65" s="16">
        <v>30</v>
      </c>
    </row>
    <row r="66" spans="1:6">
      <c r="A66" s="16" t="s">
        <v>4</v>
      </c>
      <c r="B66" s="16" t="s">
        <v>18</v>
      </c>
      <c r="C66" s="17">
        <v>42906</v>
      </c>
      <c r="D66" s="18">
        <v>13.91</v>
      </c>
      <c r="E66" s="40">
        <f t="shared" si="0"/>
        <v>1.1581050703521774</v>
      </c>
      <c r="F66" s="16">
        <v>30</v>
      </c>
    </row>
    <row r="67" spans="1:6">
      <c r="A67" s="16" t="s">
        <v>4</v>
      </c>
      <c r="B67" s="16" t="s">
        <v>18</v>
      </c>
      <c r="C67" s="17">
        <v>42919</v>
      </c>
      <c r="D67" s="18">
        <v>15.16</v>
      </c>
      <c r="E67" s="40">
        <f t="shared" ref="E67:E90" si="1">D67/12.011</f>
        <v>1.2621763383565066</v>
      </c>
      <c r="F67" s="16">
        <v>30</v>
      </c>
    </row>
    <row r="68" spans="1:6">
      <c r="A68" s="16" t="s">
        <v>4</v>
      </c>
      <c r="B68" s="16" t="s">
        <v>18</v>
      </c>
      <c r="C68" s="17">
        <v>42923</v>
      </c>
      <c r="D68" s="18">
        <v>12.48</v>
      </c>
      <c r="E68" s="40">
        <f t="shared" si="1"/>
        <v>1.0390475397552246</v>
      </c>
      <c r="F68" s="16">
        <v>30</v>
      </c>
    </row>
    <row r="69" spans="1:6">
      <c r="A69" s="16" t="s">
        <v>4</v>
      </c>
      <c r="B69" s="16" t="s">
        <v>18</v>
      </c>
      <c r="C69" s="17">
        <v>42972</v>
      </c>
      <c r="D69" s="18">
        <v>26.63</v>
      </c>
      <c r="E69" s="40">
        <f t="shared" si="1"/>
        <v>2.2171342935642326</v>
      </c>
      <c r="F69" s="16">
        <v>30</v>
      </c>
    </row>
    <row r="70" spans="1:6">
      <c r="A70" s="16" t="s">
        <v>4</v>
      </c>
      <c r="B70" s="16" t="s">
        <v>18</v>
      </c>
      <c r="C70" s="17">
        <v>42983</v>
      </c>
      <c r="D70" s="18">
        <v>22.87</v>
      </c>
      <c r="E70" s="40">
        <f t="shared" si="1"/>
        <v>1.9040879194072102</v>
      </c>
      <c r="F70" s="16">
        <v>30</v>
      </c>
    </row>
    <row r="71" spans="1:6">
      <c r="A71" s="16" t="s">
        <v>4</v>
      </c>
      <c r="B71" s="16" t="s">
        <v>18</v>
      </c>
      <c r="C71" s="19">
        <v>43007</v>
      </c>
      <c r="D71" s="18">
        <v>8.43</v>
      </c>
      <c r="E71" s="55">
        <f t="shared" si="1"/>
        <v>0.70185663142119725</v>
      </c>
      <c r="F71" s="16">
        <v>30</v>
      </c>
    </row>
    <row r="72" spans="1:6">
      <c r="A72" s="16" t="s">
        <v>4</v>
      </c>
      <c r="B72" s="16" t="s">
        <v>18</v>
      </c>
      <c r="C72" s="19">
        <v>43014</v>
      </c>
      <c r="D72" s="18">
        <v>14.84</v>
      </c>
      <c r="E72" s="40">
        <f t="shared" si="1"/>
        <v>1.2355340937473982</v>
      </c>
      <c r="F72" s="16">
        <v>30</v>
      </c>
    </row>
    <row r="73" spans="1:6">
      <c r="A73" s="16" t="s">
        <v>4</v>
      </c>
      <c r="B73" s="16" t="s">
        <v>18</v>
      </c>
      <c r="C73" s="19">
        <v>43028</v>
      </c>
      <c r="D73" s="18">
        <v>22.05</v>
      </c>
      <c r="E73" s="40">
        <f t="shared" si="1"/>
        <v>1.8358171675963701</v>
      </c>
      <c r="F73" s="16">
        <v>30</v>
      </c>
    </row>
    <row r="74" spans="1:6">
      <c r="A74" s="16" t="s">
        <v>4</v>
      </c>
      <c r="B74" s="16" t="s">
        <v>18</v>
      </c>
      <c r="C74" s="19">
        <v>43042</v>
      </c>
      <c r="D74" s="18">
        <v>28.31</v>
      </c>
      <c r="E74" s="55">
        <f t="shared" si="1"/>
        <v>2.3570060777620516</v>
      </c>
      <c r="F74" s="16">
        <v>30</v>
      </c>
    </row>
    <row r="75" spans="1:6">
      <c r="A75" s="32" t="s">
        <v>5</v>
      </c>
      <c r="B75" s="32" t="s">
        <v>18</v>
      </c>
      <c r="C75" s="33">
        <v>42830</v>
      </c>
      <c r="D75" s="34">
        <v>17.420000000000002</v>
      </c>
      <c r="E75" s="41">
        <f t="shared" si="1"/>
        <v>1.4503371909083342</v>
      </c>
      <c r="F75" s="32">
        <v>15</v>
      </c>
    </row>
    <row r="76" spans="1:6">
      <c r="A76" s="32" t="s">
        <v>5</v>
      </c>
      <c r="B76" s="32" t="s">
        <v>18</v>
      </c>
      <c r="C76" s="33">
        <v>42838</v>
      </c>
      <c r="D76" s="34">
        <v>20.260000000000002</v>
      </c>
      <c r="E76" s="41">
        <f t="shared" si="1"/>
        <v>1.6867871118141706</v>
      </c>
      <c r="F76" s="32">
        <v>15</v>
      </c>
    </row>
    <row r="77" spans="1:6">
      <c r="A77" s="32" t="s">
        <v>5</v>
      </c>
      <c r="B77" s="32" t="s">
        <v>18</v>
      </c>
      <c r="C77" s="33">
        <v>42844</v>
      </c>
      <c r="D77" s="34">
        <v>17.29</v>
      </c>
      <c r="E77" s="41">
        <f t="shared" si="1"/>
        <v>1.4395137790358838</v>
      </c>
      <c r="F77" s="32">
        <v>15</v>
      </c>
    </row>
    <row r="78" spans="1:6">
      <c r="A78" s="32" t="s">
        <v>5</v>
      </c>
      <c r="B78" s="32" t="s">
        <v>18</v>
      </c>
      <c r="C78" s="33">
        <v>42851</v>
      </c>
      <c r="D78" s="34">
        <v>12.78</v>
      </c>
      <c r="E78" s="41">
        <f t="shared" si="1"/>
        <v>1.0640246440762635</v>
      </c>
      <c r="F78" s="32">
        <v>15</v>
      </c>
    </row>
    <row r="79" spans="1:6">
      <c r="A79" s="32" t="s">
        <v>5</v>
      </c>
      <c r="B79" s="32" t="s">
        <v>18</v>
      </c>
      <c r="C79" s="33">
        <v>42874</v>
      </c>
      <c r="D79" s="34">
        <v>11.14</v>
      </c>
      <c r="E79" s="56">
        <f t="shared" si="1"/>
        <v>0.92748314045458335</v>
      </c>
      <c r="F79" s="32">
        <v>15</v>
      </c>
    </row>
    <row r="80" spans="1:6">
      <c r="A80" s="32" t="s">
        <v>5</v>
      </c>
      <c r="B80" s="32" t="s">
        <v>18</v>
      </c>
      <c r="C80" s="33">
        <v>42881</v>
      </c>
      <c r="D80" s="34">
        <v>14.93</v>
      </c>
      <c r="E80" s="41">
        <f t="shared" si="1"/>
        <v>1.24302722504371</v>
      </c>
      <c r="F80" s="32">
        <v>15</v>
      </c>
    </row>
    <row r="81" spans="1:6">
      <c r="A81" s="32" t="s">
        <v>5</v>
      </c>
      <c r="B81" s="32" t="s">
        <v>18</v>
      </c>
      <c r="C81" s="33">
        <v>42887</v>
      </c>
      <c r="D81" s="34">
        <v>15.01</v>
      </c>
      <c r="E81" s="41">
        <f t="shared" si="1"/>
        <v>1.249687786195987</v>
      </c>
      <c r="F81" s="32">
        <v>15</v>
      </c>
    </row>
    <row r="82" spans="1:6">
      <c r="A82" s="32" t="s">
        <v>5</v>
      </c>
      <c r="B82" s="32" t="s">
        <v>18</v>
      </c>
      <c r="C82" s="33">
        <v>42895</v>
      </c>
      <c r="D82" s="34">
        <v>14.08</v>
      </c>
      <c r="E82" s="41">
        <f t="shared" si="1"/>
        <v>1.1722587628007661</v>
      </c>
      <c r="F82" s="32">
        <v>15</v>
      </c>
    </row>
    <row r="83" spans="1:6">
      <c r="A83" s="32" t="s">
        <v>5</v>
      </c>
      <c r="B83" s="32" t="s">
        <v>18</v>
      </c>
      <c r="C83" s="33">
        <v>42899</v>
      </c>
      <c r="D83" s="34">
        <v>15.11</v>
      </c>
      <c r="E83" s="41">
        <f t="shared" si="1"/>
        <v>1.2580134876363334</v>
      </c>
      <c r="F83" s="32">
        <v>15</v>
      </c>
    </row>
    <row r="84" spans="1:6">
      <c r="A84" s="32" t="s">
        <v>5</v>
      </c>
      <c r="B84" s="32" t="s">
        <v>18</v>
      </c>
      <c r="C84" s="33">
        <v>42906</v>
      </c>
      <c r="D84" s="34">
        <v>12.46</v>
      </c>
      <c r="E84" s="41">
        <f t="shared" si="1"/>
        <v>1.0373823994671552</v>
      </c>
      <c r="F84" s="32">
        <v>15</v>
      </c>
    </row>
    <row r="85" spans="1:6">
      <c r="A85" s="32" t="s">
        <v>5</v>
      </c>
      <c r="B85" s="32" t="s">
        <v>18</v>
      </c>
      <c r="C85" s="33">
        <v>42919</v>
      </c>
      <c r="D85" s="34">
        <v>15.55</v>
      </c>
      <c r="E85" s="41">
        <f t="shared" si="1"/>
        <v>1.2946465739738575</v>
      </c>
      <c r="F85" s="32">
        <v>15</v>
      </c>
    </row>
    <row r="86" spans="1:6">
      <c r="A86" s="32" t="s">
        <v>5</v>
      </c>
      <c r="B86" s="32" t="s">
        <v>18</v>
      </c>
      <c r="C86" s="33">
        <v>42923</v>
      </c>
      <c r="D86" s="34">
        <v>11.5</v>
      </c>
      <c r="E86" s="41">
        <f t="shared" si="1"/>
        <v>0.9574556656398302</v>
      </c>
      <c r="F86" s="32">
        <v>15</v>
      </c>
    </row>
    <row r="87" spans="1:6">
      <c r="A87" s="32" t="s">
        <v>5</v>
      </c>
      <c r="B87" s="32" t="s">
        <v>18</v>
      </c>
      <c r="C87" s="33">
        <v>42972</v>
      </c>
      <c r="D87" s="34">
        <v>24.22</v>
      </c>
      <c r="E87" s="56">
        <f t="shared" si="1"/>
        <v>2.0164848888518856</v>
      </c>
      <c r="F87" s="32">
        <v>15</v>
      </c>
    </row>
    <row r="88" spans="1:6">
      <c r="A88" s="32" t="s">
        <v>5</v>
      </c>
      <c r="B88" s="32" t="s">
        <v>18</v>
      </c>
      <c r="C88" s="33">
        <v>42983</v>
      </c>
      <c r="D88" s="34">
        <v>16.03</v>
      </c>
      <c r="E88" s="41">
        <f t="shared" si="1"/>
        <v>1.3346099408875201</v>
      </c>
      <c r="F88" s="32">
        <v>15</v>
      </c>
    </row>
    <row r="89" spans="1:6">
      <c r="A89" s="32" t="s">
        <v>5</v>
      </c>
      <c r="B89" s="32" t="s">
        <v>18</v>
      </c>
      <c r="C89" s="35">
        <v>43028</v>
      </c>
      <c r="D89" s="34">
        <v>17.489999999999998</v>
      </c>
      <c r="E89" s="41">
        <f t="shared" si="1"/>
        <v>1.4561651819165764</v>
      </c>
      <c r="F89" s="32">
        <v>15</v>
      </c>
    </row>
    <row r="90" spans="1:6">
      <c r="A90" s="32" t="s">
        <v>5</v>
      </c>
      <c r="B90" s="32" t="s">
        <v>18</v>
      </c>
      <c r="C90" s="35">
        <v>43042</v>
      </c>
      <c r="D90" s="34">
        <v>14.73</v>
      </c>
      <c r="E90" s="41">
        <f t="shared" si="1"/>
        <v>1.2263758221630174</v>
      </c>
      <c r="F90" s="32">
        <v>15</v>
      </c>
    </row>
    <row r="179" spans="1:6">
      <c r="A179" s="5"/>
      <c r="B179" s="5"/>
      <c r="C179" s="6"/>
      <c r="D179" s="7"/>
      <c r="E179" s="7"/>
      <c r="F179" s="5"/>
    </row>
    <row r="180" spans="1:6">
      <c r="A180" s="5"/>
      <c r="B180" s="5"/>
      <c r="C180" s="8"/>
      <c r="D180" s="5"/>
      <c r="E180" s="5"/>
      <c r="F180" s="5"/>
    </row>
    <row r="197" spans="8:21"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</row>
    <row r="198" spans="8:21"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</row>
    <row r="199" spans="8:21"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</row>
    <row r="200" spans="8:21"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</row>
    <row r="201" spans="8:21"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</row>
    <row r="202" spans="8:21"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</row>
    <row r="203" spans="8:21"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</row>
    <row r="204" spans="8:21"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</row>
    <row r="205" spans="8:21"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</row>
    <row r="206" spans="8:21"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</row>
    <row r="207" spans="8:21"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</row>
    <row r="208" spans="8:21"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</row>
    <row r="209" spans="8:21"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</row>
    <row r="210" spans="8:21"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</row>
    <row r="211" spans="8:21"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</row>
    <row r="212" spans="8:21"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</row>
    <row r="213" spans="8:21"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</row>
    <row r="214" spans="8:21"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</row>
    <row r="215" spans="8:21"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</row>
    <row r="216" spans="8:21"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</row>
    <row r="217" spans="8:21"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</row>
    <row r="218" spans="8:21"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</row>
    <row r="219" spans="8:21"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</row>
    <row r="220" spans="8:21"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</row>
    <row r="221" spans="8:21"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</row>
    <row r="222" spans="8:21"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</row>
    <row r="223" spans="8:21"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</row>
    <row r="224" spans="8:21"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</row>
  </sheetData>
  <sortState ref="A1:C282">
    <sortCondition ref="A1:A282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J17" sqref="J17"/>
    </sheetView>
  </sheetViews>
  <sheetFormatPr baseColWidth="10" defaultRowHeight="14" x14ac:dyDescent="0"/>
  <sheetData>
    <row r="1" spans="1:9">
      <c r="A1" t="s">
        <v>26</v>
      </c>
      <c r="B1" t="s">
        <v>23</v>
      </c>
      <c r="C1" t="s">
        <v>24</v>
      </c>
      <c r="D1" s="12" t="s">
        <v>27</v>
      </c>
      <c r="E1" s="12" t="s">
        <v>23</v>
      </c>
      <c r="F1" s="12" t="s">
        <v>24</v>
      </c>
      <c r="G1" t="s">
        <v>28</v>
      </c>
      <c r="H1" t="s">
        <v>23</v>
      </c>
      <c r="I1" t="s">
        <v>24</v>
      </c>
    </row>
    <row r="2" spans="1:9">
      <c r="A2">
        <v>0.9611606027807843</v>
      </c>
      <c r="B2">
        <v>0.54542986833905494</v>
      </c>
      <c r="C2">
        <v>0</v>
      </c>
      <c r="D2" s="37">
        <v>1.7712880839622502</v>
      </c>
      <c r="E2" s="37">
        <v>1.1178839448642361</v>
      </c>
      <c r="F2">
        <v>100</v>
      </c>
      <c r="G2">
        <v>0.80942469403047235</v>
      </c>
      <c r="H2">
        <v>0.46131810974049242</v>
      </c>
      <c r="I2">
        <v>0</v>
      </c>
    </row>
    <row r="3" spans="1:9">
      <c r="A3">
        <v>1.521333514453856</v>
      </c>
      <c r="B3">
        <v>0.99974002586904809</v>
      </c>
      <c r="C3">
        <v>100</v>
      </c>
      <c r="D3" s="37">
        <v>1.2322038131712596</v>
      </c>
      <c r="E3" s="37">
        <v>0.17137486923893078</v>
      </c>
      <c r="F3">
        <v>60</v>
      </c>
      <c r="G3">
        <v>2.6790257079158923</v>
      </c>
      <c r="H3">
        <v>0.57798695714816639</v>
      </c>
      <c r="I3">
        <v>100</v>
      </c>
    </row>
    <row r="4" spans="1:9">
      <c r="A4">
        <v>1.6388442173621551</v>
      </c>
      <c r="B4">
        <v>0.6585050630049516</v>
      </c>
      <c r="C4">
        <v>60</v>
      </c>
      <c r="D4" s="37">
        <v>2.6792107235034552</v>
      </c>
      <c r="E4">
        <v>0</v>
      </c>
      <c r="F4">
        <v>15</v>
      </c>
      <c r="G4">
        <v>2.8223202804836314</v>
      </c>
      <c r="H4">
        <v>1.2170250161141118</v>
      </c>
      <c r="I4">
        <v>60</v>
      </c>
    </row>
    <row r="5" spans="1:9">
      <c r="A5">
        <v>1.3602726912095287</v>
      </c>
      <c r="B5">
        <v>0.48339699803512703</v>
      </c>
      <c r="C5">
        <v>30</v>
      </c>
      <c r="G5">
        <v>2.0371603807620788</v>
      </c>
      <c r="H5">
        <v>0.65282014652605702</v>
      </c>
      <c r="I5">
        <v>30</v>
      </c>
    </row>
    <row r="6" spans="1:9">
      <c r="A6">
        <v>1.300890850054117</v>
      </c>
      <c r="B6">
        <v>0.27576050424221676</v>
      </c>
      <c r="C6">
        <v>15</v>
      </c>
      <c r="G6">
        <v>1.0624084785025492</v>
      </c>
      <c r="H6">
        <v>0.51206316959916098</v>
      </c>
      <c r="I6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DP</vt:lpstr>
      <vt:lpstr>SB</vt:lpstr>
      <vt:lpstr>BDP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Klein</dc:creator>
  <cp:lastModifiedBy>Meaghan Shaw</cp:lastModifiedBy>
  <dcterms:created xsi:type="dcterms:W3CDTF">2017-07-19T16:25:07Z</dcterms:created>
  <dcterms:modified xsi:type="dcterms:W3CDTF">2018-03-16T22:50:28Z</dcterms:modified>
</cp:coreProperties>
</file>