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L2-010\Documents\STUDENT FILES\SAMPLEDATASETS\"/>
    </mc:Choice>
  </mc:AlternateContent>
  <xr:revisionPtr revIDLastSave="0" documentId="8_{A5277834-6594-4C9B-907D-4C8614B963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  <sheet name="Reference Sheet" sheetId="2" r:id="rId2"/>
  </sheets>
  <definedNames>
    <definedName name="table1">'Reference Sheet'!$A$1:$C$8</definedName>
    <definedName name="TABLE2">'Reference Sheet'!$A$2:$B$8</definedName>
  </definedNames>
  <calcPr calcId="191029"/>
  <extLst>
    <ext uri="GoogleSheetsCustomDataVersion1">
      <go:sheetsCustomData xmlns:go="http://customooxmlschemas.google.com/" r:id="rId6" roundtripDataSignature="AMtx7mgl8WgkYcqbEchwqx51DAluTFrz1Q==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O16" i="1" l="1"/>
  <c r="S16" i="1"/>
  <c r="P16" i="1" s="1"/>
  <c r="S15" i="1"/>
  <c r="P15" i="1" s="1"/>
  <c r="S14" i="1"/>
  <c r="O14" i="1" s="1"/>
  <c r="R14" i="1" s="1"/>
  <c r="S3" i="1"/>
  <c r="P3" i="1" s="1"/>
  <c r="Q16" i="1" l="1"/>
  <c r="P14" i="1"/>
  <c r="O3" i="1"/>
  <c r="O15" i="1"/>
  <c r="R16" i="1"/>
  <c r="Q14" i="1"/>
  <c r="Q3" i="1" l="1"/>
  <c r="R3" i="1"/>
  <c r="Q15" i="1"/>
  <c r="R15" i="1"/>
</calcChain>
</file>

<file path=xl/sharedStrings.xml><?xml version="1.0" encoding="utf-8"?>
<sst xmlns="http://schemas.openxmlformats.org/spreadsheetml/2006/main" count="143" uniqueCount="86">
  <si>
    <t>Company Name</t>
  </si>
  <si>
    <t>SEC Registration No.</t>
  </si>
  <si>
    <t>Region</t>
  </si>
  <si>
    <t>Rank by Gross Revenue</t>
  </si>
  <si>
    <t>Gross Revenue (in PhP B)</t>
  </si>
  <si>
    <t>FY 2015</t>
  </si>
  <si>
    <t>FY 2016</t>
  </si>
  <si>
    <t>FY 2017</t>
  </si>
  <si>
    <t>FY 2018</t>
  </si>
  <si>
    <t>FY 2019</t>
  </si>
  <si>
    <t>BDO Unibank, Inc.</t>
  </si>
  <si>
    <t>PF000034001</t>
  </si>
  <si>
    <t>National Capital Region</t>
  </si>
  <si>
    <t>-</t>
  </si>
  <si>
    <t>Globe Telecom, Inc.</t>
  </si>
  <si>
    <t>PT00001177</t>
  </si>
  <si>
    <t>Manila Electric Company</t>
  </si>
  <si>
    <t>PE100003102</t>
  </si>
  <si>
    <t>Mercury Drug Corporation</t>
  </si>
  <si>
    <t>PP000035331</t>
  </si>
  <si>
    <t>Nestlé Philippines, Inc.</t>
  </si>
  <si>
    <t>PU000018846</t>
  </si>
  <si>
    <t>CALABARZON</t>
  </si>
  <si>
    <t>Petron Corporation</t>
  </si>
  <si>
    <t>PE000031171</t>
  </si>
  <si>
    <t>Philippine Airlines, Inc.</t>
  </si>
  <si>
    <t>PRW00001037</t>
  </si>
  <si>
    <t>Pilipinas Shell Petroleum Corporation</t>
  </si>
  <si>
    <t>PE000014829</t>
  </si>
  <si>
    <t>PMFTC Inc.</t>
  </si>
  <si>
    <t>PES20091890</t>
  </si>
  <si>
    <t>San Miguel Corporation</t>
  </si>
  <si>
    <t>PV00008277</t>
  </si>
  <si>
    <t>Smart Communications, Inc.</t>
  </si>
  <si>
    <t>PT00186066</t>
  </si>
  <si>
    <t>TI (Philippines), Inc.</t>
  </si>
  <si>
    <t>PV200019290</t>
  </si>
  <si>
    <t>Cordillera Administrative Region</t>
  </si>
  <si>
    <t>Toshiba Information Equipment (Philippines), Inc.</t>
  </si>
  <si>
    <t>PTS95006536</t>
  </si>
  <si>
    <t>Toyota Motor Philippines Corporation</t>
  </si>
  <si>
    <t>PR000153869</t>
  </si>
  <si>
    <t>Prepared by: SEC ERTD-ERSD</t>
  </si>
  <si>
    <t>Basic Source of Data: Audited Financial Statements</t>
  </si>
  <si>
    <t>Code</t>
  </si>
  <si>
    <t>Industry</t>
  </si>
  <si>
    <t>Industry Short Name</t>
  </si>
  <si>
    <t>Business Number</t>
  </si>
  <si>
    <t>Registration Year</t>
  </si>
  <si>
    <t>PF</t>
  </si>
  <si>
    <t>Financial Institution</t>
  </si>
  <si>
    <t>FIN</t>
  </si>
  <si>
    <t>4001</t>
  </si>
  <si>
    <t>PT</t>
  </si>
  <si>
    <t>Telecommunication</t>
  </si>
  <si>
    <t>TEL</t>
  </si>
  <si>
    <t>1177</t>
  </si>
  <si>
    <t>PE</t>
  </si>
  <si>
    <t>Energy</t>
  </si>
  <si>
    <t>ENE</t>
  </si>
  <si>
    <t>3102</t>
  </si>
  <si>
    <t>PP</t>
  </si>
  <si>
    <t>Pharmaceutical Preparations</t>
  </si>
  <si>
    <t>PHA</t>
  </si>
  <si>
    <t>5331</t>
  </si>
  <si>
    <t>PU</t>
  </si>
  <si>
    <t>Utilities</t>
  </si>
  <si>
    <t>UTI</t>
  </si>
  <si>
    <t>8846</t>
  </si>
  <si>
    <t>PR</t>
  </si>
  <si>
    <t>Transport</t>
  </si>
  <si>
    <t>TRA</t>
  </si>
  <si>
    <t>1171</t>
  </si>
  <si>
    <t>PV</t>
  </si>
  <si>
    <t>Various</t>
  </si>
  <si>
    <t>VAR</t>
  </si>
  <si>
    <t>1037</t>
  </si>
  <si>
    <t>4829</t>
  </si>
  <si>
    <t>1890</t>
  </si>
  <si>
    <t>8277</t>
  </si>
  <si>
    <t>6066</t>
  </si>
  <si>
    <t>9290</t>
  </si>
  <si>
    <t>6536</t>
  </si>
  <si>
    <t>3869</t>
  </si>
  <si>
    <t>Average 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</si>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</sst>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0"/>
      <color rgb="FF000000"/>
      <name val="Montserrat"/>
    </font>
    <font>
      <sz val="11"/>
      <name val="Calibri"/>
    </font>
    <font>
      <sz val="11"/>
      <color theme="1"/>
      <name val="Calibri"/>
    </font>
    <font>
      <sz val="10"/>
      <color rgb="FF000000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FC2"/>
        <bgColor rgb="FFF2FFC2"/>
      </patternFill>
    </fill>
    <fill>
      <patternFill patternType="solid">
        <fgColor rgb="FFDDFD00"/>
        <bgColor rgb="FFDDFD00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quotePrefix="1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/>
    <xf numFmtId="0" fontId="7" fillId="0" borderId="0" xfId="0" applyFont="1"/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A3" sqref="A3"/>
    </sheetView>
  </sheetViews>
  <sheetFormatPr defaultColWidth="14.42578125" defaultRowHeight="15" customHeight="1"/>
  <cols>
    <col min="1" max="1" width="31.85546875" customWidth="1"/>
    <col min="2" max="2" width="5.42578125" customWidth="1"/>
    <col min="3" max="3" width="22.28515625" customWidth="1"/>
    <col min="4" max="4" width="15.28515625" customWidth="1"/>
    <col min="5" max="9" width="9.140625" customWidth="1"/>
    <col min="11" max="11" width="9.140625" customWidth="1"/>
    <col min="12" max="12" width="10.7109375" customWidth="1"/>
    <col min="13" max="14" width="9.140625" customWidth="1"/>
    <col min="15" max="15" width="22" bestFit="1" customWidth="1"/>
    <col min="16" max="16" width="16.140625" bestFit="1" customWidth="1"/>
    <col min="17" max="17" width="16.7109375" customWidth="1"/>
    <col min="18" max="18" width="13.85546875" bestFit="1" customWidth="1"/>
    <col min="19" max="27" width="8.7109375" customWidth="1"/>
  </cols>
  <sheetData>
    <row r="1" spans="1:27">
      <c r="A1" s="14" t="s">
        <v>0</v>
      </c>
      <c r="B1" s="10"/>
      <c r="C1" s="14" t="s">
        <v>1</v>
      </c>
      <c r="D1" s="14" t="s">
        <v>2</v>
      </c>
      <c r="E1" s="16" t="s">
        <v>3</v>
      </c>
      <c r="F1" s="17"/>
      <c r="G1" s="17"/>
      <c r="H1" s="17"/>
      <c r="I1" s="17"/>
      <c r="J1" s="18" t="s">
        <v>4</v>
      </c>
      <c r="K1" s="17"/>
      <c r="L1" s="17"/>
      <c r="M1" s="17"/>
      <c r="N1" s="17"/>
      <c r="O1" s="13" t="s">
        <v>45</v>
      </c>
      <c r="P1" s="13" t="s">
        <v>48</v>
      </c>
      <c r="Q1" s="13" t="s">
        <v>84</v>
      </c>
      <c r="R1" s="13" t="s">
        <v>85</v>
      </c>
      <c r="S1" s="1"/>
      <c r="T1" s="1"/>
      <c r="U1" s="1"/>
      <c r="V1" s="1"/>
      <c r="W1" s="1"/>
      <c r="X1" s="1"/>
      <c r="Y1" s="1"/>
      <c r="Z1" s="1"/>
      <c r="AA1" s="1"/>
    </row>
    <row r="2" spans="1:27">
      <c r="A2" s="15"/>
      <c r="C2" s="15"/>
      <c r="D2" s="15"/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13"/>
      <c r="P2" s="13"/>
      <c r="Q2" s="13"/>
      <c r="R2" s="13"/>
      <c r="S2" s="1"/>
      <c r="T2" s="1"/>
      <c r="U2" s="1"/>
      <c r="V2" s="1"/>
      <c r="W2" s="1"/>
      <c r="X2" s="1"/>
      <c r="Y2" s="1"/>
      <c r="Z2" s="1"/>
      <c r="AA2" s="1"/>
    </row>
    <row r="3" spans="1:27" ht="25.5">
      <c r="A3" s="4" t="s">
        <v>10</v>
      </c>
      <c r="B3" s="4" t="str">
        <f>LEFT(C3,2)</f>
        <v>PF</v>
      </c>
      <c r="C3" s="5" t="s">
        <v>11</v>
      </c>
      <c r="D3" s="4" t="s">
        <v>12</v>
      </c>
      <c r="E3" s="4" t="s">
        <v>13</v>
      </c>
      <c r="F3" s="4" t="s">
        <v>13</v>
      </c>
      <c r="G3" s="4">
        <v>10</v>
      </c>
      <c r="H3" s="4">
        <v>7</v>
      </c>
      <c r="I3" s="4">
        <v>4</v>
      </c>
      <c r="J3" s="4" t="s">
        <v>13</v>
      </c>
      <c r="K3" s="4" t="s">
        <v>13</v>
      </c>
      <c r="L3" s="4">
        <v>127.8</v>
      </c>
      <c r="M3" s="4">
        <v>158.4</v>
      </c>
      <c r="N3" s="4">
        <v>196.2</v>
      </c>
      <c r="O3" s="11" t="str">
        <f>VLOOKUP(S3,'Reference Sheet'!A:C,2,FALSE)</f>
        <v>Financial Institution</v>
      </c>
      <c r="P3" s="11">
        <f>VLOOKUP(S3,'Reference Sheet'!A:F,6,FALSE)</f>
        <v>1984</v>
      </c>
      <c r="Q3" s="11" t="str">
        <f>IF(O3="Energy",AVERAGE(J3:N3),IF(P3&gt;1990,AVERAGE(J3:N3),""))</f>
        <v/>
      </c>
      <c r="R3" s="11" t="str">
        <f>IF(AND(O3="Utilities",D3="National Capital Region"),SUM(J3:N3),IF(AND(O3="Transport",D3="National Capital Region"),SUM(J3:N3),"Not Applicable"))</f>
        <v>Not Applicable</v>
      </c>
      <c r="S3" s="11" t="str">
        <f>LEFT(C3,2)</f>
        <v>PF</v>
      </c>
      <c r="T3" s="12"/>
      <c r="U3" s="1"/>
      <c r="V3" s="1"/>
      <c r="W3" s="1"/>
      <c r="X3" s="1"/>
      <c r="Y3" s="1"/>
      <c r="Z3" s="1"/>
      <c r="AA3" s="1"/>
    </row>
    <row r="4" spans="1:27" ht="25.5">
      <c r="A4" s="4" t="s">
        <v>14</v>
      </c>
      <c r="B4" s="4" t="str">
        <f t="shared" ref="B4:B16" si="0">LEFT(C4,2)</f>
        <v>PT</v>
      </c>
      <c r="C4" s="5" t="s">
        <v>15</v>
      </c>
      <c r="D4" s="4" t="s">
        <v>12</v>
      </c>
      <c r="E4" s="4" t="s">
        <v>13</v>
      </c>
      <c r="F4" s="4" t="s">
        <v>13</v>
      </c>
      <c r="G4" s="4" t="s">
        <v>13</v>
      </c>
      <c r="H4" s="4" t="s">
        <v>13</v>
      </c>
      <c r="I4" s="4">
        <v>8</v>
      </c>
      <c r="J4" s="4" t="s">
        <v>13</v>
      </c>
      <c r="K4" s="4" t="s">
        <v>13</v>
      </c>
      <c r="L4" s="4" t="s">
        <v>13</v>
      </c>
      <c r="M4" s="4" t="s">
        <v>13</v>
      </c>
      <c r="N4" s="4">
        <v>144</v>
      </c>
      <c r="O4" s="11"/>
      <c r="P4" s="11"/>
      <c r="Q4" s="11"/>
      <c r="R4" s="11"/>
      <c r="S4" s="11"/>
      <c r="T4" s="1"/>
      <c r="U4" s="1"/>
      <c r="V4" s="1"/>
      <c r="W4" s="1"/>
      <c r="X4" s="1"/>
      <c r="Y4" s="1"/>
      <c r="Z4" s="1"/>
      <c r="AA4" s="1"/>
    </row>
    <row r="5" spans="1:27" ht="25.5">
      <c r="A5" s="4" t="s">
        <v>16</v>
      </c>
      <c r="B5" s="4" t="str">
        <f t="shared" si="0"/>
        <v>PE</v>
      </c>
      <c r="C5" s="5" t="s">
        <v>17</v>
      </c>
      <c r="D5" s="4" t="s">
        <v>12</v>
      </c>
      <c r="E5" s="4">
        <v>1</v>
      </c>
      <c r="F5" s="4">
        <v>1</v>
      </c>
      <c r="G5" s="4">
        <v>1</v>
      </c>
      <c r="H5" s="4">
        <v>3</v>
      </c>
      <c r="I5" s="4">
        <v>2</v>
      </c>
      <c r="J5" s="4">
        <v>250.1</v>
      </c>
      <c r="K5" s="4">
        <v>250.7</v>
      </c>
      <c r="L5" s="4">
        <v>278</v>
      </c>
      <c r="M5" s="4">
        <v>298</v>
      </c>
      <c r="N5" s="4">
        <v>309.10000000000002</v>
      </c>
      <c r="O5" s="11"/>
      <c r="P5" s="11"/>
      <c r="Q5" s="11"/>
      <c r="R5" s="11"/>
      <c r="S5" s="11"/>
      <c r="T5" s="1"/>
      <c r="U5" s="1"/>
      <c r="V5" s="1"/>
      <c r="W5" s="1"/>
      <c r="X5" s="1"/>
      <c r="Y5" s="1"/>
      <c r="Z5" s="1"/>
      <c r="AA5" s="1"/>
    </row>
    <row r="6" spans="1:27" ht="25.5">
      <c r="A6" s="4" t="s">
        <v>18</v>
      </c>
      <c r="B6" s="4" t="str">
        <f t="shared" si="0"/>
        <v>PP</v>
      </c>
      <c r="C6" s="5" t="s">
        <v>19</v>
      </c>
      <c r="D6" s="4" t="s">
        <v>12</v>
      </c>
      <c r="E6" s="4">
        <v>8</v>
      </c>
      <c r="F6" s="4">
        <v>6</v>
      </c>
      <c r="G6" s="4">
        <v>7</v>
      </c>
      <c r="H6" s="4">
        <v>10</v>
      </c>
      <c r="I6" s="4">
        <v>6</v>
      </c>
      <c r="J6" s="4">
        <v>112.8</v>
      </c>
      <c r="K6" s="4">
        <v>123.6</v>
      </c>
      <c r="L6" s="4">
        <v>133.5</v>
      </c>
      <c r="M6" s="4">
        <v>145.69999999999999</v>
      </c>
      <c r="N6" s="4">
        <v>161.19999999999999</v>
      </c>
      <c r="O6" s="11"/>
      <c r="P6" s="11"/>
      <c r="Q6" s="11"/>
      <c r="R6" s="11"/>
      <c r="S6" s="11"/>
      <c r="T6" s="1"/>
      <c r="U6" s="1"/>
      <c r="V6" s="1"/>
      <c r="W6" s="1"/>
      <c r="X6" s="1"/>
      <c r="Y6" s="1"/>
      <c r="Z6" s="1"/>
      <c r="AA6" s="1"/>
    </row>
    <row r="7" spans="1:27">
      <c r="A7" s="4" t="s">
        <v>20</v>
      </c>
      <c r="B7" s="4" t="str">
        <f t="shared" si="0"/>
        <v>PU</v>
      </c>
      <c r="C7" s="5" t="s">
        <v>21</v>
      </c>
      <c r="D7" s="4" t="s">
        <v>22</v>
      </c>
      <c r="E7" s="4">
        <v>5</v>
      </c>
      <c r="F7" s="4">
        <v>5</v>
      </c>
      <c r="G7" s="4">
        <v>8</v>
      </c>
      <c r="H7" s="4" t="s">
        <v>13</v>
      </c>
      <c r="I7" s="4">
        <v>10</v>
      </c>
      <c r="J7" s="4">
        <v>122.2</v>
      </c>
      <c r="K7" s="4">
        <v>132.19999999999999</v>
      </c>
      <c r="L7" s="4">
        <v>133</v>
      </c>
      <c r="M7" s="4" t="s">
        <v>13</v>
      </c>
      <c r="N7" s="4">
        <v>140.30000000000001</v>
      </c>
      <c r="O7" s="11"/>
      <c r="P7" s="11"/>
      <c r="Q7" s="11"/>
      <c r="R7" s="11"/>
      <c r="S7" s="11"/>
      <c r="T7" s="1"/>
      <c r="U7" s="1"/>
      <c r="V7" s="1"/>
      <c r="W7" s="1"/>
      <c r="X7" s="1"/>
      <c r="Y7" s="1"/>
      <c r="Z7" s="1"/>
      <c r="AA7" s="1"/>
    </row>
    <row r="8" spans="1:27" ht="25.5">
      <c r="A8" s="4" t="s">
        <v>23</v>
      </c>
      <c r="B8" s="4" t="str">
        <f t="shared" si="0"/>
        <v>PE</v>
      </c>
      <c r="C8" s="5" t="s">
        <v>24</v>
      </c>
      <c r="D8" s="4" t="s">
        <v>12</v>
      </c>
      <c r="E8" s="4">
        <v>2</v>
      </c>
      <c r="F8" s="4">
        <v>2</v>
      </c>
      <c r="G8" s="4">
        <v>2</v>
      </c>
      <c r="H8" s="4">
        <v>2</v>
      </c>
      <c r="I8" s="4">
        <v>1</v>
      </c>
      <c r="J8" s="4">
        <v>241.4</v>
      </c>
      <c r="K8" s="4">
        <v>231.4</v>
      </c>
      <c r="L8" s="4">
        <v>275.10000000000002</v>
      </c>
      <c r="M8" s="4">
        <v>362</v>
      </c>
      <c r="N8" s="4">
        <v>324</v>
      </c>
      <c r="O8" s="11"/>
      <c r="P8" s="11"/>
      <c r="Q8" s="11"/>
      <c r="R8" s="11"/>
      <c r="S8" s="11"/>
      <c r="T8" s="1"/>
      <c r="U8" s="1"/>
      <c r="V8" s="1"/>
      <c r="W8" s="1"/>
      <c r="X8" s="1"/>
      <c r="Y8" s="1"/>
      <c r="Z8" s="1"/>
      <c r="AA8" s="1"/>
    </row>
    <row r="9" spans="1:27" ht="25.5">
      <c r="A9" s="4" t="s">
        <v>25</v>
      </c>
      <c r="B9" s="4" t="str">
        <f t="shared" si="0"/>
        <v>PR</v>
      </c>
      <c r="C9" s="5" t="s">
        <v>26</v>
      </c>
      <c r="D9" s="4" t="s">
        <v>12</v>
      </c>
      <c r="E9" s="4">
        <v>9</v>
      </c>
      <c r="F9" s="4">
        <v>8</v>
      </c>
      <c r="G9" s="4">
        <v>6</v>
      </c>
      <c r="H9" s="4">
        <v>6</v>
      </c>
      <c r="I9" s="4" t="s">
        <v>13</v>
      </c>
      <c r="J9" s="4">
        <v>109.3</v>
      </c>
      <c r="K9" s="4">
        <v>120.6</v>
      </c>
      <c r="L9" s="4">
        <v>134.19999999999999</v>
      </c>
      <c r="M9" s="4">
        <v>159.6</v>
      </c>
      <c r="N9" s="4" t="s">
        <v>13</v>
      </c>
      <c r="O9" s="11"/>
      <c r="P9" s="11"/>
      <c r="Q9" s="11"/>
      <c r="R9" s="11"/>
      <c r="S9" s="11"/>
      <c r="T9" s="1"/>
      <c r="U9" s="1"/>
      <c r="V9" s="1"/>
      <c r="W9" s="1"/>
      <c r="X9" s="1"/>
      <c r="Y9" s="1"/>
      <c r="Z9" s="1"/>
      <c r="AA9" s="1"/>
    </row>
    <row r="10" spans="1:27" ht="25.5">
      <c r="A10" s="4" t="s">
        <v>27</v>
      </c>
      <c r="B10" s="4" t="str">
        <f t="shared" si="0"/>
        <v>PE</v>
      </c>
      <c r="C10" s="5" t="s">
        <v>28</v>
      </c>
      <c r="D10" s="4" t="s">
        <v>12</v>
      </c>
      <c r="E10" s="4">
        <v>3</v>
      </c>
      <c r="F10" s="4">
        <v>4</v>
      </c>
      <c r="G10" s="4">
        <v>3</v>
      </c>
      <c r="H10" s="4">
        <v>4</v>
      </c>
      <c r="I10" s="4">
        <v>3</v>
      </c>
      <c r="J10" s="4">
        <v>157.69999999999999</v>
      </c>
      <c r="K10" s="4">
        <v>143.30000000000001</v>
      </c>
      <c r="L10" s="4">
        <v>176.7</v>
      </c>
      <c r="M10" s="4">
        <v>224.8</v>
      </c>
      <c r="N10" s="4">
        <v>225.7</v>
      </c>
      <c r="O10" s="11"/>
      <c r="P10" s="11"/>
      <c r="Q10" s="11"/>
      <c r="R10" s="11"/>
      <c r="S10" s="11"/>
      <c r="T10" s="1"/>
      <c r="U10" s="1"/>
      <c r="V10" s="1"/>
      <c r="W10" s="1"/>
      <c r="X10" s="1"/>
      <c r="Y10" s="1"/>
      <c r="Z10" s="1"/>
      <c r="AA10" s="1"/>
    </row>
    <row r="11" spans="1:27" ht="25.5">
      <c r="A11" s="4" t="s">
        <v>29</v>
      </c>
      <c r="B11" s="4" t="str">
        <f t="shared" si="0"/>
        <v>PE</v>
      </c>
      <c r="C11" s="5" t="s">
        <v>30</v>
      </c>
      <c r="D11" s="4" t="s">
        <v>12</v>
      </c>
      <c r="E11" s="4">
        <v>6</v>
      </c>
      <c r="F11" s="4">
        <v>9</v>
      </c>
      <c r="G11" s="4" t="s">
        <v>13</v>
      </c>
      <c r="H11" s="4">
        <v>9</v>
      </c>
      <c r="I11" s="4">
        <v>5</v>
      </c>
      <c r="J11" s="4">
        <v>116.9</v>
      </c>
      <c r="K11" s="4">
        <v>114.5</v>
      </c>
      <c r="L11" s="4" t="s">
        <v>13</v>
      </c>
      <c r="M11" s="4">
        <v>148</v>
      </c>
      <c r="N11" s="4">
        <v>173.8</v>
      </c>
      <c r="O11" s="11"/>
      <c r="P11" s="11"/>
      <c r="Q11" s="11"/>
      <c r="R11" s="11"/>
      <c r="S11" s="11"/>
      <c r="T11" s="1"/>
      <c r="U11" s="1"/>
      <c r="V11" s="1"/>
      <c r="W11" s="1"/>
      <c r="X11" s="1"/>
      <c r="Y11" s="1"/>
      <c r="Z11" s="1"/>
      <c r="AA11" s="1"/>
    </row>
    <row r="12" spans="1:27" ht="25.5">
      <c r="A12" s="4" t="s">
        <v>31</v>
      </c>
      <c r="B12" s="4" t="str">
        <f t="shared" si="0"/>
        <v>PV</v>
      </c>
      <c r="C12" s="5" t="s">
        <v>32</v>
      </c>
      <c r="D12" s="4" t="s">
        <v>12</v>
      </c>
      <c r="E12" s="4" t="s">
        <v>13</v>
      </c>
      <c r="F12" s="4" t="s">
        <v>13</v>
      </c>
      <c r="G12" s="4" t="s">
        <v>13</v>
      </c>
      <c r="H12" s="4">
        <v>1</v>
      </c>
      <c r="I12" s="4" t="s">
        <v>13</v>
      </c>
      <c r="J12" s="4" t="s">
        <v>13</v>
      </c>
      <c r="K12" s="4" t="s">
        <v>13</v>
      </c>
      <c r="L12" s="4" t="s">
        <v>13</v>
      </c>
      <c r="M12" s="4">
        <v>384.1</v>
      </c>
      <c r="N12" s="4" t="s">
        <v>13</v>
      </c>
      <c r="O12" s="11"/>
      <c r="P12" s="11"/>
      <c r="Q12" s="11"/>
      <c r="R12" s="11"/>
      <c r="S12" s="11"/>
      <c r="T12" s="1"/>
      <c r="U12" s="1"/>
      <c r="V12" s="1"/>
      <c r="W12" s="1"/>
      <c r="X12" s="1"/>
      <c r="Y12" s="1"/>
      <c r="Z12" s="1"/>
      <c r="AA12" s="1"/>
    </row>
    <row r="13" spans="1:27" ht="25.5">
      <c r="A13" s="4" t="s">
        <v>33</v>
      </c>
      <c r="B13" s="4" t="str">
        <f t="shared" si="0"/>
        <v>PT</v>
      </c>
      <c r="C13" s="5" t="s">
        <v>34</v>
      </c>
      <c r="D13" s="4" t="s">
        <v>12</v>
      </c>
      <c r="E13" s="4" t="s">
        <v>13</v>
      </c>
      <c r="F13" s="4">
        <v>10</v>
      </c>
      <c r="G13" s="4" t="s">
        <v>13</v>
      </c>
      <c r="H13" s="4" t="s">
        <v>13</v>
      </c>
      <c r="I13" s="4" t="s">
        <v>13</v>
      </c>
      <c r="J13" s="4" t="s">
        <v>13</v>
      </c>
      <c r="K13" s="4">
        <v>111.1</v>
      </c>
      <c r="L13" s="4" t="s">
        <v>13</v>
      </c>
      <c r="M13" s="4" t="s">
        <v>13</v>
      </c>
      <c r="N13" s="4" t="s">
        <v>13</v>
      </c>
      <c r="O13" s="11"/>
      <c r="P13" s="11"/>
      <c r="Q13" s="11"/>
      <c r="R13" s="11"/>
      <c r="S13" s="11"/>
      <c r="T13" s="1"/>
      <c r="U13" s="1"/>
      <c r="V13" s="1"/>
      <c r="W13" s="1"/>
      <c r="X13" s="1"/>
      <c r="Y13" s="1"/>
      <c r="Z13" s="1"/>
      <c r="AA13" s="1"/>
    </row>
    <row r="14" spans="1:27" ht="38.25">
      <c r="A14" s="4" t="s">
        <v>35</v>
      </c>
      <c r="B14" s="4" t="str">
        <f t="shared" si="0"/>
        <v>PV</v>
      </c>
      <c r="C14" s="5" t="s">
        <v>36</v>
      </c>
      <c r="D14" s="4" t="s">
        <v>37</v>
      </c>
      <c r="E14" s="4">
        <v>4</v>
      </c>
      <c r="F14" s="4">
        <v>7</v>
      </c>
      <c r="G14" s="4">
        <v>5</v>
      </c>
      <c r="H14" s="4">
        <v>5</v>
      </c>
      <c r="I14" s="4" t="s">
        <v>13</v>
      </c>
      <c r="J14" s="4">
        <v>135.19999999999999</v>
      </c>
      <c r="K14" s="4">
        <v>122.2</v>
      </c>
      <c r="L14" s="4">
        <v>150.9</v>
      </c>
      <c r="M14" s="4">
        <v>162.69999999999999</v>
      </c>
      <c r="N14" s="4" t="s">
        <v>13</v>
      </c>
      <c r="O14" s="11" t="str">
        <f>VLOOKUP(S14,'Reference Sheet'!A:C,2,FALSE)</f>
        <v>Various</v>
      </c>
      <c r="P14" s="11">
        <f>VLOOKUP(S14,'Reference Sheet'!A:F,6,FALSE)</f>
        <v>2000</v>
      </c>
      <c r="Q14" s="11">
        <f t="shared" ref="Q4:Q16" si="1">IF(O14="Energy",AVERAGE(J14:N14),IF(P14&gt;1990,AVERAGE(J14:N14),""))</f>
        <v>142.75</v>
      </c>
      <c r="R14" s="11" t="str">
        <f t="shared" ref="R4:R16" si="2">IF(AND(O14="Utilities",D14="National Capital Region"),SUM(J14:N14),IF(AND(O14="Transport",D14="National Capital Region"),SUM(J14:N14),"Not Applicable"))</f>
        <v>Not Applicable</v>
      </c>
      <c r="S14" s="11" t="str">
        <f t="shared" ref="S4:S16" si="3">LEFT(C14,2)</f>
        <v>PV</v>
      </c>
      <c r="T14" s="1"/>
      <c r="U14" s="1"/>
      <c r="V14" s="1"/>
      <c r="W14" s="1"/>
      <c r="X14" s="1"/>
      <c r="Y14" s="1"/>
      <c r="Z14" s="1"/>
      <c r="AA14" s="1"/>
    </row>
    <row r="15" spans="1:27" ht="25.5">
      <c r="A15" s="4" t="s">
        <v>38</v>
      </c>
      <c r="B15" s="4" t="str">
        <f t="shared" si="0"/>
        <v>PT</v>
      </c>
      <c r="C15" s="5" t="s">
        <v>39</v>
      </c>
      <c r="D15" s="4" t="s">
        <v>22</v>
      </c>
      <c r="E15" s="4">
        <v>10</v>
      </c>
      <c r="F15" s="4" t="s">
        <v>13</v>
      </c>
      <c r="G15" s="4">
        <v>9</v>
      </c>
      <c r="H15" s="4" t="s">
        <v>13</v>
      </c>
      <c r="I15" s="4">
        <v>9</v>
      </c>
      <c r="J15" s="4">
        <v>107.5</v>
      </c>
      <c r="K15" s="4" t="s">
        <v>13</v>
      </c>
      <c r="L15" s="4">
        <v>130.80000000000001</v>
      </c>
      <c r="M15" s="4" t="s">
        <v>13</v>
      </c>
      <c r="N15" s="4">
        <v>143.19999999999999</v>
      </c>
      <c r="O15" s="11" t="str">
        <f>VLOOKUP(S15,'Reference Sheet'!A:C,2,FALSE)</f>
        <v>Telecommunication</v>
      </c>
      <c r="P15" s="11">
        <f>VLOOKUP(S15,'Reference Sheet'!A:F,6,FALSE)</f>
        <v>1980</v>
      </c>
      <c r="Q15" s="11" t="str">
        <f t="shared" si="1"/>
        <v/>
      </c>
      <c r="R15" s="11" t="str">
        <f t="shared" si="2"/>
        <v>Not Applicable</v>
      </c>
      <c r="S15" s="11" t="str">
        <f t="shared" si="3"/>
        <v>PT</v>
      </c>
      <c r="T15" s="1"/>
      <c r="U15" s="1"/>
      <c r="V15" s="1"/>
      <c r="W15" s="1"/>
      <c r="X15" s="1"/>
      <c r="Y15" s="1"/>
      <c r="Z15" s="1"/>
      <c r="AA15" s="1"/>
    </row>
    <row r="16" spans="1:27" ht="25.5">
      <c r="A16" s="4" t="s">
        <v>40</v>
      </c>
      <c r="B16" s="4" t="str">
        <f t="shared" si="0"/>
        <v>PR</v>
      </c>
      <c r="C16" s="5" t="s">
        <v>41</v>
      </c>
      <c r="D16" s="4" t="s">
        <v>22</v>
      </c>
      <c r="E16" s="4">
        <v>7</v>
      </c>
      <c r="F16" s="4">
        <v>3</v>
      </c>
      <c r="G16" s="4">
        <v>4</v>
      </c>
      <c r="H16" s="4">
        <v>8</v>
      </c>
      <c r="I16" s="4">
        <v>7</v>
      </c>
      <c r="J16" s="4">
        <v>113.1</v>
      </c>
      <c r="K16" s="4">
        <v>155.80000000000001</v>
      </c>
      <c r="L16" s="4">
        <v>175.4</v>
      </c>
      <c r="M16" s="4">
        <v>151.6</v>
      </c>
      <c r="N16" s="4">
        <v>160.6</v>
      </c>
      <c r="O16" s="11" t="str">
        <f>VLOOKUP(S16,'Reference Sheet'!A:C,2,FALSE)</f>
        <v>Transport</v>
      </c>
      <c r="P16" s="11">
        <f>VLOOKUP(S16,'Reference Sheet'!A:F,6,FALSE)</f>
        <v>1989</v>
      </c>
      <c r="Q16" s="11" t="str">
        <f t="shared" si="1"/>
        <v/>
      </c>
      <c r="R16" s="11" t="str">
        <f t="shared" si="2"/>
        <v>Not Applicable</v>
      </c>
      <c r="S16" s="11" t="str">
        <f t="shared" si="3"/>
        <v>PR</v>
      </c>
      <c r="T16" s="1"/>
      <c r="U16" s="1"/>
      <c r="V16" s="1"/>
      <c r="W16" s="1"/>
      <c r="X16" s="1"/>
      <c r="Y16" s="1"/>
      <c r="Z16" s="1"/>
      <c r="AA16" s="1"/>
    </row>
    <row r="17" spans="1:2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 t="s">
        <v>42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 t="s">
        <v>43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9">
    <mergeCell ref="O1:O2"/>
    <mergeCell ref="P1:P2"/>
    <mergeCell ref="Q1:Q2"/>
    <mergeCell ref="R1:R2"/>
    <mergeCell ref="A1:A2"/>
    <mergeCell ref="C1:C2"/>
    <mergeCell ref="D1:D2"/>
    <mergeCell ref="E1:I1"/>
    <mergeCell ref="J1:N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10" sqref="B10"/>
    </sheetView>
  </sheetViews>
  <sheetFormatPr defaultColWidth="14.42578125" defaultRowHeight="15" customHeight="1"/>
  <cols>
    <col min="1" max="1" width="8.7109375" customWidth="1"/>
    <col min="2" max="2" width="29.28515625" customWidth="1"/>
    <col min="3" max="3" width="22.42578125" customWidth="1"/>
    <col min="4" max="4" width="8.7109375" customWidth="1"/>
    <col min="5" max="5" width="19" customWidth="1"/>
    <col min="6" max="6" width="18.85546875" customWidth="1"/>
    <col min="7" max="26" width="8.7109375" customWidth="1"/>
  </cols>
  <sheetData>
    <row r="1" spans="1:6">
      <c r="A1" s="8" t="s">
        <v>44</v>
      </c>
      <c r="B1" s="8" t="s">
        <v>45</v>
      </c>
      <c r="C1" s="8" t="s">
        <v>46</v>
      </c>
      <c r="D1" s="9"/>
      <c r="E1" s="8" t="s">
        <v>47</v>
      </c>
      <c r="F1" s="8" t="s">
        <v>48</v>
      </c>
    </row>
    <row r="2" spans="1:6">
      <c r="A2" s="9" t="s">
        <v>49</v>
      </c>
      <c r="B2" s="9" t="s">
        <v>50</v>
      </c>
      <c r="C2" s="9" t="s">
        <v>51</v>
      </c>
      <c r="D2" s="9"/>
      <c r="E2" s="9" t="s">
        <v>52</v>
      </c>
      <c r="F2" s="9">
        <v>1984</v>
      </c>
    </row>
    <row r="3" spans="1:6">
      <c r="A3" s="9" t="s">
        <v>53</v>
      </c>
      <c r="B3" s="9" t="s">
        <v>54</v>
      </c>
      <c r="C3" s="9" t="s">
        <v>55</v>
      </c>
      <c r="D3" s="9"/>
      <c r="E3" s="9" t="s">
        <v>56</v>
      </c>
      <c r="F3" s="9">
        <v>1980</v>
      </c>
    </row>
    <row r="4" spans="1:6">
      <c r="A4" s="9" t="s">
        <v>57</v>
      </c>
      <c r="B4" s="9" t="s">
        <v>58</v>
      </c>
      <c r="C4" s="9" t="s">
        <v>59</v>
      </c>
      <c r="D4" s="9"/>
      <c r="E4" s="9" t="s">
        <v>60</v>
      </c>
      <c r="F4" s="9">
        <v>1991</v>
      </c>
    </row>
    <row r="5" spans="1:6">
      <c r="A5" s="9" t="s">
        <v>61</v>
      </c>
      <c r="B5" s="9" t="s">
        <v>62</v>
      </c>
      <c r="C5" s="9" t="s">
        <v>63</v>
      </c>
      <c r="D5" s="9"/>
      <c r="E5" s="9" t="s">
        <v>64</v>
      </c>
      <c r="F5" s="9">
        <v>1982</v>
      </c>
    </row>
    <row r="6" spans="1:6">
      <c r="A6" s="9" t="s">
        <v>65</v>
      </c>
      <c r="B6" s="9" t="s">
        <v>66</v>
      </c>
      <c r="C6" s="9" t="s">
        <v>67</v>
      </c>
      <c r="D6" s="9"/>
      <c r="E6" s="9" t="s">
        <v>68</v>
      </c>
      <c r="F6" s="9">
        <v>1998</v>
      </c>
    </row>
    <row r="7" spans="1:6">
      <c r="A7" s="9" t="s">
        <v>69</v>
      </c>
      <c r="B7" s="9" t="s">
        <v>70</v>
      </c>
      <c r="C7" s="9" t="s">
        <v>71</v>
      </c>
      <c r="D7" s="9"/>
      <c r="E7" s="9" t="s">
        <v>72</v>
      </c>
      <c r="F7" s="9">
        <v>1989</v>
      </c>
    </row>
    <row r="8" spans="1:6">
      <c r="A8" s="9" t="s">
        <v>73</v>
      </c>
      <c r="B8" s="9" t="s">
        <v>74</v>
      </c>
      <c r="C8" s="9" t="s">
        <v>75</v>
      </c>
      <c r="D8" s="9"/>
      <c r="E8" s="9" t="s">
        <v>76</v>
      </c>
      <c r="F8" s="9">
        <v>2000</v>
      </c>
    </row>
    <row r="9" spans="1:6">
      <c r="A9" s="9"/>
      <c r="B9" s="9"/>
      <c r="C9" s="9"/>
      <c r="D9" s="9"/>
      <c r="E9" s="9" t="s">
        <v>77</v>
      </c>
      <c r="F9" s="9">
        <v>1999</v>
      </c>
    </row>
    <row r="10" spans="1:6">
      <c r="A10" s="9"/>
      <c r="B10" s="9"/>
      <c r="C10" s="9"/>
      <c r="D10" s="9"/>
      <c r="E10" s="9" t="s">
        <v>78</v>
      </c>
      <c r="F10" s="9">
        <v>1989</v>
      </c>
    </row>
    <row r="11" spans="1:6">
      <c r="A11" s="9"/>
      <c r="B11" s="9"/>
      <c r="C11" s="9"/>
      <c r="D11" s="9"/>
      <c r="E11" s="9" t="s">
        <v>79</v>
      </c>
      <c r="F11" s="9">
        <v>1984</v>
      </c>
    </row>
    <row r="12" spans="1:6">
      <c r="A12" s="9"/>
      <c r="B12" s="9"/>
      <c r="C12" s="9"/>
      <c r="D12" s="9"/>
      <c r="E12" s="9" t="s">
        <v>80</v>
      </c>
      <c r="F12" s="9">
        <v>1981</v>
      </c>
    </row>
    <row r="13" spans="1:6">
      <c r="A13" s="9"/>
      <c r="B13" s="9"/>
      <c r="C13" s="9"/>
      <c r="D13" s="9"/>
      <c r="E13" s="9" t="s">
        <v>81</v>
      </c>
      <c r="F13" s="9">
        <v>1983</v>
      </c>
    </row>
    <row r="14" spans="1:6">
      <c r="A14" s="9"/>
      <c r="B14" s="9"/>
      <c r="C14" s="9"/>
      <c r="D14" s="9"/>
      <c r="E14" s="9" t="s">
        <v>82</v>
      </c>
      <c r="F14" s="9">
        <v>1990</v>
      </c>
    </row>
    <row r="15" spans="1:6">
      <c r="A15" s="9"/>
      <c r="B15" s="9"/>
      <c r="C15" s="9"/>
      <c r="D15" s="9"/>
      <c r="E15" s="9" t="s">
        <v>83</v>
      </c>
      <c r="F15" s="9">
        <v>1998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 Data</vt:lpstr>
      <vt:lpstr>Reference Sheet</vt:lpstr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Mattew Palomaria</dc:creator>
  <cp:lastModifiedBy>CL2-010</cp:lastModifiedBy>
  <dcterms:created xsi:type="dcterms:W3CDTF">2023-01-25T04:05:59Z</dcterms:created>
  <dcterms:modified xsi:type="dcterms:W3CDTF">2023-09-05T06:26:55Z</dcterms:modified>
</cp:coreProperties>
</file>