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it" sheetId="1" state="visible" r:id="rId3"/>
    <sheet name="janvier" sheetId="2" state="visible" r:id="rId4"/>
    <sheet name="février" sheetId="3" state="visible" r:id="rId5"/>
    <sheet name="mars" sheetId="4" state="visible" r:id="rId6"/>
    <sheet name="avril" sheetId="5" state="visible" r:id="rId7"/>
    <sheet name="mai" sheetId="6" state="visible" r:id="rId8"/>
    <sheet name="juin" sheetId="7" state="visible" r:id="rId9"/>
    <sheet name="juillet" sheetId="8" state="visible" r:id="rId10"/>
    <sheet name="août" sheetId="9" state="visible" r:id="rId11"/>
    <sheet name="septembre" sheetId="10" state="visible" r:id="rId12"/>
    <sheet name="octobre" sheetId="11" state="visible" r:id="rId13"/>
    <sheet name="novembre" sheetId="12" state="visible" r:id="rId14"/>
    <sheet name="décembre" sheetId="13" state="visible" r:id="rId15"/>
  </sheets>
  <definedNames>
    <definedName function="false" hidden="false" localSheetId="8" name="_xlnm.Print_Area" vbProcedure="false">août!$A$1:$O$39</definedName>
    <definedName function="false" hidden="false" localSheetId="4" name="_xlnm.Print_Area" vbProcedure="false">avril!$A$1:$O$39</definedName>
    <definedName function="false" hidden="false" localSheetId="12" name="_xlnm.Print_Area" vbProcedure="false">décembre!$A$1:$O$39</definedName>
    <definedName function="false" hidden="false" localSheetId="2" name="_xlnm.Print_Area" vbProcedure="false">février!$A$1:$O$39</definedName>
    <definedName function="false" hidden="false" localSheetId="1" name="_xlnm.Print_Area" vbProcedure="false">janvier!$A$1:$O$39</definedName>
    <definedName function="false" hidden="false" localSheetId="7" name="_xlnm.Print_Area" vbProcedure="false">juillet!$A$1:$O$39</definedName>
    <definedName function="false" hidden="false" localSheetId="6" name="_xlnm.Print_Area" vbProcedure="false">juin!$A$1:$O$39</definedName>
    <definedName function="false" hidden="false" localSheetId="5" name="_xlnm.Print_Area" vbProcedure="false">mai!$A$1:$O$39</definedName>
    <definedName function="false" hidden="false" localSheetId="3" name="_xlnm.Print_Area" vbProcedure="false">mars!$A$1:$R$39</definedName>
    <definedName function="false" hidden="false" localSheetId="11" name="_xlnm.Print_Area" vbProcedure="false">novembre!$A$1:$O$39</definedName>
    <definedName function="false" hidden="false" localSheetId="10" name="_xlnm.Print_Area" vbProcedure="false">octobre!$A$1:$O$39</definedName>
    <definedName function="false" hidden="false" localSheetId="9" name="_xlnm.Print_Area" vbProcedure="false">septembre!$A$1:$O$39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A1" authorId="0">
      <text>
        <r>
          <rPr>
            <sz val="10"/>
            <rFont val="Arial"/>
            <family val="2"/>
          </rPr>
          <t xml:space="preserve">nouvelle période-&gt; heuresModele.ods
</t>
        </r>
      </text>
    </comment>
  </commentList>
</comments>
</file>

<file path=xl/sharedStrings.xml><?xml version="1.0" encoding="utf-8"?>
<sst xmlns="http://schemas.openxmlformats.org/spreadsheetml/2006/main" count="236" uniqueCount="30">
  <si>
    <t xml:space="preserve">horaire journalier</t>
  </si>
  <si>
    <t xml:space="preserve">vacances au 01.01</t>
  </si>
  <si>
    <t xml:space="preserve">balance au 01.01</t>
  </si>
  <si>
    <t xml:space="preserve">Cerf</t>
  </si>
  <si>
    <t xml:space="preserve">nom</t>
  </si>
  <si>
    <t xml:space="preserve">Meca</t>
  </si>
  <si>
    <t xml:space="preserve">prénom</t>
  </si>
  <si>
    <t xml:space="preserve">date actuelle</t>
  </si>
  <si>
    <t xml:space="preserve">heure actuelle</t>
  </si>
  <si>
    <t xml:space="preserve">solde vacances</t>
  </si>
  <si>
    <t xml:space="preserve">nb heures payées</t>
  </si>
  <si>
    <t xml:space="preserve">solde balance</t>
  </si>
  <si>
    <t xml:space="preserve">Temps théorique</t>
  </si>
  <si>
    <t xml:space="preserve">Balance</t>
  </si>
  <si>
    <t xml:space="preserve">Solde</t>
  </si>
  <si>
    <t xml:space="preserve">Entrée</t>
  </si>
  <si>
    <t xml:space="preserve">Sortie</t>
  </si>
  <si>
    <t xml:space="preserve">Vacances</t>
  </si>
  <si>
    <t xml:space="preserve">Remarque</t>
  </si>
  <si>
    <t xml:space="preserve">total</t>
  </si>
  <si>
    <t xml:space="preserve">férié</t>
  </si>
  <si>
    <t xml:space="preserve">solde vacances fin de mois</t>
  </si>
  <si>
    <t xml:space="preserve">solde balance fin de mois</t>
  </si>
  <si>
    <t xml:space="preserve">temps théorique</t>
  </si>
  <si>
    <t xml:space="preserve">balance</t>
  </si>
  <si>
    <t xml:space="preserve">solde</t>
  </si>
  <si>
    <t xml:space="preserve">congé</t>
  </si>
  <si>
    <t xml:space="preserve">entrée</t>
  </si>
  <si>
    <t xml:space="preserve">sortie</t>
  </si>
  <si>
    <t xml:space="preserve">remarque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</si>
</sst>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$SFr.-100C]\ #,##0.00;[RED][$SFr.-100C]&quot; -&quot;#,##0.00"/>
    <numFmt numFmtId="166" formatCode="hh:mm"/>
    <numFmt numFmtId="167" formatCode="@"/>
    <numFmt numFmtId="168" formatCode="#,##0.00"/>
    <numFmt numFmtId="169" formatCode="dd/mm/yy"/>
    <numFmt numFmtId="170" formatCode="[hh]:mm"/>
    <numFmt numFmtId="171" formatCode="hh:mm:ss"/>
    <numFmt numFmtId="172" formatCode="0.00"/>
    <numFmt numFmtId="173" formatCode="0.0"/>
    <numFmt numFmtId="174" formatCode="dd/mm/yyyy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ésultat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33" activeCellId="0" sqref="F33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3.55"/>
    <col collapsed="false" customWidth="true" hidden="false" outlineLevel="0" max="5" min="5" style="1" width="8.03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45.75" hidden="false" customHeight="true" outlineLevel="0" collapsed="false">
      <c r="A1" s="2" t="n"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5"/>
      <c r="V1" s="4"/>
      <c r="W1" s="4"/>
      <c r="X1" s="4"/>
      <c r="Y1" s="4"/>
      <c r="Z1" s="4"/>
    </row>
    <row r="2" customFormat="false" ht="12.75" hidden="false" customHeight="true" outlineLevel="0" collapsed="false">
      <c r="A2" s="1" t="n">
        <v>25</v>
      </c>
      <c r="B2" s="1" t="s">
        <v>1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2"/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2" t="n">
        <v>0.227083333333333</v>
      </c>
      <c r="B4" s="1" t="s">
        <v>2</v>
      </c>
    </row>
    <row r="6" customFormat="false" ht="12.75" hidden="false" customHeight="true" outlineLevel="0" collapsed="false">
      <c r="A6" s="1" t="s">
        <v>3</v>
      </c>
      <c r="B6" s="1" t="s">
        <v>4</v>
      </c>
    </row>
    <row r="7" customFormat="false" ht="12.75" hidden="false" customHeight="true" outlineLevel="0" collapsed="false">
      <c r="A7" s="1" t="s">
        <v>5</v>
      </c>
      <c r="B7" s="1" t="s">
        <v>6</v>
      </c>
      <c r="C7" s="6"/>
      <c r="D7" s="6"/>
    </row>
    <row r="8" customFormat="false" ht="12.75" hidden="false" customHeight="true" outlineLevel="0" collapsed="false">
      <c r="A8" s="7" t="n">
        <f aca="true">TODAY()</f>
        <v>45753</v>
      </c>
      <c r="B8" s="8" t="s">
        <v>7</v>
      </c>
      <c r="C8" s="6"/>
      <c r="D8" s="6"/>
      <c r="P8" s="9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2.75" hidden="false" customHeight="true" outlineLevel="0" collapsed="false">
      <c r="A9" s="11" t="n">
        <f aca="true">NOW()-TODAY()</f>
        <v>0.987412115311597</v>
      </c>
      <c r="B9" s="8" t="s">
        <v>8</v>
      </c>
      <c r="C9" s="12"/>
      <c r="D9" s="12"/>
    </row>
    <row r="10" customFormat="false" ht="12.75" hidden="false" customHeight="true" outlineLevel="0" collapsed="false">
      <c r="A10" s="13"/>
      <c r="B10" s="13"/>
      <c r="C10" s="6"/>
      <c r="D10" s="6"/>
    </row>
    <row r="11" customFormat="false" ht="12.75" hidden="false" customHeight="true" outlineLevel="0" collapsed="false">
      <c r="A11" s="13"/>
      <c r="B11" s="13"/>
      <c r="C11" s="6"/>
      <c r="D11" s="6"/>
    </row>
    <row r="12" customFormat="false" ht="12.75" hidden="false" customHeight="true" outlineLevel="0" collapsed="false">
      <c r="A12" s="13"/>
      <c r="B12" s="13"/>
      <c r="C12" s="6"/>
      <c r="D12" s="6"/>
    </row>
    <row r="13" customFormat="false" ht="12.75" hidden="false" customHeight="true" outlineLevel="0" collapsed="false">
      <c r="A13" s="13"/>
      <c r="B13" s="13"/>
      <c r="C13" s="6"/>
      <c r="D13" s="6"/>
    </row>
    <row r="14" customFormat="false" ht="12.75" hidden="false" customHeight="true" outlineLevel="0" collapsed="false">
      <c r="A14" s="14"/>
      <c r="B14" s="13"/>
      <c r="C14" s="6"/>
      <c r="D14" s="6"/>
    </row>
    <row r="15" customFormat="false" ht="12.75" hidden="false" customHeight="true" outlineLevel="0" collapsed="false">
      <c r="C15" s="6"/>
      <c r="D15" s="6"/>
    </row>
    <row r="16" customFormat="false" ht="12.75" hidden="false" customHeight="true" outlineLevel="0" collapsed="false">
      <c r="A16" s="15"/>
    </row>
    <row r="19" customFormat="false" ht="12.75" hidden="false" customHeight="true" outlineLevel="0" collapsed="false">
      <c r="E19" s="3"/>
    </row>
    <row r="24" customFormat="false" ht="12.75" hidden="false" customHeight="true" outlineLevel="0" collapsed="false">
      <c r="E24" s="3"/>
    </row>
    <row r="25" customFormat="false" ht="12.75" hidden="false" customHeight="true" outlineLevel="0" collapsed="false">
      <c r="E25" s="3"/>
    </row>
    <row r="27" customFormat="false" ht="12.75" hidden="false" customHeight="true" outlineLevel="0" collapsed="false">
      <c r="E27" s="3"/>
    </row>
    <row r="29" customFormat="false" ht="12.75" hidden="false" customHeight="true" outlineLevel="0" collapsed="false">
      <c r="E29" s="3"/>
    </row>
    <row r="40" customFormat="false" ht="12.75" hidden="false" customHeight="true" outlineLevel="0" collapsed="false">
      <c r="C40" s="2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4" customFormat="false" ht="12.75" hidden="false" customHeight="true" outlineLevel="0" collapsed="false">
      <c r="C44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81"/>
    <col collapsed="false" customWidth="true" hidden="false" outlineLevel="0" max="15" min="14" style="1" width="9.45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août!A1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août!A2-N8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août!A4-A3+D8</f>
        <v>-14.9590277778008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lundi</v>
      </c>
      <c r="B9" s="22" t="n">
        <f aca="false">EDATE(août!B9,1)</f>
        <v>45901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mardi</v>
      </c>
      <c r="B10" s="22" t="n">
        <f aca="false">B9+1</f>
        <v>45902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mercredi</v>
      </c>
      <c r="B11" s="22" t="n">
        <f aca="false">B10+1</f>
        <v>45903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jeudi</v>
      </c>
      <c r="B12" s="22" t="n">
        <f aca="false">B11+1</f>
        <v>45904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vendredi</v>
      </c>
      <c r="B13" s="22" t="n">
        <f aca="false">B12+1</f>
        <v>45905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samedi</v>
      </c>
      <c r="B14" s="22" t="n">
        <f aca="false">B13+1</f>
        <v>45906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dimanche</v>
      </c>
      <c r="B15" s="22" t="n">
        <f aca="false">B14+1</f>
        <v>45907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lundi</v>
      </c>
      <c r="B16" s="22" t="n">
        <f aca="false">B15+1</f>
        <v>45908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mardi</v>
      </c>
      <c r="B17" s="22" t="n">
        <f aca="false">B16+1</f>
        <v>45909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mercredi</v>
      </c>
      <c r="B18" s="22" t="n">
        <f aca="false">B17+1</f>
        <v>45910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jeudi</v>
      </c>
      <c r="B19" s="22" t="n">
        <f aca="false">B18+1</f>
        <v>45911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vendredi</v>
      </c>
      <c r="B20" s="22" t="n">
        <f aca="false">B19+1</f>
        <v>45912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samedi</v>
      </c>
      <c r="B21" s="22" t="n">
        <f aca="false">B20+1</f>
        <v>45913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dimanche</v>
      </c>
      <c r="B22" s="22" t="n">
        <f aca="false">B21+1</f>
        <v>45914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lundi</v>
      </c>
      <c r="B23" s="22" t="n">
        <f aca="false">B22+1</f>
        <v>45915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mardi</v>
      </c>
      <c r="B24" s="22" t="n">
        <f aca="false">B23+1</f>
        <v>45916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mercredi</v>
      </c>
      <c r="B25" s="22" t="n">
        <f aca="false">B24+1</f>
        <v>45917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jeudi</v>
      </c>
      <c r="B26" s="22" t="n">
        <f aca="false">B25+1</f>
        <v>45918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vendredi</v>
      </c>
      <c r="B27" s="22" t="n">
        <f aca="false">B26+1</f>
        <v>45919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samedi</v>
      </c>
      <c r="B28" s="22" t="n">
        <f aca="false">B27+1</f>
        <v>45920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dimanche</v>
      </c>
      <c r="B29" s="22" t="n">
        <f aca="false">B28+1</f>
        <v>45921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lundi</v>
      </c>
      <c r="B30" s="22" t="n">
        <f aca="false">B29+1</f>
        <v>45922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mardi</v>
      </c>
      <c r="B31" s="22" t="n">
        <f aca="false">B30+1</f>
        <v>45923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mercredi</v>
      </c>
      <c r="B32" s="22" t="n">
        <f aca="false">B31+1</f>
        <v>45924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jeudi</v>
      </c>
      <c r="B33" s="22" t="n">
        <f aca="false">B32+1</f>
        <v>45925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vendredi</v>
      </c>
      <c r="B34" s="22" t="n">
        <f aca="false">B33+1</f>
        <v>45926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samedi</v>
      </c>
      <c r="B35" s="22" t="n">
        <f aca="false">B34+1</f>
        <v>45927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dimanche</v>
      </c>
      <c r="B36" s="22" t="n">
        <f aca="false">B35+1</f>
        <v>45928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lundi</v>
      </c>
      <c r="B37" s="22" t="n">
        <f aca="false">B36+1</f>
        <v>45929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mardi</v>
      </c>
      <c r="B38" s="22" t="n">
        <f aca="false">B37+1</f>
        <v>45930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37"/>
    <col collapsed="false" customWidth="true" hidden="false" outlineLevel="0" max="15" min="14" style="1" width="9.04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septembre!A1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septembre!A2-N8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septembre!A4-A3+D8</f>
        <v>-14.9590277778008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mercredi</v>
      </c>
      <c r="B9" s="22" t="n">
        <f aca="false">EDATE(septembre!B9,1)</f>
        <v>45931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jeudi</v>
      </c>
      <c r="B10" s="22" t="n">
        <f aca="false">B9+1</f>
        <v>45932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vendredi</v>
      </c>
      <c r="B11" s="22" t="n">
        <f aca="false">B10+1</f>
        <v>45933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samedi</v>
      </c>
      <c r="B12" s="22" t="n">
        <f aca="false">B11+1</f>
        <v>45934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dimanche</v>
      </c>
      <c r="B13" s="22" t="n">
        <f aca="false">B12+1</f>
        <v>45935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lundi</v>
      </c>
      <c r="B14" s="22" t="n">
        <f aca="false">B13+1</f>
        <v>45936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mardi</v>
      </c>
      <c r="B15" s="22" t="n">
        <f aca="false">B14+1</f>
        <v>45937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mercredi</v>
      </c>
      <c r="B16" s="22" t="n">
        <f aca="false">B15+1</f>
        <v>45938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jeudi</v>
      </c>
      <c r="B17" s="22" t="n">
        <f aca="false">B16+1</f>
        <v>45939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vendredi</v>
      </c>
      <c r="B18" s="22" t="n">
        <f aca="false">B17+1</f>
        <v>45940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samedi</v>
      </c>
      <c r="B19" s="22" t="n">
        <f aca="false">B18+1</f>
        <v>45941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dimanche</v>
      </c>
      <c r="B20" s="22" t="n">
        <f aca="false">B19+1</f>
        <v>45942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lundi</v>
      </c>
      <c r="B21" s="22" t="n">
        <f aca="false">B20+1</f>
        <v>45943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mardi</v>
      </c>
      <c r="B22" s="22" t="n">
        <f aca="false">B21+1</f>
        <v>45944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mercredi</v>
      </c>
      <c r="B23" s="22" t="n">
        <f aca="false">B22+1</f>
        <v>45945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jeudi</v>
      </c>
      <c r="B24" s="22" t="n">
        <f aca="false">B23+1</f>
        <v>45946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vendredi</v>
      </c>
      <c r="B25" s="22" t="n">
        <f aca="false">B24+1</f>
        <v>45947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samedi</v>
      </c>
      <c r="B26" s="22" t="n">
        <f aca="false">B25+1</f>
        <v>45948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dimanche</v>
      </c>
      <c r="B27" s="22" t="n">
        <f aca="false">B26+1</f>
        <v>45949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lundi</v>
      </c>
      <c r="B28" s="22" t="n">
        <f aca="false">B27+1</f>
        <v>45950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mardi</v>
      </c>
      <c r="B29" s="22" t="n">
        <f aca="false">B28+1</f>
        <v>45951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mercredi</v>
      </c>
      <c r="B30" s="22" t="n">
        <f aca="false">B29+1</f>
        <v>45952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jeudi</v>
      </c>
      <c r="B31" s="22" t="n">
        <f aca="false">B30+1</f>
        <v>45953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vendredi</v>
      </c>
      <c r="B32" s="22" t="n">
        <f aca="false">B31+1</f>
        <v>45954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samedi</v>
      </c>
      <c r="B33" s="22" t="n">
        <f aca="false">B32+1</f>
        <v>45955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dimanche</v>
      </c>
      <c r="B34" s="22" t="n">
        <f aca="false">B33+1</f>
        <v>45956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lundi</v>
      </c>
      <c r="B35" s="22" t="n">
        <f aca="false">B34+1</f>
        <v>45957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mardi</v>
      </c>
      <c r="B36" s="22" t="n">
        <f aca="false">B35+1</f>
        <v>45958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mercredi</v>
      </c>
      <c r="B37" s="22" t="n">
        <f aca="false">B36+1</f>
        <v>45959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jeudi</v>
      </c>
      <c r="B38" s="22" t="n">
        <f aca="false">B37+1</f>
        <v>45960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39" customFormat="false" ht="12.75" hidden="false" customHeight="true" outlineLevel="0" collapsed="false">
      <c r="A39" s="21" t="str">
        <f aca="false">TEXT(B39,"jjjj")</f>
        <v>vendredi</v>
      </c>
      <c r="B39" s="22" t="n">
        <f aca="false">B38+1</f>
        <v>45961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93"/>
    <col collapsed="false" customWidth="true" hidden="false" outlineLevel="0" max="15" min="14" style="1" width="8.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octobre!A1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octobre!A2-N8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octobre!A4-A3+D8</f>
        <v>-14.9590277778008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samedi</v>
      </c>
      <c r="B9" s="22" t="n">
        <f aca="false">EDATE(octobre!B9,1)</f>
        <v>45962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dimanche</v>
      </c>
      <c r="B10" s="22" t="n">
        <f aca="false">B9+1</f>
        <v>45963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lundi</v>
      </c>
      <c r="B11" s="22" t="n">
        <f aca="false">B10+1</f>
        <v>45964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mardi</v>
      </c>
      <c r="B12" s="22" t="n">
        <f aca="false">B11+1</f>
        <v>45965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mercredi</v>
      </c>
      <c r="B13" s="22" t="n">
        <f aca="false">B12+1</f>
        <v>45966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jeudi</v>
      </c>
      <c r="B14" s="22" t="n">
        <f aca="false">B13+1</f>
        <v>45967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vendredi</v>
      </c>
      <c r="B15" s="22" t="n">
        <f aca="false">B14+1</f>
        <v>45968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samedi</v>
      </c>
      <c r="B16" s="22" t="n">
        <f aca="false">B15+1</f>
        <v>45969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dimanche</v>
      </c>
      <c r="B17" s="22" t="n">
        <f aca="false">B16+1</f>
        <v>45970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lundi</v>
      </c>
      <c r="B18" s="22" t="n">
        <f aca="false">B17+1</f>
        <v>45971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mardi</v>
      </c>
      <c r="B19" s="22" t="n">
        <f aca="false">B18+1</f>
        <v>45972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mercredi</v>
      </c>
      <c r="B20" s="22" t="n">
        <f aca="false">B19+1</f>
        <v>45973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jeudi</v>
      </c>
      <c r="B21" s="22" t="n">
        <f aca="false">B20+1</f>
        <v>45974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vendredi</v>
      </c>
      <c r="B22" s="22" t="n">
        <f aca="false">B21+1</f>
        <v>45975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samedi</v>
      </c>
      <c r="B23" s="22" t="n">
        <f aca="false">B22+1</f>
        <v>45976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dimanche</v>
      </c>
      <c r="B24" s="22" t="n">
        <f aca="false">B23+1</f>
        <v>45977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lundi</v>
      </c>
      <c r="B25" s="22" t="n">
        <f aca="false">B24+1</f>
        <v>45978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mardi</v>
      </c>
      <c r="B26" s="22" t="n">
        <f aca="false">B25+1</f>
        <v>45979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mercredi</v>
      </c>
      <c r="B27" s="22" t="n">
        <f aca="false">B26+1</f>
        <v>45980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jeudi</v>
      </c>
      <c r="B28" s="22" t="n">
        <f aca="false">B27+1</f>
        <v>45981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vendredi</v>
      </c>
      <c r="B29" s="22" t="n">
        <f aca="false">B28+1</f>
        <v>45982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samedi</v>
      </c>
      <c r="B30" s="22" t="n">
        <f aca="false">B29+1</f>
        <v>45983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dimanche</v>
      </c>
      <c r="B31" s="22" t="n">
        <f aca="false">B30+1</f>
        <v>45984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lundi</v>
      </c>
      <c r="B32" s="22" t="n">
        <f aca="false">B31+1</f>
        <v>45985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mardi</v>
      </c>
      <c r="B33" s="22" t="n">
        <f aca="false">B32+1</f>
        <v>45986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mercredi</v>
      </c>
      <c r="B34" s="22" t="n">
        <f aca="false">B33+1</f>
        <v>45987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jeudi</v>
      </c>
      <c r="B35" s="22" t="n">
        <f aca="false">B34+1</f>
        <v>45988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vendredi</v>
      </c>
      <c r="B36" s="22" t="n">
        <f aca="false">B35+1</f>
        <v>45989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samedi</v>
      </c>
      <c r="B37" s="22" t="n">
        <f aca="false">B36+1</f>
        <v>45990</v>
      </c>
      <c r="C37" s="2" t="n">
        <f aca="false">IF(OR(WEEKDAY(B37)=1,WEEKDAY(B37)=7),0,$A$1)</f>
        <v>0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dimanche</v>
      </c>
      <c r="B38" s="22" t="n">
        <f aca="false">B37+1</f>
        <v>45991</v>
      </c>
      <c r="C38" s="2" t="n">
        <f aca="false">IF(OR(WEEKDAY(B38)=1,WEEKDAY(B38)=7),0,$A$1)</f>
        <v>0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9" activeCellId="0" sqref="D19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09"/>
    <col collapsed="false" customWidth="true" hidden="false" outlineLevel="0" max="15" min="14" style="1" width="8.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novembre!A1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novembre!A2-N8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novembre!A4-A3+D8</f>
        <v>-14.9590277778008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lundi</v>
      </c>
      <c r="B9" s="22" t="n">
        <f aca="false">EDATE(novembre!B9,1)</f>
        <v>45992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mardi</v>
      </c>
      <c r="B10" s="22" t="n">
        <f aca="false">B9+1</f>
        <v>45993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mercredi</v>
      </c>
      <c r="B11" s="22" t="n">
        <f aca="false">B10+1</f>
        <v>45994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jeudi</v>
      </c>
      <c r="B12" s="22" t="n">
        <f aca="false">B11+1</f>
        <v>45995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vendredi</v>
      </c>
      <c r="B13" s="22" t="n">
        <f aca="false">B12+1</f>
        <v>45996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samedi</v>
      </c>
      <c r="B14" s="22" t="n">
        <f aca="false">B13+1</f>
        <v>45997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dimanche</v>
      </c>
      <c r="B15" s="22" t="n">
        <f aca="false">B14+1</f>
        <v>45998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lundi</v>
      </c>
      <c r="B16" s="22" t="n">
        <f aca="false">B15+1</f>
        <v>45999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mardi</v>
      </c>
      <c r="B17" s="22" t="n">
        <f aca="false">B16+1</f>
        <v>46000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mercredi</v>
      </c>
      <c r="B18" s="22" t="n">
        <f aca="false">B17+1</f>
        <v>46001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jeudi</v>
      </c>
      <c r="B19" s="22" t="n">
        <f aca="false">B18+1</f>
        <v>46002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vendredi</v>
      </c>
      <c r="B20" s="22" t="n">
        <f aca="false">B19+1</f>
        <v>46003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samedi</v>
      </c>
      <c r="B21" s="22" t="n">
        <f aca="false">B20+1</f>
        <v>46004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dimanche</v>
      </c>
      <c r="B22" s="22" t="n">
        <f aca="false">B21+1</f>
        <v>46005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lundi</v>
      </c>
      <c r="B23" s="22" t="n">
        <f aca="false">B22+1</f>
        <v>46006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mardi</v>
      </c>
      <c r="B24" s="22" t="n">
        <f aca="false">B23+1</f>
        <v>46007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mercredi</v>
      </c>
      <c r="B25" s="22" t="n">
        <f aca="false">B24+1</f>
        <v>46008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jeudi</v>
      </c>
      <c r="B26" s="22" t="n">
        <f aca="false">B25+1</f>
        <v>46009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vendredi</v>
      </c>
      <c r="B27" s="22" t="n">
        <f aca="false">B26+1</f>
        <v>46010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samedi</v>
      </c>
      <c r="B28" s="22" t="n">
        <f aca="false">B27+1</f>
        <v>46011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dimanche</v>
      </c>
      <c r="B29" s="22" t="n">
        <f aca="false">B28+1</f>
        <v>46012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lundi</v>
      </c>
      <c r="B30" s="22" t="n">
        <f aca="false">B29+1</f>
        <v>46013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mardi</v>
      </c>
      <c r="B31" s="22" t="n">
        <f aca="false">B30+1</f>
        <v>46014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mercredi</v>
      </c>
      <c r="B32" s="22" t="n">
        <f aca="false">B31+1</f>
        <v>46015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jeudi</v>
      </c>
      <c r="B33" s="22" t="n">
        <f aca="false">B32+1</f>
        <v>46016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vendredi</v>
      </c>
      <c r="B34" s="22" t="n">
        <f aca="false">B33+1</f>
        <v>46017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samedi</v>
      </c>
      <c r="B35" s="22" t="n">
        <f aca="false">B34+1</f>
        <v>46018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dimanche</v>
      </c>
      <c r="B36" s="22" t="n">
        <f aca="false">B35+1</f>
        <v>46019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lundi</v>
      </c>
      <c r="B37" s="22" t="n">
        <f aca="false">B36+1</f>
        <v>46020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mardi</v>
      </c>
      <c r="B38" s="22" t="n">
        <f aca="false">B37+1</f>
        <v>46021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39" customFormat="false" ht="12.75" hidden="false" customHeight="true" outlineLevel="0" collapsed="false">
      <c r="A39" s="21" t="str">
        <f aca="false">TEXT(B39,"jjjj")</f>
        <v>mercredi</v>
      </c>
      <c r="B39" s="22" t="n">
        <f aca="false">B38+1</f>
        <v>46022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X43" activeCellId="0" sqref="X43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68"/>
    <col collapsed="false" customWidth="true" hidden="false" outlineLevel="0" max="14" min="14" style="1" width="9.33"/>
    <col collapsed="false" customWidth="true" hidden="false" outlineLevel="0" max="15" min="15" style="1" width="13.21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init!A1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AA1" s="2"/>
    </row>
    <row r="2" customFormat="false" ht="12.75" hidden="false" customHeight="true" outlineLevel="0" collapsed="false">
      <c r="A2" s="16" t="n">
        <f aca="false">init!A2-N8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init!A4-A3+D8</f>
        <v>-6.67569444444445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-6.90277777777778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mercredi</v>
      </c>
      <c r="B9" s="22" t="n">
        <v>45658</v>
      </c>
      <c r="C9" s="2" t="n"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  <c r="O9" s="8" t="s">
        <v>20</v>
      </c>
    </row>
    <row r="10" customFormat="false" ht="12.75" hidden="false" customHeight="true" outlineLevel="0" collapsed="false">
      <c r="A10" s="21" t="str">
        <f aca="false">TEXT(B10,"jjjj")</f>
        <v>jeudi</v>
      </c>
      <c r="B10" s="22" t="n">
        <f aca="false">B9+1</f>
        <v>45659</v>
      </c>
      <c r="C10" s="2" t="n"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  <c r="O10" s="8" t="s">
        <v>20</v>
      </c>
    </row>
    <row r="11" customFormat="false" ht="12.75" hidden="false" customHeight="true" outlineLevel="0" collapsed="false">
      <c r="A11" s="21" t="str">
        <f aca="false">TEXT(B11,"jjjj")</f>
        <v>vendredi</v>
      </c>
      <c r="B11" s="22" t="n">
        <f aca="false">B10+1</f>
        <v>45660</v>
      </c>
      <c r="C11" s="2" t="n"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  <c r="O11" s="8" t="s">
        <v>20</v>
      </c>
    </row>
    <row r="12" customFormat="false" ht="12.75" hidden="false" customHeight="true" outlineLevel="0" collapsed="false">
      <c r="A12" s="21" t="str">
        <f aca="false">TEXT(B12,"jjjj")</f>
        <v>samedi</v>
      </c>
      <c r="B12" s="22" t="n">
        <f aca="false">B11+1</f>
        <v>45661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dimanche</v>
      </c>
      <c r="B13" s="22" t="n">
        <f aca="false">B12+1</f>
        <v>45662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lundi</v>
      </c>
      <c r="B14" s="22" t="n">
        <f aca="false">B13+1</f>
        <v>45663</v>
      </c>
      <c r="C14" s="2" t="n">
        <f aca="false">IF(OR(WEEKDAY(B14)=1,WEEKDAY(B14)=7),0,$A$1)</f>
        <v>0.345138888888889</v>
      </c>
      <c r="D14" s="10" t="n">
        <f aca="true">IF(NOW()&lt;B14,0,E14-C14)</f>
        <v>-0.345138888888889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mardi</v>
      </c>
      <c r="B15" s="22" t="n">
        <f aca="false">B14+1</f>
        <v>45664</v>
      </c>
      <c r="C15" s="2" t="n">
        <f aca="false">IF(OR(WEEKDAY(B15)=1,WEEKDAY(B15)=7),0,$A$1)</f>
        <v>0.345138888888889</v>
      </c>
      <c r="D15" s="10" t="n">
        <f aca="true">IF(NOW()&lt;B15,0,E15-C15)</f>
        <v>-0.345138888888889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mercredi</v>
      </c>
      <c r="B16" s="22" t="n">
        <f aca="false">B15+1</f>
        <v>45665</v>
      </c>
      <c r="C16" s="2" t="n">
        <f aca="false">IF(OR(WEEKDAY(B16)=1,WEEKDAY(B16)=7),0,$A$1)</f>
        <v>0.345138888888889</v>
      </c>
      <c r="D16" s="10" t="n">
        <f aca="true">IF(NOW()&lt;B16,0,E16-C16)</f>
        <v>-0.345138888888889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jeudi</v>
      </c>
      <c r="B17" s="22" t="n">
        <f aca="false">B16+1</f>
        <v>45666</v>
      </c>
      <c r="C17" s="2" t="n">
        <f aca="false">IF(OR(WEEKDAY(B17)=1,WEEKDAY(B17)=7),0,$A$1)</f>
        <v>0.345138888888889</v>
      </c>
      <c r="D17" s="10" t="n">
        <f aca="true">IF(NOW()&lt;B17,0,E17-C17)</f>
        <v>-0.345138888888889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vendredi</v>
      </c>
      <c r="B18" s="22" t="n">
        <f aca="false">B17+1</f>
        <v>45667</v>
      </c>
      <c r="C18" s="2" t="n">
        <f aca="false">IF(OR(WEEKDAY(B18)=1,WEEKDAY(B18)=7),0,$A$1)</f>
        <v>0.345138888888889</v>
      </c>
      <c r="D18" s="10" t="n">
        <f aca="true">IF(NOW()&lt;B18,0,E18-C18)</f>
        <v>-0.345138888888889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samedi</v>
      </c>
      <c r="B19" s="22" t="n">
        <f aca="false">B18+1</f>
        <v>45668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dimanche</v>
      </c>
      <c r="B20" s="22" t="n">
        <f aca="false">B19+1</f>
        <v>45669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lundi</v>
      </c>
      <c r="B21" s="22" t="n">
        <f aca="false">B20+1</f>
        <v>45670</v>
      </c>
      <c r="C21" s="2" t="n">
        <f aca="false">IF(OR(WEEKDAY(B21)=1,WEEKDAY(B21)=7),0,$A$1)</f>
        <v>0.345138888888889</v>
      </c>
      <c r="D21" s="10" t="n">
        <f aca="true">IF(NOW()&lt;B21,0,E21-C21)</f>
        <v>-0.345138888888889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mardi</v>
      </c>
      <c r="B22" s="22" t="n">
        <f aca="false">B21+1</f>
        <v>45671</v>
      </c>
      <c r="C22" s="2" t="n">
        <f aca="false">IF(OR(WEEKDAY(B22)=1,WEEKDAY(B22)=7),0,$A$1)</f>
        <v>0.345138888888889</v>
      </c>
      <c r="D22" s="10" t="n">
        <f aca="true">IF(NOW()&lt;B22,0,E22-C22)</f>
        <v>-0.345138888888889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mercredi</v>
      </c>
      <c r="B23" s="22" t="n">
        <f aca="false">B22+1</f>
        <v>45672</v>
      </c>
      <c r="C23" s="2" t="n">
        <f aca="false">IF(OR(WEEKDAY(B23)=1,WEEKDAY(B23)=7),0,$A$1)</f>
        <v>0.345138888888889</v>
      </c>
      <c r="D23" s="10" t="n">
        <f aca="true">IF(NOW()&lt;B23,0,E23-C23)</f>
        <v>-0.345138888888889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jeudi</v>
      </c>
      <c r="B24" s="22" t="n">
        <f aca="false">B23+1</f>
        <v>45673</v>
      </c>
      <c r="C24" s="2" t="n">
        <f aca="false">IF(OR(WEEKDAY(B24)=1,WEEKDAY(B24)=7),0,$A$1)</f>
        <v>0.345138888888889</v>
      </c>
      <c r="D24" s="10" t="n">
        <f aca="true">IF(NOW()&lt;B24,0,E24-C24)</f>
        <v>-0.345138888888889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vendredi</v>
      </c>
      <c r="B25" s="22" t="n">
        <f aca="false">B24+1</f>
        <v>45674</v>
      </c>
      <c r="C25" s="2" t="n">
        <f aca="false">IF(OR(WEEKDAY(B25)=1,WEEKDAY(B25)=7),0,$A$1)</f>
        <v>0.345138888888889</v>
      </c>
      <c r="D25" s="10" t="n">
        <f aca="true">IF(NOW()&lt;B25,0,E25-C25)</f>
        <v>-0.345138888888889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samedi</v>
      </c>
      <c r="B26" s="22" t="n">
        <f aca="false">B25+1</f>
        <v>45675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dimanche</v>
      </c>
      <c r="B27" s="22" t="n">
        <f aca="false">B26+1</f>
        <v>45676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lundi</v>
      </c>
      <c r="B28" s="22" t="n">
        <f aca="false">B27+1</f>
        <v>45677</v>
      </c>
      <c r="C28" s="2" t="n">
        <f aca="false">IF(OR(WEEKDAY(B28)=1,WEEKDAY(B28)=7),0,$A$1)</f>
        <v>0.345138888888889</v>
      </c>
      <c r="D28" s="10" t="n">
        <f aca="true">IF(NOW()&lt;B28,0,E28-C28)</f>
        <v>-0.345138888888889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mardi</v>
      </c>
      <c r="B29" s="22" t="n">
        <f aca="false">B28+1</f>
        <v>45678</v>
      </c>
      <c r="C29" s="2" t="n">
        <f aca="false">IF(OR(WEEKDAY(B29)=1,WEEKDAY(B29)=7),0,$A$1)</f>
        <v>0.345138888888889</v>
      </c>
      <c r="D29" s="10" t="n">
        <f aca="true">IF(NOW()&lt;B29,0,E29-C29)</f>
        <v>-0.345138888888889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mercredi</v>
      </c>
      <c r="B30" s="22" t="n">
        <f aca="false">B29+1</f>
        <v>45679</v>
      </c>
      <c r="C30" s="2" t="n">
        <f aca="false">IF(OR(WEEKDAY(B30)=1,WEEKDAY(B30)=7),0,$A$1)</f>
        <v>0.345138888888889</v>
      </c>
      <c r="D30" s="10" t="n">
        <f aca="true">IF(NOW()&lt;B30,0,E30-C30)</f>
        <v>-0.345138888888889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jeudi</v>
      </c>
      <c r="B31" s="22" t="n">
        <f aca="false">B30+1</f>
        <v>45680</v>
      </c>
      <c r="C31" s="2" t="n">
        <f aca="false">IF(OR(WEEKDAY(B31)=1,WEEKDAY(B31)=7),0,$A$1)</f>
        <v>0.345138888888889</v>
      </c>
      <c r="D31" s="10" t="n">
        <f aca="true">IF(NOW()&lt;B31,0,E31-C31)</f>
        <v>-0.345138888888889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vendredi</v>
      </c>
      <c r="B32" s="22" t="n">
        <f aca="false">B31+1</f>
        <v>45681</v>
      </c>
      <c r="C32" s="2" t="n">
        <f aca="false">IF(OR(WEEKDAY(B32)=1,WEEKDAY(B32)=7),0,$A$1)</f>
        <v>0.345138888888889</v>
      </c>
      <c r="D32" s="10" t="n">
        <f aca="true">IF(NOW()&lt;B32,0,E32-C32)</f>
        <v>-0.345138888888889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samedi</v>
      </c>
      <c r="B33" s="22" t="n">
        <f aca="false">B32+1</f>
        <v>45682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dimanche</v>
      </c>
      <c r="B34" s="22" t="n">
        <f aca="false">B33+1</f>
        <v>45683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lundi</v>
      </c>
      <c r="B35" s="22" t="n">
        <f aca="false">B34+1</f>
        <v>45684</v>
      </c>
      <c r="C35" s="2" t="n">
        <f aca="false">IF(OR(WEEKDAY(B35)=1,WEEKDAY(B35)=7),0,$A$1)</f>
        <v>0.345138888888889</v>
      </c>
      <c r="D35" s="10" t="n">
        <f aca="true">IF(NOW()&lt;B35,0,E35-C35)</f>
        <v>-0.345138888888889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mardi</v>
      </c>
      <c r="B36" s="22" t="n">
        <f aca="false">B35+1</f>
        <v>45685</v>
      </c>
      <c r="C36" s="2" t="n">
        <f aca="false">IF(OR(WEEKDAY(B36)=1,WEEKDAY(B36)=7),0,$A$1)</f>
        <v>0.345138888888889</v>
      </c>
      <c r="D36" s="10" t="n">
        <f aca="true">IF(NOW()&lt;B36,0,E36-C36)</f>
        <v>-0.345138888888889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mercredi</v>
      </c>
      <c r="B37" s="22" t="n">
        <f aca="false">B36+1</f>
        <v>45686</v>
      </c>
      <c r="C37" s="2" t="n">
        <f aca="false">IF(OR(WEEKDAY(B37)=1,WEEKDAY(B37)=7),0,$A$1)</f>
        <v>0.345138888888889</v>
      </c>
      <c r="D37" s="10" t="n">
        <f aca="true">IF(NOW()&lt;B37,0,E37-C37)</f>
        <v>-0.345138888888889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jeudi</v>
      </c>
      <c r="B38" s="22" t="n">
        <f aca="false">B37+1</f>
        <v>45687</v>
      </c>
      <c r="C38" s="2" t="n">
        <f aca="false">IF(OR(WEEKDAY(B38)=1,WEEKDAY(B38)=7),0,$A$1)</f>
        <v>0.345138888888889</v>
      </c>
      <c r="D38" s="10" t="n">
        <f aca="true">IF(NOW()&lt;B38,0,E38-C38)</f>
        <v>-0.345138888888889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39" customFormat="false" ht="12.75" hidden="false" customHeight="true" outlineLevel="0" collapsed="false">
      <c r="A39" s="21" t="str">
        <f aca="false">TEXT(B39,"jjjj")</f>
        <v>vendredi</v>
      </c>
      <c r="B39" s="22" t="n">
        <f aca="false">B38+1</f>
        <v>45688</v>
      </c>
      <c r="C39" s="2" t="n">
        <f aca="false">IF(OR(WEEKDAY(B39)=1,WEEKDAY(B39)=7),0,$A$1)</f>
        <v>0.345138888888889</v>
      </c>
      <c r="D39" s="10" t="n">
        <f aca="true">IF(NOW()&lt;B39,0,E39-C39)</f>
        <v>-0.345138888888889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9" activeCellId="0" sqref="E19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7.23"/>
    <col collapsed="false" customWidth="true" hidden="false" outlineLevel="0" max="15" min="15" style="1" width="12.7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janvier!A1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janvier!A2-N8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janvier!A4-A3+D8</f>
        <v>-13.5784722222223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-6.90277777777778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samedi</v>
      </c>
      <c r="B9" s="22" t="n">
        <f aca="false">EDATE(janvier!B9,1)</f>
        <v>45689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dimanche</v>
      </c>
      <c r="B10" s="22" t="n">
        <f aca="false">B9+1</f>
        <v>45690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lundi</v>
      </c>
      <c r="B11" s="22" t="n">
        <f aca="false">B10+1</f>
        <v>45691</v>
      </c>
      <c r="C11" s="2" t="n">
        <f aca="false">IF(OR(WEEKDAY(B11)=1,WEEKDAY(B11)=7),0,$A$1)</f>
        <v>0.345138888888889</v>
      </c>
      <c r="D11" s="10" t="n">
        <f aca="true">IF(NOW()&lt;B11,0,E11-C11)</f>
        <v>-0.345138888888889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mardi</v>
      </c>
      <c r="B12" s="22" t="n">
        <f aca="false">B11+1</f>
        <v>45692</v>
      </c>
      <c r="C12" s="2" t="n">
        <f aca="false">IF(OR(WEEKDAY(B12)=1,WEEKDAY(B12)=7),0,$A$1)</f>
        <v>0.345138888888889</v>
      </c>
      <c r="D12" s="10" t="n">
        <f aca="true">IF(NOW()&lt;B12,0,E12-C12)</f>
        <v>-0.345138888888889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mercredi</v>
      </c>
      <c r="B13" s="22" t="n">
        <f aca="false">B12+1</f>
        <v>45693</v>
      </c>
      <c r="C13" s="2" t="n">
        <f aca="false">IF(OR(WEEKDAY(B13)=1,WEEKDAY(B13)=7),0,$A$1)</f>
        <v>0.345138888888889</v>
      </c>
      <c r="D13" s="10" t="n">
        <f aca="true">IF(NOW()&lt;B13,0,E13-C13)</f>
        <v>-0.345138888888889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jeudi</v>
      </c>
      <c r="B14" s="22" t="n">
        <f aca="false">B13+1</f>
        <v>45694</v>
      </c>
      <c r="C14" s="2" t="n">
        <f aca="false">IF(OR(WEEKDAY(B14)=1,WEEKDAY(B14)=7),0,$A$1)</f>
        <v>0.345138888888889</v>
      </c>
      <c r="D14" s="10" t="n">
        <f aca="true">IF(NOW()&lt;B14,0,E14-C14)</f>
        <v>-0.345138888888889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vendredi</v>
      </c>
      <c r="B15" s="22" t="n">
        <f aca="false">B14+1</f>
        <v>45695</v>
      </c>
      <c r="C15" s="2" t="n">
        <f aca="false">IF(OR(WEEKDAY(B15)=1,WEEKDAY(B15)=7),0,$A$1)</f>
        <v>0.345138888888889</v>
      </c>
      <c r="D15" s="10" t="n">
        <f aca="true">IF(NOW()&lt;B15,0,E15-C15)</f>
        <v>-0.345138888888889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samedi</v>
      </c>
      <c r="B16" s="22" t="n">
        <f aca="false">B15+1</f>
        <v>45696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dimanche</v>
      </c>
      <c r="B17" s="22" t="n">
        <f aca="false">B16+1</f>
        <v>45697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lundi</v>
      </c>
      <c r="B18" s="22" t="n">
        <f aca="false">B17+1</f>
        <v>45698</v>
      </c>
      <c r="C18" s="2" t="n">
        <f aca="false">IF(OR(WEEKDAY(B18)=1,WEEKDAY(B18)=7),0,$A$1)</f>
        <v>0.345138888888889</v>
      </c>
      <c r="D18" s="10" t="n">
        <f aca="true">IF(NOW()&lt;B18,0,E18-C18)</f>
        <v>-0.345138888888889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mardi</v>
      </c>
      <c r="B19" s="22" t="n">
        <f aca="false">B18+1</f>
        <v>45699</v>
      </c>
      <c r="C19" s="2" t="n">
        <f aca="false">IF(OR(WEEKDAY(B19)=1,WEEKDAY(B19)=7),0,$A$1)</f>
        <v>0.345138888888889</v>
      </c>
      <c r="D19" s="10" t="n">
        <f aca="true">IF(NOW()&lt;B19,0,E19-C19)</f>
        <v>-0.345138888888889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mercredi</v>
      </c>
      <c r="B20" s="22" t="n">
        <f aca="false">B19+1</f>
        <v>45700</v>
      </c>
      <c r="C20" s="2" t="n">
        <f aca="false">IF(OR(WEEKDAY(B20)=1,WEEKDAY(B20)=7),0,$A$1)</f>
        <v>0.345138888888889</v>
      </c>
      <c r="D20" s="10" t="n">
        <f aca="true">IF(NOW()&lt;B20,0,E20-C20)</f>
        <v>-0.345138888888889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jeudi</v>
      </c>
      <c r="B21" s="22" t="n">
        <f aca="false">B20+1</f>
        <v>45701</v>
      </c>
      <c r="C21" s="2" t="n">
        <f aca="false">IF(OR(WEEKDAY(B21)=1,WEEKDAY(B21)=7),0,$A$1)</f>
        <v>0.345138888888889</v>
      </c>
      <c r="D21" s="10" t="n">
        <f aca="true">IF(NOW()&lt;B21,0,E21-C21)</f>
        <v>-0.345138888888889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vendredi</v>
      </c>
      <c r="B22" s="22" t="n">
        <f aca="false">B21+1</f>
        <v>45702</v>
      </c>
      <c r="C22" s="2" t="n">
        <f aca="false">IF(OR(WEEKDAY(B22)=1,WEEKDAY(B22)=7),0,$A$1)</f>
        <v>0.345138888888889</v>
      </c>
      <c r="D22" s="10" t="n">
        <f aca="true">IF(NOW()&lt;B22,0,E22-C22)</f>
        <v>-0.345138888888889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samedi</v>
      </c>
      <c r="B23" s="22" t="n">
        <f aca="false">B22+1</f>
        <v>45703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dimanche</v>
      </c>
      <c r="B24" s="22" t="n">
        <f aca="false">B23+1</f>
        <v>45704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lundi</v>
      </c>
      <c r="B25" s="22" t="n">
        <f aca="false">B24+1</f>
        <v>45705</v>
      </c>
      <c r="C25" s="2" t="n">
        <f aca="false">IF(OR(WEEKDAY(B25)=1,WEEKDAY(B25)=7),0,$A$1)</f>
        <v>0.345138888888889</v>
      </c>
      <c r="D25" s="10" t="n">
        <f aca="true">IF(NOW()&lt;B25,0,E25-C25)</f>
        <v>-0.345138888888889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mardi</v>
      </c>
      <c r="B26" s="22" t="n">
        <f aca="false">B25+1</f>
        <v>45706</v>
      </c>
      <c r="C26" s="2" t="n">
        <f aca="false">IF(OR(WEEKDAY(B26)=1,WEEKDAY(B26)=7),0,$A$1)</f>
        <v>0.345138888888889</v>
      </c>
      <c r="D26" s="10" t="n">
        <f aca="true">IF(NOW()&lt;B26,0,E26-C26)</f>
        <v>-0.345138888888889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mercredi</v>
      </c>
      <c r="B27" s="22" t="n">
        <f aca="false">B26+1</f>
        <v>45707</v>
      </c>
      <c r="C27" s="2" t="n">
        <f aca="false">IF(OR(WEEKDAY(B27)=1,WEEKDAY(B27)=7),0,$A$1)</f>
        <v>0.345138888888889</v>
      </c>
      <c r="D27" s="10" t="n">
        <f aca="true">IF(NOW()&lt;B27,0,E27-C27)</f>
        <v>-0.345138888888889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jeudi</v>
      </c>
      <c r="B28" s="22" t="n">
        <f aca="false">B27+1</f>
        <v>45708</v>
      </c>
      <c r="C28" s="2" t="n">
        <f aca="false">IF(OR(WEEKDAY(B28)=1,WEEKDAY(B28)=7),0,$A$1)</f>
        <v>0.345138888888889</v>
      </c>
      <c r="D28" s="10" t="n">
        <f aca="true">IF(NOW()&lt;B28,0,E28-C28)</f>
        <v>-0.345138888888889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vendredi</v>
      </c>
      <c r="B29" s="22" t="n">
        <f aca="false">B28+1</f>
        <v>45709</v>
      </c>
      <c r="C29" s="2" t="n">
        <f aca="false">IF(OR(WEEKDAY(B29)=1,WEEKDAY(B29)=7),0,$A$1)</f>
        <v>0.345138888888889</v>
      </c>
      <c r="D29" s="10" t="n">
        <f aca="true">IF(NOW()&lt;B29,0,E29-C29)</f>
        <v>-0.345138888888889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samedi</v>
      </c>
      <c r="B30" s="22" t="n">
        <f aca="false">B29+1</f>
        <v>45710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dimanche</v>
      </c>
      <c r="B31" s="22" t="n">
        <f aca="false">B30+1</f>
        <v>45711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lundi</v>
      </c>
      <c r="B32" s="22" t="n">
        <f aca="false">B31+1</f>
        <v>45712</v>
      </c>
      <c r="C32" s="2" t="n">
        <f aca="false">IF(OR(WEEKDAY(B32)=1,WEEKDAY(B32)=7),0,$A$1)</f>
        <v>0.345138888888889</v>
      </c>
      <c r="D32" s="10" t="n">
        <f aca="true">IF(NOW()&lt;B32,0,E32-C32)</f>
        <v>-0.345138888888889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mardi</v>
      </c>
      <c r="B33" s="22" t="n">
        <f aca="false">B32+1</f>
        <v>45713</v>
      </c>
      <c r="C33" s="2" t="n">
        <f aca="false">IF(OR(WEEKDAY(B33)=1,WEEKDAY(B33)=7),0,$A$1)</f>
        <v>0.345138888888889</v>
      </c>
      <c r="D33" s="10" t="n">
        <f aca="true">IF(NOW()&lt;B33,0,E33-C33)</f>
        <v>-0.345138888888889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mercredi</v>
      </c>
      <c r="B34" s="22" t="n">
        <f aca="false">B33+1</f>
        <v>45714</v>
      </c>
      <c r="C34" s="2" t="n">
        <f aca="false">IF(OR(WEEKDAY(B34)=1,WEEKDAY(B34)=7),0,$A$1)</f>
        <v>0.345138888888889</v>
      </c>
      <c r="D34" s="10" t="n">
        <f aca="true">IF(NOW()&lt;B34,0,E34-C34)</f>
        <v>-0.345138888888889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jeudi</v>
      </c>
      <c r="B35" s="22" t="n">
        <f aca="false">B34+1</f>
        <v>45715</v>
      </c>
      <c r="C35" s="2" t="n">
        <f aca="false">IF(OR(WEEKDAY(B35)=1,WEEKDAY(B35)=7),0,$A$1)</f>
        <v>0.345138888888889</v>
      </c>
      <c r="D35" s="10" t="n">
        <f aca="true">IF(NOW()&lt;B35,0,E35-C35)</f>
        <v>-0.345138888888889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vendredi</v>
      </c>
      <c r="B36" s="22" t="n">
        <f aca="false">B35+1</f>
        <v>45716</v>
      </c>
      <c r="C36" s="2" t="n">
        <f aca="false">IF(OR(WEEKDAY(B36)=1,WEEKDAY(B36)=7),0,$A$1)</f>
        <v>0.345138888888889</v>
      </c>
      <c r="D36" s="10" t="n">
        <f aca="true">IF(NOW()&lt;B36,0,E36-C36)</f>
        <v>-0.345138888888889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/>
      <c r="B37" s="22"/>
      <c r="C37" s="2"/>
      <c r="D37" s="10"/>
      <c r="E37" s="2"/>
      <c r="F37" s="2"/>
      <c r="G37" s="2"/>
      <c r="H37" s="2"/>
      <c r="I37" s="2"/>
      <c r="J37" s="2"/>
      <c r="K37" s="2"/>
      <c r="L37" s="2"/>
      <c r="M37" s="2"/>
      <c r="N37" s="23"/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N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8.03"/>
    <col collapsed="false" customWidth="true" hidden="false" outlineLevel="0" max="18" min="6" style="1" width="6.33"/>
    <col collapsed="false" customWidth="true" hidden="false" outlineLevel="0" max="19" min="19" style="1" width="9.58"/>
    <col collapsed="false" customWidth="true" hidden="false" outlineLevel="0" max="20" min="20" style="2" width="7.23"/>
    <col collapsed="false" customWidth="true" hidden="false" outlineLevel="0" max="30" min="21" style="2" width="10.2"/>
    <col collapsed="false" customWidth="true" hidden="false" outlineLevel="0" max="31" min="31" style="1" width="10.2"/>
    <col collapsed="false" customWidth="true" hidden="false" outlineLevel="0" max="260" min="32" style="1" width="10.97"/>
    <col collapsed="false" customWidth="false" hidden="false" outlineLevel="0" max="1028" min="261" style="1" width="11.53"/>
  </cols>
  <sheetData>
    <row r="1" customFormat="false" ht="12.75" hidden="false" customHeight="true" outlineLevel="0" collapsed="false">
      <c r="A1" s="2" t="n">
        <f aca="false">février!A1</f>
        <v>0.345138888888889</v>
      </c>
      <c r="B1" s="1" t="s">
        <v>0</v>
      </c>
      <c r="C1" s="2"/>
      <c r="E1" s="3"/>
      <c r="G1" s="3"/>
      <c r="H1" s="3"/>
      <c r="I1" s="3"/>
      <c r="J1" s="3"/>
      <c r="K1" s="3"/>
      <c r="L1" s="3"/>
      <c r="M1" s="3"/>
      <c r="N1" s="3"/>
      <c r="AE1" s="2"/>
    </row>
    <row r="2" customFormat="false" ht="12.75" hidden="false" customHeight="true" outlineLevel="0" collapsed="false">
      <c r="A2" s="16" t="n">
        <f aca="false">février!A2-O8</f>
        <v>25</v>
      </c>
      <c r="B2" s="1" t="s">
        <v>21</v>
      </c>
      <c r="C2" s="2"/>
      <c r="E2" s="3"/>
      <c r="G2" s="3"/>
      <c r="H2" s="3"/>
      <c r="I2" s="3"/>
      <c r="J2" s="3"/>
      <c r="K2" s="3"/>
      <c r="L2" s="3"/>
      <c r="M2" s="3"/>
      <c r="N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G3" s="3"/>
      <c r="H3" s="3"/>
      <c r="I3" s="3"/>
      <c r="J3" s="3"/>
      <c r="K3" s="3"/>
      <c r="L3" s="3"/>
      <c r="M3" s="3"/>
      <c r="N3" s="3"/>
    </row>
    <row r="4" customFormat="false" ht="12.75" hidden="false" customHeight="true" outlineLevel="0" collapsed="false">
      <c r="A4" s="17" t="n">
        <f aca="false">février!A4-A3+D8</f>
        <v>-20.8263888888892</v>
      </c>
      <c r="B4" s="1" t="s">
        <v>22</v>
      </c>
      <c r="C4" s="2"/>
      <c r="E4" s="3"/>
      <c r="G4" s="3"/>
      <c r="H4" s="3"/>
      <c r="I4" s="3"/>
      <c r="J4" s="3"/>
      <c r="K4" s="3"/>
      <c r="L4" s="3"/>
      <c r="M4" s="3"/>
      <c r="N4" s="3"/>
    </row>
    <row r="5" customFormat="false" ht="12.75" hidden="false" customHeight="true" outlineLevel="0" collapsed="false">
      <c r="C5" s="2"/>
      <c r="E5" s="3"/>
      <c r="G5" s="3"/>
      <c r="H5" s="3"/>
      <c r="I5" s="3"/>
      <c r="J5" s="3"/>
      <c r="K5" s="3"/>
      <c r="L5" s="3"/>
      <c r="M5" s="3"/>
      <c r="N5" s="3"/>
    </row>
    <row r="6" customFormat="false" ht="12.75" hidden="false" customHeight="true" outlineLevel="0" collapsed="false">
      <c r="C6" s="2"/>
      <c r="E6" s="3"/>
      <c r="G6" s="3"/>
      <c r="H6" s="3"/>
      <c r="I6" s="3"/>
      <c r="J6" s="3"/>
      <c r="K6" s="3"/>
      <c r="L6" s="3"/>
      <c r="M6" s="3"/>
      <c r="N6" s="3"/>
    </row>
    <row r="7" customFormat="false" ht="23.25" hidden="false" customHeight="true" outlineLevel="0" collapsed="false">
      <c r="A7" s="25"/>
      <c r="B7" s="25"/>
      <c r="C7" s="26" t="s">
        <v>23</v>
      </c>
      <c r="D7" s="25" t="s">
        <v>24</v>
      </c>
      <c r="E7" s="25" t="s">
        <v>25</v>
      </c>
      <c r="F7" s="25" t="s">
        <v>26</v>
      </c>
      <c r="G7" s="25" t="s">
        <v>27</v>
      </c>
      <c r="H7" s="25" t="s">
        <v>28</v>
      </c>
      <c r="I7" s="25" t="s">
        <v>27</v>
      </c>
      <c r="J7" s="25" t="s">
        <v>28</v>
      </c>
      <c r="K7" s="25" t="s">
        <v>27</v>
      </c>
      <c r="L7" s="25" t="s">
        <v>28</v>
      </c>
      <c r="M7" s="25" t="s">
        <v>27</v>
      </c>
      <c r="N7" s="25" t="s">
        <v>28</v>
      </c>
      <c r="O7" s="25" t="s">
        <v>27</v>
      </c>
      <c r="P7" s="25" t="s">
        <v>28</v>
      </c>
      <c r="Q7" s="25" t="s">
        <v>27</v>
      </c>
      <c r="R7" s="25" t="s">
        <v>28</v>
      </c>
      <c r="S7" s="25" t="s">
        <v>29</v>
      </c>
      <c r="T7" s="26"/>
      <c r="U7" s="26"/>
      <c r="V7" s="27"/>
      <c r="W7" s="26"/>
      <c r="X7" s="26"/>
      <c r="Y7" s="26"/>
      <c r="Z7" s="26"/>
      <c r="AA7" s="26"/>
      <c r="AB7" s="26"/>
      <c r="AC7" s="26"/>
      <c r="AD7" s="26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  <c r="IW7" s="25"/>
      <c r="IX7" s="25"/>
      <c r="IY7" s="25"/>
      <c r="IZ7" s="25"/>
      <c r="JA7" s="25"/>
      <c r="JB7" s="25"/>
      <c r="JC7" s="25"/>
      <c r="JD7" s="25"/>
      <c r="JE7" s="25"/>
      <c r="JF7" s="25"/>
      <c r="JG7" s="25"/>
      <c r="JH7" s="25"/>
      <c r="JI7" s="25"/>
      <c r="JJ7" s="25"/>
      <c r="JK7" s="25"/>
      <c r="JL7" s="25"/>
      <c r="JM7" s="25"/>
      <c r="JN7" s="25"/>
      <c r="JO7" s="25"/>
      <c r="JP7" s="25"/>
      <c r="JQ7" s="25"/>
      <c r="JR7" s="25"/>
      <c r="JS7" s="25"/>
      <c r="JT7" s="25"/>
      <c r="JU7" s="25"/>
      <c r="JV7" s="25"/>
      <c r="JW7" s="25"/>
      <c r="JX7" s="25"/>
      <c r="JY7" s="25"/>
      <c r="JZ7" s="25"/>
      <c r="KA7" s="25"/>
      <c r="KB7" s="25"/>
      <c r="KC7" s="25"/>
      <c r="KD7" s="25"/>
      <c r="KE7" s="25"/>
      <c r="KF7" s="25"/>
      <c r="KG7" s="25"/>
      <c r="KH7" s="25"/>
      <c r="KI7" s="25"/>
      <c r="KJ7" s="25"/>
      <c r="KK7" s="25"/>
      <c r="KL7" s="25"/>
      <c r="KM7" s="25"/>
      <c r="KN7" s="25"/>
      <c r="KO7" s="25"/>
      <c r="KP7" s="25"/>
      <c r="KQ7" s="25"/>
      <c r="KR7" s="25"/>
      <c r="KS7" s="25"/>
      <c r="KT7" s="25"/>
      <c r="KU7" s="25"/>
      <c r="KV7" s="25"/>
      <c r="KW7" s="25"/>
      <c r="KX7" s="25"/>
      <c r="KY7" s="25"/>
      <c r="KZ7" s="25"/>
      <c r="LA7" s="25"/>
      <c r="LB7" s="25"/>
      <c r="LC7" s="25"/>
      <c r="LD7" s="25"/>
      <c r="LE7" s="25"/>
      <c r="LF7" s="25"/>
      <c r="LG7" s="25"/>
      <c r="LH7" s="25"/>
      <c r="LI7" s="25"/>
      <c r="LJ7" s="25"/>
      <c r="LK7" s="25"/>
      <c r="LL7" s="25"/>
      <c r="LM7" s="25"/>
      <c r="LN7" s="25"/>
      <c r="LO7" s="25"/>
      <c r="LP7" s="25"/>
      <c r="LQ7" s="25"/>
      <c r="LR7" s="25"/>
      <c r="LS7" s="25"/>
      <c r="LT7" s="25"/>
      <c r="LU7" s="25"/>
      <c r="LV7" s="25"/>
      <c r="LW7" s="25"/>
      <c r="LX7" s="25"/>
      <c r="LY7" s="25"/>
      <c r="LZ7" s="25"/>
      <c r="MA7" s="25"/>
      <c r="MB7" s="25"/>
      <c r="MC7" s="25"/>
      <c r="MD7" s="25"/>
      <c r="ME7" s="25"/>
      <c r="MF7" s="25"/>
      <c r="MG7" s="25"/>
      <c r="MH7" s="25"/>
      <c r="MI7" s="25"/>
      <c r="MJ7" s="25"/>
      <c r="MK7" s="25"/>
      <c r="ML7" s="25"/>
      <c r="MM7" s="25"/>
      <c r="MN7" s="25"/>
      <c r="MO7" s="25"/>
      <c r="MP7" s="25"/>
      <c r="MQ7" s="25"/>
      <c r="MR7" s="25"/>
      <c r="MS7" s="25"/>
      <c r="MT7" s="25"/>
      <c r="MU7" s="25"/>
      <c r="MV7" s="25"/>
      <c r="MW7" s="25"/>
      <c r="MX7" s="25"/>
      <c r="MY7" s="25"/>
      <c r="MZ7" s="25"/>
      <c r="NA7" s="25"/>
      <c r="NB7" s="25"/>
      <c r="NC7" s="25"/>
      <c r="ND7" s="25"/>
      <c r="NE7" s="25"/>
      <c r="NF7" s="25"/>
      <c r="NG7" s="25"/>
      <c r="NH7" s="25"/>
      <c r="NI7" s="25"/>
      <c r="NJ7" s="25"/>
      <c r="NK7" s="25"/>
      <c r="NL7" s="25"/>
      <c r="NM7" s="25"/>
      <c r="NN7" s="25"/>
      <c r="NO7" s="25"/>
      <c r="NP7" s="25"/>
      <c r="NQ7" s="25"/>
      <c r="NR7" s="25"/>
      <c r="NS7" s="25"/>
      <c r="NT7" s="25"/>
      <c r="NU7" s="25"/>
      <c r="NV7" s="25"/>
      <c r="NW7" s="25"/>
      <c r="NX7" s="25"/>
      <c r="NY7" s="25"/>
      <c r="NZ7" s="25"/>
      <c r="OA7" s="25"/>
      <c r="OB7" s="25"/>
      <c r="OC7" s="25"/>
      <c r="OD7" s="25"/>
      <c r="OE7" s="25"/>
      <c r="OF7" s="25"/>
      <c r="OG7" s="25"/>
      <c r="OH7" s="25"/>
      <c r="OI7" s="25"/>
      <c r="OJ7" s="25"/>
      <c r="OK7" s="25"/>
      <c r="OL7" s="25"/>
      <c r="OM7" s="25"/>
      <c r="ON7" s="25"/>
      <c r="OO7" s="25"/>
      <c r="OP7" s="25"/>
      <c r="OQ7" s="25"/>
      <c r="OR7" s="25"/>
      <c r="OS7" s="25"/>
      <c r="OT7" s="25"/>
      <c r="OU7" s="25"/>
      <c r="OV7" s="25"/>
      <c r="OW7" s="25"/>
      <c r="OX7" s="25"/>
      <c r="OY7" s="25"/>
      <c r="OZ7" s="25"/>
      <c r="PA7" s="25"/>
      <c r="PB7" s="25"/>
      <c r="PC7" s="25"/>
      <c r="PD7" s="25"/>
      <c r="PE7" s="25"/>
      <c r="PF7" s="25"/>
      <c r="PG7" s="25"/>
      <c r="PH7" s="25"/>
      <c r="PI7" s="25"/>
      <c r="PJ7" s="25"/>
      <c r="PK7" s="25"/>
      <c r="PL7" s="25"/>
      <c r="PM7" s="25"/>
      <c r="PN7" s="25"/>
      <c r="PO7" s="25"/>
      <c r="PP7" s="25"/>
      <c r="PQ7" s="25"/>
      <c r="PR7" s="25"/>
      <c r="PS7" s="25"/>
      <c r="PT7" s="25"/>
      <c r="PU7" s="25"/>
      <c r="PV7" s="25"/>
      <c r="PW7" s="25"/>
      <c r="PX7" s="25"/>
      <c r="PY7" s="25"/>
      <c r="PZ7" s="25"/>
      <c r="QA7" s="25"/>
      <c r="QB7" s="25"/>
      <c r="QC7" s="25"/>
      <c r="QD7" s="25"/>
      <c r="QE7" s="25"/>
      <c r="QF7" s="25"/>
      <c r="QG7" s="25"/>
      <c r="QH7" s="25"/>
      <c r="QI7" s="25"/>
      <c r="QJ7" s="25"/>
      <c r="QK7" s="25"/>
      <c r="QL7" s="25"/>
      <c r="QM7" s="25"/>
      <c r="QN7" s="25"/>
      <c r="QO7" s="25"/>
      <c r="QP7" s="25"/>
      <c r="QQ7" s="25"/>
      <c r="QR7" s="25"/>
      <c r="QS7" s="25"/>
      <c r="QT7" s="25"/>
      <c r="QU7" s="25"/>
      <c r="QV7" s="25"/>
      <c r="QW7" s="25"/>
      <c r="QX7" s="25"/>
      <c r="QY7" s="25"/>
      <c r="QZ7" s="25"/>
      <c r="RA7" s="25"/>
      <c r="RB7" s="25"/>
      <c r="RC7" s="25"/>
      <c r="RD7" s="25"/>
      <c r="RE7" s="25"/>
      <c r="RF7" s="25"/>
      <c r="RG7" s="25"/>
      <c r="RH7" s="25"/>
      <c r="RI7" s="25"/>
      <c r="RJ7" s="25"/>
      <c r="RK7" s="25"/>
      <c r="RL7" s="25"/>
      <c r="RM7" s="25"/>
      <c r="RN7" s="25"/>
      <c r="RO7" s="25"/>
      <c r="RP7" s="25"/>
      <c r="RQ7" s="25"/>
      <c r="RR7" s="25"/>
      <c r="RS7" s="25"/>
      <c r="RT7" s="25"/>
      <c r="RU7" s="25"/>
      <c r="RV7" s="25"/>
      <c r="RW7" s="25"/>
      <c r="RX7" s="25"/>
      <c r="RY7" s="25"/>
      <c r="RZ7" s="25"/>
      <c r="SA7" s="25"/>
      <c r="SB7" s="25"/>
      <c r="SC7" s="25"/>
      <c r="SD7" s="25"/>
      <c r="SE7" s="25"/>
      <c r="SF7" s="25"/>
      <c r="SG7" s="25"/>
      <c r="SH7" s="25"/>
      <c r="SI7" s="25"/>
      <c r="SJ7" s="25"/>
      <c r="SK7" s="25"/>
      <c r="SL7" s="25"/>
      <c r="SM7" s="25"/>
      <c r="SN7" s="25"/>
      <c r="SO7" s="25"/>
      <c r="SP7" s="25"/>
      <c r="SQ7" s="25"/>
      <c r="SR7" s="25"/>
      <c r="SS7" s="25"/>
      <c r="ST7" s="25"/>
      <c r="SU7" s="25"/>
      <c r="SV7" s="25"/>
      <c r="SW7" s="25"/>
      <c r="SX7" s="25"/>
      <c r="SY7" s="25"/>
      <c r="SZ7" s="25"/>
      <c r="TA7" s="25"/>
      <c r="TB7" s="25"/>
      <c r="TC7" s="25"/>
      <c r="TD7" s="25"/>
      <c r="TE7" s="25"/>
      <c r="TF7" s="25"/>
      <c r="TG7" s="25"/>
      <c r="TH7" s="25"/>
      <c r="TI7" s="25"/>
      <c r="TJ7" s="25"/>
      <c r="TK7" s="25"/>
      <c r="TL7" s="25"/>
      <c r="TM7" s="25"/>
      <c r="TN7" s="25"/>
      <c r="TO7" s="25"/>
      <c r="TP7" s="25"/>
      <c r="TQ7" s="25"/>
      <c r="TR7" s="25"/>
      <c r="TS7" s="25"/>
      <c r="TT7" s="25"/>
      <c r="TU7" s="25"/>
      <c r="TV7" s="25"/>
      <c r="TW7" s="25"/>
      <c r="TX7" s="25"/>
      <c r="TY7" s="25"/>
      <c r="TZ7" s="25"/>
      <c r="UA7" s="25"/>
      <c r="UB7" s="25"/>
      <c r="UC7" s="25"/>
      <c r="UD7" s="25"/>
      <c r="UE7" s="25"/>
      <c r="UF7" s="25"/>
      <c r="UG7" s="25"/>
      <c r="UH7" s="25"/>
      <c r="UI7" s="25"/>
      <c r="UJ7" s="25"/>
      <c r="UK7" s="25"/>
      <c r="UL7" s="25"/>
      <c r="UM7" s="25"/>
      <c r="UN7" s="25"/>
      <c r="UO7" s="25"/>
      <c r="UP7" s="25"/>
      <c r="UQ7" s="25"/>
      <c r="UR7" s="25"/>
      <c r="US7" s="25"/>
      <c r="UT7" s="25"/>
      <c r="UU7" s="25"/>
      <c r="UV7" s="25"/>
      <c r="UW7" s="25"/>
      <c r="UX7" s="25"/>
      <c r="UY7" s="25"/>
      <c r="UZ7" s="25"/>
      <c r="VA7" s="25"/>
      <c r="VB7" s="25"/>
      <c r="VC7" s="25"/>
      <c r="VD7" s="25"/>
      <c r="VE7" s="25"/>
      <c r="VF7" s="25"/>
      <c r="VG7" s="25"/>
      <c r="VH7" s="25"/>
      <c r="VI7" s="25"/>
      <c r="VJ7" s="25"/>
      <c r="VK7" s="25"/>
      <c r="VL7" s="25"/>
      <c r="VM7" s="25"/>
      <c r="VN7" s="25"/>
      <c r="VO7" s="25"/>
      <c r="VP7" s="25"/>
      <c r="VQ7" s="25"/>
      <c r="VR7" s="25"/>
      <c r="VS7" s="25"/>
      <c r="VT7" s="25"/>
      <c r="VU7" s="25"/>
      <c r="VV7" s="25"/>
      <c r="VW7" s="25"/>
      <c r="VX7" s="25"/>
      <c r="VY7" s="25"/>
      <c r="VZ7" s="25"/>
      <c r="WA7" s="25"/>
      <c r="WB7" s="25"/>
      <c r="WC7" s="25"/>
      <c r="WD7" s="25"/>
      <c r="WE7" s="25"/>
      <c r="WF7" s="25"/>
      <c r="WG7" s="25"/>
      <c r="WH7" s="25"/>
      <c r="WI7" s="25"/>
      <c r="WJ7" s="25"/>
      <c r="WK7" s="25"/>
      <c r="WL7" s="25"/>
      <c r="WM7" s="25"/>
      <c r="WN7" s="25"/>
      <c r="WO7" s="25"/>
      <c r="WP7" s="25"/>
      <c r="WQ7" s="25"/>
      <c r="WR7" s="25"/>
      <c r="WS7" s="25"/>
      <c r="WT7" s="25"/>
      <c r="WU7" s="25"/>
      <c r="WV7" s="25"/>
      <c r="WW7" s="25"/>
      <c r="WX7" s="25"/>
      <c r="WY7" s="25"/>
      <c r="WZ7" s="25"/>
      <c r="XA7" s="25"/>
      <c r="XB7" s="25"/>
      <c r="XC7" s="25"/>
      <c r="XD7" s="25"/>
      <c r="XE7" s="25"/>
      <c r="XF7" s="25"/>
      <c r="XG7" s="25"/>
      <c r="XH7" s="25"/>
      <c r="XI7" s="25"/>
      <c r="XJ7" s="25"/>
      <c r="XK7" s="25"/>
      <c r="XL7" s="25"/>
      <c r="XM7" s="25"/>
      <c r="XN7" s="25"/>
      <c r="XO7" s="25"/>
      <c r="XP7" s="25"/>
      <c r="XQ7" s="25"/>
      <c r="XR7" s="25"/>
      <c r="XS7" s="25"/>
      <c r="XT7" s="25"/>
      <c r="XU7" s="25"/>
      <c r="XV7" s="25"/>
      <c r="XW7" s="25"/>
      <c r="XX7" s="25"/>
      <c r="XY7" s="25"/>
      <c r="XZ7" s="25"/>
      <c r="YA7" s="25"/>
      <c r="YB7" s="25"/>
      <c r="YC7" s="25"/>
      <c r="YD7" s="25"/>
      <c r="YE7" s="25"/>
      <c r="YF7" s="25"/>
      <c r="YG7" s="25"/>
      <c r="YH7" s="25"/>
      <c r="YI7" s="25"/>
      <c r="YJ7" s="25"/>
      <c r="YK7" s="25"/>
      <c r="YL7" s="25"/>
      <c r="YM7" s="25"/>
      <c r="YN7" s="25"/>
      <c r="YO7" s="25"/>
      <c r="YP7" s="25"/>
      <c r="YQ7" s="25"/>
      <c r="YR7" s="25"/>
      <c r="YS7" s="25"/>
      <c r="YT7" s="25"/>
      <c r="YU7" s="25"/>
      <c r="YV7" s="25"/>
      <c r="YW7" s="25"/>
      <c r="YX7" s="25"/>
      <c r="YY7" s="25"/>
      <c r="YZ7" s="25"/>
      <c r="ZA7" s="25"/>
      <c r="ZB7" s="25"/>
      <c r="ZC7" s="25"/>
      <c r="ZD7" s="25"/>
      <c r="ZE7" s="25"/>
      <c r="ZF7" s="25"/>
      <c r="ZG7" s="25"/>
      <c r="ZH7" s="25"/>
      <c r="ZI7" s="25"/>
      <c r="ZJ7" s="25"/>
      <c r="ZK7" s="25"/>
      <c r="ZL7" s="25"/>
      <c r="ZM7" s="25"/>
      <c r="ZN7" s="25"/>
      <c r="ZO7" s="25"/>
      <c r="ZP7" s="25"/>
      <c r="ZQ7" s="25"/>
      <c r="ZR7" s="25"/>
      <c r="ZS7" s="25"/>
      <c r="ZT7" s="25"/>
      <c r="ZU7" s="25"/>
      <c r="ZV7" s="25"/>
      <c r="ZW7" s="25"/>
      <c r="ZX7" s="25"/>
      <c r="ZY7" s="25"/>
      <c r="ZZ7" s="25"/>
      <c r="AAA7" s="25"/>
      <c r="AAB7" s="25"/>
      <c r="AAC7" s="25"/>
      <c r="AAD7" s="25"/>
      <c r="AAE7" s="25"/>
      <c r="AAF7" s="25"/>
      <c r="AAG7" s="25"/>
      <c r="AAH7" s="25"/>
      <c r="AAI7" s="25"/>
      <c r="AAJ7" s="25"/>
      <c r="AAK7" s="25"/>
      <c r="AAL7" s="25"/>
      <c r="AAM7" s="25"/>
      <c r="AAN7" s="25"/>
      <c r="AAO7" s="25"/>
      <c r="AAP7" s="25"/>
      <c r="AAQ7" s="25"/>
      <c r="AAR7" s="25"/>
      <c r="AAS7" s="25"/>
      <c r="AAT7" s="25"/>
      <c r="AAU7" s="25"/>
      <c r="AAV7" s="25"/>
      <c r="AAW7" s="25"/>
      <c r="AAX7" s="25"/>
      <c r="AAY7" s="25"/>
      <c r="AAZ7" s="25"/>
      <c r="ABA7" s="25"/>
      <c r="ABB7" s="25"/>
      <c r="ABC7" s="25"/>
      <c r="ABD7" s="25"/>
      <c r="ABE7" s="25"/>
      <c r="ABF7" s="25"/>
      <c r="ABG7" s="25"/>
      <c r="ABH7" s="25"/>
      <c r="ABI7" s="25"/>
      <c r="ABJ7" s="25"/>
      <c r="ABK7" s="25"/>
      <c r="ABL7" s="25"/>
      <c r="ABM7" s="25"/>
      <c r="ABN7" s="25"/>
      <c r="ABO7" s="25"/>
      <c r="ABP7" s="25"/>
      <c r="ABQ7" s="25"/>
      <c r="ABR7" s="25"/>
      <c r="ABS7" s="25"/>
      <c r="ABT7" s="25"/>
      <c r="ABU7" s="25"/>
      <c r="ABV7" s="25"/>
      <c r="ABW7" s="25"/>
      <c r="ABX7" s="25"/>
      <c r="ABY7" s="25"/>
      <c r="ABZ7" s="25"/>
      <c r="ACA7" s="25"/>
      <c r="ACB7" s="25"/>
      <c r="ACC7" s="25"/>
      <c r="ACD7" s="25"/>
      <c r="ACE7" s="25"/>
      <c r="ACF7" s="25"/>
      <c r="ACG7" s="25"/>
      <c r="ACH7" s="25"/>
      <c r="ACI7" s="25"/>
      <c r="ACJ7" s="25"/>
      <c r="ACK7" s="25"/>
      <c r="ACL7" s="25"/>
      <c r="ACM7" s="25"/>
      <c r="ACN7" s="25"/>
      <c r="ACO7" s="25"/>
      <c r="ACP7" s="25"/>
      <c r="ACQ7" s="25"/>
      <c r="ACR7" s="25"/>
      <c r="ACS7" s="25"/>
      <c r="ACT7" s="25"/>
      <c r="ACU7" s="25"/>
      <c r="ACV7" s="25"/>
      <c r="ACW7" s="25"/>
      <c r="ACX7" s="25"/>
      <c r="ACY7" s="25"/>
      <c r="ACZ7" s="25"/>
      <c r="ADA7" s="25"/>
      <c r="ADB7" s="25"/>
      <c r="ADC7" s="25"/>
      <c r="ADD7" s="25"/>
      <c r="ADE7" s="25"/>
      <c r="ADF7" s="25"/>
      <c r="ADG7" s="25"/>
      <c r="ADH7" s="25"/>
      <c r="ADI7" s="25"/>
      <c r="ADJ7" s="25"/>
      <c r="ADK7" s="25"/>
      <c r="ADL7" s="25"/>
      <c r="ADM7" s="25"/>
      <c r="ADN7" s="25"/>
      <c r="ADO7" s="25"/>
      <c r="ADP7" s="25"/>
      <c r="ADQ7" s="25"/>
      <c r="ADR7" s="25"/>
      <c r="ADS7" s="25"/>
      <c r="ADT7" s="25"/>
      <c r="ADU7" s="25"/>
      <c r="ADV7" s="25"/>
      <c r="ADW7" s="25"/>
      <c r="ADX7" s="25"/>
      <c r="ADY7" s="25"/>
      <c r="ADZ7" s="25"/>
      <c r="AEA7" s="25"/>
      <c r="AEB7" s="25"/>
      <c r="AEC7" s="25"/>
      <c r="AED7" s="25"/>
      <c r="AEE7" s="25"/>
      <c r="AEF7" s="25"/>
      <c r="AEG7" s="25"/>
      <c r="AEH7" s="25"/>
      <c r="AEI7" s="25"/>
      <c r="AEJ7" s="25"/>
      <c r="AEK7" s="25"/>
      <c r="AEL7" s="25"/>
      <c r="AEM7" s="25"/>
      <c r="AEN7" s="25"/>
      <c r="AEO7" s="25"/>
      <c r="AEP7" s="25"/>
      <c r="AEQ7" s="25"/>
      <c r="AER7" s="25"/>
      <c r="AES7" s="25"/>
      <c r="AET7" s="25"/>
      <c r="AEU7" s="25"/>
      <c r="AEV7" s="25"/>
      <c r="AEW7" s="25"/>
      <c r="AEX7" s="25"/>
      <c r="AEY7" s="25"/>
      <c r="AEZ7" s="25"/>
      <c r="AFA7" s="25"/>
      <c r="AFB7" s="25"/>
      <c r="AFC7" s="25"/>
      <c r="AFD7" s="25"/>
      <c r="AFE7" s="25"/>
      <c r="AFF7" s="25"/>
      <c r="AFG7" s="25"/>
      <c r="AFH7" s="25"/>
      <c r="AFI7" s="25"/>
      <c r="AFJ7" s="25"/>
      <c r="AFK7" s="25"/>
      <c r="AFL7" s="25"/>
      <c r="AFM7" s="25"/>
      <c r="AFN7" s="25"/>
      <c r="AFO7" s="25"/>
      <c r="AFP7" s="25"/>
      <c r="AFQ7" s="25"/>
      <c r="AFR7" s="25"/>
      <c r="AFS7" s="25"/>
      <c r="AFT7" s="25"/>
      <c r="AFU7" s="25"/>
      <c r="AFV7" s="25"/>
      <c r="AFW7" s="25"/>
      <c r="AFX7" s="25"/>
      <c r="AFY7" s="25"/>
      <c r="AFZ7" s="25"/>
      <c r="AGA7" s="25"/>
      <c r="AGB7" s="25"/>
      <c r="AGC7" s="25"/>
      <c r="AGD7" s="25"/>
      <c r="AGE7" s="25"/>
      <c r="AGF7" s="25"/>
      <c r="AGG7" s="25"/>
      <c r="AGH7" s="25"/>
      <c r="AGI7" s="25"/>
      <c r="AGJ7" s="25"/>
      <c r="AGK7" s="25"/>
      <c r="AGL7" s="25"/>
      <c r="AGM7" s="25"/>
      <c r="AGN7" s="25"/>
      <c r="AGO7" s="25"/>
      <c r="AGP7" s="25"/>
      <c r="AGQ7" s="25"/>
      <c r="AGR7" s="25"/>
      <c r="AGS7" s="25"/>
      <c r="AGT7" s="25"/>
      <c r="AGU7" s="25"/>
      <c r="AGV7" s="25"/>
      <c r="AGW7" s="25"/>
      <c r="AGX7" s="25"/>
      <c r="AGY7" s="25"/>
      <c r="AGZ7" s="25"/>
      <c r="AHA7" s="25"/>
      <c r="AHB7" s="25"/>
      <c r="AHC7" s="25"/>
      <c r="AHD7" s="25"/>
      <c r="AHE7" s="25"/>
      <c r="AHF7" s="25"/>
      <c r="AHG7" s="25"/>
      <c r="AHH7" s="25"/>
      <c r="AHI7" s="25"/>
      <c r="AHJ7" s="25"/>
      <c r="AHK7" s="25"/>
      <c r="AHL7" s="25"/>
      <c r="AHM7" s="25"/>
      <c r="AHN7" s="25"/>
      <c r="AHO7" s="25"/>
      <c r="AHP7" s="25"/>
      <c r="AHQ7" s="25"/>
      <c r="AHR7" s="25"/>
      <c r="AHS7" s="25"/>
      <c r="AHT7" s="25"/>
      <c r="AHU7" s="25"/>
      <c r="AHV7" s="25"/>
      <c r="AHW7" s="25"/>
      <c r="AHX7" s="25"/>
      <c r="AHY7" s="25"/>
      <c r="AHZ7" s="25"/>
      <c r="AIA7" s="25"/>
      <c r="AIB7" s="25"/>
      <c r="AIC7" s="25"/>
      <c r="AID7" s="25"/>
      <c r="AIE7" s="25"/>
      <c r="AIF7" s="25"/>
      <c r="AIG7" s="25"/>
      <c r="AIH7" s="25"/>
      <c r="AII7" s="25"/>
      <c r="AIJ7" s="25"/>
      <c r="AIK7" s="25"/>
      <c r="AIL7" s="25"/>
      <c r="AIM7" s="25"/>
      <c r="AIN7" s="25"/>
      <c r="AIO7" s="25"/>
      <c r="AIP7" s="25"/>
      <c r="AIQ7" s="25"/>
      <c r="AIR7" s="25"/>
      <c r="AIS7" s="25"/>
      <c r="AIT7" s="25"/>
      <c r="AIU7" s="25"/>
      <c r="AIV7" s="25"/>
      <c r="AIW7" s="25"/>
      <c r="AIX7" s="25"/>
      <c r="AIY7" s="25"/>
      <c r="AIZ7" s="25"/>
      <c r="AJA7" s="25"/>
      <c r="AJB7" s="25"/>
      <c r="AJC7" s="25"/>
      <c r="AJD7" s="25"/>
      <c r="AJE7" s="25"/>
      <c r="AJF7" s="25"/>
      <c r="AJG7" s="25"/>
      <c r="AJH7" s="25"/>
      <c r="AJI7" s="25"/>
      <c r="AJJ7" s="25"/>
      <c r="AJK7" s="25"/>
      <c r="AJL7" s="25"/>
      <c r="AJM7" s="25"/>
      <c r="AJN7" s="25"/>
      <c r="AJO7" s="25"/>
      <c r="AJP7" s="25"/>
      <c r="AJQ7" s="25"/>
      <c r="AJR7" s="25"/>
      <c r="AJS7" s="25"/>
      <c r="AJT7" s="25"/>
      <c r="AJU7" s="25"/>
      <c r="AJV7" s="25"/>
      <c r="AJW7" s="25"/>
      <c r="AJX7" s="25"/>
      <c r="AJY7" s="25"/>
      <c r="AJZ7" s="25"/>
      <c r="AKA7" s="25"/>
      <c r="AKB7" s="25"/>
      <c r="AKC7" s="25"/>
      <c r="AKD7" s="25"/>
      <c r="AKE7" s="25"/>
      <c r="AKF7" s="25"/>
      <c r="AKG7" s="25"/>
      <c r="AKH7" s="25"/>
      <c r="AKI7" s="25"/>
      <c r="AKJ7" s="25"/>
      <c r="AKK7" s="25"/>
      <c r="AKL7" s="25"/>
      <c r="AKM7" s="25"/>
      <c r="AKN7" s="25"/>
      <c r="AKO7" s="25"/>
      <c r="AKP7" s="25"/>
      <c r="AKQ7" s="25"/>
      <c r="AKR7" s="25"/>
      <c r="AKS7" s="25"/>
      <c r="AKT7" s="25"/>
      <c r="AKU7" s="25"/>
      <c r="AKV7" s="25"/>
      <c r="AKW7" s="25"/>
      <c r="AKX7" s="25"/>
      <c r="AKY7" s="25"/>
      <c r="AKZ7" s="25"/>
      <c r="ALA7" s="25"/>
      <c r="ALB7" s="25"/>
      <c r="ALC7" s="25"/>
      <c r="ALD7" s="25"/>
      <c r="ALE7" s="25"/>
      <c r="ALF7" s="25"/>
      <c r="ALG7" s="25"/>
      <c r="ALH7" s="25"/>
      <c r="ALI7" s="25"/>
      <c r="ALJ7" s="25"/>
      <c r="ALK7" s="25"/>
      <c r="ALL7" s="25"/>
      <c r="ALM7" s="25"/>
      <c r="ALN7" s="25"/>
      <c r="ALO7" s="25"/>
      <c r="ALP7" s="25"/>
      <c r="ALQ7" s="25"/>
      <c r="ALR7" s="25"/>
      <c r="ALS7" s="25"/>
      <c r="ALT7" s="25"/>
      <c r="ALU7" s="25"/>
      <c r="ALV7" s="25"/>
      <c r="ALW7" s="25"/>
      <c r="ALX7" s="25"/>
      <c r="ALY7" s="25"/>
      <c r="ALZ7" s="25"/>
      <c r="AMA7" s="25"/>
      <c r="AMB7" s="25"/>
      <c r="AMC7" s="25"/>
      <c r="AMD7" s="25"/>
      <c r="AME7" s="25"/>
      <c r="AMF7" s="25"/>
      <c r="AMG7" s="25"/>
      <c r="AMH7" s="25"/>
      <c r="AMI7" s="25"/>
      <c r="AMJ7" s="25"/>
      <c r="AMK7" s="25"/>
      <c r="AML7" s="25"/>
      <c r="AMM7" s="25"/>
      <c r="AMN7" s="25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-7.24791666666667</v>
      </c>
      <c r="E8" s="20"/>
      <c r="F8" s="16" t="n">
        <f aca="false">SUM(F9:F39)</f>
        <v>0</v>
      </c>
      <c r="G8" s="20"/>
      <c r="H8" s="20"/>
      <c r="I8" s="20"/>
      <c r="J8" s="20"/>
      <c r="K8" s="20"/>
      <c r="L8" s="20"/>
      <c r="M8" s="20"/>
      <c r="N8" s="20"/>
      <c r="O8" s="16"/>
      <c r="P8" s="16"/>
      <c r="Q8" s="16"/>
      <c r="R8" s="16"/>
      <c r="S8" s="15"/>
      <c r="U8" s="17"/>
      <c r="V8" s="17"/>
      <c r="W8" s="17"/>
      <c r="X8" s="17"/>
      <c r="Y8" s="17"/>
      <c r="Z8" s="17"/>
      <c r="AA8" s="17"/>
      <c r="AB8" s="17"/>
      <c r="AC8" s="17"/>
      <c r="AD8" s="17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</row>
    <row r="9" customFormat="false" ht="12.75" hidden="false" customHeight="true" outlineLevel="0" collapsed="false">
      <c r="A9" s="21" t="str">
        <f aca="false">TEXT(B9,"jjjj")</f>
        <v>samedi</v>
      </c>
      <c r="B9" s="22" t="n">
        <f aca="false">EDATE(février!B9,1)</f>
        <v>45717</v>
      </c>
      <c r="C9" s="2" t="n">
        <f aca="false">IF(OR(WEEKDAY(B9)=1,WEEKDAY(B9)=7),0,$A$1)</f>
        <v>0</v>
      </c>
      <c r="D9" s="10" t="n">
        <f aca="false">IF(init!$A$8&lt;B9,0,E9-C9)</f>
        <v>0</v>
      </c>
      <c r="E9" s="2" t="n">
        <f aca="false">SUMPRODUCT(IF(_xlfn._xlws.FILTER(G9:R9,MOD(COLUMN(G9:R9)-COLUMN(G9),2)=1)="",init!$A$9,_xlfn._xlws.FILTER(G9:R9,MOD(COLUMN(G9:R9)-COLUMN(G9),2)=1))-IF(_xlfn._xlws.FILTER(G9:R9,MOD(COLUMN(G9:R9)-COLUMN(G9),2)=0)="",init!$A$9,_xlfn._xlws.FILTER(G9:R9,MOD(COLUMN(G9:R9)-COLUMN(G9),2)=0)))+F9*$A$1</f>
        <v>0</v>
      </c>
      <c r="F9" s="23" t="n">
        <v>0</v>
      </c>
      <c r="G9" s="2"/>
      <c r="H9" s="2"/>
      <c r="I9" s="2"/>
      <c r="J9" s="2"/>
      <c r="K9" s="2"/>
      <c r="L9" s="2"/>
      <c r="M9" s="2"/>
      <c r="N9" s="2"/>
      <c r="O9" s="23"/>
      <c r="P9" s="23"/>
      <c r="Q9" s="23"/>
      <c r="R9" s="23"/>
    </row>
    <row r="10" customFormat="false" ht="12.75" hidden="false" customHeight="true" outlineLevel="0" collapsed="false">
      <c r="A10" s="21" t="str">
        <f aca="false">TEXT(B10,"jjjj")</f>
        <v>dimanche</v>
      </c>
      <c r="B10" s="22" t="n">
        <f aca="false">B9+1</f>
        <v>45718</v>
      </c>
      <c r="C10" s="2" t="n">
        <f aca="false">IF(OR(WEEKDAY(B10)=1,WEEKDAY(B10)=7),0,$A$1)</f>
        <v>0</v>
      </c>
      <c r="D10" s="10" t="n">
        <f aca="false">IF(init!$A$8&lt;B10,0,E10-C10)</f>
        <v>0</v>
      </c>
      <c r="E10" s="2" t="n">
        <f aca="false">SUMPRODUCT(IF(_xlfn._xlws.FILTER(G10:R10,MOD(COLUMN(G10:R10)-COLUMN(G10),2)=1)="",init!$A$9,_xlfn._xlws.FILTER(G10:R10,MOD(COLUMN(G10:R10)-COLUMN(G10),2)=1))-IF(_xlfn._xlws.FILTER(G10:R10,MOD(COLUMN(G10:R10)-COLUMN(G10),2)=0)="",init!$A$9,_xlfn._xlws.FILTER(G10:R10,MOD(COLUMN(G10:R10)-COLUMN(G10),2)=0)))+F10*$A$1</f>
        <v>0</v>
      </c>
      <c r="F10" s="23" t="n">
        <v>0</v>
      </c>
      <c r="G10" s="2"/>
      <c r="H10" s="2"/>
      <c r="I10" s="2"/>
      <c r="J10" s="2"/>
      <c r="K10" s="2"/>
      <c r="L10" s="2"/>
      <c r="M10" s="2"/>
      <c r="N10" s="2"/>
      <c r="O10" s="23"/>
      <c r="P10" s="23"/>
      <c r="Q10" s="23"/>
      <c r="R10" s="23"/>
    </row>
    <row r="11" customFormat="false" ht="12.75" hidden="false" customHeight="true" outlineLevel="0" collapsed="false">
      <c r="A11" s="21" t="str">
        <f aca="false">TEXT(B11,"jjjj")</f>
        <v>lundi</v>
      </c>
      <c r="B11" s="22" t="n">
        <f aca="false">B10+1</f>
        <v>45719</v>
      </c>
      <c r="C11" s="2" t="n">
        <f aca="false">IF(OR(WEEKDAY(B11)=1,WEEKDAY(B11)=7),0,$A$1)</f>
        <v>0.345138888888889</v>
      </c>
      <c r="D11" s="10" t="n">
        <f aca="false">IF(init!$A$8&lt;B11,0,E11-C11)</f>
        <v>-0.345138888888889</v>
      </c>
      <c r="E11" s="2" t="n">
        <f aca="false">SUMPRODUCT(IF(_xlfn._xlws.FILTER(G11:R11,MOD(COLUMN(G11:R11)-COLUMN(G11),2)=1)="",init!$A$9,_xlfn._xlws.FILTER(G11:R11,MOD(COLUMN(G11:R11)-COLUMN(G11),2)=1))-IF(_xlfn._xlws.FILTER(G11:R11,MOD(COLUMN(G11:R11)-COLUMN(G11),2)=0)="",init!$A$9,_xlfn._xlws.FILTER(G11:R11,MOD(COLUMN(G11:R11)-COLUMN(G11),2)=0)))+F11*$A$1</f>
        <v>0</v>
      </c>
      <c r="F11" s="23" t="n">
        <v>0</v>
      </c>
      <c r="G11" s="2"/>
      <c r="H11" s="2"/>
      <c r="I11" s="2"/>
      <c r="J11" s="2"/>
      <c r="K11" s="2"/>
      <c r="L11" s="2"/>
      <c r="M11" s="2"/>
      <c r="N11" s="2"/>
      <c r="O11" s="23"/>
      <c r="P11" s="23"/>
      <c r="Q11" s="23"/>
      <c r="R11" s="23"/>
    </row>
    <row r="12" customFormat="false" ht="12.75" hidden="false" customHeight="true" outlineLevel="0" collapsed="false">
      <c r="A12" s="21" t="str">
        <f aca="false">TEXT(B12,"jjjj")</f>
        <v>mardi</v>
      </c>
      <c r="B12" s="22" t="n">
        <f aca="false">B11+1</f>
        <v>45720</v>
      </c>
      <c r="C12" s="2" t="n">
        <f aca="false">IF(OR(WEEKDAY(B12)=1,WEEKDAY(B12)=7),0,$A$1)</f>
        <v>0.345138888888889</v>
      </c>
      <c r="D12" s="10" t="n">
        <f aca="false">IF(init!$A$8&lt;B12,0,E12-C12)</f>
        <v>-0.345138888888889</v>
      </c>
      <c r="E12" s="2" t="n">
        <f aca="false">SUMPRODUCT(IF(_xlfn._xlws.FILTER(G12:R12,MOD(COLUMN(G12:R12)-COLUMN(G12),2)=1)="",init!$A$9,_xlfn._xlws.FILTER(G12:R12,MOD(COLUMN(G12:R12)-COLUMN(G12),2)=1))-IF(_xlfn._xlws.FILTER(G12:R12,MOD(COLUMN(G12:R12)-COLUMN(G12),2)=0)="",init!$A$9,_xlfn._xlws.FILTER(G12:R12,MOD(COLUMN(G12:R12)-COLUMN(G12),2)=0)))+F12*$A$1</f>
        <v>0</v>
      </c>
      <c r="F12" s="23" t="n">
        <v>0</v>
      </c>
      <c r="G12" s="2"/>
      <c r="H12" s="2"/>
      <c r="I12" s="2"/>
      <c r="J12" s="2"/>
      <c r="M12" s="2"/>
      <c r="N12" s="2"/>
      <c r="O12" s="23"/>
      <c r="P12" s="23"/>
      <c r="Q12" s="23"/>
      <c r="R12" s="23"/>
    </row>
    <row r="13" customFormat="false" ht="12.75" hidden="false" customHeight="true" outlineLevel="0" collapsed="false">
      <c r="A13" s="21" t="str">
        <f aca="false">TEXT(B13,"jjjj")</f>
        <v>mercredi</v>
      </c>
      <c r="B13" s="22" t="n">
        <f aca="false">B12+1</f>
        <v>45721</v>
      </c>
      <c r="C13" s="2" t="n">
        <f aca="false">IF(OR(WEEKDAY(B13)=1,WEEKDAY(B13)=7),0,$A$1)</f>
        <v>0.345138888888889</v>
      </c>
      <c r="D13" s="10" t="n">
        <f aca="false">IF(init!$A$8&lt;B13,0,E13-C13)</f>
        <v>-0.345138888888889</v>
      </c>
      <c r="E13" s="2" t="n">
        <f aca="false">SUMPRODUCT(IF(_xlfn._xlws.FILTER(G13:R13,MOD(COLUMN(G13:R13)-COLUMN(G13),2)=1)="",init!$A$9,_xlfn._xlws.FILTER(G13:R13,MOD(COLUMN(G13:R13)-COLUMN(G13),2)=1))-IF(_xlfn._xlws.FILTER(G13:R13,MOD(COLUMN(G13:R13)-COLUMN(G13),2)=0)="",init!$A$9,_xlfn._xlws.FILTER(G13:R13,MOD(COLUMN(G13:R13)-COLUMN(G13),2)=0)))+F13*$A$1</f>
        <v>0</v>
      </c>
      <c r="F13" s="23" t="n">
        <v>0</v>
      </c>
      <c r="G13" s="2"/>
      <c r="H13" s="2"/>
      <c r="I13" s="2"/>
      <c r="J13" s="2"/>
      <c r="K13" s="2"/>
      <c r="L13" s="2"/>
      <c r="M13" s="2"/>
      <c r="N13" s="2"/>
      <c r="O13" s="23"/>
      <c r="P13" s="23"/>
      <c r="Q13" s="23"/>
      <c r="R13" s="23"/>
    </row>
    <row r="14" customFormat="false" ht="12.75" hidden="false" customHeight="true" outlineLevel="0" collapsed="false">
      <c r="A14" s="21" t="str">
        <f aca="false">TEXT(B14,"jjjj")</f>
        <v>jeudi</v>
      </c>
      <c r="B14" s="22" t="n">
        <f aca="false">B13+1</f>
        <v>45722</v>
      </c>
      <c r="C14" s="2" t="n">
        <f aca="false">IF(OR(WEEKDAY(B14)=1,WEEKDAY(B14)=7),0,$A$1)</f>
        <v>0.345138888888889</v>
      </c>
      <c r="D14" s="10" t="n">
        <f aca="false">IF(init!$A$8&lt;B14,0,E14-C14)</f>
        <v>-0.345138888888889</v>
      </c>
      <c r="E14" s="2" t="n">
        <f aca="false">SUMPRODUCT(IF(_xlfn._xlws.FILTER(G14:R14,MOD(COLUMN(G14:R14)-COLUMN(G14),2)=1)="",init!$A$9,_xlfn._xlws.FILTER(G14:R14,MOD(COLUMN(G14:R14)-COLUMN(G14),2)=1))-IF(_xlfn._xlws.FILTER(G14:R14,MOD(COLUMN(G14:R14)-COLUMN(G14),2)=0)="",init!$A$9,_xlfn._xlws.FILTER(G14:R14,MOD(COLUMN(G14:R14)-COLUMN(G14),2)=0)))+F14*$A$1</f>
        <v>0</v>
      </c>
      <c r="F14" s="23" t="n">
        <v>0</v>
      </c>
      <c r="G14" s="2"/>
      <c r="H14" s="2"/>
      <c r="I14" s="2"/>
      <c r="J14" s="2"/>
      <c r="K14" s="2"/>
      <c r="L14" s="2"/>
      <c r="M14" s="2"/>
      <c r="N14" s="2"/>
      <c r="O14" s="23"/>
      <c r="P14" s="23"/>
      <c r="Q14" s="23"/>
      <c r="R14" s="23"/>
      <c r="AE14" s="24"/>
    </row>
    <row r="15" customFormat="false" ht="12.75" hidden="false" customHeight="true" outlineLevel="0" collapsed="false">
      <c r="A15" s="21" t="str">
        <f aca="false">TEXT(B15,"jjjj")</f>
        <v>vendredi</v>
      </c>
      <c r="B15" s="22" t="n">
        <f aca="false">B14+1</f>
        <v>45723</v>
      </c>
      <c r="C15" s="2" t="n">
        <f aca="false">IF(OR(WEEKDAY(B15)=1,WEEKDAY(B15)=7),0,$A$1)</f>
        <v>0.345138888888889</v>
      </c>
      <c r="D15" s="10" t="n">
        <f aca="false">IF(init!$A$8&lt;B15,0,E15-C15)</f>
        <v>-0.345138888888889</v>
      </c>
      <c r="E15" s="2" t="n">
        <f aca="false">SUMPRODUCT(IF(_xlfn._xlws.FILTER(G15:R15,MOD(COLUMN(G15:R15)-COLUMN(G15),2)=1)="",init!$A$9,_xlfn._xlws.FILTER(G15:R15,MOD(COLUMN(G15:R15)-COLUMN(G15),2)=1))-IF(_xlfn._xlws.FILTER(G15:R15,MOD(COLUMN(G15:R15)-COLUMN(G15),2)=0)="",init!$A$9,_xlfn._xlws.FILTER(G15:R15,MOD(COLUMN(G15:R15)-COLUMN(G15),2)=0)))+F15*$A$1</f>
        <v>0</v>
      </c>
      <c r="F15" s="23" t="n">
        <v>0</v>
      </c>
      <c r="G15" s="2"/>
      <c r="H15" s="2"/>
      <c r="I15" s="2"/>
      <c r="J15" s="2"/>
      <c r="K15" s="2"/>
      <c r="L15" s="2"/>
      <c r="M15" s="2"/>
      <c r="N15" s="2"/>
      <c r="O15" s="23"/>
      <c r="P15" s="23"/>
      <c r="Q15" s="23"/>
      <c r="R15" s="23"/>
    </row>
    <row r="16" customFormat="false" ht="12.75" hidden="false" customHeight="true" outlineLevel="0" collapsed="false">
      <c r="A16" s="21" t="str">
        <f aca="false">TEXT(B16,"jjjj")</f>
        <v>samedi</v>
      </c>
      <c r="B16" s="22" t="n">
        <f aca="false">B15+1</f>
        <v>45724</v>
      </c>
      <c r="C16" s="2" t="n">
        <f aca="false">IF(OR(WEEKDAY(B16)=1,WEEKDAY(B16)=7),0,$A$1)</f>
        <v>0</v>
      </c>
      <c r="D16" s="10" t="n">
        <f aca="false">IF(init!$A$8&lt;B16,0,E16-C16)</f>
        <v>0</v>
      </c>
      <c r="E16" s="2" t="n">
        <f aca="false">SUMPRODUCT(IF(_xlfn._xlws.FILTER(G16:R16,MOD(COLUMN(G16:R16)-COLUMN(G16),2)=1)="",init!$A$9,_xlfn._xlws.FILTER(G16:R16,MOD(COLUMN(G16:R16)-COLUMN(G16),2)=1))-IF(_xlfn._xlws.FILTER(G16:R16,MOD(COLUMN(G16:R16)-COLUMN(G16),2)=0)="",init!$A$9,_xlfn._xlws.FILTER(G16:R16,MOD(COLUMN(G16:R16)-COLUMN(G16),2)=0)))+F16*$A$1</f>
        <v>0</v>
      </c>
      <c r="F16" s="23" t="n">
        <v>0</v>
      </c>
      <c r="G16" s="2"/>
      <c r="H16" s="2"/>
      <c r="I16" s="2"/>
      <c r="J16" s="2"/>
      <c r="K16" s="2"/>
      <c r="L16" s="2"/>
      <c r="M16" s="2"/>
      <c r="N16" s="2"/>
      <c r="O16" s="23"/>
      <c r="P16" s="23"/>
      <c r="Q16" s="23"/>
      <c r="R16" s="23"/>
    </row>
    <row r="17" customFormat="false" ht="12.75" hidden="false" customHeight="true" outlineLevel="0" collapsed="false">
      <c r="A17" s="21" t="str">
        <f aca="false">TEXT(B17,"jjjj")</f>
        <v>dimanche</v>
      </c>
      <c r="B17" s="22" t="n">
        <f aca="false">B16+1</f>
        <v>45725</v>
      </c>
      <c r="C17" s="2" t="n">
        <f aca="false">IF(OR(WEEKDAY(B17)=1,WEEKDAY(B17)=7),0,$A$1)</f>
        <v>0</v>
      </c>
      <c r="D17" s="10" t="n">
        <f aca="false">IF(init!$A$8&lt;B17,0,E17-C17)</f>
        <v>0</v>
      </c>
      <c r="E17" s="2" t="n">
        <f aca="false">SUMPRODUCT(IF(_xlfn._xlws.FILTER(G17:R17,MOD(COLUMN(G17:R17)-COLUMN(G17),2)=1)="",init!$A$9,_xlfn._xlws.FILTER(G17:R17,MOD(COLUMN(G17:R17)-COLUMN(G17),2)=1))-IF(_xlfn._xlws.FILTER(G17:R17,MOD(COLUMN(G17:R17)-COLUMN(G17),2)=0)="",init!$A$9,_xlfn._xlws.FILTER(G17:R17,MOD(COLUMN(G17:R17)-COLUMN(G17),2)=0)))+F17*$A$1</f>
        <v>0</v>
      </c>
      <c r="F17" s="23" t="n">
        <v>0</v>
      </c>
      <c r="G17" s="2"/>
      <c r="H17" s="2"/>
      <c r="I17" s="2"/>
      <c r="J17" s="2"/>
      <c r="K17" s="2"/>
      <c r="L17" s="2"/>
      <c r="M17" s="2"/>
      <c r="N17" s="2"/>
      <c r="O17" s="23"/>
      <c r="P17" s="23"/>
      <c r="Q17" s="23"/>
      <c r="R17" s="23"/>
    </row>
    <row r="18" customFormat="false" ht="12.75" hidden="false" customHeight="true" outlineLevel="0" collapsed="false">
      <c r="A18" s="21" t="str">
        <f aca="false">TEXT(B18,"jjjj")</f>
        <v>lundi</v>
      </c>
      <c r="B18" s="22" t="n">
        <f aca="false">B17+1</f>
        <v>45726</v>
      </c>
      <c r="C18" s="2" t="n">
        <f aca="false">IF(OR(WEEKDAY(B18)=1,WEEKDAY(B18)=7),0,$A$1)</f>
        <v>0.345138888888889</v>
      </c>
      <c r="D18" s="10" t="n">
        <f aca="false">IF(init!$A$8&lt;B18,0,E18-C18)</f>
        <v>-0.345138888888889</v>
      </c>
      <c r="E18" s="2" t="n">
        <f aca="false">SUMPRODUCT(IF(_xlfn._xlws.FILTER(G18:R18,MOD(COLUMN(G18:R18)-COLUMN(G18),2)=1)="",init!$A$9,_xlfn._xlws.FILTER(G18:R18,MOD(COLUMN(G18:R18)-COLUMN(G18),2)=1))-IF(_xlfn._xlws.FILTER(G18:R18,MOD(COLUMN(G18:R18)-COLUMN(G18),2)=0)="",init!$A$9,_xlfn._xlws.FILTER(G18:R18,MOD(COLUMN(G18:R18)-COLUMN(G18),2)=0)))+F18*$A$1</f>
        <v>0</v>
      </c>
      <c r="F18" s="23" t="n">
        <v>0</v>
      </c>
      <c r="G18" s="2"/>
      <c r="H18" s="2"/>
      <c r="I18" s="2"/>
      <c r="J18" s="2"/>
      <c r="K18" s="2"/>
      <c r="L18" s="2"/>
      <c r="M18" s="2"/>
      <c r="N18" s="2"/>
      <c r="O18" s="23"/>
      <c r="P18" s="23"/>
      <c r="Q18" s="23"/>
      <c r="R18" s="23"/>
    </row>
    <row r="19" customFormat="false" ht="12.75" hidden="false" customHeight="true" outlineLevel="0" collapsed="false">
      <c r="A19" s="21" t="str">
        <f aca="false">TEXT(B19,"jjjj")</f>
        <v>mardi</v>
      </c>
      <c r="B19" s="22" t="n">
        <f aca="false">B18+1</f>
        <v>45727</v>
      </c>
      <c r="C19" s="2" t="n">
        <f aca="false">IF(OR(WEEKDAY(B19)=1,WEEKDAY(B19)=7),0,$A$1)</f>
        <v>0.345138888888889</v>
      </c>
      <c r="D19" s="10" t="n">
        <f aca="false">IF(init!$A$8&lt;B19,0,E19-C19)</f>
        <v>-0.345138888888889</v>
      </c>
      <c r="E19" s="2" t="n">
        <f aca="false">SUMPRODUCT(IF(_xlfn._xlws.FILTER(G19:R19,MOD(COLUMN(G19:R19)-COLUMN(G19),2)=1)="",init!$A$9,_xlfn._xlws.FILTER(G19:R19,MOD(COLUMN(G19:R19)-COLUMN(G19),2)=1))-IF(_xlfn._xlws.FILTER(G19:R19,MOD(COLUMN(G19:R19)-COLUMN(G19),2)=0)="",init!$A$9,_xlfn._xlws.FILTER(G19:R19,MOD(COLUMN(G19:R19)-COLUMN(G19),2)=0)))+F19*$A$1</f>
        <v>0</v>
      </c>
      <c r="F19" s="23" t="n">
        <v>0</v>
      </c>
      <c r="G19" s="2"/>
      <c r="H19" s="2"/>
      <c r="I19" s="2"/>
      <c r="J19" s="2"/>
      <c r="K19" s="2"/>
      <c r="L19" s="2"/>
      <c r="M19" s="2"/>
      <c r="N19" s="2"/>
      <c r="O19" s="23"/>
      <c r="P19" s="23"/>
      <c r="Q19" s="23"/>
      <c r="R19" s="23"/>
    </row>
    <row r="20" customFormat="false" ht="12.75" hidden="false" customHeight="true" outlineLevel="0" collapsed="false">
      <c r="A20" s="21" t="str">
        <f aca="false">TEXT(B20,"jjjj")</f>
        <v>mercredi</v>
      </c>
      <c r="B20" s="22" t="n">
        <f aca="false">B19+1</f>
        <v>45728</v>
      </c>
      <c r="C20" s="2" t="n">
        <f aca="false">IF(OR(WEEKDAY(B20)=1,WEEKDAY(B20)=7),0,$A$1)</f>
        <v>0.345138888888889</v>
      </c>
      <c r="D20" s="10" t="n">
        <f aca="false">IF(init!$A$8&lt;B20,0,E20-C20)</f>
        <v>-0.345138888888889</v>
      </c>
      <c r="E20" s="2" t="n">
        <f aca="false">SUMPRODUCT(IF(_xlfn._xlws.FILTER(G20:R20,MOD(COLUMN(G20:R20)-COLUMN(G20),2)=1)="",init!$A$9,_xlfn._xlws.FILTER(G20:R20,MOD(COLUMN(G20:R20)-COLUMN(G20),2)=1))-IF(_xlfn._xlws.FILTER(G20:R20,MOD(COLUMN(G20:R20)-COLUMN(G20),2)=0)="",init!$A$9,_xlfn._xlws.FILTER(G20:R20,MOD(COLUMN(G20:R20)-COLUMN(G20),2)=0)))+F20*$A$1</f>
        <v>0</v>
      </c>
      <c r="F20" s="23" t="n">
        <v>0</v>
      </c>
      <c r="G20" s="2"/>
      <c r="H20" s="2"/>
      <c r="I20" s="2"/>
      <c r="J20" s="2"/>
      <c r="K20" s="2"/>
      <c r="L20" s="2"/>
      <c r="M20" s="2"/>
      <c r="N20" s="2"/>
      <c r="O20" s="23"/>
      <c r="P20" s="23"/>
      <c r="Q20" s="23"/>
      <c r="R20" s="23"/>
    </row>
    <row r="21" customFormat="false" ht="12.75" hidden="false" customHeight="true" outlineLevel="0" collapsed="false">
      <c r="A21" s="21" t="str">
        <f aca="false">TEXT(B21,"jjjj")</f>
        <v>jeudi</v>
      </c>
      <c r="B21" s="22" t="n">
        <f aca="false">B20+1</f>
        <v>45729</v>
      </c>
      <c r="C21" s="2" t="n">
        <f aca="false">IF(OR(WEEKDAY(B21)=1,WEEKDAY(B21)=7),0,$A$1)</f>
        <v>0.345138888888889</v>
      </c>
      <c r="D21" s="10" t="n">
        <f aca="false">IF(init!$A$8&lt;B21,0,E21-C21)</f>
        <v>-0.345138888888889</v>
      </c>
      <c r="E21" s="2" t="n">
        <f aca="false">SUMPRODUCT(IF(_xlfn._xlws.FILTER(G21:R21,MOD(COLUMN(G21:R21)-COLUMN(G21),2)=1)="",init!$A$9,_xlfn._xlws.FILTER(G21:R21,MOD(COLUMN(G21:R21)-COLUMN(G21),2)=1))-IF(_xlfn._xlws.FILTER(G21:R21,MOD(COLUMN(G21:R21)-COLUMN(G21),2)=0)="",init!$A$9,_xlfn._xlws.FILTER(G21:R21,MOD(COLUMN(G21:R21)-COLUMN(G21),2)=0)))+F21*$A$1</f>
        <v>0</v>
      </c>
      <c r="F21" s="23" t="n">
        <v>0</v>
      </c>
      <c r="G21" s="2"/>
      <c r="H21" s="2"/>
      <c r="I21" s="2"/>
      <c r="J21" s="2"/>
      <c r="K21" s="2"/>
      <c r="L21" s="2"/>
      <c r="M21" s="2"/>
      <c r="N21" s="2"/>
      <c r="O21" s="23"/>
      <c r="P21" s="23"/>
      <c r="Q21" s="23"/>
      <c r="R21" s="23"/>
    </row>
    <row r="22" customFormat="false" ht="12.75" hidden="false" customHeight="true" outlineLevel="0" collapsed="false">
      <c r="A22" s="21" t="str">
        <f aca="false">TEXT(B22,"jjjj")</f>
        <v>vendredi</v>
      </c>
      <c r="B22" s="22" t="n">
        <f aca="false">B21+1</f>
        <v>45730</v>
      </c>
      <c r="C22" s="2" t="n">
        <f aca="false">IF(OR(WEEKDAY(B22)=1,WEEKDAY(B22)=7),0,$A$1)</f>
        <v>0.345138888888889</v>
      </c>
      <c r="D22" s="10" t="n">
        <f aca="false">IF(init!$A$8&lt;B22,0,E22-C22)</f>
        <v>-0.345138888888889</v>
      </c>
      <c r="E22" s="2" t="n">
        <f aca="false">SUMPRODUCT(IF(_xlfn._xlws.FILTER(G22:R22,MOD(COLUMN(G22:R22)-COLUMN(G22),2)=1)="",init!$A$9,_xlfn._xlws.FILTER(G22:R22,MOD(COLUMN(G22:R22)-COLUMN(G22),2)=1))-IF(_xlfn._xlws.FILTER(G22:R22,MOD(COLUMN(G22:R22)-COLUMN(G22),2)=0)="",init!$A$9,_xlfn._xlws.FILTER(G22:R22,MOD(COLUMN(G22:R22)-COLUMN(G22),2)=0)))+F22*$A$1</f>
        <v>0</v>
      </c>
      <c r="F22" s="23" t="n">
        <v>0</v>
      </c>
      <c r="G22" s="2"/>
      <c r="H22" s="2"/>
      <c r="I22" s="2"/>
      <c r="J22" s="2"/>
      <c r="K22" s="2"/>
      <c r="L22" s="2"/>
      <c r="M22" s="2"/>
      <c r="N22" s="2"/>
      <c r="O22" s="23"/>
      <c r="P22" s="23"/>
      <c r="Q22" s="23"/>
      <c r="R22" s="23"/>
    </row>
    <row r="23" customFormat="false" ht="12.75" hidden="false" customHeight="true" outlineLevel="0" collapsed="false">
      <c r="A23" s="21" t="str">
        <f aca="false">TEXT(B23,"jjjj")</f>
        <v>samedi</v>
      </c>
      <c r="B23" s="22" t="n">
        <f aca="false">B22+1</f>
        <v>45731</v>
      </c>
      <c r="C23" s="2" t="n">
        <f aca="false">IF(OR(WEEKDAY(B23)=1,WEEKDAY(B23)=7),0,$A$1)</f>
        <v>0</v>
      </c>
      <c r="D23" s="10" t="n">
        <f aca="false">IF(init!$A$8&lt;B23,0,E23-C23)</f>
        <v>0</v>
      </c>
      <c r="E23" s="2" t="n">
        <f aca="false">SUMPRODUCT(IF(_xlfn._xlws.FILTER(G23:R23,MOD(COLUMN(G23:R23)-COLUMN(G23),2)=1)="",init!$A$9,_xlfn._xlws.FILTER(G23:R23,MOD(COLUMN(G23:R23)-COLUMN(G23),2)=1))-IF(_xlfn._xlws.FILTER(G23:R23,MOD(COLUMN(G23:R23)-COLUMN(G23),2)=0)="",init!$A$9,_xlfn._xlws.FILTER(G23:R23,MOD(COLUMN(G23:R23)-COLUMN(G23),2)=0)))+F23*$A$1</f>
        <v>0</v>
      </c>
      <c r="F23" s="23" t="n">
        <v>0</v>
      </c>
      <c r="G23" s="2"/>
      <c r="H23" s="2"/>
      <c r="I23" s="2"/>
      <c r="J23" s="2"/>
      <c r="K23" s="2"/>
      <c r="L23" s="2"/>
      <c r="M23" s="2"/>
      <c r="N23" s="2"/>
      <c r="O23" s="23"/>
      <c r="P23" s="23"/>
      <c r="Q23" s="23"/>
      <c r="R23" s="23"/>
    </row>
    <row r="24" customFormat="false" ht="12.75" hidden="false" customHeight="true" outlineLevel="0" collapsed="false">
      <c r="A24" s="21" t="str">
        <f aca="false">TEXT(B24,"jjjj")</f>
        <v>dimanche</v>
      </c>
      <c r="B24" s="22" t="n">
        <f aca="false">B23+1</f>
        <v>45732</v>
      </c>
      <c r="C24" s="2" t="n">
        <f aca="false">IF(OR(WEEKDAY(B24)=1,WEEKDAY(B24)=7),0,$A$1)</f>
        <v>0</v>
      </c>
      <c r="D24" s="10" t="n">
        <f aca="false">IF(init!$A$8&lt;B24,0,E24-C24)</f>
        <v>0</v>
      </c>
      <c r="E24" s="2" t="n">
        <f aca="false">SUMPRODUCT(IF(_xlfn._xlws.FILTER(G24:R24,MOD(COLUMN(G24:R24)-COLUMN(G24),2)=1)="",init!$A$9,_xlfn._xlws.FILTER(G24:R24,MOD(COLUMN(G24:R24)-COLUMN(G24),2)=1))-IF(_xlfn._xlws.FILTER(G24:R24,MOD(COLUMN(G24:R24)-COLUMN(G24),2)=0)="",init!$A$9,_xlfn._xlws.FILTER(G24:R24,MOD(COLUMN(G24:R24)-COLUMN(G24),2)=0)))+F24*$A$1</f>
        <v>0</v>
      </c>
      <c r="F24" s="23" t="n">
        <v>0</v>
      </c>
      <c r="G24" s="2"/>
      <c r="H24" s="2"/>
      <c r="I24" s="2"/>
      <c r="J24" s="2"/>
      <c r="K24" s="2"/>
      <c r="L24" s="2"/>
      <c r="M24" s="2"/>
      <c r="N24" s="2"/>
      <c r="O24" s="23"/>
      <c r="P24" s="23"/>
      <c r="Q24" s="23"/>
      <c r="R24" s="23"/>
    </row>
    <row r="25" customFormat="false" ht="12.75" hidden="false" customHeight="true" outlineLevel="0" collapsed="false">
      <c r="A25" s="21" t="str">
        <f aca="false">TEXT(B25,"jjjj")</f>
        <v>lundi</v>
      </c>
      <c r="B25" s="22" t="n">
        <f aca="false">B24+1</f>
        <v>45733</v>
      </c>
      <c r="C25" s="2" t="n">
        <f aca="false">IF(OR(WEEKDAY(B25)=1,WEEKDAY(B25)=7),0,$A$1)</f>
        <v>0.345138888888889</v>
      </c>
      <c r="D25" s="10" t="n">
        <f aca="false">IF(init!$A$8&lt;B25,0,E25-C25)</f>
        <v>-0.345138888888889</v>
      </c>
      <c r="E25" s="2" t="n">
        <f aca="false">SUMPRODUCT(IF(_xlfn._xlws.FILTER(G25:R25,MOD(COLUMN(G25:R25)-COLUMN(G25),2)=1)="",init!$A$9,_xlfn._xlws.FILTER(G25:R25,MOD(COLUMN(G25:R25)-COLUMN(G25),2)=1))-IF(_xlfn._xlws.FILTER(G25:R25,MOD(COLUMN(G25:R25)-COLUMN(G25),2)=0)="",init!$A$9,_xlfn._xlws.FILTER(G25:R25,MOD(COLUMN(G25:R25)-COLUMN(G25),2)=0)))+F25*$A$1</f>
        <v>0</v>
      </c>
      <c r="F25" s="23" t="n">
        <v>0</v>
      </c>
      <c r="G25" s="2"/>
      <c r="H25" s="2"/>
      <c r="I25" s="2"/>
      <c r="J25" s="2"/>
      <c r="K25" s="2"/>
      <c r="L25" s="2"/>
      <c r="M25" s="2"/>
      <c r="N25" s="2"/>
      <c r="O25" s="23"/>
      <c r="P25" s="23"/>
      <c r="Q25" s="23"/>
      <c r="R25" s="23"/>
    </row>
    <row r="26" customFormat="false" ht="12.75" hidden="false" customHeight="true" outlineLevel="0" collapsed="false">
      <c r="A26" s="21" t="str">
        <f aca="false">TEXT(B26,"jjjj")</f>
        <v>mardi</v>
      </c>
      <c r="B26" s="22" t="n">
        <f aca="false">B25+1</f>
        <v>45734</v>
      </c>
      <c r="C26" s="2" t="n">
        <f aca="false">IF(OR(WEEKDAY(B26)=1,WEEKDAY(B26)=7),0,$A$1)</f>
        <v>0.345138888888889</v>
      </c>
      <c r="D26" s="10" t="n">
        <f aca="false">IF(init!$A$8&lt;B26,0,E26-C26)</f>
        <v>-0.345138888888889</v>
      </c>
      <c r="E26" s="2" t="n">
        <f aca="false">SUMPRODUCT(IF(_xlfn._xlws.FILTER(G26:R26,MOD(COLUMN(G26:R26)-COLUMN(G26),2)=1)="",init!$A$9,_xlfn._xlws.FILTER(G26:R26,MOD(COLUMN(G26:R26)-COLUMN(G26),2)=1))-IF(_xlfn._xlws.FILTER(G26:R26,MOD(COLUMN(G26:R26)-COLUMN(G26),2)=0)="",init!$A$9,_xlfn._xlws.FILTER(G26:R26,MOD(COLUMN(G26:R26)-COLUMN(G26),2)=0)))+F26*$A$1</f>
        <v>0</v>
      </c>
      <c r="F26" s="23" t="n">
        <v>0</v>
      </c>
      <c r="G26" s="2"/>
      <c r="H26" s="2"/>
      <c r="I26" s="2"/>
      <c r="J26" s="2"/>
      <c r="K26" s="2"/>
      <c r="L26" s="2"/>
      <c r="M26" s="2"/>
      <c r="N26" s="2"/>
      <c r="O26" s="23"/>
      <c r="P26" s="23"/>
      <c r="Q26" s="23"/>
      <c r="R26" s="23"/>
    </row>
    <row r="27" customFormat="false" ht="12.75" hidden="false" customHeight="true" outlineLevel="0" collapsed="false">
      <c r="A27" s="21" t="str">
        <f aca="false">TEXT(B27,"jjjj")</f>
        <v>mercredi</v>
      </c>
      <c r="B27" s="22" t="n">
        <f aca="false">B26+1</f>
        <v>45735</v>
      </c>
      <c r="C27" s="2" t="n">
        <f aca="false">IF(OR(WEEKDAY(B27)=1,WEEKDAY(B27)=7),0,$A$1)</f>
        <v>0.345138888888889</v>
      </c>
      <c r="D27" s="10" t="n">
        <f aca="false">IF(init!$A$8&lt;B27,0,E27-C27)</f>
        <v>-0.345138888888889</v>
      </c>
      <c r="E27" s="2" t="n">
        <f aca="false">SUMPRODUCT(IF(_xlfn._xlws.FILTER(G27:R27,MOD(COLUMN(G27:R27)-COLUMN(G27),2)=1)="",init!$A$9,_xlfn._xlws.FILTER(G27:R27,MOD(COLUMN(G27:R27)-COLUMN(G27),2)=1))-IF(_xlfn._xlws.FILTER(G27:R27,MOD(COLUMN(G27:R27)-COLUMN(G27),2)=0)="",init!$A$9,_xlfn._xlws.FILTER(G27:R27,MOD(COLUMN(G27:R27)-COLUMN(G27),2)=0)))+F27*$A$1</f>
        <v>0</v>
      </c>
      <c r="F27" s="23" t="n">
        <v>0</v>
      </c>
      <c r="G27" s="2"/>
      <c r="H27" s="2"/>
      <c r="I27" s="2"/>
      <c r="J27" s="2"/>
      <c r="K27" s="2"/>
      <c r="L27" s="2"/>
      <c r="M27" s="2"/>
      <c r="N27" s="2"/>
      <c r="O27" s="23"/>
      <c r="P27" s="23"/>
      <c r="Q27" s="23"/>
      <c r="R27" s="23"/>
    </row>
    <row r="28" customFormat="false" ht="12.75" hidden="false" customHeight="true" outlineLevel="0" collapsed="false">
      <c r="A28" s="21" t="str">
        <f aca="false">TEXT(B28,"jjjj")</f>
        <v>jeudi</v>
      </c>
      <c r="B28" s="22" t="n">
        <f aca="false">B27+1</f>
        <v>45736</v>
      </c>
      <c r="C28" s="2" t="n">
        <f aca="false">IF(OR(WEEKDAY(B28)=1,WEEKDAY(B28)=7),0,$A$1)</f>
        <v>0.345138888888889</v>
      </c>
      <c r="D28" s="10" t="n">
        <f aca="false">IF(init!$A$8&lt;B28,0,E28-C28)</f>
        <v>-0.345138888888889</v>
      </c>
      <c r="E28" s="2" t="n">
        <f aca="false">SUMPRODUCT(IF(_xlfn._xlws.FILTER(G28:R28,MOD(COLUMN(G28:R28)-COLUMN(G28),2)=1)="",init!$A$9,_xlfn._xlws.FILTER(G28:R28,MOD(COLUMN(G28:R28)-COLUMN(G28),2)=1))-IF(_xlfn._xlws.FILTER(G28:R28,MOD(COLUMN(G28:R28)-COLUMN(G28),2)=0)="",init!$A$9,_xlfn._xlws.FILTER(G28:R28,MOD(COLUMN(G28:R28)-COLUMN(G28),2)=0)))+F28*$A$1</f>
        <v>0</v>
      </c>
      <c r="F28" s="23" t="n">
        <v>0</v>
      </c>
      <c r="G28" s="2"/>
      <c r="H28" s="2"/>
      <c r="I28" s="2"/>
      <c r="J28" s="2"/>
      <c r="K28" s="2"/>
      <c r="L28" s="2"/>
      <c r="M28" s="2"/>
      <c r="N28" s="2"/>
      <c r="O28" s="23"/>
      <c r="P28" s="23"/>
      <c r="Q28" s="23"/>
      <c r="R28" s="23"/>
    </row>
    <row r="29" customFormat="false" ht="12.75" hidden="false" customHeight="true" outlineLevel="0" collapsed="false">
      <c r="A29" s="21" t="str">
        <f aca="false">TEXT(B29,"jjjj")</f>
        <v>vendredi</v>
      </c>
      <c r="B29" s="22" t="n">
        <f aca="false">B28+1</f>
        <v>45737</v>
      </c>
      <c r="C29" s="2" t="n">
        <f aca="false">IF(OR(WEEKDAY(B29)=1,WEEKDAY(B29)=7),0,$A$1)</f>
        <v>0.345138888888889</v>
      </c>
      <c r="D29" s="10" t="n">
        <f aca="false">IF(init!$A$8&lt;B29,0,E29-C29)</f>
        <v>-0.345138888888889</v>
      </c>
      <c r="E29" s="2" t="n">
        <f aca="false">SUMPRODUCT(IF(_xlfn._xlws.FILTER(G29:R29,MOD(COLUMN(G29:R29)-COLUMN(G29),2)=1)="",init!$A$9,_xlfn._xlws.FILTER(G29:R29,MOD(COLUMN(G29:R29)-COLUMN(G29),2)=1))-IF(_xlfn._xlws.FILTER(G29:R29,MOD(COLUMN(G29:R29)-COLUMN(G29),2)=0)="",init!$A$9,_xlfn._xlws.FILTER(G29:R29,MOD(COLUMN(G29:R29)-COLUMN(G29),2)=0)))+F29*$A$1</f>
        <v>0</v>
      </c>
      <c r="F29" s="23" t="n">
        <v>0</v>
      </c>
      <c r="G29" s="2"/>
      <c r="H29" s="2"/>
      <c r="I29" s="2"/>
      <c r="J29" s="2"/>
      <c r="K29" s="2"/>
      <c r="L29" s="2"/>
      <c r="M29" s="2"/>
      <c r="N29" s="2"/>
      <c r="O29" s="2"/>
      <c r="P29" s="23"/>
      <c r="Q29" s="23"/>
      <c r="R29" s="23"/>
    </row>
    <row r="30" customFormat="false" ht="12.75" hidden="false" customHeight="true" outlineLevel="0" collapsed="false">
      <c r="A30" s="21" t="str">
        <f aca="false">TEXT(B30,"jjjj")</f>
        <v>samedi</v>
      </c>
      <c r="B30" s="22" t="n">
        <f aca="false">B29+1</f>
        <v>45738</v>
      </c>
      <c r="C30" s="2" t="n">
        <f aca="false">IF(OR(WEEKDAY(B30)=1,WEEKDAY(B30)=7),0,$A$1)</f>
        <v>0</v>
      </c>
      <c r="D30" s="10" t="n">
        <f aca="false">IF(init!$A$8&lt;B30,0,E30-C30)</f>
        <v>0</v>
      </c>
      <c r="E30" s="2" t="n">
        <f aca="false">SUMPRODUCT(IF(_xlfn._xlws.FILTER(G30:R30,MOD(COLUMN(G30:R30)-COLUMN(G30),2)=1)="",init!$A$9,_xlfn._xlws.FILTER(G30:R30,MOD(COLUMN(G30:R30)-COLUMN(G30),2)=1))-IF(_xlfn._xlws.FILTER(G30:R30,MOD(COLUMN(G30:R30)-COLUMN(G30),2)=0)="",init!$A$9,_xlfn._xlws.FILTER(G30:R30,MOD(COLUMN(G30:R30)-COLUMN(G30),2)=0)))+F30*$A$1</f>
        <v>0</v>
      </c>
      <c r="F30" s="23" t="n">
        <v>0</v>
      </c>
      <c r="G30" s="2"/>
      <c r="H30" s="2"/>
      <c r="I30" s="2"/>
      <c r="J30" s="2"/>
      <c r="K30" s="2"/>
      <c r="L30" s="2"/>
      <c r="M30" s="2"/>
      <c r="N30" s="2"/>
      <c r="O30" s="23"/>
      <c r="P30" s="23"/>
      <c r="Q30" s="23"/>
      <c r="R30" s="23"/>
    </row>
    <row r="31" customFormat="false" ht="12.75" hidden="false" customHeight="true" outlineLevel="0" collapsed="false">
      <c r="A31" s="21" t="str">
        <f aca="false">TEXT(B31,"jjjj")</f>
        <v>dimanche</v>
      </c>
      <c r="B31" s="22" t="n">
        <f aca="false">B30+1</f>
        <v>45739</v>
      </c>
      <c r="C31" s="2" t="n">
        <f aca="false">IF(OR(WEEKDAY(B31)=1,WEEKDAY(B31)=7),0,$A$1)</f>
        <v>0</v>
      </c>
      <c r="D31" s="10" t="n">
        <f aca="false">IF(init!$A$8&lt;B31,0,E31-C31)</f>
        <v>0</v>
      </c>
      <c r="E31" s="2" t="n">
        <f aca="false">SUMPRODUCT(IF(_xlfn._xlws.FILTER(G31:R31,MOD(COLUMN(G31:R31)-COLUMN(G31),2)=1)="",init!$A$9,_xlfn._xlws.FILTER(G31:R31,MOD(COLUMN(G31:R31)-COLUMN(G31),2)=1))-IF(_xlfn._xlws.FILTER(G31:R31,MOD(COLUMN(G31:R31)-COLUMN(G31),2)=0)="",init!$A$9,_xlfn._xlws.FILTER(G31:R31,MOD(COLUMN(G31:R31)-COLUMN(G31),2)=0)))+F31*$A$1</f>
        <v>0</v>
      </c>
      <c r="F31" s="23" t="n">
        <v>0</v>
      </c>
      <c r="G31" s="2"/>
      <c r="H31" s="2"/>
      <c r="I31" s="2"/>
      <c r="J31" s="2"/>
      <c r="K31" s="2"/>
      <c r="L31" s="2"/>
      <c r="M31" s="2"/>
      <c r="N31" s="2"/>
      <c r="O31" s="23"/>
      <c r="P31" s="23"/>
      <c r="Q31" s="23"/>
      <c r="R31" s="23"/>
    </row>
    <row r="32" customFormat="false" ht="12.75" hidden="false" customHeight="true" outlineLevel="0" collapsed="false">
      <c r="A32" s="21" t="str">
        <f aca="false">TEXT(B32,"jjjj")</f>
        <v>lundi</v>
      </c>
      <c r="B32" s="22" t="n">
        <f aca="false">B31+1</f>
        <v>45740</v>
      </c>
      <c r="C32" s="2" t="n">
        <f aca="false">IF(OR(WEEKDAY(B32)=1,WEEKDAY(B32)=7),0,$A$1)</f>
        <v>0.345138888888889</v>
      </c>
      <c r="D32" s="10" t="n">
        <f aca="false">IF(init!$A$8&lt;B32,0,E32-C32)</f>
        <v>-0.345138888888889</v>
      </c>
      <c r="E32" s="2" t="n">
        <f aca="false">SUMPRODUCT(IF(_xlfn._xlws.FILTER(G32:R32,MOD(COLUMN(G32:R32)-COLUMN(G32),2)=1)="",init!$A$9,_xlfn._xlws.FILTER(G32:R32,MOD(COLUMN(G32:R32)-COLUMN(G32),2)=1))-IF(_xlfn._xlws.FILTER(G32:R32,MOD(COLUMN(G32:R32)-COLUMN(G32),2)=0)="",init!$A$9,_xlfn._xlws.FILTER(G32:R32,MOD(COLUMN(G32:R32)-COLUMN(G32),2)=0)))+F32*$A$1</f>
        <v>0</v>
      </c>
      <c r="F32" s="23" t="n">
        <v>0</v>
      </c>
      <c r="G32" s="2"/>
      <c r="H32" s="2"/>
      <c r="I32" s="2"/>
      <c r="J32" s="2"/>
      <c r="K32" s="2"/>
      <c r="L32" s="2"/>
      <c r="M32" s="2"/>
      <c r="N32" s="2"/>
      <c r="O32" s="2"/>
      <c r="P32" s="23"/>
      <c r="Q32" s="23"/>
      <c r="R32" s="23"/>
    </row>
    <row r="33" customFormat="false" ht="12.75" hidden="false" customHeight="true" outlineLevel="0" collapsed="false">
      <c r="A33" s="21" t="str">
        <f aca="false">TEXT(B33,"jjjj")</f>
        <v>mardi</v>
      </c>
      <c r="B33" s="22" t="n">
        <f aca="false">B32+1</f>
        <v>45741</v>
      </c>
      <c r="C33" s="2" t="n">
        <f aca="false">IF(OR(WEEKDAY(B33)=1,WEEKDAY(B33)=7),0,$A$1)</f>
        <v>0.345138888888889</v>
      </c>
      <c r="D33" s="10" t="n">
        <f aca="false">IF(init!$A$8&lt;B33,0,E33-C33)</f>
        <v>-0.345138888888889</v>
      </c>
      <c r="E33" s="2" t="n">
        <f aca="false">SUMPRODUCT(IF(_xlfn._xlws.FILTER(G33:R33,MOD(COLUMN(G33:R33)-COLUMN(G33),2)=1)="",init!$A$9,_xlfn._xlws.FILTER(G33:R33,MOD(COLUMN(G33:R33)-COLUMN(G33),2)=1))-IF(_xlfn._xlws.FILTER(G33:R33,MOD(COLUMN(G33:R33)-COLUMN(G33),2)=0)="",init!$A$9,_xlfn._xlws.FILTER(G33:R33,MOD(COLUMN(G33:R33)-COLUMN(G33),2)=0)))+F33*$A$1</f>
        <v>0</v>
      </c>
      <c r="F33" s="23" t="n">
        <v>0</v>
      </c>
      <c r="G33" s="2"/>
      <c r="H33" s="2"/>
      <c r="I33" s="2"/>
      <c r="J33" s="2"/>
      <c r="K33" s="2"/>
      <c r="L33" s="2"/>
      <c r="M33" s="2"/>
      <c r="N33" s="2"/>
      <c r="O33" s="23"/>
      <c r="P33" s="23"/>
      <c r="Q33" s="23"/>
      <c r="R33" s="23"/>
    </row>
    <row r="34" customFormat="false" ht="12.75" hidden="false" customHeight="true" outlineLevel="0" collapsed="false">
      <c r="A34" s="21" t="str">
        <f aca="false">TEXT(B34,"jjjj")</f>
        <v>mercredi</v>
      </c>
      <c r="B34" s="22" t="n">
        <f aca="false">B33+1</f>
        <v>45742</v>
      </c>
      <c r="C34" s="2" t="n">
        <f aca="false">IF(OR(WEEKDAY(B34)=1,WEEKDAY(B34)=7),0,$A$1)</f>
        <v>0.345138888888889</v>
      </c>
      <c r="D34" s="10" t="n">
        <f aca="false">IF(init!$A$8&lt;B34,0,E34-C34)</f>
        <v>-0.345138888888889</v>
      </c>
      <c r="E34" s="2" t="n">
        <f aca="false">SUMPRODUCT(IF(_xlfn._xlws.FILTER(G34:R34,MOD(COLUMN(G34:R34)-COLUMN(G34),2)=1)="",init!$A$9,_xlfn._xlws.FILTER(G34:R34,MOD(COLUMN(G34:R34)-COLUMN(G34),2)=1))-IF(_xlfn._xlws.FILTER(G34:R34,MOD(COLUMN(G34:R34)-COLUMN(G34),2)=0)="",init!$A$9,_xlfn._xlws.FILTER(G34:R34,MOD(COLUMN(G34:R34)-COLUMN(G34),2)=0)))+F34*$A$1</f>
        <v>0</v>
      </c>
      <c r="F34" s="23" t="n">
        <v>0</v>
      </c>
      <c r="G34" s="2"/>
      <c r="H34" s="2"/>
      <c r="I34" s="2"/>
      <c r="J34" s="2"/>
      <c r="K34" s="2"/>
      <c r="L34" s="2"/>
      <c r="M34" s="2"/>
      <c r="N34" s="2"/>
      <c r="O34" s="23"/>
      <c r="P34" s="23"/>
      <c r="Q34" s="23"/>
      <c r="R34" s="23"/>
    </row>
    <row r="35" customFormat="false" ht="12.75" hidden="false" customHeight="true" outlineLevel="0" collapsed="false">
      <c r="A35" s="21" t="str">
        <f aca="false">TEXT(B35,"jjjj")</f>
        <v>jeudi</v>
      </c>
      <c r="B35" s="22" t="n">
        <f aca="false">B34+1</f>
        <v>45743</v>
      </c>
      <c r="C35" s="2" t="n">
        <f aca="false">IF(OR(WEEKDAY(B35)=1,WEEKDAY(B35)=7),0,$A$1)</f>
        <v>0.345138888888889</v>
      </c>
      <c r="D35" s="10" t="n">
        <f aca="false">IF(init!$A$8&lt;B35,0,E35-C35)</f>
        <v>-0.345138888888889</v>
      </c>
      <c r="E35" s="2" t="n">
        <f aca="false">SUMPRODUCT(IF(_xlfn._xlws.FILTER(G35:R35,MOD(COLUMN(G35:R35)-COLUMN(G35),2)=1)="",init!$A$9,_xlfn._xlws.FILTER(G35:R35,MOD(COLUMN(G35:R35)-COLUMN(G35),2)=1))-IF(_xlfn._xlws.FILTER(G35:R35,MOD(COLUMN(G35:R35)-COLUMN(G35),2)=0)="",init!$A$9,_xlfn._xlws.FILTER(G35:R35,MOD(COLUMN(G35:R35)-COLUMN(G35),2)=0)))+F35*$A$1</f>
        <v>0</v>
      </c>
      <c r="F35" s="23" t="n">
        <v>0</v>
      </c>
      <c r="G35" s="2"/>
      <c r="H35" s="2"/>
      <c r="I35" s="2"/>
      <c r="J35" s="2"/>
      <c r="K35" s="2"/>
      <c r="L35" s="2"/>
      <c r="M35" s="2"/>
      <c r="N35" s="2"/>
      <c r="O35" s="23"/>
      <c r="P35" s="23"/>
      <c r="Q35" s="23"/>
      <c r="R35" s="23"/>
    </row>
    <row r="36" customFormat="false" ht="12.75" hidden="false" customHeight="true" outlineLevel="0" collapsed="false">
      <c r="A36" s="21" t="str">
        <f aca="false">TEXT(B36,"jjjj")</f>
        <v>vendredi</v>
      </c>
      <c r="B36" s="22" t="n">
        <f aca="false">B35+1</f>
        <v>45744</v>
      </c>
      <c r="C36" s="2" t="n">
        <f aca="false">IF(OR(WEEKDAY(B36)=1,WEEKDAY(B36)=7),0,$A$1)</f>
        <v>0.345138888888889</v>
      </c>
      <c r="D36" s="10" t="n">
        <f aca="false">IF(init!$A$8&lt;B36,0,E36-C36)</f>
        <v>-0.345138888888889</v>
      </c>
      <c r="E36" s="2" t="n">
        <f aca="false">SUMPRODUCT(IF(_xlfn._xlws.FILTER(G36:R36,MOD(COLUMN(G36:R36)-COLUMN(G36),2)=1)="",init!$A$9,_xlfn._xlws.FILTER(G36:R36,MOD(COLUMN(G36:R36)-COLUMN(G36),2)=1))-IF(_xlfn._xlws.FILTER(G36:R36,MOD(COLUMN(G36:R36)-COLUMN(G36),2)=0)="",init!$A$9,_xlfn._xlws.FILTER(G36:R36,MOD(COLUMN(G36:R36)-COLUMN(G36),2)=0)))+F36*$A$1</f>
        <v>0</v>
      </c>
      <c r="F36" s="23" t="n">
        <v>0</v>
      </c>
      <c r="G36" s="2"/>
      <c r="H36" s="2"/>
      <c r="I36" s="2"/>
      <c r="J36" s="2"/>
      <c r="K36" s="2"/>
      <c r="L36" s="2"/>
      <c r="M36" s="2"/>
      <c r="N36" s="2"/>
      <c r="O36" s="23"/>
      <c r="P36" s="23"/>
      <c r="Q36" s="23"/>
      <c r="R36" s="23"/>
    </row>
    <row r="37" customFormat="false" ht="12.75" hidden="false" customHeight="true" outlineLevel="0" collapsed="false">
      <c r="A37" s="21" t="str">
        <f aca="false">TEXT(B37,"jjjj")</f>
        <v>samedi</v>
      </c>
      <c r="B37" s="22" t="n">
        <f aca="false">B36+1</f>
        <v>45745</v>
      </c>
      <c r="C37" s="2" t="n">
        <f aca="false">IF(OR(WEEKDAY(B37)=1,WEEKDAY(B37)=7),0,$A$1)</f>
        <v>0</v>
      </c>
      <c r="D37" s="10" t="n">
        <f aca="false">IF(init!$A$8&lt;B37,0,E37-C37)</f>
        <v>0</v>
      </c>
      <c r="E37" s="2" t="n">
        <f aca="false">SUMPRODUCT(IF(_xlfn._xlws.FILTER(G37:R37,MOD(COLUMN(G37:R37)-COLUMN(G37),2)=1)="",init!$A$9,_xlfn._xlws.FILTER(G37:R37,MOD(COLUMN(G37:R37)-COLUMN(G37),2)=1))-IF(_xlfn._xlws.FILTER(G37:R37,MOD(COLUMN(G37:R37)-COLUMN(G37),2)=0)="",init!$A$9,_xlfn._xlws.FILTER(G37:R37,MOD(COLUMN(G37:R37)-COLUMN(G37),2)=0)))+F37*$A$1</f>
        <v>0</v>
      </c>
      <c r="F37" s="23" t="n">
        <v>0</v>
      </c>
      <c r="G37" s="2"/>
      <c r="H37" s="2"/>
      <c r="I37" s="2"/>
      <c r="J37" s="2"/>
      <c r="K37" s="2"/>
      <c r="L37" s="2"/>
      <c r="M37" s="2"/>
      <c r="N37" s="2"/>
      <c r="O37" s="23"/>
      <c r="P37" s="23"/>
      <c r="Q37" s="23"/>
      <c r="R37" s="23"/>
    </row>
    <row r="38" customFormat="false" ht="12.75" hidden="false" customHeight="true" outlineLevel="0" collapsed="false">
      <c r="A38" s="21" t="str">
        <f aca="false">TEXT(B38,"jjjj")</f>
        <v>dimanche</v>
      </c>
      <c r="B38" s="22" t="n">
        <f aca="false">B37+1</f>
        <v>45746</v>
      </c>
      <c r="C38" s="2" t="n">
        <f aca="false">IF(OR(WEEKDAY(B38)=1,WEEKDAY(B38)=7),0,$A$1)</f>
        <v>0</v>
      </c>
      <c r="D38" s="10" t="n">
        <f aca="false">IF(init!$A$8&lt;B38,0,E38-C38)</f>
        <v>0</v>
      </c>
      <c r="E38" s="2" t="n">
        <f aca="false">SUMPRODUCT(IF(_xlfn._xlws.FILTER(G38:R38,MOD(COLUMN(G38:R38)-COLUMN(G38),2)=1)="",init!$A$9,_xlfn._xlws.FILTER(G38:R38,MOD(COLUMN(G38:R38)-COLUMN(G38),2)=1))-IF(_xlfn._xlws.FILTER(G38:R38,MOD(COLUMN(G38:R38)-COLUMN(G38),2)=0)="",init!$A$9,_xlfn._xlws.FILTER(G38:R38,MOD(COLUMN(G38:R38)-COLUMN(G38),2)=0)))+F38*$A$1</f>
        <v>0</v>
      </c>
      <c r="F38" s="23" t="n">
        <v>0</v>
      </c>
      <c r="G38" s="2"/>
      <c r="H38" s="2"/>
      <c r="I38" s="2"/>
      <c r="J38" s="2"/>
      <c r="K38" s="2"/>
      <c r="L38" s="2"/>
      <c r="M38" s="2"/>
      <c r="N38" s="2"/>
      <c r="O38" s="23"/>
      <c r="P38" s="23"/>
      <c r="Q38" s="23"/>
      <c r="R38" s="23"/>
    </row>
    <row r="39" customFormat="false" ht="12.75" hidden="false" customHeight="true" outlineLevel="0" collapsed="false">
      <c r="A39" s="21" t="str">
        <f aca="false">TEXT(B39,"jjjj")</f>
        <v>lundi</v>
      </c>
      <c r="B39" s="22" t="n">
        <f aca="false">B38+1</f>
        <v>45747</v>
      </c>
      <c r="C39" s="2" t="n">
        <f aca="false">IF(OR(WEEKDAY(B39)=1,WEEKDAY(B39)=7),0,$A$1)</f>
        <v>0.345138888888889</v>
      </c>
      <c r="D39" s="10" t="n">
        <f aca="false">IF(init!$A$8&lt;B39,0,E39-C39)</f>
        <v>-0.345138888888889</v>
      </c>
      <c r="E39" s="2" t="n">
        <f aca="false">SUMPRODUCT(IF(_xlfn._xlws.FILTER(G39:R39,MOD(COLUMN(G39:R39)-COLUMN(G39),2)=1)="",init!$A$9,_xlfn._xlws.FILTER(G39:R39,MOD(COLUMN(G39:R39)-COLUMN(G39),2)=1))-IF(_xlfn._xlws.FILTER(G39:R39,MOD(COLUMN(G39:R39)-COLUMN(G39),2)=0)="",init!$A$9,_xlfn._xlws.FILTER(G39:R39,MOD(COLUMN(G39:R39)-COLUMN(G39),2)=0)))+F39*$A$1</f>
        <v>0</v>
      </c>
      <c r="F39" s="23" t="n">
        <v>0</v>
      </c>
      <c r="G39" s="2"/>
      <c r="H39" s="2"/>
      <c r="I39" s="2"/>
      <c r="J39" s="2"/>
      <c r="K39" s="2"/>
      <c r="L39" s="2"/>
      <c r="M39" s="2"/>
      <c r="N39" s="2"/>
      <c r="O39" s="23"/>
      <c r="P39" s="23"/>
      <c r="Q39" s="23"/>
      <c r="R39" s="23"/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44" activeCellId="0" sqref="F44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7.78"/>
    <col collapsed="false" customWidth="false" hidden="false" outlineLevel="0" max="15" min="15" style="1" width="11.54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février!A1</f>
        <v>0.345138888888889</v>
      </c>
      <c r="B1" s="1" t="s">
        <v>0</v>
      </c>
      <c r="C1" s="2"/>
      <c r="E1" s="3"/>
      <c r="G1" s="3"/>
      <c r="H1" s="3"/>
      <c r="I1" s="3"/>
      <c r="J1" s="3"/>
      <c r="K1" s="3"/>
      <c r="L1" s="3"/>
      <c r="M1" s="3"/>
      <c r="N1" s="3"/>
      <c r="P1" s="1"/>
      <c r="Q1" s="1"/>
      <c r="R1" s="1"/>
      <c r="S1" s="1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février!A2-O8</f>
        <v>25</v>
      </c>
      <c r="B2" s="1" t="s">
        <v>21</v>
      </c>
      <c r="C2" s="2"/>
      <c r="E2" s="3"/>
      <c r="G2" s="3"/>
      <c r="H2" s="3"/>
      <c r="I2" s="3"/>
      <c r="J2" s="3"/>
      <c r="K2" s="3"/>
      <c r="L2" s="3"/>
      <c r="M2" s="3"/>
      <c r="N2" s="3"/>
      <c r="P2" s="1"/>
      <c r="Q2" s="1"/>
      <c r="R2" s="1"/>
      <c r="S2" s="1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G3" s="3"/>
      <c r="H3" s="3"/>
      <c r="I3" s="3"/>
      <c r="J3" s="3"/>
      <c r="K3" s="3"/>
      <c r="L3" s="3"/>
      <c r="M3" s="3"/>
      <c r="N3" s="3"/>
      <c r="P3" s="1"/>
      <c r="Q3" s="1"/>
      <c r="R3" s="1"/>
      <c r="S3" s="1"/>
    </row>
    <row r="4" customFormat="false" ht="12.75" hidden="false" customHeight="true" outlineLevel="0" collapsed="false">
      <c r="A4" s="17" t="n">
        <f aca="false">février!A4-A3+D8</f>
        <v>-14.9590277777781</v>
      </c>
      <c r="B4" s="1" t="s">
        <v>22</v>
      </c>
      <c r="C4" s="2"/>
      <c r="E4" s="3"/>
      <c r="G4" s="3"/>
      <c r="H4" s="3"/>
      <c r="I4" s="3"/>
      <c r="J4" s="3"/>
      <c r="K4" s="3"/>
      <c r="L4" s="3"/>
      <c r="M4" s="3"/>
      <c r="N4" s="3"/>
      <c r="P4" s="1"/>
      <c r="Q4" s="1"/>
      <c r="R4" s="1"/>
      <c r="S4" s="1"/>
    </row>
    <row r="5" customFormat="false" ht="12.75" hidden="false" customHeight="true" outlineLevel="0" collapsed="false">
      <c r="C5" s="2"/>
      <c r="E5" s="3"/>
      <c r="G5" s="3"/>
      <c r="H5" s="3"/>
      <c r="I5" s="3"/>
      <c r="J5" s="3"/>
      <c r="K5" s="3"/>
      <c r="L5" s="3"/>
      <c r="M5" s="3"/>
      <c r="N5" s="3"/>
      <c r="P5" s="1"/>
      <c r="Q5" s="1"/>
      <c r="R5" s="1"/>
      <c r="S5" s="1"/>
    </row>
    <row r="6" customFormat="false" ht="12.75" hidden="false" customHeight="true" outlineLevel="0" collapsed="false">
      <c r="C6" s="2"/>
      <c r="E6" s="3"/>
      <c r="G6" s="3"/>
      <c r="H6" s="3"/>
      <c r="I6" s="3"/>
      <c r="J6" s="3"/>
      <c r="K6" s="3"/>
      <c r="L6" s="3"/>
      <c r="M6" s="3"/>
      <c r="N6" s="3"/>
      <c r="P6" s="1"/>
      <c r="Q6" s="1"/>
      <c r="R6" s="1"/>
      <c r="S6" s="1"/>
    </row>
    <row r="7" customFormat="false" ht="12.75" hidden="false" customHeight="true" outlineLevel="0" collapsed="false">
      <c r="A7" s="25"/>
      <c r="B7" s="25"/>
      <c r="C7" s="26" t="s">
        <v>23</v>
      </c>
      <c r="D7" s="25" t="s">
        <v>24</v>
      </c>
      <c r="E7" s="25" t="s">
        <v>25</v>
      </c>
      <c r="F7" s="25" t="s">
        <v>26</v>
      </c>
      <c r="G7" s="25" t="s">
        <v>27</v>
      </c>
      <c r="H7" s="25" t="s">
        <v>28</v>
      </c>
      <c r="I7" s="25" t="s">
        <v>27</v>
      </c>
      <c r="J7" s="25" t="s">
        <v>28</v>
      </c>
      <c r="K7" s="25" t="s">
        <v>27</v>
      </c>
      <c r="L7" s="25" t="s">
        <v>28</v>
      </c>
      <c r="M7" s="25" t="s">
        <v>27</v>
      </c>
      <c r="N7" s="25" t="s">
        <v>28</v>
      </c>
      <c r="O7" s="25" t="s">
        <v>27</v>
      </c>
      <c r="P7" s="25" t="s">
        <v>28</v>
      </c>
      <c r="Q7" s="25" t="s">
        <v>27</v>
      </c>
      <c r="R7" s="25" t="s">
        <v>28</v>
      </c>
      <c r="S7" s="25" t="s">
        <v>29</v>
      </c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-1.38055555555556</v>
      </c>
      <c r="E8" s="20"/>
      <c r="F8" s="16" t="n">
        <f aca="false">SUM(F9:F39)</f>
        <v>0</v>
      </c>
      <c r="G8" s="20"/>
      <c r="H8" s="20"/>
      <c r="I8" s="20"/>
      <c r="J8" s="20"/>
      <c r="K8" s="20"/>
      <c r="L8" s="20"/>
      <c r="M8" s="20"/>
      <c r="N8" s="20"/>
      <c r="O8" s="16"/>
      <c r="P8" s="16"/>
      <c r="Q8" s="16"/>
      <c r="R8" s="16"/>
      <c r="S8" s="15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mardi</v>
      </c>
      <c r="B9" s="22" t="n">
        <f aca="false">EDATE(mars!B9,1)</f>
        <v>45748</v>
      </c>
      <c r="C9" s="2" t="n">
        <f aca="false">IF(OR(WEEKDAY(B9)=1,WEEKDAY(B9)=7),0,$A$1)</f>
        <v>0.345138888888889</v>
      </c>
      <c r="D9" s="10" t="n">
        <f aca="false">IF(init!$A$8&lt;B9,0,E9-C9)</f>
        <v>-0.345138888888889</v>
      </c>
      <c r="E9" s="2" t="n">
        <f aca="false">SUMPRODUCT(IF(_xlfn._xlws.FILTER(G9:R9,MOD(COLUMN(G9:R9)-COLUMN(G9),2)=1)="",init!$A$9,_xlfn._xlws.FILTER(G9:R9,MOD(COLUMN(G9:R9)-COLUMN(G9),2)=1))-IF(_xlfn._xlws.FILTER(G9:R9,MOD(COLUMN(G9:R9)-COLUMN(G9),2)=0)="",init!$A$9,_xlfn._xlws.FILTER(G9:R9,MOD(COLUMN(G9:R9)-COLUMN(G9),2)=0)))+F9*$A$1</f>
        <v>0</v>
      </c>
      <c r="F9" s="23" t="n">
        <v>0</v>
      </c>
      <c r="G9" s="2"/>
      <c r="H9" s="2"/>
      <c r="I9" s="2"/>
      <c r="J9" s="2"/>
      <c r="K9" s="2"/>
      <c r="L9" s="2"/>
      <c r="M9" s="2"/>
      <c r="N9" s="2"/>
      <c r="O9" s="23"/>
      <c r="P9" s="23"/>
      <c r="Q9" s="23"/>
      <c r="R9" s="23"/>
      <c r="S9" s="1"/>
    </row>
    <row r="10" customFormat="false" ht="12.75" hidden="false" customHeight="true" outlineLevel="0" collapsed="false">
      <c r="A10" s="21" t="str">
        <f aca="false">TEXT(B10,"jjjj")</f>
        <v>mercredi</v>
      </c>
      <c r="B10" s="22" t="n">
        <f aca="false">B9+1</f>
        <v>45749</v>
      </c>
      <c r="C10" s="2" t="n">
        <f aca="false">IF(OR(WEEKDAY(B10)=1,WEEKDAY(B10)=7),0,$A$1)</f>
        <v>0.345138888888889</v>
      </c>
      <c r="D10" s="10" t="n">
        <f aca="false">IF(init!$A$8&lt;B10,0,E10-C10)</f>
        <v>-0.345138888888889</v>
      </c>
      <c r="E10" s="2" t="n">
        <f aca="false">SUMPRODUCT(IF(_xlfn._xlws.FILTER(G10:R10,MOD(COLUMN(G10:R10)-COLUMN(G10),2)=1)="",init!$A$9,_xlfn._xlws.FILTER(G10:R10,MOD(COLUMN(G10:R10)-COLUMN(G10),2)=1))-IF(_xlfn._xlws.FILTER(G10:R10,MOD(COLUMN(G10:R10)-COLUMN(G10),2)=0)="",init!$A$9,_xlfn._xlws.FILTER(G10:R10,MOD(COLUMN(G10:R10)-COLUMN(G10),2)=0)))+F10*$A$1</f>
        <v>0</v>
      </c>
      <c r="F10" s="23" t="n">
        <v>0</v>
      </c>
      <c r="G10" s="2"/>
      <c r="H10" s="2"/>
      <c r="I10" s="2"/>
      <c r="J10" s="2"/>
      <c r="K10" s="2"/>
      <c r="L10" s="2"/>
      <c r="M10" s="2"/>
      <c r="N10" s="2"/>
      <c r="O10" s="23"/>
      <c r="P10" s="23"/>
      <c r="Q10" s="23"/>
      <c r="R10" s="23"/>
      <c r="S10" s="1"/>
    </row>
    <row r="11" customFormat="false" ht="12.75" hidden="false" customHeight="true" outlineLevel="0" collapsed="false">
      <c r="A11" s="21" t="str">
        <f aca="false">TEXT(B11,"jjjj")</f>
        <v>jeudi</v>
      </c>
      <c r="B11" s="22" t="n">
        <f aca="false">B10+1</f>
        <v>45750</v>
      </c>
      <c r="C11" s="2" t="n">
        <f aca="false">IF(OR(WEEKDAY(B11)=1,WEEKDAY(B11)=7),0,$A$1)</f>
        <v>0.345138888888889</v>
      </c>
      <c r="D11" s="10" t="n">
        <f aca="false">IF(init!$A$8&lt;B11,0,E11-C11)</f>
        <v>-0.345138888888889</v>
      </c>
      <c r="E11" s="2" t="n">
        <f aca="false">SUMPRODUCT(IF(_xlfn._xlws.FILTER(G11:R11,MOD(COLUMN(G11:R11)-COLUMN(G11),2)=1)="",init!$A$9,_xlfn._xlws.FILTER(G11:R11,MOD(COLUMN(G11:R11)-COLUMN(G11),2)=1))-IF(_xlfn._xlws.FILTER(G11:R11,MOD(COLUMN(G11:R11)-COLUMN(G11),2)=0)="",init!$A$9,_xlfn._xlws.FILTER(G11:R11,MOD(COLUMN(G11:R11)-COLUMN(G11),2)=0)))+F11*$A$1</f>
        <v>0</v>
      </c>
      <c r="F11" s="23" t="n">
        <v>0</v>
      </c>
      <c r="G11" s="2"/>
      <c r="H11" s="2"/>
      <c r="I11" s="2"/>
      <c r="J11" s="2"/>
      <c r="K11" s="2"/>
      <c r="L11" s="2"/>
      <c r="M11" s="2"/>
      <c r="N11" s="2"/>
      <c r="O11" s="23"/>
      <c r="P11" s="23"/>
      <c r="Q11" s="23"/>
      <c r="R11" s="23"/>
      <c r="S11" s="1"/>
    </row>
    <row r="12" customFormat="false" ht="12.75" hidden="false" customHeight="true" outlineLevel="0" collapsed="false">
      <c r="A12" s="21" t="str">
        <f aca="false">TEXT(B12,"jjjj")</f>
        <v>vendredi</v>
      </c>
      <c r="B12" s="22" t="n">
        <f aca="false">B11+1</f>
        <v>45751</v>
      </c>
      <c r="C12" s="2" t="n">
        <f aca="false">IF(OR(WEEKDAY(B12)=1,WEEKDAY(B12)=7),0,$A$1)</f>
        <v>0.345138888888889</v>
      </c>
      <c r="D12" s="10" t="n">
        <f aca="false">IF(init!$A$8&lt;B12,0,E12-C12)</f>
        <v>-0.345138888888889</v>
      </c>
      <c r="E12" s="2" t="n">
        <f aca="false">SUMPRODUCT(IF(_xlfn._xlws.FILTER(G12:R12,MOD(COLUMN(G12:R12)-COLUMN(G12),2)=1)="",init!$A$9,_xlfn._xlws.FILTER(G12:R12,MOD(COLUMN(G12:R12)-COLUMN(G12),2)=1))-IF(_xlfn._xlws.FILTER(G12:R12,MOD(COLUMN(G12:R12)-COLUMN(G12),2)=0)="",init!$A$9,_xlfn._xlws.FILTER(G12:R12,MOD(COLUMN(G12:R12)-COLUMN(G12),2)=0)))+F12*$A$1</f>
        <v>0</v>
      </c>
      <c r="F12" s="23" t="n">
        <v>0</v>
      </c>
      <c r="G12" s="2"/>
      <c r="H12" s="2"/>
      <c r="I12" s="2"/>
      <c r="J12" s="2"/>
      <c r="M12" s="2"/>
      <c r="N12" s="2"/>
      <c r="O12" s="23"/>
      <c r="P12" s="23"/>
      <c r="Q12" s="23"/>
      <c r="R12" s="23"/>
      <c r="S12" s="1"/>
    </row>
    <row r="13" customFormat="false" ht="12.75" hidden="false" customHeight="true" outlineLevel="0" collapsed="false">
      <c r="A13" s="21" t="str">
        <f aca="false">TEXT(B13,"jjjj")</f>
        <v>samedi</v>
      </c>
      <c r="B13" s="22" t="n">
        <f aca="false">B12+1</f>
        <v>45752</v>
      </c>
      <c r="C13" s="2" t="n">
        <f aca="false">IF(OR(WEEKDAY(B13)=1,WEEKDAY(B13)=7),0,$A$1)</f>
        <v>0</v>
      </c>
      <c r="D13" s="10" t="n">
        <f aca="false">IF(init!$A$8&lt;B13,0,E13-C13)</f>
        <v>0</v>
      </c>
      <c r="E13" s="2" t="n">
        <f aca="false">SUMPRODUCT(IF(_xlfn._xlws.FILTER(G13:R13,MOD(COLUMN(G13:R13)-COLUMN(G13),2)=1)="",init!$A$9,_xlfn._xlws.FILTER(G13:R13,MOD(COLUMN(G13:R13)-COLUMN(G13),2)=1))-IF(_xlfn._xlws.FILTER(G13:R13,MOD(COLUMN(G13:R13)-COLUMN(G13),2)=0)="",init!$A$9,_xlfn._xlws.FILTER(G13:R13,MOD(COLUMN(G13:R13)-COLUMN(G13),2)=0)))+F13*$A$1</f>
        <v>0</v>
      </c>
      <c r="F13" s="23" t="n">
        <v>0</v>
      </c>
      <c r="G13" s="2"/>
      <c r="H13" s="2"/>
      <c r="I13" s="2"/>
      <c r="J13" s="2"/>
      <c r="K13" s="2"/>
      <c r="L13" s="2"/>
      <c r="M13" s="2"/>
      <c r="N13" s="2"/>
      <c r="O13" s="23"/>
      <c r="P13" s="23"/>
      <c r="Q13" s="23"/>
      <c r="R13" s="23"/>
      <c r="S13" s="1"/>
    </row>
    <row r="14" customFormat="false" ht="12.75" hidden="false" customHeight="true" outlineLevel="0" collapsed="false">
      <c r="A14" s="21" t="str">
        <f aca="false">TEXT(B14,"jjjj")</f>
        <v>dimanche</v>
      </c>
      <c r="B14" s="22" t="n">
        <f aca="false">B13+1</f>
        <v>45753</v>
      </c>
      <c r="C14" s="2" t="n">
        <f aca="false">IF(OR(WEEKDAY(B14)=1,WEEKDAY(B14)=7),0,$A$1)</f>
        <v>0</v>
      </c>
      <c r="D14" s="10" t="n">
        <f aca="false">IF(init!$A$8&lt;B14,0,E14-C14)</f>
        <v>0</v>
      </c>
      <c r="E14" s="2" t="n">
        <f aca="false">SUMPRODUCT(IF(_xlfn._xlws.FILTER(G14:R14,MOD(COLUMN(G14:R14)-COLUMN(G14),2)=1)="",init!$A$9,_xlfn._xlws.FILTER(G14:R14,MOD(COLUMN(G14:R14)-COLUMN(G14),2)=1))-IF(_xlfn._xlws.FILTER(G14:R14,MOD(COLUMN(G14:R14)-COLUMN(G14),2)=0)="",init!$A$9,_xlfn._xlws.FILTER(G14:R14,MOD(COLUMN(G14:R14)-COLUMN(G14),2)=0)))+F14*$A$1</f>
        <v>0</v>
      </c>
      <c r="F14" s="23" t="n">
        <v>0</v>
      </c>
      <c r="G14" s="2"/>
      <c r="H14" s="2"/>
      <c r="I14" s="2"/>
      <c r="J14" s="2"/>
      <c r="K14" s="2"/>
      <c r="L14" s="2"/>
      <c r="M14" s="2"/>
      <c r="N14" s="2"/>
      <c r="O14" s="23"/>
      <c r="P14" s="23"/>
      <c r="Q14" s="23"/>
      <c r="R14" s="23"/>
      <c r="S14" s="1"/>
      <c r="AA14" s="24"/>
    </row>
    <row r="15" customFormat="false" ht="12.75" hidden="false" customHeight="true" outlineLevel="0" collapsed="false">
      <c r="A15" s="21" t="str">
        <f aca="false">TEXT(B15,"jjjj")</f>
        <v>lundi</v>
      </c>
      <c r="B15" s="22" t="n">
        <f aca="false">B14+1</f>
        <v>45754</v>
      </c>
      <c r="C15" s="2" t="n">
        <f aca="false">IF(OR(WEEKDAY(B15)=1,WEEKDAY(B15)=7),0,$A$1)</f>
        <v>0.345138888888889</v>
      </c>
      <c r="D15" s="10" t="n">
        <f aca="false">IF(init!$A$8&lt;B15,0,E15-C15)</f>
        <v>0</v>
      </c>
      <c r="E15" s="2" t="n">
        <f aca="false">SUMPRODUCT(IF(_xlfn._xlws.FILTER(G15:R15,MOD(COLUMN(G15:R15)-COLUMN(G15),2)=1)="",init!$A$9,_xlfn._xlws.FILTER(G15:R15,MOD(COLUMN(G15:R15)-COLUMN(G15),2)=1))-IF(_xlfn._xlws.FILTER(G15:R15,MOD(COLUMN(G15:R15)-COLUMN(G15),2)=0)="",init!$A$9,_xlfn._xlws.FILTER(G15:R15,MOD(COLUMN(G15:R15)-COLUMN(G15),2)=0)))+F15*$A$1</f>
        <v>0</v>
      </c>
      <c r="F15" s="23" t="n">
        <v>0</v>
      </c>
      <c r="G15" s="2"/>
      <c r="H15" s="2"/>
      <c r="I15" s="2"/>
      <c r="J15" s="2"/>
      <c r="K15" s="2"/>
      <c r="L15" s="2"/>
      <c r="M15" s="2"/>
      <c r="N15" s="2"/>
      <c r="O15" s="23"/>
      <c r="P15" s="23"/>
      <c r="Q15" s="23"/>
      <c r="R15" s="23"/>
      <c r="S15" s="1"/>
    </row>
    <row r="16" customFormat="false" ht="12.75" hidden="false" customHeight="true" outlineLevel="0" collapsed="false">
      <c r="A16" s="21" t="str">
        <f aca="false">TEXT(B16,"jjjj")</f>
        <v>mardi</v>
      </c>
      <c r="B16" s="22" t="n">
        <f aca="false">B15+1</f>
        <v>45755</v>
      </c>
      <c r="C16" s="2" t="n">
        <f aca="false">IF(OR(WEEKDAY(B16)=1,WEEKDAY(B16)=7),0,$A$1)</f>
        <v>0.345138888888889</v>
      </c>
      <c r="D16" s="10" t="n">
        <f aca="false">IF(init!$A$8&lt;B16,0,E16-C16)</f>
        <v>0</v>
      </c>
      <c r="E16" s="2" t="n">
        <f aca="false">SUMPRODUCT(IF(_xlfn._xlws.FILTER(G16:R16,MOD(COLUMN(G16:R16)-COLUMN(G16),2)=1)="",init!$A$9,_xlfn._xlws.FILTER(G16:R16,MOD(COLUMN(G16:R16)-COLUMN(G16),2)=1))-IF(_xlfn._xlws.FILTER(G16:R16,MOD(COLUMN(G16:R16)-COLUMN(G16),2)=0)="",init!$A$9,_xlfn._xlws.FILTER(G16:R16,MOD(COLUMN(G16:R16)-COLUMN(G16),2)=0)))+F16*$A$1</f>
        <v>0</v>
      </c>
      <c r="F16" s="23" t="n">
        <v>0</v>
      </c>
      <c r="G16" s="2"/>
      <c r="H16" s="2"/>
      <c r="I16" s="2"/>
      <c r="J16" s="2"/>
      <c r="K16" s="2"/>
      <c r="L16" s="2"/>
      <c r="M16" s="2"/>
      <c r="N16" s="2"/>
      <c r="O16" s="23"/>
      <c r="P16" s="23"/>
      <c r="Q16" s="23"/>
      <c r="R16" s="23"/>
      <c r="S16" s="1"/>
    </row>
    <row r="17" customFormat="false" ht="12.75" hidden="false" customHeight="true" outlineLevel="0" collapsed="false">
      <c r="A17" s="21" t="str">
        <f aca="false">TEXT(B17,"jjjj")</f>
        <v>mercredi</v>
      </c>
      <c r="B17" s="22" t="n">
        <f aca="false">B16+1</f>
        <v>45756</v>
      </c>
      <c r="C17" s="2" t="n">
        <f aca="false">IF(OR(WEEKDAY(B17)=1,WEEKDAY(B17)=7),0,$A$1)</f>
        <v>0.345138888888889</v>
      </c>
      <c r="D17" s="10" t="n">
        <f aca="false">IF(init!$A$8&lt;B17,0,E17-C17)</f>
        <v>0</v>
      </c>
      <c r="E17" s="2" t="n">
        <f aca="false">SUMPRODUCT(IF(_xlfn._xlws.FILTER(G17:R17,MOD(COLUMN(G17:R17)-COLUMN(G17),2)=1)="",init!$A$9,_xlfn._xlws.FILTER(G17:R17,MOD(COLUMN(G17:R17)-COLUMN(G17),2)=1))-IF(_xlfn._xlws.FILTER(G17:R17,MOD(COLUMN(G17:R17)-COLUMN(G17),2)=0)="",init!$A$9,_xlfn._xlws.FILTER(G17:R17,MOD(COLUMN(G17:R17)-COLUMN(G17),2)=0)))+F17*$A$1</f>
        <v>0</v>
      </c>
      <c r="F17" s="23" t="n">
        <v>0</v>
      </c>
      <c r="G17" s="2"/>
      <c r="H17" s="2"/>
      <c r="I17" s="2"/>
      <c r="J17" s="2"/>
      <c r="K17" s="2"/>
      <c r="L17" s="2"/>
      <c r="M17" s="2"/>
      <c r="N17" s="2"/>
      <c r="O17" s="23"/>
      <c r="P17" s="23"/>
      <c r="Q17" s="23"/>
      <c r="R17" s="23"/>
      <c r="S17" s="1"/>
    </row>
    <row r="18" customFormat="false" ht="12.75" hidden="false" customHeight="true" outlineLevel="0" collapsed="false">
      <c r="A18" s="21" t="str">
        <f aca="false">TEXT(B18,"jjjj")</f>
        <v>jeudi</v>
      </c>
      <c r="B18" s="22" t="n">
        <f aca="false">B17+1</f>
        <v>45757</v>
      </c>
      <c r="C18" s="2" t="n">
        <f aca="false">IF(OR(WEEKDAY(B18)=1,WEEKDAY(B18)=7),0,$A$1)</f>
        <v>0.345138888888889</v>
      </c>
      <c r="D18" s="10" t="n">
        <f aca="false">IF(init!$A$8&lt;B18,0,E18-C18)</f>
        <v>0</v>
      </c>
      <c r="E18" s="2" t="n">
        <f aca="false">SUMPRODUCT(IF(_xlfn._xlws.FILTER(G18:R18,MOD(COLUMN(G18:R18)-COLUMN(G18),2)=1)="",init!$A$9,_xlfn._xlws.FILTER(G18:R18,MOD(COLUMN(G18:R18)-COLUMN(G18),2)=1))-IF(_xlfn._xlws.FILTER(G18:R18,MOD(COLUMN(G18:R18)-COLUMN(G18),2)=0)="",init!$A$9,_xlfn._xlws.FILTER(G18:R18,MOD(COLUMN(G18:R18)-COLUMN(G18),2)=0)))+F18*$A$1</f>
        <v>0</v>
      </c>
      <c r="F18" s="23" t="n">
        <v>0</v>
      </c>
      <c r="G18" s="2"/>
      <c r="H18" s="2"/>
      <c r="I18" s="2"/>
      <c r="J18" s="2"/>
      <c r="K18" s="2"/>
      <c r="L18" s="2"/>
      <c r="M18" s="2"/>
      <c r="N18" s="2"/>
      <c r="O18" s="23"/>
      <c r="P18" s="23"/>
      <c r="Q18" s="23"/>
      <c r="R18" s="23"/>
      <c r="S18" s="1"/>
    </row>
    <row r="19" customFormat="false" ht="12.75" hidden="false" customHeight="true" outlineLevel="0" collapsed="false">
      <c r="A19" s="21" t="str">
        <f aca="false">TEXT(B19,"jjjj")</f>
        <v>vendredi</v>
      </c>
      <c r="B19" s="22" t="n">
        <f aca="false">B18+1</f>
        <v>45758</v>
      </c>
      <c r="C19" s="2" t="n">
        <f aca="false">IF(OR(WEEKDAY(B19)=1,WEEKDAY(B19)=7),0,$A$1)</f>
        <v>0.345138888888889</v>
      </c>
      <c r="D19" s="10" t="n">
        <f aca="false">IF(init!$A$8&lt;B19,0,E19-C19)</f>
        <v>0</v>
      </c>
      <c r="E19" s="2" t="n">
        <f aca="false">SUMPRODUCT(IF(_xlfn._xlws.FILTER(G19:R19,MOD(COLUMN(G19:R19)-COLUMN(G19),2)=1)="",init!$A$9,_xlfn._xlws.FILTER(G19:R19,MOD(COLUMN(G19:R19)-COLUMN(G19),2)=1))-IF(_xlfn._xlws.FILTER(G19:R19,MOD(COLUMN(G19:R19)-COLUMN(G19),2)=0)="",init!$A$9,_xlfn._xlws.FILTER(G19:R19,MOD(COLUMN(G19:R19)-COLUMN(G19),2)=0)))+F19*$A$1</f>
        <v>0</v>
      </c>
      <c r="F19" s="23" t="n">
        <v>0</v>
      </c>
      <c r="G19" s="2"/>
      <c r="H19" s="2"/>
      <c r="I19" s="2"/>
      <c r="J19" s="2"/>
      <c r="K19" s="2"/>
      <c r="L19" s="2"/>
      <c r="M19" s="2"/>
      <c r="N19" s="2"/>
      <c r="O19" s="23"/>
      <c r="P19" s="23"/>
      <c r="Q19" s="23"/>
      <c r="R19" s="23"/>
      <c r="S19" s="1"/>
    </row>
    <row r="20" customFormat="false" ht="12.75" hidden="false" customHeight="true" outlineLevel="0" collapsed="false">
      <c r="A20" s="21" t="str">
        <f aca="false">TEXT(B20,"jjjj")</f>
        <v>samedi</v>
      </c>
      <c r="B20" s="22" t="n">
        <f aca="false">B19+1</f>
        <v>45759</v>
      </c>
      <c r="C20" s="2" t="n">
        <f aca="false">IF(OR(WEEKDAY(B20)=1,WEEKDAY(B20)=7),0,$A$1)</f>
        <v>0</v>
      </c>
      <c r="D20" s="10" t="n">
        <f aca="false">IF(init!$A$8&lt;B20,0,E20-C20)</f>
        <v>0</v>
      </c>
      <c r="E20" s="2" t="n">
        <f aca="false">SUMPRODUCT(IF(_xlfn._xlws.FILTER(G20:R20,MOD(COLUMN(G20:R20)-COLUMN(G20),2)=1)="",init!$A$9,_xlfn._xlws.FILTER(G20:R20,MOD(COLUMN(G20:R20)-COLUMN(G20),2)=1))-IF(_xlfn._xlws.FILTER(G20:R20,MOD(COLUMN(G20:R20)-COLUMN(G20),2)=0)="",init!$A$9,_xlfn._xlws.FILTER(G20:R20,MOD(COLUMN(G20:R20)-COLUMN(G20),2)=0)))+F20*$A$1</f>
        <v>0</v>
      </c>
      <c r="F20" s="23" t="n">
        <v>0</v>
      </c>
      <c r="G20" s="2"/>
      <c r="H20" s="2"/>
      <c r="I20" s="2"/>
      <c r="J20" s="2"/>
      <c r="K20" s="2"/>
      <c r="L20" s="2"/>
      <c r="M20" s="2"/>
      <c r="N20" s="2"/>
      <c r="O20" s="23"/>
      <c r="P20" s="23"/>
      <c r="Q20" s="23"/>
      <c r="R20" s="23"/>
      <c r="S20" s="1"/>
    </row>
    <row r="21" customFormat="false" ht="12.75" hidden="false" customHeight="true" outlineLevel="0" collapsed="false">
      <c r="A21" s="21" t="str">
        <f aca="false">TEXT(B21,"jjjj")</f>
        <v>dimanche</v>
      </c>
      <c r="B21" s="22" t="n">
        <f aca="false">B20+1</f>
        <v>45760</v>
      </c>
      <c r="C21" s="2" t="n">
        <f aca="false">IF(OR(WEEKDAY(B21)=1,WEEKDAY(B21)=7),0,$A$1)</f>
        <v>0</v>
      </c>
      <c r="D21" s="10" t="n">
        <f aca="false">IF(init!$A$8&lt;B21,0,E21-C21)</f>
        <v>0</v>
      </c>
      <c r="E21" s="2" t="n">
        <f aca="false">SUMPRODUCT(IF(_xlfn._xlws.FILTER(G21:R21,MOD(COLUMN(G21:R21)-COLUMN(G21),2)=1)="",init!$A$9,_xlfn._xlws.FILTER(G21:R21,MOD(COLUMN(G21:R21)-COLUMN(G21),2)=1))-IF(_xlfn._xlws.FILTER(G21:R21,MOD(COLUMN(G21:R21)-COLUMN(G21),2)=0)="",init!$A$9,_xlfn._xlws.FILTER(G21:R21,MOD(COLUMN(G21:R21)-COLUMN(G21),2)=0)))+F21*$A$1</f>
        <v>0</v>
      </c>
      <c r="F21" s="23" t="n">
        <v>0</v>
      </c>
      <c r="G21" s="2"/>
      <c r="H21" s="2"/>
      <c r="I21" s="2"/>
      <c r="J21" s="2"/>
      <c r="K21" s="2"/>
      <c r="L21" s="2"/>
      <c r="M21" s="2"/>
      <c r="N21" s="2"/>
      <c r="O21" s="23"/>
      <c r="P21" s="23"/>
      <c r="Q21" s="23"/>
      <c r="R21" s="23"/>
      <c r="S21" s="1"/>
    </row>
    <row r="22" customFormat="false" ht="12.75" hidden="false" customHeight="true" outlineLevel="0" collapsed="false">
      <c r="A22" s="21" t="str">
        <f aca="false">TEXT(B22,"jjjj")</f>
        <v>lundi</v>
      </c>
      <c r="B22" s="22" t="n">
        <f aca="false">B21+1</f>
        <v>45761</v>
      </c>
      <c r="C22" s="2" t="n">
        <f aca="false">IF(OR(WEEKDAY(B22)=1,WEEKDAY(B22)=7),0,$A$1)</f>
        <v>0.345138888888889</v>
      </c>
      <c r="D22" s="10" t="n">
        <f aca="false">IF(init!$A$8&lt;B22,0,E22-C22)</f>
        <v>0</v>
      </c>
      <c r="E22" s="2" t="n">
        <f aca="false">SUMPRODUCT(IF(_xlfn._xlws.FILTER(G22:R22,MOD(COLUMN(G22:R22)-COLUMN(G22),2)=1)="",init!$A$9,_xlfn._xlws.FILTER(G22:R22,MOD(COLUMN(G22:R22)-COLUMN(G22),2)=1))-IF(_xlfn._xlws.FILTER(G22:R22,MOD(COLUMN(G22:R22)-COLUMN(G22),2)=0)="",init!$A$9,_xlfn._xlws.FILTER(G22:R22,MOD(COLUMN(G22:R22)-COLUMN(G22),2)=0)))+F22*$A$1</f>
        <v>0</v>
      </c>
      <c r="F22" s="23" t="n">
        <v>0</v>
      </c>
      <c r="G22" s="2"/>
      <c r="H22" s="2"/>
      <c r="I22" s="2"/>
      <c r="J22" s="2"/>
      <c r="K22" s="2"/>
      <c r="L22" s="2"/>
      <c r="M22" s="2"/>
      <c r="N22" s="2"/>
      <c r="O22" s="23"/>
      <c r="P22" s="23"/>
      <c r="Q22" s="23"/>
      <c r="R22" s="23"/>
      <c r="S22" s="1"/>
    </row>
    <row r="23" customFormat="false" ht="12.75" hidden="false" customHeight="true" outlineLevel="0" collapsed="false">
      <c r="A23" s="21" t="str">
        <f aca="false">TEXT(B23,"jjjj")</f>
        <v>mardi</v>
      </c>
      <c r="B23" s="22" t="n">
        <f aca="false">B22+1</f>
        <v>45762</v>
      </c>
      <c r="C23" s="2" t="n">
        <f aca="false">IF(OR(WEEKDAY(B23)=1,WEEKDAY(B23)=7),0,$A$1)</f>
        <v>0.345138888888889</v>
      </c>
      <c r="D23" s="10" t="n">
        <f aca="false">IF(init!$A$8&lt;B23,0,E23-C23)</f>
        <v>0</v>
      </c>
      <c r="E23" s="2" t="n">
        <f aca="false">SUMPRODUCT(IF(_xlfn._xlws.FILTER(G23:R23,MOD(COLUMN(G23:R23)-COLUMN(G23),2)=1)="",init!$A$9,_xlfn._xlws.FILTER(G23:R23,MOD(COLUMN(G23:R23)-COLUMN(G23),2)=1))-IF(_xlfn._xlws.FILTER(G23:R23,MOD(COLUMN(G23:R23)-COLUMN(G23),2)=0)="",init!$A$9,_xlfn._xlws.FILTER(G23:R23,MOD(COLUMN(G23:R23)-COLUMN(G23),2)=0)))+F23*$A$1</f>
        <v>0</v>
      </c>
      <c r="F23" s="23" t="n">
        <v>0</v>
      </c>
      <c r="G23" s="2"/>
      <c r="H23" s="2"/>
      <c r="I23" s="2"/>
      <c r="J23" s="2"/>
      <c r="K23" s="2"/>
      <c r="L23" s="2"/>
      <c r="M23" s="2"/>
      <c r="N23" s="2"/>
      <c r="O23" s="23"/>
      <c r="P23" s="23"/>
      <c r="Q23" s="23"/>
      <c r="R23" s="23"/>
      <c r="S23" s="1"/>
    </row>
    <row r="24" customFormat="false" ht="12.75" hidden="false" customHeight="true" outlineLevel="0" collapsed="false">
      <c r="A24" s="21" t="str">
        <f aca="false">TEXT(B24,"jjjj")</f>
        <v>mercredi</v>
      </c>
      <c r="B24" s="22" t="n">
        <f aca="false">B23+1</f>
        <v>45763</v>
      </c>
      <c r="C24" s="2" t="n">
        <f aca="false">IF(OR(WEEKDAY(B24)=1,WEEKDAY(B24)=7),0,$A$1)</f>
        <v>0.345138888888889</v>
      </c>
      <c r="D24" s="10" t="n">
        <f aca="false">IF(init!$A$8&lt;B24,0,E24-C24)</f>
        <v>0</v>
      </c>
      <c r="E24" s="2" t="n">
        <f aca="false">SUMPRODUCT(IF(_xlfn._xlws.FILTER(G24:R24,MOD(COLUMN(G24:R24)-COLUMN(G24),2)=1)="",init!$A$9,_xlfn._xlws.FILTER(G24:R24,MOD(COLUMN(G24:R24)-COLUMN(G24),2)=1))-IF(_xlfn._xlws.FILTER(G24:R24,MOD(COLUMN(G24:R24)-COLUMN(G24),2)=0)="",init!$A$9,_xlfn._xlws.FILTER(G24:R24,MOD(COLUMN(G24:R24)-COLUMN(G24),2)=0)))+F24*$A$1</f>
        <v>0</v>
      </c>
      <c r="F24" s="23" t="n">
        <v>0</v>
      </c>
      <c r="G24" s="2"/>
      <c r="H24" s="2"/>
      <c r="I24" s="2"/>
      <c r="J24" s="2"/>
      <c r="K24" s="2"/>
      <c r="L24" s="2"/>
      <c r="M24" s="2"/>
      <c r="N24" s="2"/>
      <c r="O24" s="23"/>
      <c r="P24" s="23"/>
      <c r="Q24" s="23"/>
      <c r="R24" s="23"/>
      <c r="S24" s="1"/>
    </row>
    <row r="25" customFormat="false" ht="12.75" hidden="false" customHeight="true" outlineLevel="0" collapsed="false">
      <c r="A25" s="21" t="str">
        <f aca="false">TEXT(B25,"jjjj")</f>
        <v>jeudi</v>
      </c>
      <c r="B25" s="22" t="n">
        <f aca="false">B24+1</f>
        <v>45764</v>
      </c>
      <c r="C25" s="2" t="n">
        <f aca="false">IF(OR(WEEKDAY(B25)=1,WEEKDAY(B25)=7),0,$A$1)</f>
        <v>0.345138888888889</v>
      </c>
      <c r="D25" s="10" t="n">
        <f aca="false">IF(init!$A$8&lt;B25,0,E25-C25)</f>
        <v>0</v>
      </c>
      <c r="E25" s="2" t="n">
        <f aca="false">SUMPRODUCT(IF(_xlfn._xlws.FILTER(G25:R25,MOD(COLUMN(G25:R25)-COLUMN(G25),2)=1)="",init!$A$9,_xlfn._xlws.FILTER(G25:R25,MOD(COLUMN(G25:R25)-COLUMN(G25),2)=1))-IF(_xlfn._xlws.FILTER(G25:R25,MOD(COLUMN(G25:R25)-COLUMN(G25),2)=0)="",init!$A$9,_xlfn._xlws.FILTER(G25:R25,MOD(COLUMN(G25:R25)-COLUMN(G25),2)=0)))+F25*$A$1</f>
        <v>0</v>
      </c>
      <c r="F25" s="23" t="n">
        <v>0</v>
      </c>
      <c r="G25" s="2"/>
      <c r="H25" s="2"/>
      <c r="I25" s="2"/>
      <c r="J25" s="2"/>
      <c r="K25" s="2"/>
      <c r="L25" s="2"/>
      <c r="M25" s="2"/>
      <c r="N25" s="2"/>
      <c r="O25" s="23"/>
      <c r="P25" s="23"/>
      <c r="Q25" s="23"/>
      <c r="R25" s="23"/>
      <c r="S25" s="1"/>
    </row>
    <row r="26" customFormat="false" ht="12.75" hidden="false" customHeight="true" outlineLevel="0" collapsed="false">
      <c r="A26" s="21" t="str">
        <f aca="false">TEXT(B26,"jjjj")</f>
        <v>vendredi</v>
      </c>
      <c r="B26" s="22" t="n">
        <f aca="false">B25+1</f>
        <v>45765</v>
      </c>
      <c r="C26" s="2" t="n">
        <f aca="false">IF(OR(WEEKDAY(B26)=1,WEEKDAY(B26)=7),0,$A$1)</f>
        <v>0.345138888888889</v>
      </c>
      <c r="D26" s="10" t="n">
        <f aca="false">IF(init!$A$8&lt;B26,0,E26-C26)</f>
        <v>0</v>
      </c>
      <c r="E26" s="2" t="n">
        <f aca="false">SUMPRODUCT(IF(_xlfn._xlws.FILTER(G26:R26,MOD(COLUMN(G26:R26)-COLUMN(G26),2)=1)="",init!$A$9,_xlfn._xlws.FILTER(G26:R26,MOD(COLUMN(G26:R26)-COLUMN(G26),2)=1))-IF(_xlfn._xlws.FILTER(G26:R26,MOD(COLUMN(G26:R26)-COLUMN(G26),2)=0)="",init!$A$9,_xlfn._xlws.FILTER(G26:R26,MOD(COLUMN(G26:R26)-COLUMN(G26),2)=0)))+F26*$A$1</f>
        <v>0</v>
      </c>
      <c r="F26" s="23" t="n">
        <v>0</v>
      </c>
      <c r="G26" s="2"/>
      <c r="H26" s="2"/>
      <c r="I26" s="2"/>
      <c r="J26" s="2"/>
      <c r="K26" s="2"/>
      <c r="L26" s="2"/>
      <c r="M26" s="2"/>
      <c r="N26" s="2"/>
      <c r="O26" s="23"/>
      <c r="P26" s="23"/>
      <c r="Q26" s="23"/>
      <c r="R26" s="23"/>
      <c r="S26" s="1"/>
    </row>
    <row r="27" customFormat="false" ht="12.75" hidden="false" customHeight="true" outlineLevel="0" collapsed="false">
      <c r="A27" s="21" t="str">
        <f aca="false">TEXT(B27,"jjjj")</f>
        <v>samedi</v>
      </c>
      <c r="B27" s="22" t="n">
        <f aca="false">B26+1</f>
        <v>45766</v>
      </c>
      <c r="C27" s="2" t="n">
        <f aca="false">IF(OR(WEEKDAY(B27)=1,WEEKDAY(B27)=7),0,$A$1)</f>
        <v>0</v>
      </c>
      <c r="D27" s="10" t="n">
        <f aca="false">IF(init!$A$8&lt;B27,0,E27-C27)</f>
        <v>0</v>
      </c>
      <c r="E27" s="2" t="n">
        <f aca="false">SUMPRODUCT(IF(_xlfn._xlws.FILTER(G27:R27,MOD(COLUMN(G27:R27)-COLUMN(G27),2)=1)="",init!$A$9,_xlfn._xlws.FILTER(G27:R27,MOD(COLUMN(G27:R27)-COLUMN(G27),2)=1))-IF(_xlfn._xlws.FILTER(G27:R27,MOD(COLUMN(G27:R27)-COLUMN(G27),2)=0)="",init!$A$9,_xlfn._xlws.FILTER(G27:R27,MOD(COLUMN(G27:R27)-COLUMN(G27),2)=0)))+F27*$A$1</f>
        <v>0</v>
      </c>
      <c r="F27" s="23" t="n">
        <v>0</v>
      </c>
      <c r="G27" s="2"/>
      <c r="H27" s="2"/>
      <c r="I27" s="2"/>
      <c r="J27" s="2"/>
      <c r="K27" s="2"/>
      <c r="L27" s="2"/>
      <c r="M27" s="2"/>
      <c r="N27" s="2"/>
      <c r="O27" s="23"/>
      <c r="P27" s="23"/>
      <c r="Q27" s="23"/>
      <c r="R27" s="23"/>
      <c r="S27" s="1"/>
    </row>
    <row r="28" customFormat="false" ht="12.75" hidden="false" customHeight="true" outlineLevel="0" collapsed="false">
      <c r="A28" s="21" t="str">
        <f aca="false">TEXT(B28,"jjjj")</f>
        <v>dimanche</v>
      </c>
      <c r="B28" s="22" t="n">
        <f aca="false">B27+1</f>
        <v>45767</v>
      </c>
      <c r="C28" s="2" t="n">
        <f aca="false">IF(OR(WEEKDAY(B28)=1,WEEKDAY(B28)=7),0,$A$1)</f>
        <v>0</v>
      </c>
      <c r="D28" s="10" t="n">
        <f aca="false">IF(init!$A$8&lt;B28,0,E28-C28)</f>
        <v>0</v>
      </c>
      <c r="E28" s="2" t="n">
        <f aca="false">SUMPRODUCT(IF(_xlfn._xlws.FILTER(G28:R28,MOD(COLUMN(G28:R28)-COLUMN(G28),2)=1)="",init!$A$9,_xlfn._xlws.FILTER(G28:R28,MOD(COLUMN(G28:R28)-COLUMN(G28),2)=1))-IF(_xlfn._xlws.FILTER(G28:R28,MOD(COLUMN(G28:R28)-COLUMN(G28),2)=0)="",init!$A$9,_xlfn._xlws.FILTER(G28:R28,MOD(COLUMN(G28:R28)-COLUMN(G28),2)=0)))+F28*$A$1</f>
        <v>0</v>
      </c>
      <c r="F28" s="23" t="n">
        <v>0</v>
      </c>
      <c r="G28" s="2"/>
      <c r="H28" s="2"/>
      <c r="I28" s="2"/>
      <c r="J28" s="2"/>
      <c r="K28" s="2"/>
      <c r="L28" s="2"/>
      <c r="M28" s="2"/>
      <c r="N28" s="2"/>
      <c r="O28" s="23"/>
      <c r="P28" s="23"/>
      <c r="Q28" s="23"/>
      <c r="R28" s="23"/>
      <c r="S28" s="1"/>
    </row>
    <row r="29" customFormat="false" ht="12.75" hidden="false" customHeight="true" outlineLevel="0" collapsed="false">
      <c r="A29" s="21" t="str">
        <f aca="false">TEXT(B29,"jjjj")</f>
        <v>lundi</v>
      </c>
      <c r="B29" s="22" t="n">
        <f aca="false">B28+1</f>
        <v>45768</v>
      </c>
      <c r="C29" s="2" t="n">
        <f aca="false">IF(OR(WEEKDAY(B29)=1,WEEKDAY(B29)=7),0,$A$1)</f>
        <v>0.345138888888889</v>
      </c>
      <c r="D29" s="10" t="n">
        <f aca="false">IF(init!$A$8&lt;B29,0,E29-C29)</f>
        <v>0</v>
      </c>
      <c r="E29" s="2" t="n">
        <f aca="false">SUMPRODUCT(IF(_xlfn._xlws.FILTER(G29:R29,MOD(COLUMN(G29:R29)-COLUMN(G29),2)=1)="",init!$A$9,_xlfn._xlws.FILTER(G29:R29,MOD(COLUMN(G29:R29)-COLUMN(G29),2)=1))-IF(_xlfn._xlws.FILTER(G29:R29,MOD(COLUMN(G29:R29)-COLUMN(G29),2)=0)="",init!$A$9,_xlfn._xlws.FILTER(G29:R29,MOD(COLUMN(G29:R29)-COLUMN(G29),2)=0)))+F29*$A$1</f>
        <v>0</v>
      </c>
      <c r="F29" s="23" t="n">
        <v>0</v>
      </c>
      <c r="G29" s="2"/>
      <c r="H29" s="2"/>
      <c r="I29" s="2"/>
      <c r="J29" s="2"/>
      <c r="K29" s="2"/>
      <c r="L29" s="2"/>
      <c r="M29" s="2"/>
      <c r="N29" s="2"/>
      <c r="O29" s="2"/>
      <c r="P29" s="23"/>
      <c r="Q29" s="23"/>
      <c r="R29" s="23"/>
      <c r="S29" s="1"/>
    </row>
    <row r="30" customFormat="false" ht="12.75" hidden="false" customHeight="true" outlineLevel="0" collapsed="false">
      <c r="A30" s="21" t="str">
        <f aca="false">TEXT(B30,"jjjj")</f>
        <v>mardi</v>
      </c>
      <c r="B30" s="22" t="n">
        <f aca="false">B29+1</f>
        <v>45769</v>
      </c>
      <c r="C30" s="2" t="n">
        <f aca="false">IF(OR(WEEKDAY(B30)=1,WEEKDAY(B30)=7),0,$A$1)</f>
        <v>0.345138888888889</v>
      </c>
      <c r="D30" s="10" t="n">
        <f aca="false">IF(init!$A$8&lt;B30,0,E30-C30)</f>
        <v>0</v>
      </c>
      <c r="E30" s="2" t="n">
        <f aca="false">SUMPRODUCT(IF(_xlfn._xlws.FILTER(G30:R30,MOD(COLUMN(G30:R30)-COLUMN(G30),2)=1)="",init!$A$9,_xlfn._xlws.FILTER(G30:R30,MOD(COLUMN(G30:R30)-COLUMN(G30),2)=1))-IF(_xlfn._xlws.FILTER(G30:R30,MOD(COLUMN(G30:R30)-COLUMN(G30),2)=0)="",init!$A$9,_xlfn._xlws.FILTER(G30:R30,MOD(COLUMN(G30:R30)-COLUMN(G30),2)=0)))+F30*$A$1</f>
        <v>0</v>
      </c>
      <c r="F30" s="23" t="n">
        <v>0</v>
      </c>
      <c r="G30" s="2"/>
      <c r="H30" s="2"/>
      <c r="I30" s="2"/>
      <c r="J30" s="2"/>
      <c r="K30" s="2"/>
      <c r="L30" s="2"/>
      <c r="M30" s="2"/>
      <c r="N30" s="2"/>
      <c r="O30" s="23"/>
      <c r="P30" s="23"/>
      <c r="Q30" s="23"/>
      <c r="R30" s="23"/>
      <c r="S30" s="1"/>
    </row>
    <row r="31" customFormat="false" ht="12.75" hidden="false" customHeight="true" outlineLevel="0" collapsed="false">
      <c r="A31" s="21" t="str">
        <f aca="false">TEXT(B31,"jjjj")</f>
        <v>mercredi</v>
      </c>
      <c r="B31" s="22" t="n">
        <f aca="false">B30+1</f>
        <v>45770</v>
      </c>
      <c r="C31" s="2" t="n">
        <f aca="false">IF(OR(WEEKDAY(B31)=1,WEEKDAY(B31)=7),0,$A$1)</f>
        <v>0.345138888888889</v>
      </c>
      <c r="D31" s="10" t="n">
        <f aca="false">IF(init!$A$8&lt;B31,0,E31-C31)</f>
        <v>0</v>
      </c>
      <c r="E31" s="2" t="n">
        <f aca="false">SUMPRODUCT(IF(_xlfn._xlws.FILTER(G31:R31,MOD(COLUMN(G31:R31)-COLUMN(G31),2)=1)="",init!$A$9,_xlfn._xlws.FILTER(G31:R31,MOD(COLUMN(G31:R31)-COLUMN(G31),2)=1))-IF(_xlfn._xlws.FILTER(G31:R31,MOD(COLUMN(G31:R31)-COLUMN(G31),2)=0)="",init!$A$9,_xlfn._xlws.FILTER(G31:R31,MOD(COLUMN(G31:R31)-COLUMN(G31),2)=0)))+F31*$A$1</f>
        <v>0</v>
      </c>
      <c r="F31" s="23" t="n">
        <v>0</v>
      </c>
      <c r="G31" s="2"/>
      <c r="H31" s="2"/>
      <c r="I31" s="2"/>
      <c r="J31" s="2"/>
      <c r="K31" s="2"/>
      <c r="L31" s="2"/>
      <c r="M31" s="2"/>
      <c r="N31" s="2"/>
      <c r="O31" s="23"/>
      <c r="P31" s="23"/>
      <c r="Q31" s="23"/>
      <c r="R31" s="23"/>
      <c r="S31" s="1"/>
    </row>
    <row r="32" customFormat="false" ht="12.75" hidden="false" customHeight="true" outlineLevel="0" collapsed="false">
      <c r="A32" s="21" t="str">
        <f aca="false">TEXT(B32,"jjjj")</f>
        <v>jeudi</v>
      </c>
      <c r="B32" s="22" t="n">
        <f aca="false">B31+1</f>
        <v>45771</v>
      </c>
      <c r="C32" s="2" t="n">
        <f aca="false">IF(OR(WEEKDAY(B32)=1,WEEKDAY(B32)=7),0,$A$1)</f>
        <v>0.345138888888889</v>
      </c>
      <c r="D32" s="10" t="n">
        <f aca="false">IF(init!$A$8&lt;B32,0,E32-C32)</f>
        <v>0</v>
      </c>
      <c r="E32" s="2" t="n">
        <f aca="false">SUMPRODUCT(IF(_xlfn._xlws.FILTER(G32:R32,MOD(COLUMN(G32:R32)-COLUMN(G32),2)=1)="",init!$A$9,_xlfn._xlws.FILTER(G32:R32,MOD(COLUMN(G32:R32)-COLUMN(G32),2)=1))-IF(_xlfn._xlws.FILTER(G32:R32,MOD(COLUMN(G32:R32)-COLUMN(G32),2)=0)="",init!$A$9,_xlfn._xlws.FILTER(G32:R32,MOD(COLUMN(G32:R32)-COLUMN(G32),2)=0)))+F32*$A$1</f>
        <v>0</v>
      </c>
      <c r="F32" s="23" t="n">
        <v>0</v>
      </c>
      <c r="G32" s="2"/>
      <c r="H32" s="2"/>
      <c r="I32" s="2"/>
      <c r="J32" s="2"/>
      <c r="K32" s="2"/>
      <c r="L32" s="2"/>
      <c r="M32" s="2"/>
      <c r="N32" s="2"/>
      <c r="O32" s="2"/>
      <c r="P32" s="23"/>
      <c r="Q32" s="23"/>
      <c r="R32" s="23"/>
      <c r="S32" s="1"/>
    </row>
    <row r="33" customFormat="false" ht="12.75" hidden="false" customHeight="true" outlineLevel="0" collapsed="false">
      <c r="A33" s="21" t="str">
        <f aca="false">TEXT(B33,"jjjj")</f>
        <v>vendredi</v>
      </c>
      <c r="B33" s="22" t="n">
        <f aca="false">B32+1</f>
        <v>45772</v>
      </c>
      <c r="C33" s="2" t="n">
        <f aca="false">IF(OR(WEEKDAY(B33)=1,WEEKDAY(B33)=7),0,$A$1)</f>
        <v>0.345138888888889</v>
      </c>
      <c r="D33" s="10" t="n">
        <f aca="false">IF(init!$A$8&lt;B33,0,E33-C33)</f>
        <v>0</v>
      </c>
      <c r="E33" s="2" t="n">
        <f aca="false">SUMPRODUCT(IF(_xlfn._xlws.FILTER(G33:R33,MOD(COLUMN(G33:R33)-COLUMN(G33),2)=1)="",init!$A$9,_xlfn._xlws.FILTER(G33:R33,MOD(COLUMN(G33:R33)-COLUMN(G33),2)=1))-IF(_xlfn._xlws.FILTER(G33:R33,MOD(COLUMN(G33:R33)-COLUMN(G33),2)=0)="",init!$A$9,_xlfn._xlws.FILTER(G33:R33,MOD(COLUMN(G33:R33)-COLUMN(G33),2)=0)))+F33*$A$1</f>
        <v>0</v>
      </c>
      <c r="F33" s="23" t="n">
        <v>0</v>
      </c>
      <c r="G33" s="2"/>
      <c r="H33" s="2"/>
      <c r="I33" s="2"/>
      <c r="J33" s="2"/>
      <c r="K33" s="2"/>
      <c r="L33" s="2"/>
      <c r="M33" s="2"/>
      <c r="N33" s="2"/>
      <c r="O33" s="23"/>
      <c r="P33" s="23"/>
      <c r="Q33" s="23"/>
      <c r="R33" s="23"/>
      <c r="S33" s="1"/>
    </row>
    <row r="34" customFormat="false" ht="12.75" hidden="false" customHeight="true" outlineLevel="0" collapsed="false">
      <c r="A34" s="21" t="str">
        <f aca="false">TEXT(B34,"jjjj")</f>
        <v>samedi</v>
      </c>
      <c r="B34" s="22" t="n">
        <f aca="false">B33+1</f>
        <v>45773</v>
      </c>
      <c r="C34" s="2" t="n">
        <f aca="false">IF(OR(WEEKDAY(B34)=1,WEEKDAY(B34)=7),0,$A$1)</f>
        <v>0</v>
      </c>
      <c r="D34" s="10" t="n">
        <f aca="false">IF(init!$A$8&lt;B34,0,E34-C34)</f>
        <v>0</v>
      </c>
      <c r="E34" s="2" t="n">
        <f aca="false">SUMPRODUCT(IF(_xlfn._xlws.FILTER(G34:R34,MOD(COLUMN(G34:R34)-COLUMN(G34),2)=1)="",init!$A$9,_xlfn._xlws.FILTER(G34:R34,MOD(COLUMN(G34:R34)-COLUMN(G34),2)=1))-IF(_xlfn._xlws.FILTER(G34:R34,MOD(COLUMN(G34:R34)-COLUMN(G34),2)=0)="",init!$A$9,_xlfn._xlws.FILTER(G34:R34,MOD(COLUMN(G34:R34)-COLUMN(G34),2)=0)))+F34*$A$1</f>
        <v>0</v>
      </c>
      <c r="F34" s="23" t="n">
        <v>0</v>
      </c>
      <c r="G34" s="2"/>
      <c r="H34" s="2"/>
      <c r="I34" s="2"/>
      <c r="J34" s="2"/>
      <c r="K34" s="2"/>
      <c r="L34" s="2"/>
      <c r="M34" s="2"/>
      <c r="N34" s="2"/>
      <c r="O34" s="23"/>
      <c r="P34" s="23"/>
      <c r="Q34" s="23"/>
      <c r="R34" s="23"/>
      <c r="S34" s="1"/>
    </row>
    <row r="35" customFormat="false" ht="12.75" hidden="false" customHeight="true" outlineLevel="0" collapsed="false">
      <c r="A35" s="21" t="str">
        <f aca="false">TEXT(B35,"jjjj")</f>
        <v>dimanche</v>
      </c>
      <c r="B35" s="22" t="n">
        <f aca="false">B34+1</f>
        <v>45774</v>
      </c>
      <c r="C35" s="2" t="n">
        <f aca="false">IF(OR(WEEKDAY(B35)=1,WEEKDAY(B35)=7),0,$A$1)</f>
        <v>0</v>
      </c>
      <c r="D35" s="10" t="n">
        <f aca="false">IF(init!$A$8&lt;B35,0,E35-C35)</f>
        <v>0</v>
      </c>
      <c r="E35" s="2" t="n">
        <f aca="false">SUMPRODUCT(IF(_xlfn._xlws.FILTER(G35:R35,MOD(COLUMN(G35:R35)-COLUMN(G35),2)=1)="",init!$A$9,_xlfn._xlws.FILTER(G35:R35,MOD(COLUMN(G35:R35)-COLUMN(G35),2)=1))-IF(_xlfn._xlws.FILTER(G35:R35,MOD(COLUMN(G35:R35)-COLUMN(G35),2)=0)="",init!$A$9,_xlfn._xlws.FILTER(G35:R35,MOD(COLUMN(G35:R35)-COLUMN(G35),2)=0)))+F35*$A$1</f>
        <v>0</v>
      </c>
      <c r="F35" s="23" t="n">
        <v>0</v>
      </c>
      <c r="G35" s="2"/>
      <c r="H35" s="2"/>
      <c r="I35" s="2"/>
      <c r="J35" s="2"/>
      <c r="K35" s="2"/>
      <c r="L35" s="2"/>
      <c r="M35" s="2"/>
      <c r="N35" s="2"/>
      <c r="O35" s="23"/>
      <c r="P35" s="23"/>
      <c r="Q35" s="23"/>
      <c r="R35" s="23"/>
      <c r="S35" s="1"/>
    </row>
    <row r="36" customFormat="false" ht="12.75" hidden="false" customHeight="true" outlineLevel="0" collapsed="false">
      <c r="A36" s="21" t="str">
        <f aca="false">TEXT(B36,"jjjj")</f>
        <v>lundi</v>
      </c>
      <c r="B36" s="22" t="n">
        <f aca="false">B35+1</f>
        <v>45775</v>
      </c>
      <c r="C36" s="2" t="n">
        <f aca="false">IF(OR(WEEKDAY(B36)=1,WEEKDAY(B36)=7),0,$A$1)</f>
        <v>0.345138888888889</v>
      </c>
      <c r="D36" s="10" t="n">
        <f aca="false">IF(init!$A$8&lt;B36,0,E36-C36)</f>
        <v>0</v>
      </c>
      <c r="E36" s="2" t="n">
        <f aca="false">SUMPRODUCT(IF(_xlfn._xlws.FILTER(G36:R36,MOD(COLUMN(G36:R36)-COLUMN(G36),2)=1)="",init!$A$9,_xlfn._xlws.FILTER(G36:R36,MOD(COLUMN(G36:R36)-COLUMN(G36),2)=1))-IF(_xlfn._xlws.FILTER(G36:R36,MOD(COLUMN(G36:R36)-COLUMN(G36),2)=0)="",init!$A$9,_xlfn._xlws.FILTER(G36:R36,MOD(COLUMN(G36:R36)-COLUMN(G36),2)=0)))+F36*$A$1</f>
        <v>0</v>
      </c>
      <c r="F36" s="23" t="n">
        <v>0</v>
      </c>
      <c r="G36" s="2"/>
      <c r="H36" s="2"/>
      <c r="I36" s="2"/>
      <c r="J36" s="2"/>
      <c r="K36" s="2"/>
      <c r="L36" s="2"/>
      <c r="M36" s="2"/>
      <c r="N36" s="2"/>
      <c r="O36" s="23"/>
      <c r="P36" s="23"/>
      <c r="Q36" s="23"/>
      <c r="R36" s="23"/>
      <c r="S36" s="1"/>
    </row>
    <row r="37" customFormat="false" ht="12.75" hidden="false" customHeight="true" outlineLevel="0" collapsed="false">
      <c r="A37" s="21" t="str">
        <f aca="false">TEXT(B37,"jjjj")</f>
        <v>mardi</v>
      </c>
      <c r="B37" s="22" t="n">
        <f aca="false">B36+1</f>
        <v>45776</v>
      </c>
      <c r="C37" s="2" t="n">
        <f aca="false">IF(OR(WEEKDAY(B37)=1,WEEKDAY(B37)=7),0,$A$1)</f>
        <v>0.345138888888889</v>
      </c>
      <c r="D37" s="10" t="n">
        <f aca="false">IF(init!$A$8&lt;B37,0,E37-C37)</f>
        <v>0</v>
      </c>
      <c r="E37" s="2" t="n">
        <f aca="false">SUMPRODUCT(IF(_xlfn._xlws.FILTER(G37:R37,MOD(COLUMN(G37:R37)-COLUMN(G37),2)=1)="",init!$A$9,_xlfn._xlws.FILTER(G37:R37,MOD(COLUMN(G37:R37)-COLUMN(G37),2)=1))-IF(_xlfn._xlws.FILTER(G37:R37,MOD(COLUMN(G37:R37)-COLUMN(G37),2)=0)="",init!$A$9,_xlfn._xlws.FILTER(G37:R37,MOD(COLUMN(G37:R37)-COLUMN(G37),2)=0)))+F37*$A$1</f>
        <v>0</v>
      </c>
      <c r="F37" s="23" t="n">
        <v>0</v>
      </c>
      <c r="G37" s="2"/>
      <c r="H37" s="2"/>
      <c r="I37" s="2"/>
      <c r="J37" s="2"/>
      <c r="K37" s="2"/>
      <c r="L37" s="2"/>
      <c r="M37" s="2"/>
      <c r="N37" s="2"/>
      <c r="O37" s="23"/>
      <c r="P37" s="23"/>
      <c r="Q37" s="23"/>
      <c r="R37" s="23"/>
      <c r="S37" s="1"/>
    </row>
    <row r="38" customFormat="false" ht="12.75" hidden="false" customHeight="true" outlineLevel="0" collapsed="false">
      <c r="A38" s="21" t="str">
        <f aca="false">TEXT(B38,"jjjj")</f>
        <v>mercredi</v>
      </c>
      <c r="B38" s="22" t="n">
        <f aca="false">B37+1</f>
        <v>45777</v>
      </c>
      <c r="C38" s="2" t="n">
        <f aca="false">IF(OR(WEEKDAY(B38)=1,WEEKDAY(B38)=7),0,$A$1)</f>
        <v>0.345138888888889</v>
      </c>
      <c r="D38" s="10" t="n">
        <f aca="false">IF(init!$A$8&lt;B38,0,E38-C38)</f>
        <v>0</v>
      </c>
      <c r="E38" s="2" t="n">
        <f aca="false">SUMPRODUCT(IF(_xlfn._xlws.FILTER(G38:R38,MOD(COLUMN(G38:R38)-COLUMN(G38),2)=1)="",init!$A$9,_xlfn._xlws.FILTER(G38:R38,MOD(COLUMN(G38:R38)-COLUMN(G38),2)=1))-IF(_xlfn._xlws.FILTER(G38:R38,MOD(COLUMN(G38:R38)-COLUMN(G38),2)=0)="",init!$A$9,_xlfn._xlws.FILTER(G38:R38,MOD(COLUMN(G38:R38)-COLUMN(G38),2)=0)))+F38*$A$1</f>
        <v>0</v>
      </c>
      <c r="F38" s="23" t="n">
        <v>0</v>
      </c>
      <c r="G38" s="2"/>
      <c r="H38" s="2"/>
      <c r="I38" s="2"/>
      <c r="J38" s="2"/>
      <c r="K38" s="2"/>
      <c r="L38" s="2"/>
      <c r="M38" s="2"/>
      <c r="N38" s="2"/>
      <c r="O38" s="23"/>
      <c r="P38" s="23"/>
      <c r="Q38" s="23"/>
      <c r="R38" s="23"/>
      <c r="S38" s="1"/>
    </row>
    <row r="39" customFormat="false" ht="12.75" hidden="false" customHeight="true" outlineLevel="0" collapsed="false">
      <c r="A39" s="21" t="str">
        <f aca="false">TEXT(B39,"jjjj")</f>
        <v>jeudi</v>
      </c>
      <c r="B39" s="22" t="n">
        <f aca="false">B38+1</f>
        <v>45778</v>
      </c>
      <c r="C39" s="2" t="n">
        <f aca="false">IF(OR(WEEKDAY(B39)=1,WEEKDAY(B39)=7),0,$A$1)</f>
        <v>0.345138888888889</v>
      </c>
      <c r="D39" s="10" t="n">
        <f aca="false">IF(init!$A$8&lt;B39,0,E39-C39)</f>
        <v>0</v>
      </c>
      <c r="E39" s="2" t="n">
        <f aca="false">SUMPRODUCT(IF(_xlfn._xlws.FILTER(G39:R39,MOD(COLUMN(G39:R39)-COLUMN(G39),2)=1)="",init!$A$9,_xlfn._xlws.FILTER(G39:R39,MOD(COLUMN(G39:R39)-COLUMN(G39),2)=1))-IF(_xlfn._xlws.FILTER(G39:R39,MOD(COLUMN(G39:R39)-COLUMN(G39),2)=0)="",init!$A$9,_xlfn._xlws.FILTER(G39:R39,MOD(COLUMN(G39:R39)-COLUMN(G39),2)=0)))+F39*$A$1</f>
        <v>0</v>
      </c>
      <c r="F39" s="23" t="n">
        <v>0</v>
      </c>
      <c r="G39" s="2"/>
      <c r="H39" s="2"/>
      <c r="I39" s="2"/>
      <c r="J39" s="2"/>
      <c r="K39" s="2"/>
      <c r="L39" s="2"/>
      <c r="M39" s="2"/>
      <c r="N39" s="2"/>
      <c r="O39" s="23"/>
      <c r="P39" s="23"/>
      <c r="Q39" s="23"/>
      <c r="R39" s="23"/>
      <c r="S39" s="1"/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6.81"/>
    <col collapsed="false" customWidth="true" hidden="false" outlineLevel="0" max="15" min="15" style="1" width="12.7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avril!A1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avril!A2-N8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avril!A4-A3+D8</f>
        <v>-14.9590277777792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jeudi</v>
      </c>
      <c r="B9" s="22" t="n">
        <f aca="false">EDATE(avril!B9,1)</f>
        <v>45778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vendredi</v>
      </c>
      <c r="B10" s="22" t="n">
        <f aca="false">B9+1</f>
        <v>45779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samedi</v>
      </c>
      <c r="B11" s="22" t="n">
        <f aca="false">B10+1</f>
        <v>45780</v>
      </c>
      <c r="C11" s="2" t="n">
        <f aca="false">IF(OR(WEEKDAY(B11)=1,WEEKDAY(B11)=7),0,$A$1)</f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dimanche</v>
      </c>
      <c r="B12" s="22" t="n">
        <f aca="false">B11+1</f>
        <v>45781</v>
      </c>
      <c r="C12" s="2" t="n">
        <f aca="false">IF(OR(WEEKDAY(B12)=1,WEEKDAY(B12)=7),0,$A$1)</f>
        <v>0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lundi</v>
      </c>
      <c r="B13" s="22" t="n">
        <f aca="false">B12+1</f>
        <v>45782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mardi</v>
      </c>
      <c r="B14" s="22" t="n">
        <f aca="false">B13+1</f>
        <v>45783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mercredi</v>
      </c>
      <c r="B15" s="22" t="n">
        <f aca="false">B14+1</f>
        <v>45784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jeudi</v>
      </c>
      <c r="B16" s="22" t="n">
        <f aca="false">B15+1</f>
        <v>45785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vendredi</v>
      </c>
      <c r="B17" s="22" t="n">
        <f aca="false">B16+1</f>
        <v>45786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samedi</v>
      </c>
      <c r="B18" s="22" t="n">
        <f aca="false">B17+1</f>
        <v>45787</v>
      </c>
      <c r="C18" s="2" t="n">
        <f aca="false">IF(OR(WEEKDAY(B18)=1,WEEKDAY(B18)=7),0,$A$1)</f>
        <v>0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dimanche</v>
      </c>
      <c r="B19" s="22" t="n">
        <f aca="false">B18+1</f>
        <v>45788</v>
      </c>
      <c r="C19" s="2" t="n">
        <f aca="false">IF(OR(WEEKDAY(B19)=1,WEEKDAY(B19)=7),0,$A$1)</f>
        <v>0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lundi</v>
      </c>
      <c r="B20" s="22" t="n">
        <f aca="false">B19+1</f>
        <v>45789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mardi</v>
      </c>
      <c r="B21" s="22" t="n">
        <f aca="false">B20+1</f>
        <v>45790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mercredi</v>
      </c>
      <c r="B22" s="22" t="n">
        <f aca="false">B21+1</f>
        <v>45791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jeudi</v>
      </c>
      <c r="B23" s="22" t="n">
        <f aca="false">B22+1</f>
        <v>45792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vendredi</v>
      </c>
      <c r="B24" s="22" t="n">
        <f aca="false">B23+1</f>
        <v>45793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samedi</v>
      </c>
      <c r="B25" s="22" t="n">
        <f aca="false">B24+1</f>
        <v>45794</v>
      </c>
      <c r="C25" s="2" t="n">
        <f aca="false">IF(OR(WEEKDAY(B25)=1,WEEKDAY(B25)=7),0,$A$1)</f>
        <v>0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dimanche</v>
      </c>
      <c r="B26" s="22" t="n">
        <f aca="false">B25+1</f>
        <v>45795</v>
      </c>
      <c r="C26" s="2" t="n">
        <f aca="false">IF(OR(WEEKDAY(B26)=1,WEEKDAY(B26)=7),0,$A$1)</f>
        <v>0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lundi</v>
      </c>
      <c r="B27" s="22" t="n">
        <f aca="false">B26+1</f>
        <v>45796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mardi</v>
      </c>
      <c r="B28" s="22" t="n">
        <f aca="false">B27+1</f>
        <v>45797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mercredi</v>
      </c>
      <c r="B29" s="22" t="n">
        <f aca="false">B28+1</f>
        <v>45798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jeudi</v>
      </c>
      <c r="B30" s="22" t="n">
        <f aca="false">B29+1</f>
        <v>45799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vendredi</v>
      </c>
      <c r="B31" s="22" t="n">
        <f aca="false">B30+1</f>
        <v>45800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samedi</v>
      </c>
      <c r="B32" s="22" t="n">
        <f aca="false">B31+1</f>
        <v>45801</v>
      </c>
      <c r="C32" s="2" t="n">
        <f aca="false">IF(OR(WEEKDAY(B32)=1,WEEKDAY(B32)=7),0,$A$1)</f>
        <v>0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dimanche</v>
      </c>
      <c r="B33" s="22" t="n">
        <f aca="false">B32+1</f>
        <v>45802</v>
      </c>
      <c r="C33" s="2" t="n">
        <f aca="false">IF(OR(WEEKDAY(B33)=1,WEEKDAY(B33)=7),0,$A$1)</f>
        <v>0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lundi</v>
      </c>
      <c r="B34" s="22" t="n">
        <f aca="false">B33+1</f>
        <v>45803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mardi</v>
      </c>
      <c r="B35" s="22" t="n">
        <f aca="false">B34+1</f>
        <v>45804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mercredi</v>
      </c>
      <c r="B36" s="22" t="n">
        <f aca="false">B35+1</f>
        <v>45805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jeudi</v>
      </c>
      <c r="B37" s="22" t="n">
        <f aca="false">B36+1</f>
        <v>45806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vendredi</v>
      </c>
      <c r="B38" s="22" t="n">
        <f aca="false">B37+1</f>
        <v>45807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39" customFormat="false" ht="12.75" hidden="false" customHeight="true" outlineLevel="0" collapsed="false">
      <c r="A39" s="21" t="str">
        <f aca="false">TEXT(B39,"jjjj")</f>
        <v>samedi</v>
      </c>
      <c r="B39" s="22" t="n">
        <f aca="false">B38+1</f>
        <v>45808</v>
      </c>
      <c r="C39" s="2" t="n">
        <f aca="false">IF(OR(WEEKDAY(B39)=1,WEEKDAY(B39)=7),0,$A$1)</f>
        <v>0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95"/>
    <col collapsed="false" customWidth="true" hidden="false" outlineLevel="0" max="14" min="14" style="1" width="9.17"/>
    <col collapsed="false" customWidth="true" hidden="false" outlineLevel="0" max="15" min="15" style="1" width="9.33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mai!A1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mai!A2-N8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mai!A4-A3+D8</f>
        <v>-14.9590277777835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dimanche</v>
      </c>
      <c r="B9" s="22" t="n">
        <f aca="false">EDATE(mai!B9,1)</f>
        <v>45809</v>
      </c>
      <c r="C9" s="2" t="n">
        <f aca="false">IF(OR(WEEKDAY(B9)=1,WEEKDAY(B9)=7),0,$A$1)</f>
        <v>0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lundi</v>
      </c>
      <c r="B10" s="22" t="n">
        <f aca="false">B9+1</f>
        <v>45810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mardi</v>
      </c>
      <c r="B11" s="22" t="n">
        <f aca="false">B10+1</f>
        <v>45811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mercredi</v>
      </c>
      <c r="B12" s="22" t="n">
        <f aca="false">B11+1</f>
        <v>45812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jeudi</v>
      </c>
      <c r="B13" s="22" t="n">
        <f aca="false">B12+1</f>
        <v>45813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vendredi</v>
      </c>
      <c r="B14" s="22" t="n">
        <f aca="false">B13+1</f>
        <v>45814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samedi</v>
      </c>
      <c r="B15" s="22" t="n">
        <f aca="false">B14+1</f>
        <v>45815</v>
      </c>
      <c r="C15" s="2" t="n">
        <f aca="false">IF(OR(WEEKDAY(B15)=1,WEEKDAY(B15)=7),0,$A$1)</f>
        <v>0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dimanche</v>
      </c>
      <c r="B16" s="22" t="n">
        <f aca="false">B15+1</f>
        <v>45816</v>
      </c>
      <c r="C16" s="2" t="n">
        <f aca="false">IF(OR(WEEKDAY(B16)=1,WEEKDAY(B16)=7),0,$A$1)</f>
        <v>0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lundi</v>
      </c>
      <c r="B17" s="22" t="n">
        <f aca="false">B16+1</f>
        <v>45817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mardi</v>
      </c>
      <c r="B18" s="22" t="n">
        <f aca="false">B17+1</f>
        <v>45818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mercredi</v>
      </c>
      <c r="B19" s="22" t="n">
        <f aca="false">B18+1</f>
        <v>45819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jeudi</v>
      </c>
      <c r="B20" s="22" t="n">
        <f aca="false">B19+1</f>
        <v>45820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vendredi</v>
      </c>
      <c r="B21" s="22" t="n">
        <f aca="false">B20+1</f>
        <v>45821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samedi</v>
      </c>
      <c r="B22" s="22" t="n">
        <f aca="false">B21+1</f>
        <v>45822</v>
      </c>
      <c r="C22" s="2" t="n">
        <f aca="false">IF(OR(WEEKDAY(B22)=1,WEEKDAY(B22)=7),0,$A$1)</f>
        <v>0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dimanche</v>
      </c>
      <c r="B23" s="22" t="n">
        <f aca="false">B22+1</f>
        <v>45823</v>
      </c>
      <c r="C23" s="2" t="n">
        <f aca="false">IF(OR(WEEKDAY(B23)=1,WEEKDAY(B23)=7),0,$A$1)</f>
        <v>0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lundi</v>
      </c>
      <c r="B24" s="22" t="n">
        <f aca="false">B23+1</f>
        <v>45824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mardi</v>
      </c>
      <c r="B25" s="22" t="n">
        <f aca="false">B24+1</f>
        <v>45825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mercredi</v>
      </c>
      <c r="B26" s="22" t="n">
        <f aca="false">B25+1</f>
        <v>45826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jeudi</v>
      </c>
      <c r="B27" s="22" t="n">
        <f aca="false">B26+1</f>
        <v>45827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vendredi</v>
      </c>
      <c r="B28" s="22" t="n">
        <f aca="false">B27+1</f>
        <v>45828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samedi</v>
      </c>
      <c r="B29" s="22" t="n">
        <f aca="false">B28+1</f>
        <v>45829</v>
      </c>
      <c r="C29" s="2" t="n">
        <f aca="false">IF(OR(WEEKDAY(B29)=1,WEEKDAY(B29)=7),0,$A$1)</f>
        <v>0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dimanche</v>
      </c>
      <c r="B30" s="22" t="n">
        <f aca="false">B29+1</f>
        <v>45830</v>
      </c>
      <c r="C30" s="2" t="n">
        <f aca="false">IF(OR(WEEKDAY(B30)=1,WEEKDAY(B30)=7),0,$A$1)</f>
        <v>0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lundi</v>
      </c>
      <c r="B31" s="22" t="n">
        <f aca="false">B30+1</f>
        <v>45831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mardi</v>
      </c>
      <c r="B32" s="22" t="n">
        <f aca="false">B31+1</f>
        <v>45832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mercredi</v>
      </c>
      <c r="B33" s="22" t="n">
        <f aca="false">B32+1</f>
        <v>45833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jeudi</v>
      </c>
      <c r="B34" s="22" t="n">
        <f aca="false">B33+1</f>
        <v>45834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vendredi</v>
      </c>
      <c r="B35" s="22" t="n">
        <f aca="false">B34+1</f>
        <v>45835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samedi</v>
      </c>
      <c r="B36" s="22" t="n">
        <f aca="false">B35+1</f>
        <v>45836</v>
      </c>
      <c r="C36" s="2" t="n">
        <f aca="false">IF(OR(WEEKDAY(B36)=1,WEEKDAY(B36)=7),0,$A$1)</f>
        <v>0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dimanche</v>
      </c>
      <c r="B37" s="22" t="n">
        <f aca="false">B36+1</f>
        <v>45837</v>
      </c>
      <c r="C37" s="2" t="n">
        <f aca="false">IF(OR(WEEKDAY(B37)=1,WEEKDAY(B37)=7),0,$A$1)</f>
        <v>0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lundi</v>
      </c>
      <c r="B38" s="22" t="n">
        <f aca="false">B37+1</f>
        <v>45838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65"/>
    <col collapsed="false" customWidth="true" hidden="false" outlineLevel="0" max="15" min="14" style="1" width="9.6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juin!A1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juin!A2-N8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juin!A4-A3+D8</f>
        <v>-14.9590277778008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mardi</v>
      </c>
      <c r="B9" s="22" t="n">
        <f aca="false">EDATE(juin!B9,1)</f>
        <v>45839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mercredi</v>
      </c>
      <c r="B10" s="22" t="n">
        <f aca="false">B9+1</f>
        <v>45840</v>
      </c>
      <c r="C10" s="2" t="n">
        <f aca="false">IF(OR(WEEKDAY(B10)=1,WEEKDAY(B10)=7),0,$A$1)</f>
        <v>0.345138888888889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jeudi</v>
      </c>
      <c r="B11" s="22" t="n">
        <f aca="false">B10+1</f>
        <v>45841</v>
      </c>
      <c r="C11" s="2" t="n">
        <f aca="false">IF(OR(WEEKDAY(B11)=1,WEEKDAY(B11)=7),0,$A$1)</f>
        <v>0.345138888888889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vendredi</v>
      </c>
      <c r="B12" s="22" t="n">
        <f aca="false">B11+1</f>
        <v>45842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samedi</v>
      </c>
      <c r="B13" s="22" t="n">
        <f aca="false">B12+1</f>
        <v>45843</v>
      </c>
      <c r="C13" s="2" t="n">
        <f aca="false">IF(OR(WEEKDAY(B13)=1,WEEKDAY(B13)=7),0,$A$1)</f>
        <v>0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dimanche</v>
      </c>
      <c r="B14" s="22" t="n">
        <f aca="false">B13+1</f>
        <v>45844</v>
      </c>
      <c r="C14" s="2" t="n">
        <f aca="false">IF(OR(WEEKDAY(B14)=1,WEEKDAY(B14)=7),0,$A$1)</f>
        <v>0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lundi</v>
      </c>
      <c r="B15" s="22" t="n">
        <f aca="false">B14+1</f>
        <v>45845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mardi</v>
      </c>
      <c r="B16" s="22" t="n">
        <f aca="false">B15+1</f>
        <v>45846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mercredi</v>
      </c>
      <c r="B17" s="22" t="n">
        <f aca="false">B16+1</f>
        <v>45847</v>
      </c>
      <c r="C17" s="2" t="n">
        <f aca="false">IF(OR(WEEKDAY(B17)=1,WEEKDAY(B17)=7),0,$A$1)</f>
        <v>0.345138888888889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jeudi</v>
      </c>
      <c r="B18" s="22" t="n">
        <f aca="false">B17+1</f>
        <v>45848</v>
      </c>
      <c r="C18" s="2" t="n">
        <f aca="false">IF(OR(WEEKDAY(B18)=1,WEEKDAY(B18)=7),0,$A$1)</f>
        <v>0.345138888888889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vendredi</v>
      </c>
      <c r="B19" s="22" t="n">
        <f aca="false">B18+1</f>
        <v>45849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samedi</v>
      </c>
      <c r="B20" s="22" t="n">
        <f aca="false">B19+1</f>
        <v>45850</v>
      </c>
      <c r="C20" s="2" t="n">
        <f aca="false">IF(OR(WEEKDAY(B20)=1,WEEKDAY(B20)=7),0,$A$1)</f>
        <v>0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dimanche</v>
      </c>
      <c r="B21" s="22" t="n">
        <f aca="false">B20+1</f>
        <v>45851</v>
      </c>
      <c r="C21" s="2" t="n">
        <f aca="false">IF(OR(WEEKDAY(B21)=1,WEEKDAY(B21)=7),0,$A$1)</f>
        <v>0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lundi</v>
      </c>
      <c r="B22" s="22" t="n">
        <f aca="false">B21+1</f>
        <v>45852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mardi</v>
      </c>
      <c r="B23" s="22" t="n">
        <f aca="false">B22+1</f>
        <v>45853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mercredi</v>
      </c>
      <c r="B24" s="22" t="n">
        <f aca="false">B23+1</f>
        <v>45854</v>
      </c>
      <c r="C24" s="2" t="n">
        <f aca="false">IF(OR(WEEKDAY(B24)=1,WEEKDAY(B24)=7),0,$A$1)</f>
        <v>0.345138888888889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jeudi</v>
      </c>
      <c r="B25" s="22" t="n">
        <f aca="false">B24+1</f>
        <v>45855</v>
      </c>
      <c r="C25" s="2" t="n">
        <f aca="false">IF(OR(WEEKDAY(B25)=1,WEEKDAY(B25)=7),0,$A$1)</f>
        <v>0.345138888888889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vendredi</v>
      </c>
      <c r="B26" s="22" t="n">
        <f aca="false">B25+1</f>
        <v>45856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samedi</v>
      </c>
      <c r="B27" s="22" t="n">
        <f aca="false">B26+1</f>
        <v>45857</v>
      </c>
      <c r="C27" s="2" t="n">
        <f aca="false">IF(OR(WEEKDAY(B27)=1,WEEKDAY(B27)=7),0,$A$1)</f>
        <v>0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dimanche</v>
      </c>
      <c r="B28" s="22" t="n">
        <f aca="false">B27+1</f>
        <v>45858</v>
      </c>
      <c r="C28" s="2" t="n">
        <f aca="false">IF(OR(WEEKDAY(B28)=1,WEEKDAY(B28)=7),0,$A$1)</f>
        <v>0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lundi</v>
      </c>
      <c r="B29" s="22" t="n">
        <f aca="false">B28+1</f>
        <v>45859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mardi</v>
      </c>
      <c r="B30" s="22" t="n">
        <f aca="false">B29+1</f>
        <v>45860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mercredi</v>
      </c>
      <c r="B31" s="22" t="n">
        <f aca="false">B30+1</f>
        <v>45861</v>
      </c>
      <c r="C31" s="2" t="n">
        <f aca="false">IF(OR(WEEKDAY(B31)=1,WEEKDAY(B31)=7),0,$A$1)</f>
        <v>0.345138888888889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jeudi</v>
      </c>
      <c r="B32" s="22" t="n">
        <f aca="false">B31+1</f>
        <v>45862</v>
      </c>
      <c r="C32" s="2" t="n">
        <f aca="false">IF(OR(WEEKDAY(B32)=1,WEEKDAY(B32)=7),0,$A$1)</f>
        <v>0.345138888888889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vendredi</v>
      </c>
      <c r="B33" s="22" t="n">
        <f aca="false">B32+1</f>
        <v>45863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samedi</v>
      </c>
      <c r="B34" s="22" t="n">
        <f aca="false">B33+1</f>
        <v>45864</v>
      </c>
      <c r="C34" s="2" t="n">
        <f aca="false">IF(OR(WEEKDAY(B34)=1,WEEKDAY(B34)=7),0,$A$1)</f>
        <v>0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dimanche</v>
      </c>
      <c r="B35" s="22" t="n">
        <f aca="false">B34+1</f>
        <v>45865</v>
      </c>
      <c r="C35" s="2" t="n">
        <f aca="false">IF(OR(WEEKDAY(B35)=1,WEEKDAY(B35)=7),0,$A$1)</f>
        <v>0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lundi</v>
      </c>
      <c r="B36" s="22" t="n">
        <f aca="false">B35+1</f>
        <v>45866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mardi</v>
      </c>
      <c r="B37" s="22" t="n">
        <f aca="false">B36+1</f>
        <v>45867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mercredi</v>
      </c>
      <c r="B38" s="22" t="n">
        <f aca="false">B37+1</f>
        <v>45868</v>
      </c>
      <c r="C38" s="2" t="n">
        <f aca="false">IF(OR(WEEKDAY(B38)=1,WEEKDAY(B38)=7),0,$A$1)</f>
        <v>0.345138888888889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39" customFormat="false" ht="12.75" hidden="false" customHeight="true" outlineLevel="0" collapsed="false">
      <c r="A39" s="21" t="str">
        <f aca="false">TEXT(B39,"jjjj")</f>
        <v>jeudi</v>
      </c>
      <c r="B39" s="22" t="n">
        <f aca="false">B38+1</f>
        <v>45869</v>
      </c>
      <c r="C39" s="2" t="n">
        <f aca="false">IF(OR(WEEKDAY(B39)=1,WEEKDAY(B39)=7),0,$A$1)</f>
        <v>0.345138888888889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37"/>
    <col collapsed="false" customWidth="true" hidden="false" outlineLevel="0" max="15" min="14" style="1" width="9.17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46.5" hidden="false" customHeight="true" outlineLevel="0" collapsed="false">
      <c r="A1" s="2" t="n">
        <f aca="false">juillet!A1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6" t="n">
        <f aca="false">juillet!A2-N8</f>
        <v>25</v>
      </c>
      <c r="B2" s="1" t="s">
        <v>9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7" t="n">
        <v>0</v>
      </c>
      <c r="B3" s="1" t="s">
        <v>10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7" t="n">
        <f aca="false">juillet!A4-A3+D8</f>
        <v>-14.9590277778008</v>
      </c>
      <c r="B4" s="1" t="s">
        <v>11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12</v>
      </c>
      <c r="D7" s="1" t="s">
        <v>13</v>
      </c>
      <c r="E7" s="3" t="s">
        <v>14</v>
      </c>
      <c r="F7" s="3" t="s">
        <v>15</v>
      </c>
      <c r="G7" s="3" t="s">
        <v>16</v>
      </c>
      <c r="H7" s="3" t="s">
        <v>15</v>
      </c>
      <c r="I7" s="3" t="s">
        <v>16</v>
      </c>
      <c r="J7" s="3" t="s">
        <v>15</v>
      </c>
      <c r="K7" s="3" t="s">
        <v>16</v>
      </c>
      <c r="L7" s="3" t="s">
        <v>15</v>
      </c>
      <c r="M7" s="3" t="s">
        <v>16</v>
      </c>
      <c r="N7" s="3" t="s">
        <v>17</v>
      </c>
      <c r="O7" s="18" t="s">
        <v>18</v>
      </c>
      <c r="R7" s="17"/>
    </row>
    <row r="8" customFormat="false" ht="12.75" hidden="false" customHeight="true" outlineLevel="0" collapsed="false">
      <c r="A8" s="9" t="s">
        <v>19</v>
      </c>
      <c r="B8" s="15"/>
      <c r="C8" s="19"/>
      <c r="D8" s="17" t="n">
        <f aca="false">SUM(D9:D39)</f>
        <v>0</v>
      </c>
      <c r="E8" s="20"/>
      <c r="F8" s="20"/>
      <c r="G8" s="20"/>
      <c r="H8" s="20"/>
      <c r="I8" s="20"/>
      <c r="J8" s="20"/>
      <c r="K8" s="20"/>
      <c r="L8" s="20"/>
      <c r="M8" s="20"/>
      <c r="N8" s="16" t="n">
        <f aca="false">SUM(N9:N39)</f>
        <v>0</v>
      </c>
      <c r="O8" s="15"/>
      <c r="Q8" s="17"/>
      <c r="R8" s="17"/>
      <c r="S8" s="17"/>
      <c r="T8" s="17"/>
      <c r="U8" s="17"/>
      <c r="V8" s="17"/>
      <c r="W8" s="17"/>
      <c r="X8" s="17"/>
      <c r="Y8" s="17"/>
      <c r="Z8" s="17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customFormat="false" ht="12.75" hidden="false" customHeight="true" outlineLevel="0" collapsed="false">
      <c r="A9" s="21" t="str">
        <f aca="false">TEXT(B9,"jjjj")</f>
        <v>vendredi</v>
      </c>
      <c r="B9" s="22" t="n">
        <f aca="false">EDATE(juillet!B9,1)</f>
        <v>45870</v>
      </c>
      <c r="C9" s="2" t="n">
        <f aca="false">IF(OR(WEEKDAY(B9)=1,WEEKDAY(B9)=7),0,$A$1)</f>
        <v>0.345138888888889</v>
      </c>
      <c r="D9" s="10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3" t="n">
        <v>0</v>
      </c>
    </row>
    <row r="10" customFormat="false" ht="12.75" hidden="false" customHeight="true" outlineLevel="0" collapsed="false">
      <c r="A10" s="21" t="str">
        <f aca="false">TEXT(B10,"jjjj")</f>
        <v>samedi</v>
      </c>
      <c r="B10" s="22" t="n">
        <f aca="false">B9+1</f>
        <v>45871</v>
      </c>
      <c r="C10" s="2" t="n">
        <f aca="false">IF(OR(WEEKDAY(B10)=1,WEEKDAY(B10)=7),0,$A$1)</f>
        <v>0</v>
      </c>
      <c r="D10" s="10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3" t="n">
        <v>0</v>
      </c>
    </row>
    <row r="11" customFormat="false" ht="12.75" hidden="false" customHeight="true" outlineLevel="0" collapsed="false">
      <c r="A11" s="21" t="str">
        <f aca="false">TEXT(B11,"jjjj")</f>
        <v>dimanche</v>
      </c>
      <c r="B11" s="22" t="n">
        <f aca="false">B10+1</f>
        <v>45872</v>
      </c>
      <c r="C11" s="2" t="n">
        <f aca="false">IF(OR(WEEKDAY(B11)=1,WEEKDAY(B11)=7),0,$A$1)</f>
        <v>0</v>
      </c>
      <c r="D11" s="10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3" t="n">
        <v>0</v>
      </c>
    </row>
    <row r="12" customFormat="false" ht="12.75" hidden="false" customHeight="true" outlineLevel="0" collapsed="false">
      <c r="A12" s="21" t="str">
        <f aca="false">TEXT(B12,"jjjj")</f>
        <v>lundi</v>
      </c>
      <c r="B12" s="22" t="n">
        <f aca="false">B11+1</f>
        <v>45873</v>
      </c>
      <c r="C12" s="2" t="n">
        <f aca="false">IF(OR(WEEKDAY(B12)=1,WEEKDAY(B12)=7),0,$A$1)</f>
        <v>0.345138888888889</v>
      </c>
      <c r="D12" s="10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3" t="n">
        <v>0</v>
      </c>
    </row>
    <row r="13" customFormat="false" ht="12.75" hidden="false" customHeight="true" outlineLevel="0" collapsed="false">
      <c r="A13" s="21" t="str">
        <f aca="false">TEXT(B13,"jjjj")</f>
        <v>mardi</v>
      </c>
      <c r="B13" s="22" t="n">
        <f aca="false">B12+1</f>
        <v>45874</v>
      </c>
      <c r="C13" s="2" t="n">
        <f aca="false">IF(OR(WEEKDAY(B13)=1,WEEKDAY(B13)=7),0,$A$1)</f>
        <v>0.345138888888889</v>
      </c>
      <c r="D13" s="10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3" t="n">
        <v>0</v>
      </c>
    </row>
    <row r="14" customFormat="false" ht="12.75" hidden="false" customHeight="true" outlineLevel="0" collapsed="false">
      <c r="A14" s="21" t="str">
        <f aca="false">TEXT(B14,"jjjj")</f>
        <v>mercredi</v>
      </c>
      <c r="B14" s="22" t="n">
        <f aca="false">B13+1</f>
        <v>45875</v>
      </c>
      <c r="C14" s="2" t="n">
        <f aca="false">IF(OR(WEEKDAY(B14)=1,WEEKDAY(B14)=7),0,$A$1)</f>
        <v>0.345138888888889</v>
      </c>
      <c r="D14" s="10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3" t="n">
        <v>0</v>
      </c>
      <c r="AA14" s="24"/>
    </row>
    <row r="15" customFormat="false" ht="12.75" hidden="false" customHeight="true" outlineLevel="0" collapsed="false">
      <c r="A15" s="21" t="str">
        <f aca="false">TEXT(B15,"jjjj")</f>
        <v>jeudi</v>
      </c>
      <c r="B15" s="22" t="n">
        <f aca="false">B14+1</f>
        <v>45876</v>
      </c>
      <c r="C15" s="2" t="n">
        <f aca="false">IF(OR(WEEKDAY(B15)=1,WEEKDAY(B15)=7),0,$A$1)</f>
        <v>0.345138888888889</v>
      </c>
      <c r="D15" s="10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3" t="n">
        <v>0</v>
      </c>
    </row>
    <row r="16" customFormat="false" ht="12.75" hidden="false" customHeight="true" outlineLevel="0" collapsed="false">
      <c r="A16" s="21" t="str">
        <f aca="false">TEXT(B16,"jjjj")</f>
        <v>vendredi</v>
      </c>
      <c r="B16" s="22" t="n">
        <f aca="false">B15+1</f>
        <v>45877</v>
      </c>
      <c r="C16" s="2" t="n">
        <f aca="false">IF(OR(WEEKDAY(B16)=1,WEEKDAY(B16)=7),0,$A$1)</f>
        <v>0.345138888888889</v>
      </c>
      <c r="D16" s="10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3" t="n">
        <v>0</v>
      </c>
    </row>
    <row r="17" customFormat="false" ht="12.75" hidden="false" customHeight="true" outlineLevel="0" collapsed="false">
      <c r="A17" s="21" t="str">
        <f aca="false">TEXT(B17,"jjjj")</f>
        <v>samedi</v>
      </c>
      <c r="B17" s="22" t="n">
        <f aca="false">B16+1</f>
        <v>45878</v>
      </c>
      <c r="C17" s="2" t="n">
        <f aca="false">IF(OR(WEEKDAY(B17)=1,WEEKDAY(B17)=7),0,$A$1)</f>
        <v>0</v>
      </c>
      <c r="D17" s="10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3" t="n">
        <v>0</v>
      </c>
    </row>
    <row r="18" customFormat="false" ht="12.75" hidden="false" customHeight="true" outlineLevel="0" collapsed="false">
      <c r="A18" s="21" t="str">
        <f aca="false">TEXT(B18,"jjjj")</f>
        <v>dimanche</v>
      </c>
      <c r="B18" s="22" t="n">
        <f aca="false">B17+1</f>
        <v>45879</v>
      </c>
      <c r="C18" s="2" t="n">
        <f aca="false">IF(OR(WEEKDAY(B18)=1,WEEKDAY(B18)=7),0,$A$1)</f>
        <v>0</v>
      </c>
      <c r="D18" s="10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3" t="n">
        <v>0</v>
      </c>
    </row>
    <row r="19" customFormat="false" ht="12.75" hidden="false" customHeight="true" outlineLevel="0" collapsed="false">
      <c r="A19" s="21" t="str">
        <f aca="false">TEXT(B19,"jjjj")</f>
        <v>lundi</v>
      </c>
      <c r="B19" s="22" t="n">
        <f aca="false">B18+1</f>
        <v>45880</v>
      </c>
      <c r="C19" s="2" t="n">
        <f aca="false">IF(OR(WEEKDAY(B19)=1,WEEKDAY(B19)=7),0,$A$1)</f>
        <v>0.345138888888889</v>
      </c>
      <c r="D19" s="10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3" t="n">
        <v>0</v>
      </c>
    </row>
    <row r="20" customFormat="false" ht="12.75" hidden="false" customHeight="true" outlineLevel="0" collapsed="false">
      <c r="A20" s="21" t="str">
        <f aca="false">TEXT(B20,"jjjj")</f>
        <v>mardi</v>
      </c>
      <c r="B20" s="22" t="n">
        <f aca="false">B19+1</f>
        <v>45881</v>
      </c>
      <c r="C20" s="2" t="n">
        <f aca="false">IF(OR(WEEKDAY(B20)=1,WEEKDAY(B20)=7),0,$A$1)</f>
        <v>0.345138888888889</v>
      </c>
      <c r="D20" s="10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3" t="n">
        <v>0</v>
      </c>
    </row>
    <row r="21" customFormat="false" ht="12.75" hidden="false" customHeight="true" outlineLevel="0" collapsed="false">
      <c r="A21" s="21" t="str">
        <f aca="false">TEXT(B21,"jjjj")</f>
        <v>mercredi</v>
      </c>
      <c r="B21" s="22" t="n">
        <f aca="false">B20+1</f>
        <v>45882</v>
      </c>
      <c r="C21" s="2" t="n">
        <f aca="false">IF(OR(WEEKDAY(B21)=1,WEEKDAY(B21)=7),0,$A$1)</f>
        <v>0.345138888888889</v>
      </c>
      <c r="D21" s="10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3" t="n">
        <v>0</v>
      </c>
    </row>
    <row r="22" customFormat="false" ht="12.75" hidden="false" customHeight="true" outlineLevel="0" collapsed="false">
      <c r="A22" s="21" t="str">
        <f aca="false">TEXT(B22,"jjjj")</f>
        <v>jeudi</v>
      </c>
      <c r="B22" s="22" t="n">
        <f aca="false">B21+1</f>
        <v>45883</v>
      </c>
      <c r="C22" s="2" t="n">
        <f aca="false">IF(OR(WEEKDAY(B22)=1,WEEKDAY(B22)=7),0,$A$1)</f>
        <v>0.345138888888889</v>
      </c>
      <c r="D22" s="10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3" t="n">
        <v>0</v>
      </c>
    </row>
    <row r="23" customFormat="false" ht="12.75" hidden="false" customHeight="true" outlineLevel="0" collapsed="false">
      <c r="A23" s="21" t="str">
        <f aca="false">TEXT(B23,"jjjj")</f>
        <v>vendredi</v>
      </c>
      <c r="B23" s="22" t="n">
        <f aca="false">B22+1</f>
        <v>45884</v>
      </c>
      <c r="C23" s="2" t="n">
        <f aca="false">IF(OR(WEEKDAY(B23)=1,WEEKDAY(B23)=7),0,$A$1)</f>
        <v>0.345138888888889</v>
      </c>
      <c r="D23" s="10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3" t="n">
        <v>0</v>
      </c>
    </row>
    <row r="24" customFormat="false" ht="12.75" hidden="false" customHeight="true" outlineLevel="0" collapsed="false">
      <c r="A24" s="21" t="str">
        <f aca="false">TEXT(B24,"jjjj")</f>
        <v>samedi</v>
      </c>
      <c r="B24" s="22" t="n">
        <f aca="false">B23+1</f>
        <v>45885</v>
      </c>
      <c r="C24" s="2" t="n">
        <f aca="false">IF(OR(WEEKDAY(B24)=1,WEEKDAY(B24)=7),0,$A$1)</f>
        <v>0</v>
      </c>
      <c r="D24" s="10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3" t="n">
        <v>0</v>
      </c>
    </row>
    <row r="25" customFormat="false" ht="12.75" hidden="false" customHeight="true" outlineLevel="0" collapsed="false">
      <c r="A25" s="21" t="str">
        <f aca="false">TEXT(B25,"jjjj")</f>
        <v>dimanche</v>
      </c>
      <c r="B25" s="22" t="n">
        <f aca="false">B24+1</f>
        <v>45886</v>
      </c>
      <c r="C25" s="2" t="n">
        <f aca="false">IF(OR(WEEKDAY(B25)=1,WEEKDAY(B25)=7),0,$A$1)</f>
        <v>0</v>
      </c>
      <c r="D25" s="10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3" t="n">
        <v>0</v>
      </c>
    </row>
    <row r="26" customFormat="false" ht="12.75" hidden="false" customHeight="true" outlineLevel="0" collapsed="false">
      <c r="A26" s="21" t="str">
        <f aca="false">TEXT(B26,"jjjj")</f>
        <v>lundi</v>
      </c>
      <c r="B26" s="22" t="n">
        <f aca="false">B25+1</f>
        <v>45887</v>
      </c>
      <c r="C26" s="2" t="n">
        <f aca="false">IF(OR(WEEKDAY(B26)=1,WEEKDAY(B26)=7),0,$A$1)</f>
        <v>0.345138888888889</v>
      </c>
      <c r="D26" s="10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3" t="n">
        <v>0</v>
      </c>
    </row>
    <row r="27" customFormat="false" ht="12.75" hidden="false" customHeight="true" outlineLevel="0" collapsed="false">
      <c r="A27" s="21" t="str">
        <f aca="false">TEXT(B27,"jjjj")</f>
        <v>mardi</v>
      </c>
      <c r="B27" s="22" t="n">
        <f aca="false">B26+1</f>
        <v>45888</v>
      </c>
      <c r="C27" s="2" t="n">
        <f aca="false">IF(OR(WEEKDAY(B27)=1,WEEKDAY(B27)=7),0,$A$1)</f>
        <v>0.345138888888889</v>
      </c>
      <c r="D27" s="10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3" t="n">
        <v>0</v>
      </c>
    </row>
    <row r="28" customFormat="false" ht="12.75" hidden="false" customHeight="true" outlineLevel="0" collapsed="false">
      <c r="A28" s="21" t="str">
        <f aca="false">TEXT(B28,"jjjj")</f>
        <v>mercredi</v>
      </c>
      <c r="B28" s="22" t="n">
        <f aca="false">B27+1</f>
        <v>45889</v>
      </c>
      <c r="C28" s="2" t="n">
        <f aca="false">IF(OR(WEEKDAY(B28)=1,WEEKDAY(B28)=7),0,$A$1)</f>
        <v>0.345138888888889</v>
      </c>
      <c r="D28" s="10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3" t="n">
        <v>0</v>
      </c>
    </row>
    <row r="29" customFormat="false" ht="12.75" hidden="false" customHeight="true" outlineLevel="0" collapsed="false">
      <c r="A29" s="21" t="str">
        <f aca="false">TEXT(B29,"jjjj")</f>
        <v>jeudi</v>
      </c>
      <c r="B29" s="22" t="n">
        <f aca="false">B28+1</f>
        <v>45890</v>
      </c>
      <c r="C29" s="2" t="n">
        <f aca="false">IF(OR(WEEKDAY(B29)=1,WEEKDAY(B29)=7),0,$A$1)</f>
        <v>0.345138888888889</v>
      </c>
      <c r="D29" s="10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3" t="n">
        <v>0</v>
      </c>
    </row>
    <row r="30" customFormat="false" ht="12.75" hidden="false" customHeight="true" outlineLevel="0" collapsed="false">
      <c r="A30" s="21" t="str">
        <f aca="false">TEXT(B30,"jjjj")</f>
        <v>vendredi</v>
      </c>
      <c r="B30" s="22" t="n">
        <f aca="false">B29+1</f>
        <v>45891</v>
      </c>
      <c r="C30" s="2" t="n">
        <f aca="false">IF(OR(WEEKDAY(B30)=1,WEEKDAY(B30)=7),0,$A$1)</f>
        <v>0.345138888888889</v>
      </c>
      <c r="D30" s="10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3" t="n">
        <v>0</v>
      </c>
    </row>
    <row r="31" customFormat="false" ht="12.75" hidden="false" customHeight="true" outlineLevel="0" collapsed="false">
      <c r="A31" s="21" t="str">
        <f aca="false">TEXT(B31,"jjjj")</f>
        <v>samedi</v>
      </c>
      <c r="B31" s="22" t="n">
        <f aca="false">B30+1</f>
        <v>45892</v>
      </c>
      <c r="C31" s="2" t="n">
        <f aca="false">IF(OR(WEEKDAY(B31)=1,WEEKDAY(B31)=7),0,$A$1)</f>
        <v>0</v>
      </c>
      <c r="D31" s="10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3" t="n">
        <v>0</v>
      </c>
    </row>
    <row r="32" customFormat="false" ht="12.75" hidden="false" customHeight="true" outlineLevel="0" collapsed="false">
      <c r="A32" s="21" t="str">
        <f aca="false">TEXT(B32,"jjjj")</f>
        <v>dimanche</v>
      </c>
      <c r="B32" s="22" t="n">
        <f aca="false">B31+1</f>
        <v>45893</v>
      </c>
      <c r="C32" s="2" t="n">
        <f aca="false">IF(OR(WEEKDAY(B32)=1,WEEKDAY(B32)=7),0,$A$1)</f>
        <v>0</v>
      </c>
      <c r="D32" s="10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3" t="n">
        <v>0</v>
      </c>
    </row>
    <row r="33" customFormat="false" ht="12.75" hidden="false" customHeight="true" outlineLevel="0" collapsed="false">
      <c r="A33" s="21" t="str">
        <f aca="false">TEXT(B33,"jjjj")</f>
        <v>lundi</v>
      </c>
      <c r="B33" s="22" t="n">
        <f aca="false">B32+1</f>
        <v>45894</v>
      </c>
      <c r="C33" s="2" t="n">
        <f aca="false">IF(OR(WEEKDAY(B33)=1,WEEKDAY(B33)=7),0,$A$1)</f>
        <v>0.345138888888889</v>
      </c>
      <c r="D33" s="10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3" t="n">
        <v>0</v>
      </c>
    </row>
    <row r="34" customFormat="false" ht="12.75" hidden="false" customHeight="true" outlineLevel="0" collapsed="false">
      <c r="A34" s="21" t="str">
        <f aca="false">TEXT(B34,"jjjj")</f>
        <v>mardi</v>
      </c>
      <c r="B34" s="22" t="n">
        <f aca="false">B33+1</f>
        <v>45895</v>
      </c>
      <c r="C34" s="2" t="n">
        <f aca="false">IF(OR(WEEKDAY(B34)=1,WEEKDAY(B34)=7),0,$A$1)</f>
        <v>0.345138888888889</v>
      </c>
      <c r="D34" s="10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3" t="n">
        <v>0</v>
      </c>
    </row>
    <row r="35" customFormat="false" ht="12.75" hidden="false" customHeight="true" outlineLevel="0" collapsed="false">
      <c r="A35" s="21" t="str">
        <f aca="false">TEXT(B35,"jjjj")</f>
        <v>mercredi</v>
      </c>
      <c r="B35" s="22" t="n">
        <f aca="false">B34+1</f>
        <v>45896</v>
      </c>
      <c r="C35" s="2" t="n">
        <f aca="false">IF(OR(WEEKDAY(B35)=1,WEEKDAY(B35)=7),0,$A$1)</f>
        <v>0.345138888888889</v>
      </c>
      <c r="D35" s="10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3" t="n">
        <v>0</v>
      </c>
    </row>
    <row r="36" customFormat="false" ht="12.75" hidden="false" customHeight="true" outlineLevel="0" collapsed="false">
      <c r="A36" s="21" t="str">
        <f aca="false">TEXT(B36,"jjjj")</f>
        <v>jeudi</v>
      </c>
      <c r="B36" s="22" t="n">
        <f aca="false">B35+1</f>
        <v>45897</v>
      </c>
      <c r="C36" s="2" t="n">
        <f aca="false">IF(OR(WEEKDAY(B36)=1,WEEKDAY(B36)=7),0,$A$1)</f>
        <v>0.345138888888889</v>
      </c>
      <c r="D36" s="10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3" t="n">
        <v>0</v>
      </c>
    </row>
    <row r="37" customFormat="false" ht="12.75" hidden="false" customHeight="true" outlineLevel="0" collapsed="false">
      <c r="A37" s="21" t="str">
        <f aca="false">TEXT(B37,"jjjj")</f>
        <v>vendredi</v>
      </c>
      <c r="B37" s="22" t="n">
        <f aca="false">B36+1</f>
        <v>45898</v>
      </c>
      <c r="C37" s="2" t="n">
        <f aca="false">IF(OR(WEEKDAY(B37)=1,WEEKDAY(B37)=7),0,$A$1)</f>
        <v>0.345138888888889</v>
      </c>
      <c r="D37" s="10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3" t="n">
        <v>0</v>
      </c>
    </row>
    <row r="38" customFormat="false" ht="12.75" hidden="false" customHeight="true" outlineLevel="0" collapsed="false">
      <c r="A38" s="21" t="str">
        <f aca="false">TEXT(B38,"jjjj")</f>
        <v>samedi</v>
      </c>
      <c r="B38" s="22" t="n">
        <f aca="false">B37+1</f>
        <v>45899</v>
      </c>
      <c r="C38" s="2" t="n">
        <f aca="false">IF(OR(WEEKDAY(B38)=1,WEEKDAY(B38)=7),0,$A$1)</f>
        <v>0</v>
      </c>
      <c r="D38" s="10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3" t="n">
        <v>0</v>
      </c>
    </row>
    <row r="39" customFormat="false" ht="12.75" hidden="false" customHeight="true" outlineLevel="0" collapsed="false">
      <c r="A39" s="21" t="str">
        <f aca="false">TEXT(B39,"jjjj")</f>
        <v>dimanche</v>
      </c>
      <c r="B39" s="22" t="n">
        <f aca="false">B38+1</f>
        <v>45900</v>
      </c>
      <c r="C39" s="2" t="n">
        <f aca="false">IF(OR(WEEKDAY(B39)=1,WEEKDAY(B39)=7),0,$A$1)</f>
        <v>0</v>
      </c>
      <c r="D39" s="10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3" t="n">
        <v>0</v>
      </c>
    </row>
    <row r="40" customFormat="false" ht="12.75" hidden="false" customHeight="true" outlineLevel="0" collapsed="false">
      <c r="C40" s="2"/>
      <c r="D40" s="10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dcterms:modified xsi:type="dcterms:W3CDTF">2025-04-06T23:42:12Z</dcterms:modified>
  <cp:revision>954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