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<sst xmlns="http://schemas.openxmlformats.org/spreadsheetml/2006/main" count="148" uniqueCount="128">
  <si>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</si>
  <si>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</si>
  <si>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</si>
  <si>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</si>
  <si>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</si>
  <si>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</si>
  <si>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</si>
  <si>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Marcello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</si>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</sst>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" name="Image 49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" name="Image 50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" name="Image 51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" name="Image 52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" name="Image 53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" name="Image 54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0" name="Image 10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1" name="Image 22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2" name="Image 35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3" name="Image 46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4" name="Image 97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5" name="Image 98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6" name="Image 99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7" name="Image 100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8" name="Image 101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9" name="Image 102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0" name="Image 171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1" name="Image 172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2" name="Image 173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3" name="Image 174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4" name="Image 175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5" name="Image 176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6" name="Image 177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7" name="Image 11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8" name="Image 23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9" name="Image 36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0" name="Image 47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1" name="Image 103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2" name="Image 104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3" name="Image 105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4" name="Image 106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5" name="Image 107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6" name="Image 108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7" name="Image 178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8" name="Image 179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9" name="Image 180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0" name="Image 181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1" name="Image 182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2" name="Image 183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3" name="Image 184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4" name="Image 12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5" name="Image 24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6" name="Image 37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7" name="Image 48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8" name="Image 109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9" name="Image 110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0" name="Image 111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1" name="Image 112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2" name="Image 113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3" name="Image 114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4" name="Image 185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5" name="Image 186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6" name="Image 187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7" name="Image 188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8" name="Image 189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9" name="Image 190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90" name="Image 191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" name="Image 13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" name="Image 14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" name="Image 25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" name="Image 27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" name="Image 38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" name="Image 115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" name="Image 116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" name="Image 117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" name="Image 118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" name="Image 119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" name="Image 120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9" name="Image 121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0" name="Image 2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1" name="Image 15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2" name="Image 26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3" name="Image 28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4" name="Image 39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5" name="Image 55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6" name="Image 56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7" name="Image 57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8" name="Image 58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9" name="Image 59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0" name="Image 60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1" name="Image 122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2" name="Image 123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3" name="Image 124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4" name="Image 125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5" name="Image 126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6" name="Image 127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7" name="Image 128" descr=""/>
        <xdr:cNvPicPr/>
      </xdr:nvPicPr>
      <xdr:blipFill>
        <a:blip r:embed="rId1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8" name="Image 4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9" name="Image 16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0" name="Image 29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1" name="Image 40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2" name="Image 61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3" name="Image 62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4" name="Image 63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5" name="Image 64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6" name="Image 65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7" name="Image 66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8" name="Image 129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9" name="Image 130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0" name="Image 131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1" name="Image 132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2" name="Image 133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3" name="Image 134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4" name="Image 135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5" name="Image 5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6" name="Image 17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7" name="Image 30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8" name="Image 41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9" name="Image 67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0" name="Image 68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1" name="Image 69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2" name="Image 70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3" name="Image 71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4" name="Image 72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5" name="Image 136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6" name="Image 137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7" name="Image 138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8" name="Image 139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9" name="Image 140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0" name="Image 141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1" name="Image 142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2" name="Image 6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3" name="Image 18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4" name="Image 31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5" name="Image 42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6" name="Image 73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7" name="Image 74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8" name="Image 75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9" name="Image 76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0" name="Image 77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1" name="Image 78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2" name="Image 143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3" name="Image 144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4" name="Image 145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5" name="Image 146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6" name="Image 147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7" name="Image 148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8" name="Image 149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9" name="Image 7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0" name="Image 19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1" name="Image 32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2" name="Image 43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3" name="Image 79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4" name="Image 80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5" name="Image 81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6" name="Image 82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7" name="Image 83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8" name="Image 84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9" name="Image 150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0" name="Image 151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1" name="Image 152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2" name="Image 153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3" name="Image 154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4" name="Image 155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5" name="Image 156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6" name="Image 8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7" name="Image 20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8" name="Image 33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9" name="Image 44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0" name="Image 85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1" name="Image 86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2" name="Image 87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3" name="Image 88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4" name="Image 89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5" name="Image 90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6" name="Image 157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7" name="Image 158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8" name="Image 159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9" name="Image 160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0" name="Image 161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1" name="Image 162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2" name="Image 163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3" name="Image 9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4" name="Image 21" descr=""/>
        <xdr:cNvPicPr/>
      </xdr:nvPicPr>
      <xdr:blipFill>
        <a:blip r:embed="rId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5" name="Image 34" descr=""/>
        <xdr:cNvPicPr/>
      </xdr:nvPicPr>
      <xdr:blipFill>
        <a:blip r:embed="rId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6" name="Image 45" descr=""/>
        <xdr:cNvPicPr/>
      </xdr:nvPicPr>
      <xdr:blipFill>
        <a:blip r:embed="rId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7" name="Image 91" descr=""/>
        <xdr:cNvPicPr/>
      </xdr:nvPicPr>
      <xdr:blipFill>
        <a:blip r:embed="rId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8" name="Image 92" descr=""/>
        <xdr:cNvPicPr/>
      </xdr:nvPicPr>
      <xdr:blipFill>
        <a:blip r:embed="rId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9" name="Image 93" descr=""/>
        <xdr:cNvPicPr/>
      </xdr:nvPicPr>
      <xdr:blipFill>
        <a:blip r:embed="rId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0" name="Image 94" descr=""/>
        <xdr:cNvPicPr/>
      </xdr:nvPicPr>
      <xdr:blipFill>
        <a:blip r:embed="rId8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1" name="Image 95" descr=""/>
        <xdr:cNvPicPr/>
      </xdr:nvPicPr>
      <xdr:blipFill>
        <a:blip r:embed="rId9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2" name="Image 96" descr=""/>
        <xdr:cNvPicPr/>
      </xdr:nvPicPr>
      <xdr:blipFill>
        <a:blip r:embed="rId10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3" name="Image 164" descr=""/>
        <xdr:cNvPicPr/>
      </xdr:nvPicPr>
      <xdr:blipFill>
        <a:blip r:embed="rId1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4" name="Image 165" descr=""/>
        <xdr:cNvPicPr/>
      </xdr:nvPicPr>
      <xdr:blipFill>
        <a:blip r:embed="rId12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5" name="Image 166" descr=""/>
        <xdr:cNvPicPr/>
      </xdr:nvPicPr>
      <xdr:blipFill>
        <a:blip r:embed="rId13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6" name="Image 167" descr=""/>
        <xdr:cNvPicPr/>
      </xdr:nvPicPr>
      <xdr:blipFill>
        <a:blip r:embed="rId14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7" name="Image 168" descr=""/>
        <xdr:cNvPicPr/>
      </xdr:nvPicPr>
      <xdr:blipFill>
        <a:blip r:embed="rId15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8" name="Image 169" descr=""/>
        <xdr:cNvPicPr/>
      </xdr:nvPicPr>
      <xdr:blipFill>
        <a:blip r:embed="rId16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9" name="Image 170" descr=""/>
        <xdr:cNvPicPr/>
      </xdr:nvPicPr>
      <xdr:blipFill>
        <a:blip r:embed="rId17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" activeCellId="1" sqref="H9:O39 A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2001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f aca="true">TODAY()</f>
        <v>45843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f aca="true">NOW()-TODAY()</f>
        <v>0.618051785160787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 t="s">
        <v>52</v>
      </c>
      <c r="B43" s="20" t="s">
        <v>53</v>
      </c>
      <c r="C43" s="20"/>
      <c r="E43" s="3"/>
    </row>
    <row r="44" customFormat="false" ht="12.8" hidden="false" customHeight="false" outlineLevel="0" collapsed="false">
      <c r="A44" s="20" t="s">
        <v>54</v>
      </c>
      <c r="B44" s="20" t="s">
        <v>55</v>
      </c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56</v>
      </c>
      <c r="B51" s="1" t="s">
        <v>57</v>
      </c>
      <c r="C51" s="1" t="s">
        <v>58</v>
      </c>
      <c r="D51" s="1" t="s">
        <v>59</v>
      </c>
      <c r="E51" s="1" t="s">
        <v>60</v>
      </c>
    </row>
    <row r="52" customFormat="false" ht="12.8" hidden="false" customHeight="false" outlineLevel="0" collapsed="false">
      <c r="A52" s="1" t="n">
        <v>0</v>
      </c>
      <c r="C52" s="1" t="s">
        <v>61</v>
      </c>
      <c r="E52" s="1" t="s">
        <v>62</v>
      </c>
    </row>
    <row r="53" customFormat="false" ht="13.25" hidden="false" customHeight="false" outlineLevel="0" collapsed="false">
      <c r="A53" s="1" t="n">
        <v>10</v>
      </c>
      <c r="B53" s="23" t="s">
        <v>63</v>
      </c>
      <c r="C53" s="1" t="s">
        <v>61</v>
      </c>
      <c r="D53" s="1" t="s">
        <v>64</v>
      </c>
      <c r="E53" s="1" t="s">
        <v>65</v>
      </c>
    </row>
    <row r="54" customFormat="false" ht="12.8" hidden="false" customHeight="false" outlineLevel="0" collapsed="false">
      <c r="A54" s="1" t="n">
        <v>20</v>
      </c>
      <c r="B54" s="1" t="s">
        <v>66</v>
      </c>
      <c r="C54" s="1" t="s">
        <v>61</v>
      </c>
      <c r="D54" s="1" t="s">
        <v>64</v>
      </c>
      <c r="E54" s="1" t="s">
        <v>65</v>
      </c>
    </row>
    <row r="55" customFormat="false" ht="12.8" hidden="false" customHeight="false" outlineLevel="0" collapsed="false">
      <c r="A55" s="1" t="n">
        <v>30</v>
      </c>
      <c r="B55" s="1" t="s">
        <v>67</v>
      </c>
      <c r="C55" s="1" t="s">
        <v>68</v>
      </c>
      <c r="D55" s="1" t="s">
        <v>69</v>
      </c>
    </row>
    <row r="56" customFormat="false" ht="12.8" hidden="false" customHeight="false" outlineLevel="0" collapsed="false">
      <c r="A56" s="1" t="n">
        <v>40</v>
      </c>
      <c r="B56" s="1" t="s">
        <v>70</v>
      </c>
      <c r="C56" s="1" t="s">
        <v>68</v>
      </c>
      <c r="D56" s="1" t="s">
        <v>64</v>
      </c>
    </row>
    <row r="57" customFormat="false" ht="12.8" hidden="false" customHeight="false" outlineLevel="0" collapsed="false">
      <c r="A57" s="1" t="n">
        <v>50</v>
      </c>
      <c r="B57" s="1" t="s">
        <v>71</v>
      </c>
      <c r="C57" s="1" t="s">
        <v>68</v>
      </c>
      <c r="D57" s="1" t="s">
        <v>69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72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73</v>
      </c>
      <c r="E63" s="3"/>
    </row>
    <row r="64" customFormat="false" ht="12.8" hidden="false" customHeight="false" outlineLevel="0" collapsed="false">
      <c r="A64" s="21" t="s">
        <v>74</v>
      </c>
      <c r="E64" s="3"/>
    </row>
    <row r="65" customFormat="false" ht="12.8" hidden="false" customHeight="false" outlineLevel="0" collapsed="false">
      <c r="A65" s="21" t="s">
        <v>75</v>
      </c>
      <c r="E65" s="3"/>
    </row>
    <row r="66" customFormat="false" ht="12.8" hidden="false" customHeight="false" outlineLevel="0" collapsed="false">
      <c r="A66" s="21" t="s">
        <v>76</v>
      </c>
      <c r="E66" s="3"/>
    </row>
    <row r="67" customFormat="false" ht="12.8" hidden="false" customHeight="false" outlineLevel="0" collapsed="false">
      <c r="A67" s="21" t="s">
        <v>77</v>
      </c>
      <c r="E67" s="3"/>
    </row>
    <row r="68" customFormat="false" ht="12.8" hidden="false" customHeight="false" outlineLevel="0" collapsed="false">
      <c r="A68" s="21" t="s">
        <v>78</v>
      </c>
      <c r="E68" s="3"/>
    </row>
    <row r="69" customFormat="false" ht="12.8" hidden="false" customHeight="false" outlineLevel="0" collapsed="false">
      <c r="A69" s="21" t="s">
        <v>79</v>
      </c>
      <c r="E69" s="3"/>
    </row>
    <row r="70" customFormat="false" ht="12.8" hidden="false" customHeight="false" outlineLevel="0" collapsed="false">
      <c r="A70" s="21" t="s">
        <v>80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81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82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83</v>
      </c>
    </row>
    <row r="81" customFormat="false" ht="12.8" hidden="false" customHeight="false" outlineLevel="0" collapsed="false">
      <c r="A81" s="1" t="s">
        <v>84</v>
      </c>
    </row>
    <row r="82" customFormat="false" ht="12.8" hidden="false" customHeight="false" outlineLevel="0" collapsed="false">
      <c r="A82" s="1" t="s">
        <v>85</v>
      </c>
    </row>
    <row r="83" customFormat="false" ht="12.8" hidden="false" customHeight="false" outlineLevel="0" collapsed="false">
      <c r="A83" s="1" t="s">
        <v>86</v>
      </c>
    </row>
    <row r="84" customFormat="false" ht="12.8" hidden="false" customHeight="false" outlineLevel="0" collapsed="false">
      <c r="A84" s="1" t="s">
        <v>87</v>
      </c>
    </row>
    <row r="85" customFormat="false" ht="12.8" hidden="false" customHeight="false" outlineLevel="0" collapsed="false">
      <c r="A85" s="1" t="s">
        <v>88</v>
      </c>
    </row>
    <row r="86" customFormat="false" ht="12.8" hidden="false" customHeight="false" outlineLevel="0" collapsed="false">
      <c r="A86" s="1" t="s">
        <v>89</v>
      </c>
      <c r="E86" s="3"/>
    </row>
    <row r="87" customFormat="false" ht="12.8" hidden="false" customHeight="false" outlineLevel="0" collapsed="false">
      <c r="A87" s="1" t="s">
        <v>90</v>
      </c>
      <c r="E87" s="3"/>
    </row>
    <row r="88" customFormat="false" ht="12.8" hidden="false" customHeight="false" outlineLevel="0" collapsed="false">
      <c r="A88" s="1" t="s">
        <v>91</v>
      </c>
      <c r="E88" s="3"/>
    </row>
    <row r="89" customFormat="false" ht="12.8" hidden="false" customHeight="false" outlineLevel="0" collapsed="false">
      <c r="A89" s="1" t="s">
        <v>92</v>
      </c>
      <c r="E89" s="3"/>
    </row>
    <row r="91" customFormat="false" ht="12.8" hidden="false" customHeight="false" outlineLevel="0" collapsed="false">
      <c r="A91" s="1" t="s">
        <v>93</v>
      </c>
    </row>
    <row r="92" customFormat="false" ht="12.8" hidden="false" customHeight="false" outlineLevel="0" collapsed="false">
      <c r="A92" s="1" t="s">
        <v>94</v>
      </c>
    </row>
    <row r="94" customFormat="false" ht="12.8" hidden="false" customHeight="false" outlineLevel="0" collapsed="false">
      <c r="A94" s="1" t="s">
        <v>95</v>
      </c>
    </row>
    <row r="95" customFormat="false" ht="12.8" hidden="false" customHeight="false" outlineLevel="0" collapsed="false">
      <c r="A95" s="1" t="s">
        <v>96</v>
      </c>
    </row>
    <row r="96" customFormat="false" ht="12.8" hidden="false" customHeight="false" outlineLevel="0" collapsed="false">
      <c r="A96" s="1" t="s">
        <v>97</v>
      </c>
    </row>
    <row r="97" customFormat="false" ht="12.8" hidden="false" customHeight="false" outlineLevel="0" collapsed="false">
      <c r="A97" s="1" t="s">
        <v>98</v>
      </c>
    </row>
    <row r="98" customFormat="false" ht="12.8" hidden="false" customHeight="false" outlineLevel="0" collapsed="false">
      <c r="A98" s="1" t="s">
        <v>99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2001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-41.8701426592825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-49.8083371037269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EDATE(juillet!B9,1)</f>
        <v>37104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37105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37106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37107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37108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37109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37110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37111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37112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37113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37114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37115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37116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37117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37118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37119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37120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37121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37122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37123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37124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37125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37126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37127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37128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37129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37130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37131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37132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37133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37134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1" sqref="H9:O39 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2001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-49.8083371037269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-56.7111148815047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46" t="n">
        <f aca="false">SUM(C9:C39)</f>
        <v>6.90277777777778</v>
      </c>
      <c r="D8" s="46" t="n">
        <f aca="false">SUM(D9:D39)</f>
        <v>-6.90277777777778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EDATE(août!B9,1)</f>
        <v>37135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37136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37137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37138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37139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37140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37141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37142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37143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37144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37145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37146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37147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37148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37149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37150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37151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37152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37153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37154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37155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37156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37157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37158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37159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37160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37161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37162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37163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37164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37165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2001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-56.7111148815047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-64.6493093259492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EDATE(septembre!B9,1)</f>
        <v>37165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37166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37167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37168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37169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37170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37171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37172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37173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37174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37175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37176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37177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37178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37179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37180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37181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37182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37183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37184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37185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37186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37187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37188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37189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37190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37191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37192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37193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37194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37195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1" sqref="H9:O39 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2001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-64.6493093259492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-72.2423648815047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EDATE(octobre!B9,1)</f>
        <v>37196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37197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37198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37199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37200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37201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37202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37203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37204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37205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37206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37207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37208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37209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37210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37211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37212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37213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37214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37215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37216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37217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37218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37219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37220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37221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37222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37223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37224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37225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37226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1" sqref="H9:O39 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2001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-72.2423648815047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-79.4902815481714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EDATE(novembre!B9,1)</f>
        <v>37226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37227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37228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37229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37230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37231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37232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37233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37234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37235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37236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37237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37238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37239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37240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37241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37242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37243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37244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37245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37246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37247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37248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37249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37250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37251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37252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37253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37254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37255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37256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1" sqref="H9:O39 I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5" t="s">
        <v>111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112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113</v>
      </c>
      <c r="C3" s="2"/>
      <c r="E3" s="3"/>
      <c r="H3" s="3"/>
      <c r="I3" s="15" t="str">
        <f aca="false">init!$A$11&amp;" "&amp;init!$A$10</f>
        <v>Marcello Cerf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116</v>
      </c>
      <c r="D7" s="28" t="s">
        <v>117</v>
      </c>
      <c r="E7" s="28" t="s">
        <v>118</v>
      </c>
      <c r="F7" s="28" t="s">
        <v>119</v>
      </c>
      <c r="G7" s="28" t="s">
        <v>120</v>
      </c>
      <c r="H7" s="28" t="s">
        <v>121</v>
      </c>
      <c r="I7" s="28" t="s">
        <v>122</v>
      </c>
      <c r="J7" s="28" t="s">
        <v>121</v>
      </c>
      <c r="K7" s="28" t="s">
        <v>122</v>
      </c>
      <c r="L7" s="28" t="s">
        <v>121</v>
      </c>
      <c r="M7" s="28" t="s">
        <v>122</v>
      </c>
      <c r="N7" s="28" t="s">
        <v>121</v>
      </c>
      <c r="O7" s="28" t="s">
        <v>122</v>
      </c>
      <c r="P7" s="28" t="s">
        <v>121</v>
      </c>
      <c r="Q7" s="28" t="s">
        <v>122</v>
      </c>
      <c r="R7" s="28" t="s">
        <v>121</v>
      </c>
      <c r="S7" s="28" t="s">
        <v>122</v>
      </c>
      <c r="T7" s="30" t="s">
        <v>111</v>
      </c>
      <c r="U7" s="30" t="s">
        <v>123</v>
      </c>
      <c r="V7" s="30" t="s">
        <v>124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125</v>
      </c>
      <c r="AN7" s="30" t="s">
        <v>126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127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DATE(init!A4-1,12,1)</f>
        <v>36861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9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2001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-0.009375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7.0753472222222</v>
      </c>
      <c r="D8" s="46" t="n">
        <f aca="false">SUM(D9:D39)</f>
        <v>-0.0927083333333333</v>
      </c>
      <c r="E8" s="46" t="n">
        <f aca="false">SUM(E9:E39)</f>
        <v>6.98263888888889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EDATE(moisInit!B9,1)</f>
        <v>36892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0.00902777777777778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0.354166666666667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2"/>
      <c r="Q9" s="52"/>
      <c r="R9" s="52"/>
      <c r="S9" s="54"/>
      <c r="T9" s="55"/>
      <c r="V9" s="56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36893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0.0333333333333333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0.378472222222222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2"/>
      <c r="Q10" s="52"/>
      <c r="R10" s="52"/>
      <c r="S10" s="54"/>
      <c r="T10" s="55"/>
      <c r="V10" s="56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36894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0.354166666666667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2"/>
      <c r="Q11" s="52"/>
      <c r="R11" s="52"/>
      <c r="S11" s="54"/>
      <c r="T11" s="55"/>
      <c r="V11" s="56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36895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2"/>
      <c r="Q12" s="52"/>
      <c r="R12" s="52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36896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2"/>
      <c r="Q13" s="52"/>
      <c r="R13" s="52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36897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0.354166666666667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0.354166666666667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2"/>
      <c r="Q14" s="52"/>
      <c r="R14" s="52"/>
      <c r="S14" s="54"/>
      <c r="T14" s="55"/>
      <c r="V14" s="56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36898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0.347222222222222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0.347222222222222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2"/>
      <c r="Q15" s="52"/>
      <c r="R15" s="52"/>
      <c r="S15" s="54"/>
      <c r="T15" s="55"/>
      <c r="V15" s="56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36899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-0.0465277777777778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2"/>
      <c r="Q16" s="52"/>
      <c r="R16" s="52"/>
      <c r="S16" s="54"/>
      <c r="T16" s="55"/>
      <c r="V16" s="56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36900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0.00902777777777778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0.354166666666667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2"/>
      <c r="Q17" s="52"/>
      <c r="R17" s="52"/>
      <c r="S17" s="54"/>
      <c r="T17" s="55"/>
      <c r="V17" s="56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36901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0.354166666666667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2"/>
      <c r="Q18" s="52"/>
      <c r="R18" s="52"/>
      <c r="S18" s="54"/>
      <c r="T18" s="55"/>
      <c r="V18" s="56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36902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2"/>
      <c r="Q19" s="52"/>
      <c r="R19" s="52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36903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2"/>
      <c r="Q20" s="52"/>
      <c r="R20" s="52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36904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0.361111111111111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2"/>
      <c r="Q21" s="52"/>
      <c r="R21" s="52"/>
      <c r="S21" s="54"/>
      <c r="T21" s="55"/>
      <c r="V21" s="56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36905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0.371527777777778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0.371527777777778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2"/>
      <c r="Q22" s="52"/>
      <c r="R22" s="52"/>
      <c r="S22" s="54"/>
      <c r="T22" s="55"/>
      <c r="V22" s="56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36906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0.0159722222222222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2"/>
      <c r="Q23" s="52"/>
      <c r="R23" s="52"/>
      <c r="S23" s="54"/>
      <c r="T23" s="55"/>
      <c r="V23" s="56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36907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0.0159722222222222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2"/>
      <c r="Q24" s="52"/>
      <c r="R24" s="52"/>
      <c r="S24" s="54"/>
      <c r="T24" s="55"/>
      <c r="V24" s="56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36908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2"/>
      <c r="Q25" s="52"/>
      <c r="R25" s="52"/>
      <c r="S25" s="54"/>
      <c r="T25" s="55"/>
      <c r="V25" s="56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36909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2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36910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36911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0.361111111111111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2"/>
      <c r="Q28" s="52"/>
      <c r="R28" s="52"/>
      <c r="S28" s="54"/>
      <c r="T28" s="55"/>
      <c r="V28" s="56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36912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4"/>
      <c r="Q29" s="52"/>
      <c r="R29" s="52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36913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0.0159722222222222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2"/>
      <c r="Q30" s="52"/>
      <c r="R30" s="52"/>
      <c r="S30" s="54"/>
      <c r="T30" s="55"/>
      <c r="V30" s="56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36914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2"/>
      <c r="Q31" s="52"/>
      <c r="R31" s="52"/>
      <c r="S31" s="54"/>
      <c r="T31" s="55"/>
      <c r="V31" s="56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36915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0.190972222222222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4"/>
      <c r="Q32" s="52"/>
      <c r="R32" s="52"/>
      <c r="S32" s="54"/>
      <c r="T32" s="55"/>
      <c r="V32" s="56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36916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2"/>
      <c r="Q33" s="52"/>
      <c r="R33" s="52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36917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2"/>
      <c r="Q34" s="52"/>
      <c r="R34" s="52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36918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0.361111111111111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2"/>
      <c r="Q35" s="52"/>
      <c r="R35" s="52"/>
      <c r="S35" s="54"/>
      <c r="T35" s="55"/>
      <c r="V35" s="56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36919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0.361111111111111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2"/>
      <c r="Q36" s="52"/>
      <c r="R36" s="52"/>
      <c r="S36" s="54"/>
      <c r="T36" s="55"/>
      <c r="V36" s="56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36920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0.0159722222222222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2"/>
      <c r="Q37" s="52"/>
      <c r="R37" s="52"/>
      <c r="S37" s="54"/>
      <c r="T37" s="55"/>
      <c r="V37" s="56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36921</v>
      </c>
      <c r="C38" s="13" t="n">
        <f aca="false">IF(MONTH(B38)&lt;&gt;MONTH($B$9),0,IF(OR(WEEKDAY(B38)=1,WEEKDAY(B38)=7),0,$A$1)-$A$1*F38-$A$1*$G38)</f>
        <v>-2.31481481481481E-014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2"/>
      <c r="Q38" s="52"/>
      <c r="R38" s="52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36922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0.375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2"/>
      <c r="Q39" s="52"/>
      <c r="R39" s="52"/>
      <c r="S39" s="54"/>
      <c r="T39" s="55"/>
      <c r="V39" s="56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S9:X39 A9:G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9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2001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-0.009375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-4.25000377039353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6.73020833333333</v>
      </c>
      <c r="D8" s="46" t="n">
        <f aca="false">SUM(D9:D39)</f>
        <v>-4.24062877039352</v>
      </c>
      <c r="E8" s="46" t="n">
        <f aca="false">SUM(E9:E39)</f>
        <v>2.48957956293856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30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EDATE(janvier!B9,1)</f>
        <v>36923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36924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36925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0.354166666666667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4" t="n">
        <v>0.322916666666667</v>
      </c>
      <c r="I11" s="54" t="n">
        <v>0.409722222222222</v>
      </c>
      <c r="J11" s="54" t="n">
        <v>0.416666666666667</v>
      </c>
      <c r="K11" s="54" t="n">
        <v>0.520833333333333</v>
      </c>
      <c r="L11" s="54" t="n">
        <v>0.552083333333333</v>
      </c>
      <c r="M11" s="54" t="n">
        <v>0.715277777777778</v>
      </c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36926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0.354166666666667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4" t="n">
        <v>0.322916666666667</v>
      </c>
      <c r="I12" s="54" t="n">
        <v>0.409722222222222</v>
      </c>
      <c r="J12" s="54" t="n">
        <v>0.416666666666667</v>
      </c>
      <c r="K12" s="54" t="n">
        <v>0.520833333333333</v>
      </c>
      <c r="L12" s="54" t="n">
        <v>0.552083333333333</v>
      </c>
      <c r="M12" s="54" t="n">
        <v>0.715277777777778</v>
      </c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36927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0.00902777777777778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4" t="n">
        <v>0.322916666666667</v>
      </c>
      <c r="I13" s="54" t="n">
        <v>0.409722222222222</v>
      </c>
      <c r="J13" s="54" t="n">
        <v>0.416666666666667</v>
      </c>
      <c r="K13" s="54" t="n">
        <v>0.520833333333333</v>
      </c>
      <c r="L13" s="54" t="n">
        <v>0.552083333333333</v>
      </c>
      <c r="M13" s="54" t="n">
        <v>0.715277777777778</v>
      </c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36928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4" t="n">
        <v>0.322916666666667</v>
      </c>
      <c r="I14" s="54" t="n">
        <v>0.409722222222222</v>
      </c>
      <c r="J14" s="54" t="n">
        <v>0.416666666666667</v>
      </c>
      <c r="K14" s="54" t="n">
        <v>0.520833333333333</v>
      </c>
      <c r="L14" s="54" t="n">
        <v>0.552083333333333</v>
      </c>
      <c r="M14" s="54" t="n">
        <v>0.715277777777778</v>
      </c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36929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4" t="n">
        <v>0.322916666666667</v>
      </c>
      <c r="I15" s="54" t="n">
        <v>0.409722222222222</v>
      </c>
      <c r="J15" s="54" t="n">
        <v>0.416666666666667</v>
      </c>
      <c r="K15" s="54" t="n">
        <v>0.520833333333333</v>
      </c>
      <c r="L15" s="54" t="n">
        <v>0.552083333333333</v>
      </c>
      <c r="M15" s="54" t="n">
        <v>0.625</v>
      </c>
      <c r="N15" s="54" t="n">
        <v>0.916666666666667</v>
      </c>
      <c r="O15" s="54" t="n">
        <v>1</v>
      </c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36930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-0.261805555555556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4" t="n">
        <v>0</v>
      </c>
      <c r="I16" s="54" t="n">
        <v>0.0833333333333333</v>
      </c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36931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36932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0.354166666666667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4" t="n">
        <v>0.322916666666667</v>
      </c>
      <c r="I18" s="54" t="n">
        <v>0.409722222222222</v>
      </c>
      <c r="J18" s="54" t="n">
        <v>0.416666666666667</v>
      </c>
      <c r="K18" s="54" t="n">
        <v>0.520833333333333</v>
      </c>
      <c r="L18" s="54" t="n">
        <v>0.552083333333333</v>
      </c>
      <c r="M18" s="54" t="n">
        <v>0.715277777777778</v>
      </c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36933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0.288190674050926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0.288190674049675</v>
      </c>
      <c r="F19" s="52"/>
      <c r="G19" s="52"/>
      <c r="H19" s="54" t="n">
        <v>0.322916666666667</v>
      </c>
      <c r="I19" s="54" t="n">
        <v>0.409722222222222</v>
      </c>
      <c r="J19" s="54" t="n">
        <v>0.416666666666667</v>
      </c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30</v>
      </c>
      <c r="X19" s="13" t="n">
        <f aca="false">E19-SUM(Y19:AH19)-F19*$A$1</f>
        <v>0.288190674050926</v>
      </c>
      <c r="AM19" s="24" t="n">
        <f aca="false">IF(AND(currentDate&gt;$B19,NOT(ISEVEN(COUNTIF($H19:$S19,"&lt;&gt;")))),30,0)</f>
        <v>30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36934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36935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36936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36937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36938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36939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36940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36941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36942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36943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36944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36945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36946</v>
      </c>
      <c r="C32" s="13" t="n">
        <f aca="false">IF(MONTH(B32)&lt;&gt;MONTH($B$9),0,IF(OR(WEEKDAY(B32)=1,WEEKDAY(B32)=7),0,$A$1)-$A$1*F32-$A$1*$G32)</f>
        <v>-0.172569444444445</v>
      </c>
      <c r="D32" s="13" t="n">
        <f aca="false">IF(currentDate&lt;B32,0,E32-C32)</f>
        <v>0.172569444444444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36947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36948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36949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36950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36951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36952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36953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7:X39 A9:E36 S9:X36 F9:R10 F20:R36 F11:G19 P11:R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1" sqref="H9:O39 B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2001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-4.25000377039353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-11.8430593259491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EDATE(février!B9,1)</f>
        <v>36951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36952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36953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36954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36955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36956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36957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36958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36959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36960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36961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36962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36963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36964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36965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36966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36967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36968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36969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36970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36971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36972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36973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36974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36975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36976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36977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36978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36979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36980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36981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9:O39 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2001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-11.8430593259491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-19.0909759926158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EDATE(mars!B9,1)</f>
        <v>36982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36983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36984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36985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36986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36987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36988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36989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36990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36991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36992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36993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36994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36995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36996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36997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36998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36999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37000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37001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37002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37003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37004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37005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37006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37007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37008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37009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37010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37011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37012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9:O39 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2001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-19.0909759926158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-27.0291704370602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EDATE(avril!B9,1)</f>
        <v>37012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37013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37014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37015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37016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37017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37018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37019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37020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37021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37022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37023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37024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37025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37026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37027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37028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37029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37030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37031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37032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37033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37034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37035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37036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37037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37038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37039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37040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37041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37042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2001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-27.0291704370602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-34.2770871037269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EDATE(mai!B9,1)</f>
        <v>37043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37044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37045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37046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37047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37048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37049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37050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37051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37052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37053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37054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37055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37056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37057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37058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37059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37060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37061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37062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37063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37064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37065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37066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37067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37068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37069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37070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37071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37072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37073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1" sqref="H9:O39 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2001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-34.2770871037269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-41.8701426592825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EDATE(juin!B9,1)</f>
        <v>37073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37074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37075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37076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37077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37078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37079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37080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37081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37082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37083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37084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37085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37086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37087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37088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37089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37090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37091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37092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37093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37094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37095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37096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37097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37098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37099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37100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37101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37102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37103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2025-07-05T14:50:00Z</dcterms:modified>
  <cp:revision>1058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