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avril!$A$1:$S$40</definedName>
    <definedName function="false" hidden="false" localSheetId="2" name="_xlnm.Print_Area" vbProcedure="false">janvier!$A$1:$S$39</definedName>
    <definedName function="false" hidden="false" localSheetId="6" name="_xlnm.Print_Area" vbProcedure="false">mai!$A$1:$S$39</definedName>
    <definedName function="false" hidden="false" localSheetId="1" name="_xlnm.Print_Area" vbProcedure="false">moisInit!$A$1:$O$9</definedName>
    <definedName function="false" hidden="false" name="colHeader" vbProcedure="false">moisInit!$U$1:$AE$1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<sst xmlns="http://schemas.openxmlformats.org/spreadsheetml/2006/main" count="317" uniqueCount="70">
  <si>
    <t xml:space="preserve">paramètres généraux</t>
  </si>
  <si>
    <t xml:space="preserve">v220525.1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</si>
  <si>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</si>
  <si>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</si>
  <si>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</si>
  <si>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</si>
  <si>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</si>
  <si>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Alberto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</si>
  <si>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</si>
  <si>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</si>
  <si>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</si>
  <si>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</si>
  <si>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</si>
  <si>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</t>
  </si>
  <si>
    <t xml:space="preserve">heure actuelle</t>
  </si>
  <si>
    <t xml:space="preserve">permet de vérifier si les valeurs des formules sont disponibles</t>
  </si>
  <si>
    <t xml:space="preserve">index de la feuille ‘janvier’</t>
  </si>
  <si>
    <t xml:space="preserve">ligne du premier jour du mois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</si>
  <si>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</si>
  <si>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</si>
  <si>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</si>
  <si>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</si>
  <si>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</si>
  <si>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</si>
  <si>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D8</t>
  </si>
  <si>
    <t xml:space="preserve">cellule balance pour le mois</t>
  </si>
  <si>
    <t xml:space="preserve">A4</t>
  </si>
  <si>
    <t xml:space="preserve">cellule balance pour l’année (totale)</t>
  </si>
  <si>
    <t xml:space="preserve">A2</t>
  </si>
  <si>
    <t xml:space="preserve">cellule vacances restantes </t>
  </si>
  <si>
    <t xml:space="preserve">F8</t>
  </si>
  <si>
    <t xml:space="preserve">cellule vacances planifiées dans le mois</t>
  </si>
  <si>
    <t xml:space="preserve">F</t>
  </si>
  <si>
    <t xml:space="preserve">colonne vacances planifiées pour la journée</t>
  </si>
  <si>
    <t xml:space="preserve">G</t>
  </si>
  <si>
    <t xml:space="preserve">colonne premier timbrage d’entrée du jour </t>
  </si>
  <si>
    <t xml:space="preserve">R</t>
  </si>
  <si>
    <t xml:space="preserve">colonne dernier timbrage de sortie du jour</t>
  </si>
  <si>
    <t xml:space="preserve">C8</t>
  </si>
  <si>
    <t xml:space="preserve">cellule temps planifié mois</t>
  </si>
  <si>
    <t xml:space="preserve">E8</t>
  </si>
  <si>
    <t xml:space="preserve">cellule temps travaillé mois</t>
  </si>
  <si>
    <t xml:space="preserve">notes de versions:</t>
  </si>
  <si>
    <t xml:space="preserve">réorganisation des paramètres de la feuille init</t>
  </si>
  <si>
    <t xml:space="preserve">correction solde balance février</t>
  </si>
  <si>
    <t xml:space="preserve">format col T (solde) -&gt; [HH]:MM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</si>
  <si>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</si>
  <si>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</si>
  <si>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</si>
  <si>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</si>
  <si>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</si>
  <si>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</si>
  <si>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</si>
  <si>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remarque</t>
  </si>
  <si>
    <t xml:space="preserve">solde vacances en fin de mois</t>
  </si>
  <si>
    <t xml:space="preserve">nb heures payées mois courant</t>
  </si>
  <si>
    <t xml:space="preserve">solde balance en fin de mois</t>
  </si>
  <si>
    <t xml:space="preserve">temps théorique</t>
  </si>
  <si>
    <t xml:space="preserve">balance</t>
  </si>
  <si>
    <t xml:space="preserve">solde</t>
  </si>
  <si>
    <t xml:space="preserve">congé</t>
  </si>
  <si>
    <t xml:space="preserve">entrée</t>
  </si>
  <si>
    <t xml:space="preserve">sortie</t>
  </si>
  <si>
    <t xml:space="preserve">total</t>
  </si>
  <si>
    <t xml:space="preserve">Vacances</t>
  </si>
  <si>
    <t xml:space="preserve">Demi journée</t>
  </si>
  <si>
    <t xml:space="preserve">Compensé</t>
  </si>
  <si>
    <t xml:space="preserve">férié</t>
  </si>
  <si>
    <t xml:space="preserve">congé fixe </t>
  </si>
  <si>
    <t xml:space="preserve">congé fixe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</si>
</sst>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SFr.-100C]\ #,##0.00;[RED][$SFr.-100C]&quot; -&quot;#,##0.00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hh:mm:ss"/>
    <numFmt numFmtId="172" formatCode="0.00"/>
    <numFmt numFmtId="173" formatCode="0.0"/>
    <numFmt numFmtId="174" formatCode="dd/mm/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0.97"/>
    <col collapsed="false" customWidth="true" hidden="false" outlineLevel="0" max="3" min="3" style="1" width="12.99"/>
    <col collapsed="false" customWidth="true" hidden="false" outlineLevel="0" max="4" min="4" style="1" width="13.55"/>
    <col collapsed="false" customWidth="true" hidden="false" outlineLevel="0" max="5" min="5" style="1" width="8.03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1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7" t="n">
        <v>2020</v>
      </c>
      <c r="B4" s="1" t="s">
        <v>3</v>
      </c>
    </row>
    <row r="5" customFormat="false" ht="12.8" hidden="false" customHeight="false" outlineLevel="0" collapsed="false">
      <c r="A5" s="7"/>
    </row>
    <row r="6" customFormat="false" ht="12.8" hidden="false" customHeight="false" outlineLevel="0" collapsed="false">
      <c r="A6" s="8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9" t="s">
        <v>5</v>
      </c>
      <c r="B10" s="1" t="s">
        <v>6</v>
      </c>
    </row>
    <row r="11" customFormat="false" ht="12.8" hidden="false" customHeight="false" outlineLevel="0" collapsed="false">
      <c r="A11" s="9" t="s">
        <v>7</v>
      </c>
      <c r="B11" s="1" t="s">
        <v>8</v>
      </c>
      <c r="C11" s="10"/>
      <c r="D11" s="10"/>
    </row>
    <row r="12" customFormat="false" ht="12.8" hidden="false" customHeight="false" outlineLevel="0" collapsed="false">
      <c r="A12" s="11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7" t="n">
        <v>22</v>
      </c>
      <c r="B13" s="1" t="s">
        <v>10</v>
      </c>
    </row>
    <row r="14" customFormat="false" ht="12.8" hidden="false" customHeight="false" outlineLevel="0" collapsed="false">
      <c r="A14" s="12" t="n">
        <v>0.0833333333333333</v>
      </c>
      <c r="B14" s="1" t="s">
        <v>11</v>
      </c>
    </row>
    <row r="15" customFormat="false" ht="12.8" hidden="false" customHeight="false" outlineLevel="0" collapsed="false">
      <c r="A15" s="13"/>
    </row>
    <row r="16" customFormat="false" ht="12.8" hidden="false" customHeight="false" outlineLevel="0" collapsed="false">
      <c r="A16" s="13"/>
    </row>
    <row r="17" customFormat="false" ht="12.8" hidden="false" customHeight="false" outlineLevel="0" collapsed="false">
      <c r="A17" s="13"/>
    </row>
    <row r="18" customFormat="false" ht="12.8" hidden="false" customHeight="false" outlineLevel="0" collapsed="false">
      <c r="A18" s="13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4" t="n">
        <f aca="true">TODAY()</f>
        <v>45822</v>
      </c>
      <c r="B21" s="15" t="s">
        <v>13</v>
      </c>
      <c r="C21" s="10"/>
      <c r="D21" s="10"/>
      <c r="P21" s="16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Format="false" ht="12.8" hidden="false" customHeight="false" outlineLevel="0" collapsed="false">
      <c r="A22" s="17" t="n">
        <f aca="true">NOW()-TODAY()</f>
        <v>0.750296151178183</v>
      </c>
      <c r="B22" s="15" t="s">
        <v>14</v>
      </c>
      <c r="C22" s="18"/>
      <c r="D22" s="18"/>
    </row>
    <row r="23" customFormat="false" ht="12.8" hidden="false" customHeight="false" outlineLevel="0" collapsed="false">
      <c r="A23" s="15" t="str">
        <f aca="false">"Evaluated"</f>
        <v>Evaluated</v>
      </c>
      <c r="B23" s="15" t="s">
        <v>15</v>
      </c>
      <c r="C23" s="18"/>
      <c r="D23" s="18"/>
    </row>
    <row r="24" customFormat="false" ht="12.8" hidden="false" customHeight="false" outlineLevel="0" collapsed="false">
      <c r="A24" s="19" t="n">
        <v>2</v>
      </c>
      <c r="B24" s="20" t="s">
        <v>16</v>
      </c>
      <c r="C24" s="10"/>
      <c r="D24" s="10"/>
    </row>
    <row r="25" customFormat="false" ht="12.8" hidden="false" customHeight="false" outlineLevel="0" collapsed="false">
      <c r="A25" s="19" t="n">
        <v>9</v>
      </c>
      <c r="B25" s="20" t="s">
        <v>17</v>
      </c>
      <c r="C25" s="10"/>
      <c r="D25" s="10"/>
    </row>
    <row r="26" customFormat="false" ht="12.8" hidden="false" customHeight="false" outlineLevel="0" collapsed="false">
      <c r="A26" s="21" t="s">
        <v>18</v>
      </c>
      <c r="B26" s="20" t="s">
        <v>19</v>
      </c>
      <c r="C26" s="10"/>
      <c r="D26" s="10"/>
    </row>
    <row r="27" customFormat="false" ht="12.8" hidden="false" customHeight="false" outlineLevel="0" collapsed="false">
      <c r="A27" s="21" t="s">
        <v>20</v>
      </c>
      <c r="B27" s="20" t="s">
        <v>21</v>
      </c>
      <c r="C27" s="10"/>
      <c r="D27" s="10"/>
    </row>
    <row r="28" customFormat="false" ht="12.8" hidden="false" customHeight="false" outlineLevel="0" collapsed="false">
      <c r="A28" s="21" t="s">
        <v>22</v>
      </c>
      <c r="B28" s="20" t="s">
        <v>23</v>
      </c>
      <c r="C28" s="10"/>
      <c r="D28" s="10"/>
    </row>
    <row r="29" customFormat="false" ht="12.8" hidden="false" customHeight="false" outlineLevel="0" collapsed="false">
      <c r="A29" s="15" t="s">
        <v>24</v>
      </c>
      <c r="B29" s="1" t="s">
        <v>25</v>
      </c>
      <c r="C29" s="10"/>
      <c r="D29" s="10"/>
    </row>
    <row r="30" customFormat="false" ht="12.8" hidden="false" customHeight="false" outlineLevel="0" collapsed="false">
      <c r="A30" s="22" t="s">
        <v>26</v>
      </c>
      <c r="B30" s="1" t="s">
        <v>27</v>
      </c>
    </row>
    <row r="31" customFormat="false" ht="12.8" hidden="false" customHeight="false" outlineLevel="0" collapsed="false">
      <c r="A31" s="22" t="s">
        <v>28</v>
      </c>
      <c r="B31" s="1" t="s">
        <v>29</v>
      </c>
    </row>
    <row r="32" customFormat="false" ht="12.8" hidden="false" customHeight="false" outlineLevel="0" collapsed="false">
      <c r="A32" s="22" t="s">
        <v>30</v>
      </c>
      <c r="B32" s="1" t="s">
        <v>31</v>
      </c>
    </row>
    <row r="33" customFormat="false" ht="12.8" hidden="false" customHeight="false" outlineLevel="0" collapsed="false">
      <c r="A33" s="22" t="s">
        <v>32</v>
      </c>
      <c r="B33" s="1" t="s">
        <v>33</v>
      </c>
      <c r="C33" s="23"/>
      <c r="E33" s="3"/>
    </row>
    <row r="34" customFormat="false" ht="12.8" hidden="false" customHeight="false" outlineLevel="0" collapsed="false">
      <c r="A34" s="22" t="s">
        <v>34</v>
      </c>
      <c r="B34" s="1" t="s">
        <v>35</v>
      </c>
    </row>
    <row r="35" customFormat="false" ht="12.8" hidden="false" customHeight="false" outlineLevel="0" collapsed="false">
      <c r="A35" s="22" t="s">
        <v>36</v>
      </c>
      <c r="B35" s="1" t="s">
        <v>37</v>
      </c>
    </row>
    <row r="36" customFormat="false" ht="12.8" hidden="false" customHeight="false" outlineLevel="0" collapsed="false">
      <c r="A36" s="13" t="s">
        <v>38</v>
      </c>
      <c r="B36" s="1" t="s">
        <v>39</v>
      </c>
    </row>
    <row r="37" customFormat="false" ht="12.8" hidden="false" customHeight="false" outlineLevel="0" collapsed="false">
      <c r="A37" s="1" t="s">
        <v>40</v>
      </c>
      <c r="B37" s="1" t="s">
        <v>41</v>
      </c>
      <c r="E37" s="3"/>
    </row>
    <row r="38" customFormat="false" ht="12.8" hidden="false" customHeight="false" outlineLevel="0" collapsed="false">
      <c r="E38" s="3"/>
    </row>
    <row r="40" customFormat="false" ht="12.8" hidden="false" customHeight="false" outlineLevel="0" collapsed="false">
      <c r="A40" s="1" t="s">
        <v>42</v>
      </c>
      <c r="E40" s="3"/>
    </row>
    <row r="41" customFormat="false" ht="12.8" hidden="false" customHeight="false" outlineLevel="0" collapsed="false">
      <c r="E41" s="3"/>
    </row>
    <row r="42" customFormat="false" ht="12.8" hidden="false" customHeight="false" outlineLevel="0" collapsed="false">
      <c r="A42" s="1" t="s">
        <v>1</v>
      </c>
    </row>
    <row r="43" customFormat="false" ht="12.8" hidden="false" customHeight="false" outlineLevel="0" collapsed="false">
      <c r="A43" s="1" t="s">
        <v>43</v>
      </c>
      <c r="E43" s="3"/>
    </row>
    <row r="44" customFormat="false" ht="12.8" hidden="false" customHeight="false" outlineLevel="0" collapsed="false">
      <c r="A44" s="1" t="s">
        <v>44</v>
      </c>
      <c r="E44" s="3"/>
    </row>
    <row r="45" customFormat="false" ht="12.8" hidden="false" customHeight="false" outlineLevel="0" collapsed="false">
      <c r="A45" s="1" t="s">
        <v>45</v>
      </c>
      <c r="E45" s="3"/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50" customFormat="false" ht="12.8" hidden="false" customHeight="false" outlineLevel="0" collapsed="false">
      <c r="A50" s="1" t="s">
        <v>48</v>
      </c>
    </row>
    <row r="51" customFormat="false" ht="12.8" hidden="false" customHeight="false" outlineLevel="0" collapsed="false">
      <c r="A51" s="1" t="s">
        <v>49</v>
      </c>
    </row>
    <row r="52" customFormat="false" ht="12.8" hidden="false" customHeight="false" outlineLevel="0" collapsed="false">
      <c r="A52" s="1" t="s">
        <v>50</v>
      </c>
    </row>
    <row r="53" customFormat="false" ht="12.8" hidden="false" customHeight="false" outlineLevel="0" collapsed="false">
      <c r="A53" s="1" t="s">
        <v>51</v>
      </c>
    </row>
    <row r="54" customFormat="false" ht="12.8" hidden="false" customHeight="false" outlineLevel="0" collapsed="false">
      <c r="A54" s="1" t="s">
        <v>52</v>
      </c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9" t="s">
        <v>9</v>
      </c>
      <c r="C1" s="2"/>
      <c r="E1" s="3"/>
      <c r="G1" s="3"/>
      <c r="H1" s="3"/>
      <c r="I1" s="3"/>
      <c r="J1" s="3"/>
      <c r="K1" s="3"/>
      <c r="L1" s="3"/>
      <c r="M1" s="3"/>
      <c r="N1" s="3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53</v>
      </c>
    </row>
    <row r="2" customFormat="false" ht="12.8" hidden="false" customHeight="false" outlineLevel="0" collapsed="false">
      <c r="A2" s="24" t="n">
        <f aca="false">init!A13</f>
        <v>22</v>
      </c>
      <c r="B2" s="9" t="s">
        <v>54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9" t="s">
        <v>55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init!A14</f>
        <v>0.0833333333333333</v>
      </c>
      <c r="B4" s="9" t="s">
        <v>56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/>
      <c r="E8" s="31"/>
      <c r="F8" s="24"/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SUM(janvier:décembre!U8)</f>
        <v>0</v>
      </c>
      <c r="V8" s="25" t="n">
        <f aca="false">SUM(janvier:décembre!V8)</f>
        <v>0</v>
      </c>
      <c r="W8" s="25" t="n">
        <f aca="false">SUM(janvier:décembre!W8)</f>
        <v>0</v>
      </c>
      <c r="X8" s="25" t="n">
        <f aca="false">SUM(janvier:décembre!X8)</f>
        <v>0</v>
      </c>
      <c r="Y8" s="25" t="n">
        <f aca="false">SUM(janvier:décembre!Y8)</f>
        <v>0</v>
      </c>
      <c r="Z8" s="25" t="n">
        <f aca="false">SUM(janvier:décembre!Z8)</f>
        <v>0</v>
      </c>
      <c r="AA8" s="25" t="n">
        <f aca="false">SUM(janvier:décembre!AA8)</f>
        <v>0</v>
      </c>
      <c r="AB8" s="25" t="n">
        <f aca="false">SUM(janvier:décembre!AB8)</f>
        <v>0</v>
      </c>
      <c r="AC8" s="25" t="n">
        <f aca="false">SUM(janvier:décembre!AC8)</f>
        <v>0</v>
      </c>
      <c r="AD8" s="25" t="n">
        <f aca="false">SUM(janvier:décembre!AD8)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DATE(init!A4-1,12,1)</f>
        <v>43800</v>
      </c>
      <c r="C9" s="2"/>
      <c r="D9" s="13"/>
      <c r="E9" s="2"/>
      <c r="F9" s="34"/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</row>
    <row r="10" customFormat="false" ht="12.8" hidden="false" customHeight="false" outlineLevel="0" collapsed="false">
      <c r="B10" s="35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moisInit!A2-F8</f>
        <v>20.5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moisInit!A4-A3+D8</f>
        <v>-0.00937500000002315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6" t="n">
        <f aca="false">SUM(C9:C39)</f>
        <v>7.59305555555556</v>
      </c>
      <c r="D8" s="25" t="n">
        <f aca="false">SUM(D9:D39)</f>
        <v>-0.0927083333333333</v>
      </c>
      <c r="E8" s="36" t="n">
        <f aca="false">SUM(E9:E39)</f>
        <v>7.5003472222222</v>
      </c>
      <c r="F8" s="24" t="n">
        <f aca="false">SUM(F9:F39)</f>
        <v>1.5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EDATE(moisInit!B9,1)</f>
        <v>43831</v>
      </c>
      <c r="C9" s="2" t="n">
        <f aca="false">IF(OR(WEEKDAY(B9)=1,WEEKDAY(B9)=7),0,$A$1)</f>
        <v>0.345138888888889</v>
      </c>
      <c r="D9" s="13" t="n">
        <f aca="false">IF(currentDate&lt;B9,0,E9-C9)</f>
        <v>0.00902777777777778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0.354166666666666</v>
      </c>
      <c r="F9" s="34" t="n">
        <v>0</v>
      </c>
      <c r="G9" s="2" t="n">
        <v>0.322916666666667</v>
      </c>
      <c r="H9" s="2" t="n">
        <v>0.409722222222222</v>
      </c>
      <c r="I9" s="2" t="n">
        <v>0.416666666666667</v>
      </c>
      <c r="J9" s="2" t="n">
        <v>0.520833333333333</v>
      </c>
      <c r="K9" s="2" t="n">
        <v>0.552083333333333</v>
      </c>
      <c r="L9" s="2" t="n">
        <v>0.715277777777778</v>
      </c>
      <c r="M9" s="2"/>
      <c r="N9" s="2"/>
      <c r="O9" s="34"/>
      <c r="P9" s="34"/>
      <c r="Q9" s="34"/>
      <c r="R9" s="34"/>
      <c r="T9" s="13" t="n">
        <f aca="false">E9-SUM(U9:AD9)-F9*$A$1</f>
        <v>0.354166666666667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43832</v>
      </c>
      <c r="C10" s="2" t="n">
        <f aca="false">IF(OR(WEEKDAY(B10)=1,WEEKDAY(B10)=7),0,$A$1)</f>
        <v>0.345138888888889</v>
      </c>
      <c r="D10" s="13" t="n">
        <f aca="false">IF(currentDate&lt;B10,0,E10-C10)</f>
        <v>0.0333333333333333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0.378472222222221</v>
      </c>
      <c r="F10" s="34" t="n">
        <v>0</v>
      </c>
      <c r="G10" s="2" t="n">
        <v>0.322916666666667</v>
      </c>
      <c r="H10" s="2" t="n">
        <v>0.409722222222222</v>
      </c>
      <c r="I10" s="2" t="n">
        <v>0.416666666666667</v>
      </c>
      <c r="J10" s="2" t="n">
        <v>0.520833333333333</v>
      </c>
      <c r="K10" s="2" t="n">
        <v>0.552083333333333</v>
      </c>
      <c r="L10" s="2" t="n">
        <v>0.739583333333333</v>
      </c>
      <c r="M10" s="2"/>
      <c r="N10" s="2"/>
      <c r="O10" s="34"/>
      <c r="P10" s="34"/>
      <c r="Q10" s="34"/>
      <c r="R10" s="34"/>
      <c r="T10" s="13" t="n">
        <f aca="false">E10-SUM(U10:AD10)-F10*$A$1</f>
        <v>0.378472222222222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43833</v>
      </c>
      <c r="C11" s="2" t="n">
        <f aca="false">IF(OR(WEEKDAY(B11)=1,WEEKDAY(B11)=7),0,$A$1)</f>
        <v>0.345138888888889</v>
      </c>
      <c r="D11" s="13" t="n">
        <f aca="false">IF(currentDate&lt;B11,0,E11-C11)</f>
        <v>0.00902777777777778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43834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43835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43836</v>
      </c>
      <c r="C14" s="2" t="n">
        <f aca="false">IF(OR(WEEKDAY(B14)=1,WEEKDAY(B14)=7),0,$A$1)</f>
        <v>0.345138888888889</v>
      </c>
      <c r="D14" s="13" t="n">
        <f aca="false">IF(currentDate&lt;B14,0,E14-C14)</f>
        <v>0.00902777777777778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7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43837</v>
      </c>
      <c r="C15" s="2" t="n">
        <f aca="false">IF(OR(WEEKDAY(B15)=1,WEEKDAY(B15)=7),0,$A$1)</f>
        <v>0.345138888888889</v>
      </c>
      <c r="D15" s="13" t="n">
        <f aca="false">IF(currentDate&lt;B15,0,E15-C15)</f>
        <v>0.00208333333333333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43838</v>
      </c>
      <c r="C16" s="2" t="n">
        <f aca="false">IF(OR(WEEKDAY(B16)=1,WEEKDAY(B16)=7),0,$A$1)</f>
        <v>0.345138888888889</v>
      </c>
      <c r="D16" s="13" t="n">
        <f aca="false">IF(currentDate&lt;B16,0,E16-C16)</f>
        <v>-0.0465277777777778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0.298611111111111</v>
      </c>
      <c r="F16" s="34" t="n">
        <v>0</v>
      </c>
      <c r="G16" s="2" t="n">
        <v>0</v>
      </c>
      <c r="H16" s="2" t="n">
        <v>0.0833333333333333</v>
      </c>
      <c r="I16" s="2" t="n">
        <v>0.520833333333333</v>
      </c>
      <c r="J16" s="2" t="n">
        <v>0.625</v>
      </c>
      <c r="K16" s="2" t="n">
        <v>0.645833333333333</v>
      </c>
      <c r="L16" s="2" t="n">
        <v>0.756944444444444</v>
      </c>
      <c r="M16" s="2"/>
      <c r="N16" s="2"/>
      <c r="O16" s="34"/>
      <c r="P16" s="34"/>
      <c r="Q16" s="34"/>
      <c r="R16" s="34"/>
      <c r="T16" s="13" t="n">
        <f aca="false">E16-SUM(U16:AD16)-F16*$A$1</f>
        <v>0.298611111111111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43839</v>
      </c>
      <c r="C17" s="2" t="n">
        <f aca="false">IF(OR(WEEKDAY(B17)=1,WEEKDAY(B17)=7),0,$A$1)</f>
        <v>0.345138888888889</v>
      </c>
      <c r="D17" s="13" t="n">
        <f aca="false">IF(currentDate&lt;B17,0,E17-C17)</f>
        <v>0.00902777777777778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0.354166666666666</v>
      </c>
      <c r="F17" s="34" t="n">
        <v>0</v>
      </c>
      <c r="G17" s="2" t="n">
        <v>0.322916666666667</v>
      </c>
      <c r="H17" s="2" t="n">
        <v>0.409722222222222</v>
      </c>
      <c r="I17" s="2" t="n">
        <v>0.416666666666667</v>
      </c>
      <c r="J17" s="2" t="n">
        <v>0.520833333333333</v>
      </c>
      <c r="K17" s="2" t="n">
        <v>0.552083333333333</v>
      </c>
      <c r="L17" s="2" t="n">
        <v>0.715277777777778</v>
      </c>
      <c r="M17" s="2"/>
      <c r="N17" s="2"/>
      <c r="O17" s="34"/>
      <c r="P17" s="34"/>
      <c r="Q17" s="34"/>
      <c r="R17" s="34"/>
      <c r="T17" s="13" t="n">
        <f aca="false">E17-SUM(U17:AD17)-F17*$A$1</f>
        <v>0.354166666666667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43840</v>
      </c>
      <c r="C18" s="2" t="n">
        <f aca="false">IF(OR(WEEKDAY(B18)=1,WEEKDAY(B18)=7),0,$A$1)</f>
        <v>0.345138888888889</v>
      </c>
      <c r="D18" s="13" t="n">
        <f aca="false">IF(currentDate&lt;B18,0,E18-C18)</f>
        <v>0.00902777777777778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43841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43842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43843</v>
      </c>
      <c r="C21" s="2" t="n">
        <f aca="false">IF(OR(WEEKDAY(B21)=1,WEEKDAY(B21)=7),0,$A$1)</f>
        <v>0.345138888888889</v>
      </c>
      <c r="D21" s="13" t="n">
        <f aca="false">IF(currentDate&lt;B21,0,E21-C21)</f>
        <v>0.0159722222222222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0.36111111111111</v>
      </c>
      <c r="F21" s="34" t="n">
        <v>0</v>
      </c>
      <c r="G21" s="2" t="n">
        <v>0.322916666666667</v>
      </c>
      <c r="H21" s="2" t="n">
        <v>0.409722222222222</v>
      </c>
      <c r="I21" s="2" t="n">
        <v>0.416666666666667</v>
      </c>
      <c r="J21" s="2" t="n">
        <v>0.520833333333333</v>
      </c>
      <c r="K21" s="2" t="n">
        <v>0.552083333333333</v>
      </c>
      <c r="L21" s="2" t="n">
        <v>0.722222222222222</v>
      </c>
      <c r="M21" s="2"/>
      <c r="N21" s="2"/>
      <c r="O21" s="34"/>
      <c r="P21" s="34"/>
      <c r="Q21" s="34"/>
      <c r="R21" s="34"/>
      <c r="T21" s="13" t="n">
        <f aca="false">E21-SUM(U21:AD21)-F21*$A$1</f>
        <v>0.361111111111111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43844</v>
      </c>
      <c r="C22" s="2" t="n">
        <f aca="false">IF(OR(WEEKDAY(B22)=1,WEEKDAY(B22)=7),0,$A$1)</f>
        <v>0.345138888888889</v>
      </c>
      <c r="D22" s="13" t="n">
        <f aca="false">IF(currentDate&lt;B22,0,E22-C22)</f>
        <v>0.0263888888888889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0.371527777777777</v>
      </c>
      <c r="F22" s="34" t="n">
        <v>0</v>
      </c>
      <c r="G22" s="2" t="n">
        <v>0.3125</v>
      </c>
      <c r="H22" s="2" t="n">
        <v>0.409722222222222</v>
      </c>
      <c r="I22" s="2" t="n">
        <v>0.416666666666667</v>
      </c>
      <c r="J22" s="2" t="n">
        <v>0.520833333333333</v>
      </c>
      <c r="K22" s="2" t="n">
        <v>0.552083333333333</v>
      </c>
      <c r="L22" s="2" t="n">
        <v>0.722222222222222</v>
      </c>
      <c r="M22" s="2"/>
      <c r="N22" s="2"/>
      <c r="O22" s="34"/>
      <c r="P22" s="34"/>
      <c r="Q22" s="34"/>
      <c r="R22" s="34"/>
      <c r="T22" s="13" t="n">
        <f aca="false">E22-SUM(U22:AD22)-F22*$A$1</f>
        <v>0.371527777777778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43845</v>
      </c>
      <c r="C23" s="2" t="n">
        <f aca="false">IF(OR(WEEKDAY(B23)=1,WEEKDAY(B23)=7),0,$A$1)</f>
        <v>0.345138888888889</v>
      </c>
      <c r="D23" s="13" t="n">
        <f aca="false">IF(currentDate&lt;B23,0,E23-C23)</f>
        <v>0.0159722222222222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0.36111111111111</v>
      </c>
      <c r="F23" s="34" t="n">
        <v>0</v>
      </c>
      <c r="G23" s="2" t="n">
        <v>0.322916666666667</v>
      </c>
      <c r="H23" s="2" t="n">
        <v>0.409722222222222</v>
      </c>
      <c r="I23" s="2" t="n">
        <v>0.416666666666667</v>
      </c>
      <c r="J23" s="2" t="n">
        <v>0.520833333333333</v>
      </c>
      <c r="K23" s="2" t="n">
        <v>0.552083333333333</v>
      </c>
      <c r="L23" s="2" t="n">
        <v>0.722222222222222</v>
      </c>
      <c r="M23" s="2"/>
      <c r="N23" s="2"/>
      <c r="O23" s="34"/>
      <c r="P23" s="34"/>
      <c r="Q23" s="34"/>
      <c r="R23" s="34"/>
      <c r="T23" s="13" t="n">
        <f aca="false">E23-SUM(U23:AD23)-F23*$A$1</f>
        <v>0.361111111111111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43846</v>
      </c>
      <c r="C24" s="2" t="n">
        <f aca="false">IF(OR(WEEKDAY(B24)=1,WEEKDAY(B24)=7),0,$A$1)</f>
        <v>0.345138888888889</v>
      </c>
      <c r="D24" s="13" t="n">
        <f aca="false">IF(currentDate&lt;B24,0,E24-C24)</f>
        <v>0.0159722222222222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0.36111111111111</v>
      </c>
      <c r="F24" s="34" t="n">
        <v>0</v>
      </c>
      <c r="G24" s="2" t="n">
        <v>0.322916666666667</v>
      </c>
      <c r="H24" s="2" t="n">
        <v>0.409722222222222</v>
      </c>
      <c r="I24" s="2" t="n">
        <v>0.416666666666667</v>
      </c>
      <c r="J24" s="2" t="n">
        <v>0.520833333333333</v>
      </c>
      <c r="K24" s="2" t="n">
        <v>0.552083333333333</v>
      </c>
      <c r="L24" s="2" t="n">
        <v>0.722222222222222</v>
      </c>
      <c r="M24" s="2"/>
      <c r="N24" s="2"/>
      <c r="O24" s="34"/>
      <c r="P24" s="34"/>
      <c r="Q24" s="34"/>
      <c r="R24" s="34"/>
      <c r="T24" s="13" t="n">
        <f aca="false">E24-SUM(U24:AD24)-F24*$A$1</f>
        <v>0.361111111111111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43847</v>
      </c>
      <c r="C25" s="2" t="n">
        <f aca="false">IF(OR(WEEKDAY(B25)=1,WEEKDAY(B25)=7),0,$A$1)</f>
        <v>0.345138888888889</v>
      </c>
      <c r="D25" s="13" t="n">
        <f aca="false">IF(currentDate&lt;B25,0,E25-C25)</f>
        <v>0.0159722222222222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0.36111111111111</v>
      </c>
      <c r="F25" s="34" t="n">
        <v>0</v>
      </c>
      <c r="G25" s="2" t="n">
        <v>0.322916666666667</v>
      </c>
      <c r="H25" s="2" t="n">
        <v>0.409722222222222</v>
      </c>
      <c r="I25" s="2" t="n">
        <v>0.416666666666667</v>
      </c>
      <c r="J25" s="2" t="n">
        <v>0.520833333333333</v>
      </c>
      <c r="K25" s="2" t="n">
        <v>0.552083333333333</v>
      </c>
      <c r="L25" s="2" t="n">
        <v>0.722222222222222</v>
      </c>
      <c r="M25" s="2"/>
      <c r="N25" s="2"/>
      <c r="O25" s="34"/>
      <c r="P25" s="34"/>
      <c r="Q25" s="34"/>
      <c r="R25" s="34"/>
      <c r="T25" s="13" t="n">
        <f aca="false">E25-SUM(U25:AD25)-F25*$A$1</f>
        <v>0.361111111111111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43848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43849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43850</v>
      </c>
      <c r="C28" s="2" t="n">
        <f aca="false">IF(OR(WEEKDAY(B28)=1,WEEKDAY(B28)=7),0,$A$1)</f>
        <v>0.345138888888889</v>
      </c>
      <c r="D28" s="13" t="n">
        <f aca="false">IF(currentDate&lt;B28,0,E28-C28)</f>
        <v>0.0159722222222222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0.36111111111111</v>
      </c>
      <c r="F28" s="34" t="n">
        <v>0</v>
      </c>
      <c r="G28" s="2" t="n">
        <v>0.322916666666667</v>
      </c>
      <c r="H28" s="2" t="n">
        <v>0.409722222222222</v>
      </c>
      <c r="I28" s="2" t="n">
        <v>0.416666666666667</v>
      </c>
      <c r="J28" s="2" t="n">
        <v>0.520833333333333</v>
      </c>
      <c r="K28" s="2" t="n">
        <v>0.552083333333333</v>
      </c>
      <c r="L28" s="2" t="n">
        <v>0.722222222222222</v>
      </c>
      <c r="M28" s="2"/>
      <c r="N28" s="2"/>
      <c r="O28" s="34"/>
      <c r="P28" s="34"/>
      <c r="Q28" s="34"/>
      <c r="R28" s="34"/>
      <c r="T28" s="13" t="n">
        <f aca="false">E28-SUM(U28:AD28)-F28*$A$1</f>
        <v>0.361111111111111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43851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43852</v>
      </c>
      <c r="C30" s="2" t="n">
        <f aca="false">IF(OR(WEEKDAY(B30)=1,WEEKDAY(B30)=7),0,$A$1)</f>
        <v>0.345138888888889</v>
      </c>
      <c r="D30" s="13" t="n">
        <f aca="false">IF(currentDate&lt;B30,0,E30-C30)</f>
        <v>0.0159722222222222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0.36111111111111</v>
      </c>
      <c r="F30" s="34" t="n">
        <v>0</v>
      </c>
      <c r="G30" s="2" t="n">
        <v>0.322916666666667</v>
      </c>
      <c r="H30" s="2" t="n">
        <v>0.409722222222222</v>
      </c>
      <c r="I30" s="2" t="n">
        <v>0.416666666666667</v>
      </c>
      <c r="J30" s="2" t="n">
        <v>0.520833333333333</v>
      </c>
      <c r="K30" s="2" t="n">
        <v>0.552083333333333</v>
      </c>
      <c r="L30" s="2" t="n">
        <v>0.722222222222222</v>
      </c>
      <c r="M30" s="2"/>
      <c r="N30" s="2"/>
      <c r="O30" s="34"/>
      <c r="P30" s="34"/>
      <c r="Q30" s="34"/>
      <c r="R30" s="34"/>
      <c r="T30" s="13" t="n">
        <f aca="false">E30-SUM(U30:AD30)-F30*$A$1</f>
        <v>0.361111111111111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43853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0.345138888888889</v>
      </c>
      <c r="F31" s="34" t="n">
        <v>1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64</v>
      </c>
      <c r="T31" s="13" t="n">
        <f aca="false">E31-SUM(U31:AD31)-F31*$A$1</f>
        <v>-0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43854</v>
      </c>
      <c r="C32" s="2" t="n">
        <f aca="false">IF(OR(WEEKDAY(B32)=1,WEEKDAY(B32)=7),0,$A$1)</f>
        <v>0.345138888888889</v>
      </c>
      <c r="D32" s="13" t="n">
        <f aca="false">IF(currentDate&lt;B32,0,E32-C32)</f>
        <v>0.0184027777777778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0.363541666666666</v>
      </c>
      <c r="F32" s="34" t="n">
        <v>0.5</v>
      </c>
      <c r="G32" s="2" t="n">
        <v>0.322916666666667</v>
      </c>
      <c r="H32" s="2" t="n">
        <v>0.409722222222222</v>
      </c>
      <c r="I32" s="2" t="n">
        <v>0.416666666666667</v>
      </c>
      <c r="J32" s="2" t="n">
        <v>0.520833333333333</v>
      </c>
      <c r="K32" s="2"/>
      <c r="L32" s="2"/>
      <c r="M32" s="2"/>
      <c r="N32" s="2"/>
      <c r="O32" s="2"/>
      <c r="P32" s="34"/>
      <c r="Q32" s="34"/>
      <c r="R32" s="34"/>
      <c r="S32" s="1" t="s">
        <v>65</v>
      </c>
      <c r="T32" s="13" t="n">
        <f aca="false">E32-SUM(U32:AD32)-F32*$A$1</f>
        <v>0.190972222222222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43855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43856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43857</v>
      </c>
      <c r="C35" s="2" t="n">
        <f aca="false">IF(OR(WEEKDAY(B35)=1,WEEKDAY(B35)=7),0,$A$1)</f>
        <v>0.345138888888889</v>
      </c>
      <c r="D35" s="13" t="n">
        <f aca="false">IF(currentDate&lt;B35,0,E35-C35)</f>
        <v>0.0159722222222222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0.36111111111111</v>
      </c>
      <c r="F35" s="34" t="n">
        <v>0</v>
      </c>
      <c r="G35" s="2" t="n">
        <v>0.322916666666667</v>
      </c>
      <c r="H35" s="2" t="n">
        <v>0.409722222222222</v>
      </c>
      <c r="I35" s="2" t="n">
        <v>0.416666666666667</v>
      </c>
      <c r="J35" s="2" t="n">
        <v>0.520833333333333</v>
      </c>
      <c r="K35" s="2" t="n">
        <v>0.552083333333333</v>
      </c>
      <c r="L35" s="2" t="n">
        <v>0.722222222222222</v>
      </c>
      <c r="M35" s="2"/>
      <c r="N35" s="2"/>
      <c r="O35" s="34"/>
      <c r="P35" s="34"/>
      <c r="Q35" s="34"/>
      <c r="R35" s="34"/>
      <c r="T35" s="13" t="n">
        <f aca="false">E35-SUM(U35:AD35)-F35*$A$1</f>
        <v>0.361111111111111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43858</v>
      </c>
      <c r="C36" s="2" t="n">
        <f aca="false">IF(OR(WEEKDAY(B36)=1,WEEKDAY(B36)=7),0,$A$1)</f>
        <v>0.345138888888889</v>
      </c>
      <c r="D36" s="13" t="n">
        <f aca="false">IF(currentDate&lt;B36,0,E36-C36)</f>
        <v>0.0159722222222222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0.36111111111111</v>
      </c>
      <c r="F36" s="34" t="n">
        <v>0</v>
      </c>
      <c r="G36" s="2" t="n">
        <v>0.322916666666667</v>
      </c>
      <c r="H36" s="2" t="n">
        <v>0.409722222222222</v>
      </c>
      <c r="I36" s="2" t="n">
        <v>0.416666666666667</v>
      </c>
      <c r="J36" s="2" t="n">
        <v>0.520833333333333</v>
      </c>
      <c r="K36" s="2" t="n">
        <v>0.552083333333333</v>
      </c>
      <c r="L36" s="2" t="n">
        <v>0.722222222222222</v>
      </c>
      <c r="M36" s="2"/>
      <c r="N36" s="2"/>
      <c r="O36" s="34"/>
      <c r="P36" s="34"/>
      <c r="Q36" s="34"/>
      <c r="R36" s="34"/>
      <c r="T36" s="13" t="n">
        <f aca="false">E36-SUM(U36:AD36)-F36*$A$1</f>
        <v>0.361111111111111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43859</v>
      </c>
      <c r="C37" s="2" t="n">
        <f aca="false">IF(OR(WEEKDAY(B37)=1,WEEKDAY(B37)=7),0,$A$1)</f>
        <v>0.345138888888889</v>
      </c>
      <c r="D37" s="13" t="n">
        <f aca="false">IF(currentDate&lt;B37,0,E37-C37)</f>
        <v>0.0159722222222222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0.36111111111111</v>
      </c>
      <c r="F37" s="34" t="n">
        <v>0</v>
      </c>
      <c r="G37" s="2" t="n">
        <v>0.322916666666667</v>
      </c>
      <c r="H37" s="2" t="n">
        <v>0.409722222222222</v>
      </c>
      <c r="I37" s="2" t="n">
        <v>0.416666666666667</v>
      </c>
      <c r="J37" s="2" t="n">
        <v>0.520833333333333</v>
      </c>
      <c r="K37" s="2" t="n">
        <v>0.552083333333333</v>
      </c>
      <c r="L37" s="2" t="n">
        <v>0.722222222222222</v>
      </c>
      <c r="M37" s="2"/>
      <c r="N37" s="2"/>
      <c r="O37" s="34"/>
      <c r="P37" s="34"/>
      <c r="Q37" s="34"/>
      <c r="R37" s="34"/>
      <c r="T37" s="13" t="n">
        <f aca="false">E37-SUM(U37:AD37)-F37*$A$1</f>
        <v>0.361111111111111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43860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1" t="s">
        <v>66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43861</v>
      </c>
      <c r="C39" s="2" t="n">
        <f aca="false">IF(OR(WEEKDAY(B39)=1,WEEKDAY(B39)=7),0,$A$1)</f>
        <v>0.345138888888889</v>
      </c>
      <c r="D39" s="13" t="n">
        <f aca="false">IF(currentDate&lt;B39,0,E39-C39)</f>
        <v>0.0298611111111111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0.374999999999999</v>
      </c>
      <c r="F39" s="34" t="n">
        <v>0</v>
      </c>
      <c r="G39" s="2" t="n">
        <v>0.322916666666667</v>
      </c>
      <c r="H39" s="2" t="n">
        <v>0.409722222222222</v>
      </c>
      <c r="I39" s="2" t="n">
        <v>0.416666666666667</v>
      </c>
      <c r="J39" s="2" t="n">
        <v>0.520833333333333</v>
      </c>
      <c r="K39" s="2" t="n">
        <v>0.552083333333333</v>
      </c>
      <c r="L39" s="2" t="n">
        <v>0.736111111111111</v>
      </c>
      <c r="M39" s="2"/>
      <c r="N39" s="2"/>
      <c r="O39" s="34"/>
      <c r="P39" s="34"/>
      <c r="Q39" s="34"/>
      <c r="R39" s="34"/>
      <c r="T39" s="13" t="n">
        <f aca="false">E39-SUM(U39:AD39)-F39*$A$1</f>
        <v>0.375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janvier!A1</f>
        <v>0.345138888888889</v>
      </c>
      <c r="B1" s="1" t="str">
        <f aca="false">janvier!B1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janvier!A2-F8</f>
        <v>20</v>
      </c>
      <c r="B2" s="1" t="str">
        <f aca="false">janvier!B2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janvier!B3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janvier!A4-A3+D8</f>
        <v>-3.42748162659727</v>
      </c>
      <c r="B4" s="1" t="str">
        <f aca="false">janvier!B4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6" t="n">
        <f aca="false">SUM(C9:C39)</f>
        <v>6.2125</v>
      </c>
      <c r="D8" s="25" t="n">
        <f aca="false">SUM(D9:D36)</f>
        <v>-3.41810662659722</v>
      </c>
      <c r="E8" s="36" t="n">
        <f aca="false">SUM(E9:E39)</f>
        <v>2.7943933734004</v>
      </c>
      <c r="F8" s="24" t="n">
        <f aca="false">SUM(F9:F36)</f>
        <v>0.5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SUM(U9:U36)</f>
        <v>0</v>
      </c>
      <c r="V8" s="25" t="n">
        <f aca="false">SUM(V9:V36)</f>
        <v>0</v>
      </c>
      <c r="W8" s="25" t="n">
        <f aca="false">SUM(W9:W36)</f>
        <v>0</v>
      </c>
      <c r="X8" s="25" t="n">
        <f aca="false">SUM(X9:X36)</f>
        <v>0</v>
      </c>
      <c r="Y8" s="25" t="n">
        <f aca="false">SUM(Y9:Y36)</f>
        <v>0</v>
      </c>
      <c r="Z8" s="25" t="n">
        <f aca="false">SUM(Z9:Z36)</f>
        <v>0</v>
      </c>
      <c r="AA8" s="25" t="n">
        <f aca="false">SUM(AA9:AA36)</f>
        <v>0</v>
      </c>
      <c r="AB8" s="25" t="n">
        <f aca="false">SUM(AB9:AB36)</f>
        <v>0</v>
      </c>
      <c r="AC8" s="25" t="n">
        <f aca="false">SUM(AC9:AC36)</f>
        <v>0</v>
      </c>
      <c r="AD8" s="25" t="n">
        <f aca="false">SUM(AD9:AD36)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EDATE(janvier!B9,1)</f>
        <v>43862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43863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43864</v>
      </c>
      <c r="C11" s="2" t="n">
        <f aca="false">IF(OR(WEEKDAY(B11)=1,WEEKDAY(B11)=7),0,$A$1)</f>
        <v>0.345138888888889</v>
      </c>
      <c r="D11" s="13" t="n">
        <f aca="false">IF(currentDate&lt;B11,0,E11-C11)</f>
        <v>0.00902777777777778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43865</v>
      </c>
      <c r="C12" s="2" t="n">
        <f aca="false">IF(OR(WEEKDAY(B12)=1,WEEKDAY(B12)=7),0,$A$1)</f>
        <v>0.345138888888889</v>
      </c>
      <c r="D12" s="13" t="n">
        <f aca="false">IF(currentDate&lt;B12,0,E12-C12)</f>
        <v>0.00902777777777778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0.354166666666666</v>
      </c>
      <c r="F12" s="34" t="n">
        <v>0</v>
      </c>
      <c r="G12" s="2" t="n">
        <v>0.322916666666667</v>
      </c>
      <c r="H12" s="2" t="n">
        <v>0.409722222222222</v>
      </c>
      <c r="I12" s="2" t="n">
        <v>0.416666666666667</v>
      </c>
      <c r="J12" s="2" t="n">
        <v>0.520833333333333</v>
      </c>
      <c r="K12" s="2" t="n">
        <v>0.552083333333333</v>
      </c>
      <c r="L12" s="2" t="n">
        <v>0.715277777777778</v>
      </c>
      <c r="M12" s="2"/>
      <c r="N12" s="2"/>
      <c r="O12" s="34"/>
      <c r="P12" s="34"/>
      <c r="Q12" s="34"/>
      <c r="R12" s="34"/>
      <c r="T12" s="13" t="n">
        <f aca="false">E12-SUM(U12:AD12)-F12*$A$1</f>
        <v>0.354166666666667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43866</v>
      </c>
      <c r="C13" s="2" t="n">
        <f aca="false">IF(OR(WEEKDAY(B13)=1,WEEKDAY(B13)=7),0,$A$1)</f>
        <v>0.345138888888889</v>
      </c>
      <c r="D13" s="13" t="n">
        <f aca="false">IF(currentDate&lt;B13,0,E13-C13)</f>
        <v>0.00902777777777778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0.354166666666666</v>
      </c>
      <c r="F13" s="34" t="n">
        <v>0</v>
      </c>
      <c r="G13" s="2" t="n">
        <v>0.322916666666667</v>
      </c>
      <c r="H13" s="2" t="n">
        <v>0.409722222222222</v>
      </c>
      <c r="I13" s="2" t="n">
        <v>0.416666666666667</v>
      </c>
      <c r="J13" s="2" t="n">
        <v>0.520833333333333</v>
      </c>
      <c r="K13" s="2" t="n">
        <v>0.552083333333333</v>
      </c>
      <c r="L13" s="2" t="n">
        <v>0.715277777777778</v>
      </c>
      <c r="M13" s="2"/>
      <c r="N13" s="2"/>
      <c r="O13" s="34"/>
      <c r="P13" s="34"/>
      <c r="Q13" s="34"/>
      <c r="R13" s="34"/>
      <c r="T13" s="13" t="n">
        <f aca="false">E13-SUM(U13:AD13)-F13*$A$1</f>
        <v>0.354166666666667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43867</v>
      </c>
      <c r="C14" s="2" t="n">
        <f aca="false">IF(OR(WEEKDAY(B14)=1,WEEKDAY(B14)=7),0,$A$1)</f>
        <v>0.345138888888889</v>
      </c>
      <c r="D14" s="13" t="n">
        <f aca="false">IF(currentDate&lt;B14,0,E14-C14)</f>
        <v>0.00902777777777778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7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43868</v>
      </c>
      <c r="C15" s="2" t="n">
        <f aca="false">IF(OR(WEEKDAY(B15)=1,WEEKDAY(B15)=7),0,$A$1)</f>
        <v>0.345138888888889</v>
      </c>
      <c r="D15" s="13" t="n">
        <f aca="false">IF(currentDate&lt;B15,0,E15-C15)</f>
        <v>0.00208333333333333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43869</v>
      </c>
      <c r="C16" s="2" t="n">
        <f aca="false">IF(OR(WEEKDAY(B16)=1,WEEKDAY(B16)=7),0,$A$1)</f>
        <v>0</v>
      </c>
      <c r="D16" s="13" t="n">
        <f aca="false">IF(currentDate&lt;B16,0,E16-C16)</f>
        <v>0.0833333333333333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0.0833333333333333</v>
      </c>
      <c r="F16" s="34" t="n">
        <v>0</v>
      </c>
      <c r="G16" s="2" t="n">
        <v>0</v>
      </c>
      <c r="H16" s="2" t="n">
        <v>0.0833333333333333</v>
      </c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0.0833333333333333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43870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43871</v>
      </c>
      <c r="C18" s="2" t="n">
        <f aca="false">IF(OR(WEEKDAY(B18)=1,WEEKDAY(B18)=7),0,$A$1)</f>
        <v>0.345138888888889</v>
      </c>
      <c r="D18" s="13" t="n">
        <f aca="false">IF(currentDate&lt;B18,0,E18-C18)</f>
        <v>0.00902777777777778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43872</v>
      </c>
      <c r="C19" s="2" t="n">
        <f aca="false">IF(OR(WEEKDAY(B19)=1,WEEKDAY(B19)=7),0,$A$1)</f>
        <v>0.345138888888889</v>
      </c>
      <c r="D19" s="13" t="n">
        <f aca="false">IF(currentDate&lt;B19,0,E19-C19)</f>
        <v>0.0752961511805556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0.420435040067071</v>
      </c>
      <c r="F19" s="34" t="n">
        <v>0</v>
      </c>
      <c r="G19" s="2" t="n">
        <v>0.322916666666667</v>
      </c>
      <c r="H19" s="2" t="n">
        <v>0.409722222222222</v>
      </c>
      <c r="I19" s="2" t="n">
        <v>0.416666666666667</v>
      </c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0.420435040069445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43873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43874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43875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43876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43877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43878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43879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43880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43881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43882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43883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43884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43885</v>
      </c>
      <c r="C32" s="2" t="n">
        <f aca="false">IF(OR(WEEKDAY(B32)=1,WEEKDAY(B32)=7),0,$A$1)</f>
        <v>0.345138888888889</v>
      </c>
      <c r="D32" s="13" t="n">
        <f aca="false">IF(currentDate&lt;B32,0,E32-C32)</f>
        <v>-0.172569444444444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0.172569444444445</v>
      </c>
      <c r="F32" s="34" t="n">
        <v>0.5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1" t="s">
        <v>65</v>
      </c>
      <c r="T32" s="13" t="n">
        <f aca="false">E32-SUM(U32:AD32)-F32*$A$1</f>
        <v>-0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43886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43887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43888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43889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C37" s="2"/>
      <c r="D37" s="13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février!A2-F8</f>
        <v>20</v>
      </c>
      <c r="B2" s="1" t="str">
        <f aca="false">février!B2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février!B3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février!A4-A3+D8</f>
        <v>-10.6753982932639</v>
      </c>
      <c r="B4" s="1" t="str">
        <f aca="false">février!B4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EDATE(février!B9,1)</f>
        <v>43891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lundi</v>
      </c>
      <c r="B10" s="33" t="n">
        <f aca="false">B9+1</f>
        <v>43892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mardi</v>
      </c>
      <c r="B11" s="33" t="n">
        <f aca="false">B10+1</f>
        <v>43893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mercredi</v>
      </c>
      <c r="B12" s="33" t="n">
        <f aca="false">B11+1</f>
        <v>43894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jeudi</v>
      </c>
      <c r="B13" s="33" t="n">
        <f aca="false">B12+1</f>
        <v>43895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vendredi</v>
      </c>
      <c r="B14" s="33" t="n">
        <f aca="false">B13+1</f>
        <v>43896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samedi</v>
      </c>
      <c r="B15" s="33" t="n">
        <f aca="false">B14+1</f>
        <v>43897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dimanche</v>
      </c>
      <c r="B16" s="33" t="n">
        <f aca="false">B15+1</f>
        <v>43898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lundi</v>
      </c>
      <c r="B17" s="33" t="n">
        <f aca="false">B16+1</f>
        <v>43899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mardi</v>
      </c>
      <c r="B18" s="33" t="n">
        <f aca="false">B17+1</f>
        <v>43900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mercredi</v>
      </c>
      <c r="B19" s="33" t="n">
        <f aca="false">B18+1</f>
        <v>43901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jeudi</v>
      </c>
      <c r="B20" s="33" t="n">
        <f aca="false">B19+1</f>
        <v>43902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vendredi</v>
      </c>
      <c r="B21" s="33" t="n">
        <f aca="false">B20+1</f>
        <v>43903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samedi</v>
      </c>
      <c r="B22" s="33" t="n">
        <f aca="false">B21+1</f>
        <v>43904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dimanche</v>
      </c>
      <c r="B23" s="33" t="n">
        <f aca="false">B22+1</f>
        <v>43905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lundi</v>
      </c>
      <c r="B24" s="33" t="n">
        <f aca="false">B23+1</f>
        <v>43906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mardi</v>
      </c>
      <c r="B25" s="33" t="n">
        <f aca="false">B24+1</f>
        <v>43907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mercredi</v>
      </c>
      <c r="B26" s="33" t="n">
        <f aca="false">B25+1</f>
        <v>43908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jeudi</v>
      </c>
      <c r="B27" s="33" t="n">
        <f aca="false">B26+1</f>
        <v>43909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vendredi</v>
      </c>
      <c r="B28" s="33" t="n">
        <f aca="false">B27+1</f>
        <v>43910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samedi</v>
      </c>
      <c r="B29" s="33" t="n">
        <f aca="false">B28+1</f>
        <v>43911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dimanche</v>
      </c>
      <c r="B30" s="33" t="n">
        <f aca="false">B29+1</f>
        <v>43912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lundi</v>
      </c>
      <c r="B31" s="33" t="n">
        <f aca="false">B30+1</f>
        <v>43913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mardi</v>
      </c>
      <c r="B32" s="33" t="n">
        <f aca="false">B31+1</f>
        <v>43914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mercredi</v>
      </c>
      <c r="B33" s="33" t="n">
        <f aca="false">B32+1</f>
        <v>43915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jeudi</v>
      </c>
      <c r="B34" s="33" t="n">
        <f aca="false">B33+1</f>
        <v>43916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vendredi</v>
      </c>
      <c r="B35" s="33" t="n">
        <f aca="false">B34+1</f>
        <v>43917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samedi</v>
      </c>
      <c r="B36" s="33" t="n">
        <f aca="false">B35+1</f>
        <v>43918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dimanche</v>
      </c>
      <c r="B37" s="33" t="n">
        <f aca="false">B36+1</f>
        <v>43919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lundi</v>
      </c>
      <c r="B38" s="33" t="n">
        <f aca="false">B37+1</f>
        <v>43920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mardi</v>
      </c>
      <c r="B39" s="33" t="n">
        <f aca="false">B38+1</f>
        <v>43921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mars!A2-F8</f>
        <v>20</v>
      </c>
      <c r="B2" s="1" t="str">
        <f aca="false">mars!B2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mars!B3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mars!A4-A3+D8</f>
        <v>-17.9233149599306</v>
      </c>
      <c r="B4" s="1" t="str">
        <f aca="false">mars!B4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EDATE(mars!B9,1)</f>
        <v>43922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43923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43924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43925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43926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43927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43928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43929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43930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43931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43932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43933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43934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43935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43936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43937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43938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43939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1" t="s">
        <v>67</v>
      </c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43940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43941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43942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1" t="s">
        <v>67</v>
      </c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43943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43944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43945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43946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43947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43948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43949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43950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43951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/>
      <c r="B39" s="33"/>
      <c r="C39" s="2"/>
      <c r="D39" s="13"/>
      <c r="E39" s="2"/>
      <c r="F39" s="3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42" activeCellId="0" sqref="H4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S1" s="38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avril!A2-F8</f>
        <v>20</v>
      </c>
      <c r="B2" s="1" t="str">
        <f aca="false">avril!B2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  <c r="S2" s="38"/>
    </row>
    <row r="3" customFormat="false" ht="12.8" hidden="false" customHeight="false" outlineLevel="0" collapsed="false">
      <c r="A3" s="25" t="n">
        <v>0</v>
      </c>
      <c r="B3" s="1" t="str">
        <f aca="false">avril!B3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  <c r="S3" s="38"/>
    </row>
    <row r="4" customFormat="false" ht="12.8" hidden="false" customHeight="false" outlineLevel="0" collapsed="false">
      <c r="A4" s="25" t="n">
        <f aca="false">avril!A4-A3+D8</f>
        <v>-24.4809538488195</v>
      </c>
      <c r="B4" s="1" t="str">
        <f aca="false">avril!B4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  <c r="S4" s="38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  <c r="S5" s="38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  <c r="S6" s="38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-6.55763888888889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16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vendredi</v>
      </c>
      <c r="B9" s="33" t="n">
        <f aca="false">EDATE(avril!B9,1)</f>
        <v>43952</v>
      </c>
      <c r="C9" s="2" t="n"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S9" s="38" t="s">
        <v>67</v>
      </c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samedi</v>
      </c>
      <c r="B10" s="33" t="n">
        <f aca="false">B9+1</f>
        <v>43953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S10" s="38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dimanche</v>
      </c>
      <c r="B11" s="33" t="n">
        <f aca="false">B10+1</f>
        <v>43954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S11" s="38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lundi</v>
      </c>
      <c r="B12" s="33" t="n">
        <f aca="false">B11+1</f>
        <v>43955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S12" s="38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mardi</v>
      </c>
      <c r="B13" s="33" t="n">
        <f aca="false">B12+1</f>
        <v>43956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S13" s="38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mercredi</v>
      </c>
      <c r="B14" s="33" t="n">
        <f aca="false">B13+1</f>
        <v>43957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S14" s="38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jeudi</v>
      </c>
      <c r="B15" s="33" t="n">
        <f aca="false">B14+1</f>
        <v>43958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S15" s="38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vendredi</v>
      </c>
      <c r="B16" s="33" t="n">
        <f aca="false">B15+1</f>
        <v>43959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S16" s="38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samedi</v>
      </c>
      <c r="B17" s="33" t="n">
        <f aca="false">B16+1</f>
        <v>43960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38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dimanche</v>
      </c>
      <c r="B18" s="33" t="n">
        <f aca="false">B17+1</f>
        <v>43961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S18" s="38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lundi</v>
      </c>
      <c r="B19" s="33" t="n">
        <f aca="false">B18+1</f>
        <v>43962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S19" s="38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mardi</v>
      </c>
      <c r="B20" s="33" t="n">
        <f aca="false">B19+1</f>
        <v>43963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S20" s="38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mercredi</v>
      </c>
      <c r="B21" s="33" t="n">
        <f aca="false">B20+1</f>
        <v>43964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S21" s="38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jeudi</v>
      </c>
      <c r="B22" s="33" t="n">
        <f aca="false">B21+1</f>
        <v>43965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S22" s="38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vendredi</v>
      </c>
      <c r="B23" s="33" t="n">
        <f aca="false">B22+1</f>
        <v>43966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S23" s="38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samedi</v>
      </c>
      <c r="B24" s="33" t="n">
        <f aca="false">B23+1</f>
        <v>43967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S24" s="38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dimanche</v>
      </c>
      <c r="B25" s="33" t="n">
        <f aca="false">B24+1</f>
        <v>43968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S25" s="38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lundi</v>
      </c>
      <c r="B26" s="33" t="n">
        <f aca="false">B25+1</f>
        <v>43969</v>
      </c>
      <c r="C26" s="2" t="n">
        <f aca="false">IF(OR(WEEKDAY(B26)=1,WEEKDAY(B26)=7),0,$A$1)</f>
        <v>0.345138888888889</v>
      </c>
      <c r="D26" s="13" t="n">
        <f aca="false">IF(currentDate&lt;B26,0,E26-C26)</f>
        <v>-0.345138888888889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38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mardi</v>
      </c>
      <c r="B27" s="33" t="n">
        <f aca="false">B26+1</f>
        <v>43970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38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mercredi</v>
      </c>
      <c r="B28" s="33" t="n">
        <f aca="false">B27+1</f>
        <v>43971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S28" s="38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jeudi</v>
      </c>
      <c r="B29" s="33" t="n">
        <f aca="false">B28+1</f>
        <v>43972</v>
      </c>
      <c r="C29" s="2" t="n">
        <f aca="false">IF(OR(WEEKDAY(B29)=1,WEEKDAY(B29)=7),0,$A$1)</f>
        <v>0.345138888888889</v>
      </c>
      <c r="D29" s="13" t="n">
        <f aca="false">IF(currentDate&lt;B29,0,E29-C29)</f>
        <v>-0.345138888888889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38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vendredi</v>
      </c>
      <c r="B30" s="33" t="n">
        <f aca="false">B29+1</f>
        <v>43973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S30" s="38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samedi</v>
      </c>
      <c r="B31" s="33" t="n">
        <f aca="false">B30+1</f>
        <v>43974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38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dimanche</v>
      </c>
      <c r="B32" s="33" t="n">
        <f aca="false">B31+1</f>
        <v>43975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38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lundi</v>
      </c>
      <c r="B33" s="33" t="n">
        <f aca="false">B32+1</f>
        <v>43976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S33" s="38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mardi</v>
      </c>
      <c r="B34" s="33" t="n">
        <f aca="false">B33+1</f>
        <v>43977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S34" s="38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mercredi</v>
      </c>
      <c r="B35" s="33" t="n">
        <f aca="false">B34+1</f>
        <v>43978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S35" s="38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jeudi</v>
      </c>
      <c r="B36" s="33" t="n">
        <f aca="false">B35+1</f>
        <v>43979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S36" s="38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vendredi</v>
      </c>
      <c r="B37" s="33" t="n">
        <f aca="false">B36+1</f>
        <v>43980</v>
      </c>
      <c r="C37" s="2" t="n"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S37" s="38" t="s">
        <v>67</v>
      </c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samedi</v>
      </c>
      <c r="B38" s="33" t="n">
        <f aca="false">B37+1</f>
        <v>43981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38" t="s">
        <v>68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dimanche</v>
      </c>
      <c r="B39" s="33" t="n">
        <f aca="false">B38+1</f>
        <v>43982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8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41" activeCellId="0" sqref="P4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mai!A2-F8</f>
        <v>20</v>
      </c>
      <c r="B2" s="1" t="str">
        <f aca="false">mai!B2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mai!B3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mai!A4-A3+D8</f>
        <v>-31.0385927377084</v>
      </c>
      <c r="B4" s="1" t="str">
        <f aca="false">mai!B4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-6.55763888888889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EDATE(mai!B9,1)</f>
        <v>43983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43984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43985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43986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43987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43988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43989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43990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43991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1" t="s">
        <v>69</v>
      </c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43992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43993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43994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43995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43996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43997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43998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43999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44000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44001</v>
      </c>
      <c r="C27" s="2" t="n"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1" t="s">
        <v>67</v>
      </c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44002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44003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44004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44005</v>
      </c>
      <c r="C31" s="2" t="n"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67</v>
      </c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44006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44007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44008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44009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44010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44011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44012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juin!A2-F8</f>
        <v>20</v>
      </c>
      <c r="B2" s="1" t="str">
        <f aca="false">juin!B2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juin!B3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juin!A4-A3+D8</f>
        <v>-38.631648293264</v>
      </c>
      <c r="B4" s="1" t="str">
        <f aca="false">juin!B4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-7.59305555555556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EDATE(juin!B9,1)</f>
        <v>44013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44014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44015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44016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44017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44018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44019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44020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44021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44022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44023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44024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44025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44026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44027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44028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44029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44030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44031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44032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44033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44034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44035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44036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44037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44038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44039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44040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44041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44042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44043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juillet!A2-F8</f>
        <v>20</v>
      </c>
      <c r="B2" s="1" t="str">
        <f aca="false">juillet!B2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juillet!B3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juillet!A4-A3+D8</f>
        <v>-45.1892871821529</v>
      </c>
      <c r="B4" s="1" t="str">
        <f aca="false">juillet!B4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-6.55763888888889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EDATE(juillet!B9,1)</f>
        <v>44044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44045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44046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44047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44048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44049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44050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44051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44052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44053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44054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44055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44056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44057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44058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44059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44060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44061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44062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44063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44064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44065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44066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44067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44068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44069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44070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44071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44072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44073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lundi</v>
      </c>
      <c r="B39" s="33" t="n">
        <f aca="false">B38+1</f>
        <v>44074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août!A2-F8</f>
        <v>20</v>
      </c>
      <c r="B2" s="1" t="str">
        <f aca="false">août!B2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août!B3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août!A4-A3+D8</f>
        <v>-52.0920649599306</v>
      </c>
      <c r="B4" s="1" t="str">
        <f aca="false">août!B4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-6.90277777777778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EDATE(août!B9,1)</f>
        <v>44075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44076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44077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44078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44079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44080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44081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44082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44083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44084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44085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44086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44087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44088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44089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44090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44091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44092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44093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44094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44095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44096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44097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44098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44099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44100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44101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44102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44103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44104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septembre!A2-F8</f>
        <v>20</v>
      </c>
      <c r="B2" s="1" t="str">
        <f aca="false">septembre!B2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septembre!B3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septembre!A4-A3+D8</f>
        <v>-59.3399816265973</v>
      </c>
      <c r="B4" s="1" t="str">
        <f aca="false">septembre!B4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jeudi</v>
      </c>
      <c r="B9" s="33" t="n">
        <f aca="false">EDATE(septembre!B9,1)</f>
        <v>44105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vendredi</v>
      </c>
      <c r="B10" s="33" t="n">
        <f aca="false">B9+1</f>
        <v>44106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samedi</v>
      </c>
      <c r="B11" s="33" t="n">
        <f aca="false">B10+1</f>
        <v>44107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dimanche</v>
      </c>
      <c r="B12" s="33" t="n">
        <f aca="false">B11+1</f>
        <v>44108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lundi</v>
      </c>
      <c r="B13" s="33" t="n">
        <f aca="false">B12+1</f>
        <v>44109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mardi</v>
      </c>
      <c r="B14" s="33" t="n">
        <f aca="false">B13+1</f>
        <v>44110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mercredi</v>
      </c>
      <c r="B15" s="33" t="n">
        <f aca="false">B14+1</f>
        <v>44111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jeudi</v>
      </c>
      <c r="B16" s="33" t="n">
        <f aca="false">B15+1</f>
        <v>44112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vendredi</v>
      </c>
      <c r="B17" s="33" t="n">
        <f aca="false">B16+1</f>
        <v>44113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samedi</v>
      </c>
      <c r="B18" s="33" t="n">
        <f aca="false">B17+1</f>
        <v>44114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dimanche</v>
      </c>
      <c r="B19" s="33" t="n">
        <f aca="false">B18+1</f>
        <v>44115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lundi</v>
      </c>
      <c r="B20" s="33" t="n">
        <f aca="false">B19+1</f>
        <v>44116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mardi</v>
      </c>
      <c r="B21" s="33" t="n">
        <f aca="false">B20+1</f>
        <v>44117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mercredi</v>
      </c>
      <c r="B22" s="33" t="n">
        <f aca="false">B21+1</f>
        <v>44118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jeudi</v>
      </c>
      <c r="B23" s="33" t="n">
        <f aca="false">B22+1</f>
        <v>44119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vendredi</v>
      </c>
      <c r="B24" s="33" t="n">
        <f aca="false">B23+1</f>
        <v>44120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samedi</v>
      </c>
      <c r="B25" s="33" t="n">
        <f aca="false">B24+1</f>
        <v>44121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dimanche</v>
      </c>
      <c r="B26" s="33" t="n">
        <f aca="false">B25+1</f>
        <v>44122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lundi</v>
      </c>
      <c r="B27" s="33" t="n">
        <f aca="false">B26+1</f>
        <v>44123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mardi</v>
      </c>
      <c r="B28" s="33" t="n">
        <f aca="false">B27+1</f>
        <v>44124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mercredi</v>
      </c>
      <c r="B29" s="33" t="n">
        <f aca="false">B28+1</f>
        <v>44125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jeudi</v>
      </c>
      <c r="B30" s="33" t="n">
        <f aca="false">B29+1</f>
        <v>44126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vendredi</v>
      </c>
      <c r="B31" s="33" t="n">
        <f aca="false">B30+1</f>
        <v>44127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samedi</v>
      </c>
      <c r="B32" s="33" t="n">
        <f aca="false">B31+1</f>
        <v>44128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dimanche</v>
      </c>
      <c r="B33" s="33" t="n">
        <f aca="false">B32+1</f>
        <v>44129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lundi</v>
      </c>
      <c r="B34" s="33" t="n">
        <f aca="false">B33+1</f>
        <v>44130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mardi</v>
      </c>
      <c r="B35" s="33" t="n">
        <f aca="false">B34+1</f>
        <v>44131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mercredi</v>
      </c>
      <c r="B36" s="33" t="n">
        <f aca="false">B35+1</f>
        <v>44132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jeudi</v>
      </c>
      <c r="B37" s="33" t="n">
        <f aca="false">B36+1</f>
        <v>44133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vendredi</v>
      </c>
      <c r="B38" s="33" t="n">
        <f aca="false">B37+1</f>
        <v>44134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samedi</v>
      </c>
      <c r="B39" s="33" t="n">
        <f aca="false">B38+1</f>
        <v>44135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octobre!A2-F8</f>
        <v>20</v>
      </c>
      <c r="B2" s="1" t="str">
        <f aca="false">octobre!B2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octobre!B3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octobre!A4-A3+D8</f>
        <v>-66.2427594043751</v>
      </c>
      <c r="B4" s="1" t="str">
        <f aca="false">octobre!B4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-6.90277777777778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EDATE(octobre!B9,1)</f>
        <v>44136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lundi</v>
      </c>
      <c r="B10" s="33" t="n">
        <f aca="false">B9+1</f>
        <v>44137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mardi</v>
      </c>
      <c r="B11" s="33" t="n">
        <f aca="false">B10+1</f>
        <v>44138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mercredi</v>
      </c>
      <c r="B12" s="33" t="n">
        <f aca="false">B11+1</f>
        <v>44139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jeudi</v>
      </c>
      <c r="B13" s="33" t="n">
        <f aca="false">B12+1</f>
        <v>44140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vendredi</v>
      </c>
      <c r="B14" s="33" t="n">
        <f aca="false">B13+1</f>
        <v>44141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samedi</v>
      </c>
      <c r="B15" s="33" t="n">
        <f aca="false">B14+1</f>
        <v>44142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dimanche</v>
      </c>
      <c r="B16" s="33" t="n">
        <f aca="false">B15+1</f>
        <v>44143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lundi</v>
      </c>
      <c r="B17" s="33" t="n">
        <f aca="false">B16+1</f>
        <v>44144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mardi</v>
      </c>
      <c r="B18" s="33" t="n">
        <f aca="false">B17+1</f>
        <v>44145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mercredi</v>
      </c>
      <c r="B19" s="33" t="n">
        <f aca="false">B18+1</f>
        <v>44146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jeudi</v>
      </c>
      <c r="B20" s="33" t="n">
        <f aca="false">B19+1</f>
        <v>44147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vendredi</v>
      </c>
      <c r="B21" s="33" t="n">
        <f aca="false">B20+1</f>
        <v>44148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samedi</v>
      </c>
      <c r="B22" s="33" t="n">
        <f aca="false">B21+1</f>
        <v>44149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dimanche</v>
      </c>
      <c r="B23" s="33" t="n">
        <f aca="false">B22+1</f>
        <v>44150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lundi</v>
      </c>
      <c r="B24" s="33" t="n">
        <f aca="false">B23+1</f>
        <v>44151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mardi</v>
      </c>
      <c r="B25" s="33" t="n">
        <f aca="false">B24+1</f>
        <v>44152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mercredi</v>
      </c>
      <c r="B26" s="33" t="n">
        <f aca="false">B25+1</f>
        <v>44153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jeudi</v>
      </c>
      <c r="B27" s="33" t="n">
        <f aca="false">B26+1</f>
        <v>44154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vendredi</v>
      </c>
      <c r="B28" s="33" t="n">
        <f aca="false">B27+1</f>
        <v>44155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samedi</v>
      </c>
      <c r="B29" s="33" t="n">
        <f aca="false">B28+1</f>
        <v>44156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dimanche</v>
      </c>
      <c r="B30" s="33" t="n">
        <f aca="false">B29+1</f>
        <v>44157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lundi</v>
      </c>
      <c r="B31" s="33" t="n">
        <f aca="false">B30+1</f>
        <v>44158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mardi</v>
      </c>
      <c r="B32" s="33" t="n">
        <f aca="false">B31+1</f>
        <v>44159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mercredi</v>
      </c>
      <c r="B33" s="33" t="n">
        <f aca="false">B32+1</f>
        <v>44160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jeudi</v>
      </c>
      <c r="B34" s="33" t="n">
        <f aca="false">B33+1</f>
        <v>44161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vendredi</v>
      </c>
      <c r="B35" s="33" t="n">
        <f aca="false">B34+1</f>
        <v>44162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samedi</v>
      </c>
      <c r="B36" s="33" t="n">
        <f aca="false">B35+1</f>
        <v>44163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dimanche</v>
      </c>
      <c r="B37" s="33" t="n">
        <f aca="false">B36+1</f>
        <v>44164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lundi</v>
      </c>
      <c r="B38" s="33" t="n">
        <f aca="false">B37+1</f>
        <v>44165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7" activeCellId="0" sqref="P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novembre!A2-F8</f>
        <v>20</v>
      </c>
      <c r="B2" s="1" t="str">
        <f aca="false">novembre!B2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novembre!B3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novembre!A4-A3+D8</f>
        <v>-73.4906760710418</v>
      </c>
      <c r="B4" s="1" t="str">
        <f aca="false">novembre!B4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-7.24791666666667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EDATE(novembre!B9,1)</f>
        <v>44166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44167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44168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44169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44170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44171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44172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44173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44174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44175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44176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44177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44178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44179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44180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44181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44182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44183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44184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44185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44186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44187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44188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44189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44190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44191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44192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44193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44194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44195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jeudi</v>
      </c>
      <c r="B39" s="33" t="n">
        <f aca="false">B38+1</f>
        <v>44196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127352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2025-06-14T18:00:26Z</dcterms:modified>
  <cp:revision>999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