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it" sheetId="1" state="visible" r:id="rId3"/>
    <sheet name="moisInit" sheetId="2" state="visible" r:id="rId4"/>
    <sheet name="janvier" sheetId="3" state="visible" r:id="rId5"/>
    <sheet name="février" sheetId="4" state="visible" r:id="rId6"/>
    <sheet name="mars" sheetId="5" state="visible" r:id="rId7"/>
    <sheet name="avril" sheetId="6" state="visible" r:id="rId8"/>
    <sheet name="mai" sheetId="7" state="visible" r:id="rId9"/>
    <sheet name="juin" sheetId="8" state="visible" r:id="rId10"/>
    <sheet name="juillet" sheetId="9" state="visible" r:id="rId11"/>
    <sheet name="août" sheetId="10" state="visible" r:id="rId12"/>
    <sheet name="septembre" sheetId="11" state="visible" r:id="rId13"/>
    <sheet name="octobre" sheetId="12" state="visible" r:id="rId14"/>
    <sheet name="novembre" sheetId="13" state="visible" r:id="rId15"/>
    <sheet name="décembre" sheetId="14" state="visible" r:id="rId16"/>
  </sheets>
  <definedNames>
    <definedName function="false" hidden="false" localSheetId="5" name="_xlnm.Print_Area" vbProcedure="false">avril!$A$1:$T$40</definedName>
    <definedName function="false" hidden="false" localSheetId="2" name="_xlnm.Print_Area" vbProcedure="false">janvier!$A$1:$T$39</definedName>
    <definedName function="false" hidden="false" localSheetId="6" name="_xlnm.Print_Area" vbProcedure="false">mai!$A$1:$T$39</definedName>
    <definedName function="false" hidden="false" localSheetId="1" name="_xlnm.Print_Area" vbProcedure="false">moisInit!$A$1:$P$9</definedName>
    <definedName function="false" hidden="false" name="currentDate" vbProcedure="false">init!$A$21</definedName>
    <definedName function="false" hidden="false" name="currentTime" vbProcedure="false">init!$A$22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M1" authorId="0">
      <text>
        <r>
          <rPr>
            <sz val="10"/>
            <rFont val="Arial"/>
            <family val="2"/>
          </rPr>
          <t xml:space="preserve">moisInit-&gt;
contient touites les adaptations nécessaires pour  que tous les mois soient identiques (copiables par le clipboard)</t>
        </r>
      </text>
    </comment>
  </commentList>
</comments>
</file>

<file path=xl/sharedStrings.xml><?xml version="1.0" encoding="utf-8"?>
<sst xmlns="http://schemas.openxmlformats.org/spreadsheetml/2006/main" count="148" uniqueCount="128">
  <si>
    <t xml:space="preserve">paramètres généraux</t>
  </si>
  <si>
    <t xml:space="preserve">v180625</t>
  </si>
  <si>
    <t xml:space="preserve">version</t>
  </si>
  <si>
    <t xml:space="preserve">année</t>
  </si>
  <si>
    <t xml:space="preserve">paramètres spécifiques à l'employé</t>
  </si>
  <si>
    <t xml:space="preserve">Cerf</t>
  </si>
  <si>
    <t xml:space="preserve">nom</t>
  </si>
  <si>
    <t xml:space="preserve">Roberto</t>
  </si>
  <si>
    <t xml:space="preserve">prénom</t>
  </si>
  <si>
    <t xml:space="preserve">horaire journalier</t>
  </si>
  <si>
    <t xml:space="preserve">vacances au 01.01</t>
  </si>
  <si>
    <t xml:space="preserve">balance au 01.01</t>
  </si>
  <si>
    <t xml:space="preserve">paramètres spécifiques à l'application</t>
  </si>
  <si>
    <t xml:space="preserve">date actuelle / aussi utilisé dans feuilleCalc</t>
  </si>
  <si>
    <t xml:space="preserve">heure actuelle / aussi utilisé dans feuilleCalc</t>
  </si>
  <si>
    <t xml:space="preserve">permet de vérifier si les valeurs des formules sont disponibles</t>
  </si>
  <si>
    <t xml:space="preserve">index de la feuille ‘janvier’</t>
  </si>
  <si>
    <t xml:space="preserve">ligne du premier jour du mois</t>
  </si>
  <si>
    <t xml:space="preserve">H</t>
  </si>
  <si>
    <t xml:space="preserve">colonne premier timbrage d’entrée du jour </t>
  </si>
  <si>
    <t xml:space="preserve">S</t>
  </si>
  <si>
    <t xml:space="preserve">colonne dernier timbrage de sortie du jour</t>
  </si>
  <si>
    <t xml:space="preserve">C</t>
  </si>
  <si>
    <t xml:space="preserve">colonne temps planifié pour la journée</t>
  </si>
  <si>
    <t xml:space="preserve">E</t>
  </si>
  <si>
    <t xml:space="preserve">colonne temps travaillé dans la journée</t>
  </si>
  <si>
    <t xml:space="preserve">D</t>
  </si>
  <si>
    <t xml:space="preserve">colonne balance de temps de la journée</t>
  </si>
  <si>
    <t xml:space="preserve">F</t>
  </si>
  <si>
    <t xml:space="preserve">colonne vacances planifiées pour la journée</t>
  </si>
  <si>
    <t xml:space="preserve">G</t>
  </si>
  <si>
    <t xml:space="preserve">colonne absence payée pour la journée</t>
  </si>
  <si>
    <t xml:space="preserve">V</t>
  </si>
  <si>
    <t xml:space="preserve">colonne erreur interne pour la journée</t>
  </si>
  <si>
    <t xml:space="preserve">U</t>
  </si>
  <si>
    <t xml:space="preserve">colonne erreur externe pour la journée</t>
  </si>
  <si>
    <t xml:space="preserve">C8</t>
  </si>
  <si>
    <t xml:space="preserve">cellule temps planifié pour le mois</t>
  </si>
  <si>
    <t xml:space="preserve">E8</t>
  </si>
  <si>
    <t xml:space="preserve">cellule temps travaillé dans le mois</t>
  </si>
  <si>
    <t xml:space="preserve">D8</t>
  </si>
  <si>
    <t xml:space="preserve">cellule balance pour le mois</t>
  </si>
  <si>
    <t xml:space="preserve">F8</t>
  </si>
  <si>
    <t xml:space="preserve">cellule vacances planifiées dans le mois</t>
  </si>
  <si>
    <t xml:space="preserve">G8</t>
  </si>
  <si>
    <t xml:space="preserve">cellule absences payées dans le mois</t>
  </si>
  <si>
    <t xml:space="preserve">A1</t>
  </si>
  <si>
    <t xml:space="preserve">cellule horaire journalier</t>
  </si>
  <si>
    <t xml:space="preserve">A4</t>
  </si>
  <si>
    <t xml:space="preserve">cellule vacances restantes </t>
  </si>
  <si>
    <t xml:space="preserve">A5</t>
  </si>
  <si>
    <t xml:space="preserve">cellule balance pour l’année (totale)</t>
  </si>
  <si>
    <t xml:space="preserve">I5</t>
  </si>
  <si>
    <t xml:space="preserve">cellule no erreur</t>
  </si>
  <si>
    <t xml:space="preserve">J5</t>
  </si>
  <si>
    <t xml:space="preserve">cellule description erreur</t>
  </si>
  <si>
    <t xml:space="preserve">numéro erreur</t>
  </si>
  <si>
    <t xml:space="preserve">description</t>
  </si>
  <si>
    <t xml:space="preserve">niveau</t>
  </si>
  <si>
    <t xml:space="preserve">détection</t>
  </si>
  <si>
    <t xml:space="preserve">rem</t>
  </si>
  <si>
    <t xml:space="preserve">warning</t>
  </si>
  <si>
    <t xml:space="preserve">pas d’erreur</t>
  </si>
  <si>
    <t xml:space="preserve">plus de 6h sans pause</t>
  </si>
  <si>
    <t xml:space="preserve">python</t>
  </si>
  <si>
    <t xml:space="preserve">non implémenté</t>
  </si>
  <si>
    <t xml:space="preserve">horaire bloc non respecté</t>
  </si>
  <si>
    <t xml:space="preserve">timbrage manquant</t>
  </si>
  <si>
    <t xml:space="preserve">error</t>
  </si>
  <si>
    <t xml:space="preserve">feuilleCalc + python</t>
  </si>
  <si>
    <t xml:space="preserve">incohérence chronologie</t>
  </si>
  <si>
    <t xml:space="preserve">saisie incorrecte</t>
  </si>
  <si>
    <t xml:space="preserve">fin liste numéro erreur</t>
  </si>
  <si>
    <t xml:space="preserve">types d'absence (pour champ remarque)</t>
  </si>
  <si>
    <t xml:space="preserve">accident</t>
  </si>
  <si>
    <t xml:space="preserve">congé compensé</t>
  </si>
  <si>
    <t xml:space="preserve">congé payé</t>
  </si>
  <si>
    <t xml:space="preserve">férié</t>
  </si>
  <si>
    <t xml:space="preserve">maladie</t>
  </si>
  <si>
    <t xml:space="preserve">vacances fixes</t>
  </si>
  <si>
    <t xml:space="preserve">vacances</t>
  </si>
  <si>
    <t xml:space="preserve">fin liste types d'absence</t>
  </si>
  <si>
    <t xml:space="preserve">notes de versions:</t>
  </si>
  <si>
    <t xml:space="preserve">v180625:</t>
  </si>
  <si>
    <t xml:space="preserve">style invisible pour les jours qui ne correspondent pas au mois courant avec le format ;;; c'est le seul qui semble être efficace avec les xlsx</t>
  </si>
  <si>
    <t xml:space="preserve">protection des feuilles</t>
  </si>
  <si>
    <t xml:space="preserve">suppr colHeader, remplacé par labels dans moisInit</t>
  </si>
  <si>
    <t xml:space="preserve">ajout types d'absence</t>
  </si>
  <si>
    <t xml:space="preserve">ajout no erreurs dans init</t>
  </si>
  <si>
    <t xml:space="preserve">réorganisation des paramètres de la feuille init</t>
  </si>
  <si>
    <t xml:space="preserve">correction solde balance février</t>
  </si>
  <si>
    <t xml:space="preserve">format col T (solde) -&gt; [HH]:MM</t>
  </si>
  <si>
    <t xml:space="preserve">solde mensuel: addition  chaque mois jusqu'à D39</t>
  </si>
  <si>
    <t xml:space="preserve">v130525:</t>
  </si>
  <si>
    <t xml:space="preserve">format colonne E solde [HH]:MM au lieu de HH:MM, format à utiliser pour des résultats d'opération car il permet des heures négatives ou &gt;=24h</t>
  </si>
  <si>
    <t xml:space="preserve">v220425:</t>
  </si>
  <si>
    <t xml:space="preserve">ajout chg horaire par mois (ex. 90% et équipe)-&gt;2 param A21/A22 et copie B1:B4 du mois précédent</t>
  </si>
  <si>
    <t xml:space="preserve">ajout feuille moisModèle pour que les jeuilles de mois soient identiques et copiable (sauf nb jours du mois...)</t>
  </si>
  <si>
    <t xml:space="preserve">correction erreur calcul solde vacances</t>
  </si>
  <si>
    <t xml:space="preserve">application d'un style de page unique à tous les mois (pas réussi à importer le nouveau style dans les fichiers actuels...)</t>
  </si>
  <si>
    <t xml:space="preserve">solde</t>
  </si>
  <si>
    <t xml:space="preserve">tot1</t>
  </si>
  <si>
    <t xml:space="preserve">tot2</t>
  </si>
  <si>
    <t xml:space="preserve">tot3</t>
  </si>
  <si>
    <t xml:space="preserve">tot4</t>
  </si>
  <si>
    <t xml:space="preserve">tot5</t>
  </si>
  <si>
    <t xml:space="preserve">tot6</t>
  </si>
  <si>
    <t xml:space="preserve">tot7</t>
  </si>
  <si>
    <t xml:space="preserve">tot8</t>
  </si>
  <si>
    <t xml:space="preserve">tot9</t>
  </si>
  <si>
    <t xml:space="preserve">tot10</t>
  </si>
  <si>
    <t xml:space="preserve">remarque</t>
  </si>
  <si>
    <t xml:space="preserve">balance en début de mois</t>
  </si>
  <si>
    <t xml:space="preserve">nb heures payées mois courant</t>
  </si>
  <si>
    <t xml:space="preserve">solde vacances en fin de mois</t>
  </si>
  <si>
    <t xml:space="preserve">balance en fin de mois</t>
  </si>
  <si>
    <t xml:space="preserve">temps théorique</t>
  </si>
  <si>
    <t xml:space="preserve">balance</t>
  </si>
  <si>
    <t xml:space="preserve">temps présence</t>
  </si>
  <si>
    <t xml:space="preserve">vacan-ces (j)</t>
  </si>
  <si>
    <t xml:space="preserve">absence payée(j)</t>
  </si>
  <si>
    <t xml:space="preserve">entrée</t>
  </si>
  <si>
    <t xml:space="preserve">sortie</t>
  </si>
  <si>
    <t xml:space="preserve">erreur ext</t>
  </si>
  <si>
    <t xml:space="preserve">erreur int</t>
  </si>
  <si>
    <t xml:space="preserve">err nbre timbrages</t>
  </si>
  <si>
    <t xml:space="preserve">err saisie</t>
  </si>
  <si>
    <t xml:space="preserve">totaux mensuels:</t>
  </si>
</sst>
</file>

<file path=xl/styles.xml><?xml version="1.0" encoding="utf-8"?>
<styleSheet xmlns="http://schemas.openxmlformats.org/spreadsheetml/2006/main">
  <numFmts count="12">
    <numFmt numFmtId="164" formatCode="&quot;&quot;;&quot;&quot;;&quot;&quot;;&quot;&quot;"/>
    <numFmt numFmtId="165" formatCode="General"/>
    <numFmt numFmtId="166" formatCode="hh:mm"/>
    <numFmt numFmtId="167" formatCode="@"/>
    <numFmt numFmtId="168" formatCode="#,##0.00"/>
    <numFmt numFmtId="169" formatCode="[hh]:mm"/>
    <numFmt numFmtId="170" formatCode="dd/mm/yy"/>
    <numFmt numFmtId="171" formatCode="0"/>
    <numFmt numFmtId="172" formatCode="0.0"/>
    <numFmt numFmtId="173" formatCode="dd/mm/yyyy"/>
    <numFmt numFmtId="174" formatCode="0;\-0;&quot;&quot;"/>
    <numFmt numFmtId="175" formatCode="hh:mm:ss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Arial"/>
      <family val="0"/>
      <charset val="1"/>
    </font>
    <font>
      <sz val="10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true"/>
    </xf>
  </cellStyleXfs>
  <cellXfs count="58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8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visibleStyle" xfId="20"/>
  </cellStyles>
  <dxfs count="2"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0"/>
        <color rgb="FF999999"/>
      </font>
      <numFmt numFmtId="164" formatCode="&quot;&quot;;&quot;&quot;;&quot;&quot;;&quot;&quot;"/>
      <protection locked="true" hidden="tru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<Relationship Id="rId18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0" name="Image 3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" name="Image 49" descr=""/>
        <xdr:cNvPicPr/>
      </xdr:nvPicPr>
      <xdr:blipFill>
        <a:blip r:embed="rId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2" name="Image 50" descr=""/>
        <xdr:cNvPicPr/>
      </xdr:nvPicPr>
      <xdr:blipFill>
        <a:blip r:embed="rId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3" name="Image 51" descr=""/>
        <xdr:cNvPicPr/>
      </xdr:nvPicPr>
      <xdr:blipFill>
        <a:blip r:embed="rId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4" name="Image 52" descr=""/>
        <xdr:cNvPicPr/>
      </xdr:nvPicPr>
      <xdr:blipFill>
        <a:blip r:embed="rId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5" name="Image 53" descr=""/>
        <xdr:cNvPicPr/>
      </xdr:nvPicPr>
      <xdr:blipFill>
        <a:blip r:embed="rId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6" name="Image 54" descr=""/>
        <xdr:cNvPicPr/>
      </xdr:nvPicPr>
      <xdr:blipFill>
        <a:blip r:embed="rId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40" name="Image 10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41" name="Image 22" descr=""/>
        <xdr:cNvPicPr/>
      </xdr:nvPicPr>
      <xdr:blipFill>
        <a:blip r:embed="rId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42" name="Image 35" descr=""/>
        <xdr:cNvPicPr/>
      </xdr:nvPicPr>
      <xdr:blipFill>
        <a:blip r:embed="rId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43" name="Image 46" descr=""/>
        <xdr:cNvPicPr/>
      </xdr:nvPicPr>
      <xdr:blipFill>
        <a:blip r:embed="rId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44" name="Image 97" descr=""/>
        <xdr:cNvPicPr/>
      </xdr:nvPicPr>
      <xdr:blipFill>
        <a:blip r:embed="rId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45" name="Image 98" descr=""/>
        <xdr:cNvPicPr/>
      </xdr:nvPicPr>
      <xdr:blipFill>
        <a:blip r:embed="rId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46" name="Image 99" descr=""/>
        <xdr:cNvPicPr/>
      </xdr:nvPicPr>
      <xdr:blipFill>
        <a:blip r:embed="rId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47" name="Image 100" descr=""/>
        <xdr:cNvPicPr/>
      </xdr:nvPicPr>
      <xdr:blipFill>
        <a:blip r:embed="rId8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48" name="Image 101" descr=""/>
        <xdr:cNvPicPr/>
      </xdr:nvPicPr>
      <xdr:blipFill>
        <a:blip r:embed="rId9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49" name="Image 102" descr=""/>
        <xdr:cNvPicPr/>
      </xdr:nvPicPr>
      <xdr:blipFill>
        <a:blip r:embed="rId10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50" name="Image 171" descr=""/>
        <xdr:cNvPicPr/>
      </xdr:nvPicPr>
      <xdr:blipFill>
        <a:blip r:embed="rId1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51" name="Image 172" descr=""/>
        <xdr:cNvPicPr/>
      </xdr:nvPicPr>
      <xdr:blipFill>
        <a:blip r:embed="rId1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52" name="Image 173" descr=""/>
        <xdr:cNvPicPr/>
      </xdr:nvPicPr>
      <xdr:blipFill>
        <a:blip r:embed="rId1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53" name="Image 174" descr=""/>
        <xdr:cNvPicPr/>
      </xdr:nvPicPr>
      <xdr:blipFill>
        <a:blip r:embed="rId1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54" name="Image 175" descr=""/>
        <xdr:cNvPicPr/>
      </xdr:nvPicPr>
      <xdr:blipFill>
        <a:blip r:embed="rId1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55" name="Image 176" descr=""/>
        <xdr:cNvPicPr/>
      </xdr:nvPicPr>
      <xdr:blipFill>
        <a:blip r:embed="rId1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56" name="Image 177" descr=""/>
        <xdr:cNvPicPr/>
      </xdr:nvPicPr>
      <xdr:blipFill>
        <a:blip r:embed="rId1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57" name="Image 11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58" name="Image 23" descr=""/>
        <xdr:cNvPicPr/>
      </xdr:nvPicPr>
      <xdr:blipFill>
        <a:blip r:embed="rId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59" name="Image 36" descr=""/>
        <xdr:cNvPicPr/>
      </xdr:nvPicPr>
      <xdr:blipFill>
        <a:blip r:embed="rId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60" name="Image 47" descr=""/>
        <xdr:cNvPicPr/>
      </xdr:nvPicPr>
      <xdr:blipFill>
        <a:blip r:embed="rId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61" name="Image 103" descr=""/>
        <xdr:cNvPicPr/>
      </xdr:nvPicPr>
      <xdr:blipFill>
        <a:blip r:embed="rId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62" name="Image 104" descr=""/>
        <xdr:cNvPicPr/>
      </xdr:nvPicPr>
      <xdr:blipFill>
        <a:blip r:embed="rId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63" name="Image 105" descr=""/>
        <xdr:cNvPicPr/>
      </xdr:nvPicPr>
      <xdr:blipFill>
        <a:blip r:embed="rId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64" name="Image 106" descr=""/>
        <xdr:cNvPicPr/>
      </xdr:nvPicPr>
      <xdr:blipFill>
        <a:blip r:embed="rId8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65" name="Image 107" descr=""/>
        <xdr:cNvPicPr/>
      </xdr:nvPicPr>
      <xdr:blipFill>
        <a:blip r:embed="rId9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66" name="Image 108" descr=""/>
        <xdr:cNvPicPr/>
      </xdr:nvPicPr>
      <xdr:blipFill>
        <a:blip r:embed="rId10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67" name="Image 178" descr=""/>
        <xdr:cNvPicPr/>
      </xdr:nvPicPr>
      <xdr:blipFill>
        <a:blip r:embed="rId1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68" name="Image 179" descr=""/>
        <xdr:cNvPicPr/>
      </xdr:nvPicPr>
      <xdr:blipFill>
        <a:blip r:embed="rId1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69" name="Image 180" descr=""/>
        <xdr:cNvPicPr/>
      </xdr:nvPicPr>
      <xdr:blipFill>
        <a:blip r:embed="rId1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70" name="Image 181" descr=""/>
        <xdr:cNvPicPr/>
      </xdr:nvPicPr>
      <xdr:blipFill>
        <a:blip r:embed="rId1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71" name="Image 182" descr=""/>
        <xdr:cNvPicPr/>
      </xdr:nvPicPr>
      <xdr:blipFill>
        <a:blip r:embed="rId1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72" name="Image 183" descr=""/>
        <xdr:cNvPicPr/>
      </xdr:nvPicPr>
      <xdr:blipFill>
        <a:blip r:embed="rId1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73" name="Image 184" descr=""/>
        <xdr:cNvPicPr/>
      </xdr:nvPicPr>
      <xdr:blipFill>
        <a:blip r:embed="rId1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74" name="Image 12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75" name="Image 24" descr=""/>
        <xdr:cNvPicPr/>
      </xdr:nvPicPr>
      <xdr:blipFill>
        <a:blip r:embed="rId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76" name="Image 37" descr=""/>
        <xdr:cNvPicPr/>
      </xdr:nvPicPr>
      <xdr:blipFill>
        <a:blip r:embed="rId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77" name="Image 48" descr=""/>
        <xdr:cNvPicPr/>
      </xdr:nvPicPr>
      <xdr:blipFill>
        <a:blip r:embed="rId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78" name="Image 109" descr=""/>
        <xdr:cNvPicPr/>
      </xdr:nvPicPr>
      <xdr:blipFill>
        <a:blip r:embed="rId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79" name="Image 110" descr=""/>
        <xdr:cNvPicPr/>
      </xdr:nvPicPr>
      <xdr:blipFill>
        <a:blip r:embed="rId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80" name="Image 111" descr=""/>
        <xdr:cNvPicPr/>
      </xdr:nvPicPr>
      <xdr:blipFill>
        <a:blip r:embed="rId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81" name="Image 112" descr=""/>
        <xdr:cNvPicPr/>
      </xdr:nvPicPr>
      <xdr:blipFill>
        <a:blip r:embed="rId8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82" name="Image 113" descr=""/>
        <xdr:cNvPicPr/>
      </xdr:nvPicPr>
      <xdr:blipFill>
        <a:blip r:embed="rId9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83" name="Image 114" descr=""/>
        <xdr:cNvPicPr/>
      </xdr:nvPicPr>
      <xdr:blipFill>
        <a:blip r:embed="rId10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84" name="Image 185" descr=""/>
        <xdr:cNvPicPr/>
      </xdr:nvPicPr>
      <xdr:blipFill>
        <a:blip r:embed="rId1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85" name="Image 186" descr=""/>
        <xdr:cNvPicPr/>
      </xdr:nvPicPr>
      <xdr:blipFill>
        <a:blip r:embed="rId1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86" name="Image 187" descr=""/>
        <xdr:cNvPicPr/>
      </xdr:nvPicPr>
      <xdr:blipFill>
        <a:blip r:embed="rId1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87" name="Image 188" descr=""/>
        <xdr:cNvPicPr/>
      </xdr:nvPicPr>
      <xdr:blipFill>
        <a:blip r:embed="rId1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88" name="Image 189" descr=""/>
        <xdr:cNvPicPr/>
      </xdr:nvPicPr>
      <xdr:blipFill>
        <a:blip r:embed="rId1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89" name="Image 190" descr=""/>
        <xdr:cNvPicPr/>
      </xdr:nvPicPr>
      <xdr:blipFill>
        <a:blip r:embed="rId1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90" name="Image 191" descr=""/>
        <xdr:cNvPicPr/>
      </xdr:nvPicPr>
      <xdr:blipFill>
        <a:blip r:embed="rId1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7" name="Image 1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8" name="Image 13" descr=""/>
        <xdr:cNvPicPr/>
      </xdr:nvPicPr>
      <xdr:blipFill>
        <a:blip r:embed="rId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9" name="Image 14" descr=""/>
        <xdr:cNvPicPr/>
      </xdr:nvPicPr>
      <xdr:blipFill>
        <a:blip r:embed="rId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0" name="Image 25" descr=""/>
        <xdr:cNvPicPr/>
      </xdr:nvPicPr>
      <xdr:blipFill>
        <a:blip r:embed="rId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1" name="Image 27" descr=""/>
        <xdr:cNvPicPr/>
      </xdr:nvPicPr>
      <xdr:blipFill>
        <a:blip r:embed="rId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2" name="Image 38" descr=""/>
        <xdr:cNvPicPr/>
      </xdr:nvPicPr>
      <xdr:blipFill>
        <a:blip r:embed="rId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3" name="Image 115" descr=""/>
        <xdr:cNvPicPr/>
      </xdr:nvPicPr>
      <xdr:blipFill>
        <a:blip r:embed="rId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4" name="Image 116" descr=""/>
        <xdr:cNvPicPr/>
      </xdr:nvPicPr>
      <xdr:blipFill>
        <a:blip r:embed="rId8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5" name="Image 117" descr=""/>
        <xdr:cNvPicPr/>
      </xdr:nvPicPr>
      <xdr:blipFill>
        <a:blip r:embed="rId9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6" name="Image 118" descr=""/>
        <xdr:cNvPicPr/>
      </xdr:nvPicPr>
      <xdr:blipFill>
        <a:blip r:embed="rId10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7" name="Image 119" descr=""/>
        <xdr:cNvPicPr/>
      </xdr:nvPicPr>
      <xdr:blipFill>
        <a:blip r:embed="rId1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8" name="Image 120" descr=""/>
        <xdr:cNvPicPr/>
      </xdr:nvPicPr>
      <xdr:blipFill>
        <a:blip r:embed="rId1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9" name="Image 121" descr=""/>
        <xdr:cNvPicPr/>
      </xdr:nvPicPr>
      <xdr:blipFill>
        <a:blip r:embed="rId1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20" name="Image 2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21" name="Image 15" descr=""/>
        <xdr:cNvPicPr/>
      </xdr:nvPicPr>
      <xdr:blipFill>
        <a:blip r:embed="rId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22" name="Image 26" descr=""/>
        <xdr:cNvPicPr/>
      </xdr:nvPicPr>
      <xdr:blipFill>
        <a:blip r:embed="rId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23" name="Image 28" descr=""/>
        <xdr:cNvPicPr/>
      </xdr:nvPicPr>
      <xdr:blipFill>
        <a:blip r:embed="rId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24" name="Image 39" descr=""/>
        <xdr:cNvPicPr/>
      </xdr:nvPicPr>
      <xdr:blipFill>
        <a:blip r:embed="rId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25" name="Image 55" descr=""/>
        <xdr:cNvPicPr/>
      </xdr:nvPicPr>
      <xdr:blipFill>
        <a:blip r:embed="rId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26" name="Image 56" descr=""/>
        <xdr:cNvPicPr/>
      </xdr:nvPicPr>
      <xdr:blipFill>
        <a:blip r:embed="rId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27" name="Image 57" descr=""/>
        <xdr:cNvPicPr/>
      </xdr:nvPicPr>
      <xdr:blipFill>
        <a:blip r:embed="rId8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28" name="Image 58" descr=""/>
        <xdr:cNvPicPr/>
      </xdr:nvPicPr>
      <xdr:blipFill>
        <a:blip r:embed="rId9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29" name="Image 59" descr=""/>
        <xdr:cNvPicPr/>
      </xdr:nvPicPr>
      <xdr:blipFill>
        <a:blip r:embed="rId10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30" name="Image 60" descr=""/>
        <xdr:cNvPicPr/>
      </xdr:nvPicPr>
      <xdr:blipFill>
        <a:blip r:embed="rId1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31" name="Image 122" descr=""/>
        <xdr:cNvPicPr/>
      </xdr:nvPicPr>
      <xdr:blipFill>
        <a:blip r:embed="rId1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32" name="Image 123" descr=""/>
        <xdr:cNvPicPr/>
      </xdr:nvPicPr>
      <xdr:blipFill>
        <a:blip r:embed="rId1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33" name="Image 124" descr=""/>
        <xdr:cNvPicPr/>
      </xdr:nvPicPr>
      <xdr:blipFill>
        <a:blip r:embed="rId1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34" name="Image 125" descr=""/>
        <xdr:cNvPicPr/>
      </xdr:nvPicPr>
      <xdr:blipFill>
        <a:blip r:embed="rId1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35" name="Image 126" descr=""/>
        <xdr:cNvPicPr/>
      </xdr:nvPicPr>
      <xdr:blipFill>
        <a:blip r:embed="rId1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36" name="Image 127" descr=""/>
        <xdr:cNvPicPr/>
      </xdr:nvPicPr>
      <xdr:blipFill>
        <a:blip r:embed="rId1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37" name="Image 128" descr=""/>
        <xdr:cNvPicPr/>
      </xdr:nvPicPr>
      <xdr:blipFill>
        <a:blip r:embed="rId18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38" name="Image 4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39" name="Image 16" descr=""/>
        <xdr:cNvPicPr/>
      </xdr:nvPicPr>
      <xdr:blipFill>
        <a:blip r:embed="rId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40" name="Image 29" descr=""/>
        <xdr:cNvPicPr/>
      </xdr:nvPicPr>
      <xdr:blipFill>
        <a:blip r:embed="rId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41" name="Image 40" descr=""/>
        <xdr:cNvPicPr/>
      </xdr:nvPicPr>
      <xdr:blipFill>
        <a:blip r:embed="rId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42" name="Image 61" descr=""/>
        <xdr:cNvPicPr/>
      </xdr:nvPicPr>
      <xdr:blipFill>
        <a:blip r:embed="rId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43" name="Image 62" descr=""/>
        <xdr:cNvPicPr/>
      </xdr:nvPicPr>
      <xdr:blipFill>
        <a:blip r:embed="rId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44" name="Image 63" descr=""/>
        <xdr:cNvPicPr/>
      </xdr:nvPicPr>
      <xdr:blipFill>
        <a:blip r:embed="rId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45" name="Image 64" descr=""/>
        <xdr:cNvPicPr/>
      </xdr:nvPicPr>
      <xdr:blipFill>
        <a:blip r:embed="rId8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46" name="Image 65" descr=""/>
        <xdr:cNvPicPr/>
      </xdr:nvPicPr>
      <xdr:blipFill>
        <a:blip r:embed="rId9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47" name="Image 66" descr=""/>
        <xdr:cNvPicPr/>
      </xdr:nvPicPr>
      <xdr:blipFill>
        <a:blip r:embed="rId10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48" name="Image 129" descr=""/>
        <xdr:cNvPicPr/>
      </xdr:nvPicPr>
      <xdr:blipFill>
        <a:blip r:embed="rId1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49" name="Image 130" descr=""/>
        <xdr:cNvPicPr/>
      </xdr:nvPicPr>
      <xdr:blipFill>
        <a:blip r:embed="rId1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50" name="Image 131" descr=""/>
        <xdr:cNvPicPr/>
      </xdr:nvPicPr>
      <xdr:blipFill>
        <a:blip r:embed="rId1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51" name="Image 132" descr=""/>
        <xdr:cNvPicPr/>
      </xdr:nvPicPr>
      <xdr:blipFill>
        <a:blip r:embed="rId1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52" name="Image 133" descr=""/>
        <xdr:cNvPicPr/>
      </xdr:nvPicPr>
      <xdr:blipFill>
        <a:blip r:embed="rId1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53" name="Image 134" descr=""/>
        <xdr:cNvPicPr/>
      </xdr:nvPicPr>
      <xdr:blipFill>
        <a:blip r:embed="rId1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54" name="Image 135" descr=""/>
        <xdr:cNvPicPr/>
      </xdr:nvPicPr>
      <xdr:blipFill>
        <a:blip r:embed="rId1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55" name="Image 5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56" name="Image 17" descr=""/>
        <xdr:cNvPicPr/>
      </xdr:nvPicPr>
      <xdr:blipFill>
        <a:blip r:embed="rId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57" name="Image 30" descr=""/>
        <xdr:cNvPicPr/>
      </xdr:nvPicPr>
      <xdr:blipFill>
        <a:blip r:embed="rId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58" name="Image 41" descr=""/>
        <xdr:cNvPicPr/>
      </xdr:nvPicPr>
      <xdr:blipFill>
        <a:blip r:embed="rId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59" name="Image 67" descr=""/>
        <xdr:cNvPicPr/>
      </xdr:nvPicPr>
      <xdr:blipFill>
        <a:blip r:embed="rId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60" name="Image 68" descr=""/>
        <xdr:cNvPicPr/>
      </xdr:nvPicPr>
      <xdr:blipFill>
        <a:blip r:embed="rId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61" name="Image 69" descr=""/>
        <xdr:cNvPicPr/>
      </xdr:nvPicPr>
      <xdr:blipFill>
        <a:blip r:embed="rId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62" name="Image 70" descr=""/>
        <xdr:cNvPicPr/>
      </xdr:nvPicPr>
      <xdr:blipFill>
        <a:blip r:embed="rId8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63" name="Image 71" descr=""/>
        <xdr:cNvPicPr/>
      </xdr:nvPicPr>
      <xdr:blipFill>
        <a:blip r:embed="rId9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64" name="Image 72" descr=""/>
        <xdr:cNvPicPr/>
      </xdr:nvPicPr>
      <xdr:blipFill>
        <a:blip r:embed="rId10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65" name="Image 136" descr=""/>
        <xdr:cNvPicPr/>
      </xdr:nvPicPr>
      <xdr:blipFill>
        <a:blip r:embed="rId1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66" name="Image 137" descr=""/>
        <xdr:cNvPicPr/>
      </xdr:nvPicPr>
      <xdr:blipFill>
        <a:blip r:embed="rId1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67" name="Image 138" descr=""/>
        <xdr:cNvPicPr/>
      </xdr:nvPicPr>
      <xdr:blipFill>
        <a:blip r:embed="rId1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68" name="Image 139" descr=""/>
        <xdr:cNvPicPr/>
      </xdr:nvPicPr>
      <xdr:blipFill>
        <a:blip r:embed="rId1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69" name="Image 140" descr=""/>
        <xdr:cNvPicPr/>
      </xdr:nvPicPr>
      <xdr:blipFill>
        <a:blip r:embed="rId1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70" name="Image 141" descr=""/>
        <xdr:cNvPicPr/>
      </xdr:nvPicPr>
      <xdr:blipFill>
        <a:blip r:embed="rId1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71" name="Image 142" descr=""/>
        <xdr:cNvPicPr/>
      </xdr:nvPicPr>
      <xdr:blipFill>
        <a:blip r:embed="rId1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72" name="Image 6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73" name="Image 18" descr=""/>
        <xdr:cNvPicPr/>
      </xdr:nvPicPr>
      <xdr:blipFill>
        <a:blip r:embed="rId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74" name="Image 31" descr=""/>
        <xdr:cNvPicPr/>
      </xdr:nvPicPr>
      <xdr:blipFill>
        <a:blip r:embed="rId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75" name="Image 42" descr=""/>
        <xdr:cNvPicPr/>
      </xdr:nvPicPr>
      <xdr:blipFill>
        <a:blip r:embed="rId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76" name="Image 73" descr=""/>
        <xdr:cNvPicPr/>
      </xdr:nvPicPr>
      <xdr:blipFill>
        <a:blip r:embed="rId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77" name="Image 74" descr=""/>
        <xdr:cNvPicPr/>
      </xdr:nvPicPr>
      <xdr:blipFill>
        <a:blip r:embed="rId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78" name="Image 75" descr=""/>
        <xdr:cNvPicPr/>
      </xdr:nvPicPr>
      <xdr:blipFill>
        <a:blip r:embed="rId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79" name="Image 76" descr=""/>
        <xdr:cNvPicPr/>
      </xdr:nvPicPr>
      <xdr:blipFill>
        <a:blip r:embed="rId8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80" name="Image 77" descr=""/>
        <xdr:cNvPicPr/>
      </xdr:nvPicPr>
      <xdr:blipFill>
        <a:blip r:embed="rId9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81" name="Image 78" descr=""/>
        <xdr:cNvPicPr/>
      </xdr:nvPicPr>
      <xdr:blipFill>
        <a:blip r:embed="rId10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82" name="Image 143" descr=""/>
        <xdr:cNvPicPr/>
      </xdr:nvPicPr>
      <xdr:blipFill>
        <a:blip r:embed="rId1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83" name="Image 144" descr=""/>
        <xdr:cNvPicPr/>
      </xdr:nvPicPr>
      <xdr:blipFill>
        <a:blip r:embed="rId1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84" name="Image 145" descr=""/>
        <xdr:cNvPicPr/>
      </xdr:nvPicPr>
      <xdr:blipFill>
        <a:blip r:embed="rId1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85" name="Image 146" descr=""/>
        <xdr:cNvPicPr/>
      </xdr:nvPicPr>
      <xdr:blipFill>
        <a:blip r:embed="rId1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86" name="Image 147" descr=""/>
        <xdr:cNvPicPr/>
      </xdr:nvPicPr>
      <xdr:blipFill>
        <a:blip r:embed="rId1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87" name="Image 148" descr=""/>
        <xdr:cNvPicPr/>
      </xdr:nvPicPr>
      <xdr:blipFill>
        <a:blip r:embed="rId1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88" name="Image 149" descr=""/>
        <xdr:cNvPicPr/>
      </xdr:nvPicPr>
      <xdr:blipFill>
        <a:blip r:embed="rId1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89" name="Image 7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90" name="Image 19" descr=""/>
        <xdr:cNvPicPr/>
      </xdr:nvPicPr>
      <xdr:blipFill>
        <a:blip r:embed="rId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91" name="Image 32" descr=""/>
        <xdr:cNvPicPr/>
      </xdr:nvPicPr>
      <xdr:blipFill>
        <a:blip r:embed="rId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92" name="Image 43" descr=""/>
        <xdr:cNvPicPr/>
      </xdr:nvPicPr>
      <xdr:blipFill>
        <a:blip r:embed="rId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93" name="Image 79" descr=""/>
        <xdr:cNvPicPr/>
      </xdr:nvPicPr>
      <xdr:blipFill>
        <a:blip r:embed="rId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94" name="Image 80" descr=""/>
        <xdr:cNvPicPr/>
      </xdr:nvPicPr>
      <xdr:blipFill>
        <a:blip r:embed="rId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95" name="Image 81" descr=""/>
        <xdr:cNvPicPr/>
      </xdr:nvPicPr>
      <xdr:blipFill>
        <a:blip r:embed="rId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96" name="Image 82" descr=""/>
        <xdr:cNvPicPr/>
      </xdr:nvPicPr>
      <xdr:blipFill>
        <a:blip r:embed="rId8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97" name="Image 83" descr=""/>
        <xdr:cNvPicPr/>
      </xdr:nvPicPr>
      <xdr:blipFill>
        <a:blip r:embed="rId9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98" name="Image 84" descr=""/>
        <xdr:cNvPicPr/>
      </xdr:nvPicPr>
      <xdr:blipFill>
        <a:blip r:embed="rId10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99" name="Image 150" descr=""/>
        <xdr:cNvPicPr/>
      </xdr:nvPicPr>
      <xdr:blipFill>
        <a:blip r:embed="rId1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00" name="Image 151" descr=""/>
        <xdr:cNvPicPr/>
      </xdr:nvPicPr>
      <xdr:blipFill>
        <a:blip r:embed="rId1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01" name="Image 152" descr=""/>
        <xdr:cNvPicPr/>
      </xdr:nvPicPr>
      <xdr:blipFill>
        <a:blip r:embed="rId1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02" name="Image 153" descr=""/>
        <xdr:cNvPicPr/>
      </xdr:nvPicPr>
      <xdr:blipFill>
        <a:blip r:embed="rId1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03" name="Image 154" descr=""/>
        <xdr:cNvPicPr/>
      </xdr:nvPicPr>
      <xdr:blipFill>
        <a:blip r:embed="rId1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04" name="Image 155" descr=""/>
        <xdr:cNvPicPr/>
      </xdr:nvPicPr>
      <xdr:blipFill>
        <a:blip r:embed="rId1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05" name="Image 156" descr=""/>
        <xdr:cNvPicPr/>
      </xdr:nvPicPr>
      <xdr:blipFill>
        <a:blip r:embed="rId1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06" name="Image 8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07" name="Image 20" descr=""/>
        <xdr:cNvPicPr/>
      </xdr:nvPicPr>
      <xdr:blipFill>
        <a:blip r:embed="rId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08" name="Image 33" descr=""/>
        <xdr:cNvPicPr/>
      </xdr:nvPicPr>
      <xdr:blipFill>
        <a:blip r:embed="rId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09" name="Image 44" descr=""/>
        <xdr:cNvPicPr/>
      </xdr:nvPicPr>
      <xdr:blipFill>
        <a:blip r:embed="rId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10" name="Image 85" descr=""/>
        <xdr:cNvPicPr/>
      </xdr:nvPicPr>
      <xdr:blipFill>
        <a:blip r:embed="rId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11" name="Image 86" descr=""/>
        <xdr:cNvPicPr/>
      </xdr:nvPicPr>
      <xdr:blipFill>
        <a:blip r:embed="rId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12" name="Image 87" descr=""/>
        <xdr:cNvPicPr/>
      </xdr:nvPicPr>
      <xdr:blipFill>
        <a:blip r:embed="rId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13" name="Image 88" descr=""/>
        <xdr:cNvPicPr/>
      </xdr:nvPicPr>
      <xdr:blipFill>
        <a:blip r:embed="rId8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14" name="Image 89" descr=""/>
        <xdr:cNvPicPr/>
      </xdr:nvPicPr>
      <xdr:blipFill>
        <a:blip r:embed="rId9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15" name="Image 90" descr=""/>
        <xdr:cNvPicPr/>
      </xdr:nvPicPr>
      <xdr:blipFill>
        <a:blip r:embed="rId10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16" name="Image 157" descr=""/>
        <xdr:cNvPicPr/>
      </xdr:nvPicPr>
      <xdr:blipFill>
        <a:blip r:embed="rId1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17" name="Image 158" descr=""/>
        <xdr:cNvPicPr/>
      </xdr:nvPicPr>
      <xdr:blipFill>
        <a:blip r:embed="rId1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18" name="Image 159" descr=""/>
        <xdr:cNvPicPr/>
      </xdr:nvPicPr>
      <xdr:blipFill>
        <a:blip r:embed="rId1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19" name="Image 160" descr=""/>
        <xdr:cNvPicPr/>
      </xdr:nvPicPr>
      <xdr:blipFill>
        <a:blip r:embed="rId1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20" name="Image 161" descr=""/>
        <xdr:cNvPicPr/>
      </xdr:nvPicPr>
      <xdr:blipFill>
        <a:blip r:embed="rId1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21" name="Image 162" descr=""/>
        <xdr:cNvPicPr/>
      </xdr:nvPicPr>
      <xdr:blipFill>
        <a:blip r:embed="rId1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22" name="Image 163" descr=""/>
        <xdr:cNvPicPr/>
      </xdr:nvPicPr>
      <xdr:blipFill>
        <a:blip r:embed="rId1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23" name="Image 9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24" name="Image 21" descr=""/>
        <xdr:cNvPicPr/>
      </xdr:nvPicPr>
      <xdr:blipFill>
        <a:blip r:embed="rId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25" name="Image 34" descr=""/>
        <xdr:cNvPicPr/>
      </xdr:nvPicPr>
      <xdr:blipFill>
        <a:blip r:embed="rId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26" name="Image 45" descr=""/>
        <xdr:cNvPicPr/>
      </xdr:nvPicPr>
      <xdr:blipFill>
        <a:blip r:embed="rId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27" name="Image 91" descr=""/>
        <xdr:cNvPicPr/>
      </xdr:nvPicPr>
      <xdr:blipFill>
        <a:blip r:embed="rId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28" name="Image 92" descr=""/>
        <xdr:cNvPicPr/>
      </xdr:nvPicPr>
      <xdr:blipFill>
        <a:blip r:embed="rId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29" name="Image 93" descr=""/>
        <xdr:cNvPicPr/>
      </xdr:nvPicPr>
      <xdr:blipFill>
        <a:blip r:embed="rId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30" name="Image 94" descr=""/>
        <xdr:cNvPicPr/>
      </xdr:nvPicPr>
      <xdr:blipFill>
        <a:blip r:embed="rId8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31" name="Image 95" descr=""/>
        <xdr:cNvPicPr/>
      </xdr:nvPicPr>
      <xdr:blipFill>
        <a:blip r:embed="rId9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32" name="Image 96" descr=""/>
        <xdr:cNvPicPr/>
      </xdr:nvPicPr>
      <xdr:blipFill>
        <a:blip r:embed="rId10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33" name="Image 164" descr=""/>
        <xdr:cNvPicPr/>
      </xdr:nvPicPr>
      <xdr:blipFill>
        <a:blip r:embed="rId1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34" name="Image 165" descr=""/>
        <xdr:cNvPicPr/>
      </xdr:nvPicPr>
      <xdr:blipFill>
        <a:blip r:embed="rId1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35" name="Image 166" descr=""/>
        <xdr:cNvPicPr/>
      </xdr:nvPicPr>
      <xdr:blipFill>
        <a:blip r:embed="rId1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36" name="Image 167" descr=""/>
        <xdr:cNvPicPr/>
      </xdr:nvPicPr>
      <xdr:blipFill>
        <a:blip r:embed="rId1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37" name="Image 168" descr=""/>
        <xdr:cNvPicPr/>
      </xdr:nvPicPr>
      <xdr:blipFill>
        <a:blip r:embed="rId1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38" name="Image 169" descr=""/>
        <xdr:cNvPicPr/>
      </xdr:nvPicPr>
      <xdr:blipFill>
        <a:blip r:embed="rId1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39" name="Image 170" descr=""/>
        <xdr:cNvPicPr/>
      </xdr:nvPicPr>
      <xdr:blipFill>
        <a:blip r:embed="rId1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7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5" activeCellId="1" sqref="H9:O39 A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9.16"/>
    <col collapsed="false" customWidth="true" hidden="false" outlineLevel="0" max="2" min="2" style="1" width="20.71"/>
    <col collapsed="false" customWidth="true" hidden="false" outlineLevel="0" max="3" min="3" style="1" width="20.24"/>
    <col collapsed="false" customWidth="true" hidden="false" outlineLevel="0" max="4" min="4" style="1" width="17.15"/>
    <col collapsed="false" customWidth="true" hidden="false" outlineLevel="0" max="5" min="5" style="1" width="14.67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12.8" hidden="false" customHeight="false" outlineLevel="0" collapsed="false">
      <c r="A1" s="2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4"/>
      <c r="V1" s="4"/>
      <c r="W1" s="4"/>
      <c r="X1" s="5"/>
      <c r="Y1" s="5"/>
      <c r="Z1" s="4"/>
    </row>
    <row r="2" customFormat="false" ht="12.8" hidden="false" customHeight="false" outlineLevel="0" collapsed="false">
      <c r="A2" s="6"/>
      <c r="C2" s="2"/>
      <c r="E2" s="3"/>
      <c r="F2" s="3"/>
      <c r="G2" s="3"/>
      <c r="H2" s="3"/>
      <c r="I2" s="3"/>
      <c r="J2" s="3"/>
      <c r="K2" s="3"/>
      <c r="L2" s="3"/>
      <c r="M2" s="3"/>
      <c r="Q2" s="4"/>
      <c r="R2" s="4"/>
      <c r="S2" s="4"/>
      <c r="T2" s="4"/>
      <c r="U2" s="4"/>
      <c r="V2" s="4"/>
      <c r="W2" s="4"/>
      <c r="X2" s="5"/>
      <c r="Y2" s="5"/>
      <c r="Z2" s="4"/>
    </row>
    <row r="3" customFormat="false" ht="12.8" hidden="false" customHeight="false" outlineLevel="0" collapsed="false">
      <c r="A3" s="1" t="s">
        <v>1</v>
      </c>
      <c r="B3" s="1" t="s">
        <v>2</v>
      </c>
      <c r="C3" s="2"/>
      <c r="E3" s="3"/>
      <c r="F3" s="3"/>
      <c r="G3" s="3"/>
      <c r="H3" s="3"/>
      <c r="I3" s="3"/>
      <c r="J3" s="3"/>
      <c r="K3" s="3"/>
      <c r="L3" s="3"/>
      <c r="M3" s="3"/>
      <c r="Q3" s="4"/>
      <c r="R3" s="4"/>
      <c r="S3" s="4"/>
      <c r="T3" s="4"/>
      <c r="U3" s="4"/>
      <c r="V3" s="4"/>
      <c r="W3" s="4"/>
      <c r="X3" s="5"/>
      <c r="Y3" s="5"/>
      <c r="Z3" s="4"/>
    </row>
    <row r="4" customFormat="false" ht="12.8" hidden="false" customHeight="false" outlineLevel="0" collapsed="false">
      <c r="A4" s="7" t="n">
        <v>2024</v>
      </c>
      <c r="B4" s="1" t="s">
        <v>3</v>
      </c>
    </row>
    <row r="5" customFormat="false" ht="12.8" hidden="false" customHeight="false" outlineLevel="0" collapsed="false">
      <c r="A5" s="7"/>
    </row>
    <row r="6" customFormat="false" ht="12.8" hidden="false" customHeight="false" outlineLevel="0" collapsed="false">
      <c r="A6" s="8"/>
      <c r="C6" s="2"/>
      <c r="E6" s="3"/>
      <c r="F6" s="3"/>
      <c r="G6" s="3"/>
      <c r="H6" s="3"/>
      <c r="I6" s="3"/>
      <c r="J6" s="3"/>
      <c r="K6" s="3"/>
      <c r="L6" s="3"/>
      <c r="M6" s="3"/>
      <c r="Q6" s="4"/>
      <c r="R6" s="4"/>
      <c r="S6" s="4"/>
      <c r="T6" s="4"/>
      <c r="U6" s="4"/>
      <c r="V6" s="4"/>
      <c r="W6" s="4"/>
      <c r="X6" s="5"/>
      <c r="Y6" s="5"/>
      <c r="Z6" s="4"/>
    </row>
    <row r="7" customFormat="false" ht="12.8" hidden="false" customHeight="false" outlineLevel="0" collapsed="false">
      <c r="A7" s="6"/>
      <c r="C7" s="2"/>
      <c r="E7" s="3"/>
      <c r="F7" s="3"/>
      <c r="G7" s="3"/>
      <c r="H7" s="3"/>
      <c r="I7" s="3"/>
      <c r="J7" s="3"/>
      <c r="K7" s="3"/>
      <c r="L7" s="3"/>
      <c r="M7" s="3"/>
      <c r="Q7" s="4"/>
      <c r="R7" s="4"/>
      <c r="S7" s="4"/>
      <c r="T7" s="4"/>
      <c r="U7" s="4"/>
      <c r="V7" s="4"/>
      <c r="W7" s="4"/>
      <c r="X7" s="5"/>
      <c r="Y7" s="5"/>
      <c r="Z7" s="4"/>
    </row>
    <row r="8" customFormat="false" ht="12.8" hidden="false" customHeight="false" outlineLevel="0" collapsed="false">
      <c r="A8" s="2" t="s">
        <v>4</v>
      </c>
      <c r="C8" s="2"/>
      <c r="E8" s="3"/>
      <c r="F8" s="3"/>
      <c r="G8" s="3"/>
      <c r="H8" s="3"/>
      <c r="I8" s="3"/>
      <c r="J8" s="3"/>
      <c r="K8" s="3"/>
      <c r="L8" s="3"/>
      <c r="M8" s="3"/>
      <c r="Q8" s="4"/>
      <c r="R8" s="4"/>
      <c r="S8" s="4"/>
      <c r="T8" s="4"/>
      <c r="U8" s="4"/>
      <c r="V8" s="4"/>
      <c r="W8" s="4"/>
      <c r="X8" s="5"/>
      <c r="Y8" s="5"/>
      <c r="Z8" s="4"/>
    </row>
    <row r="9" customFormat="false" ht="12.8" hidden="false" customHeight="false" outlineLevel="0" collapsed="false">
      <c r="A9" s="2"/>
      <c r="C9" s="2"/>
      <c r="E9" s="3"/>
      <c r="F9" s="3"/>
      <c r="G9" s="3"/>
      <c r="H9" s="3"/>
      <c r="I9" s="3"/>
      <c r="J9" s="3"/>
      <c r="K9" s="3"/>
      <c r="L9" s="3"/>
      <c r="M9" s="3"/>
      <c r="Q9" s="4"/>
      <c r="R9" s="4"/>
      <c r="S9" s="4"/>
      <c r="T9" s="4"/>
      <c r="U9" s="4"/>
      <c r="V9" s="4"/>
      <c r="W9" s="4"/>
      <c r="X9" s="5"/>
      <c r="Y9" s="5"/>
      <c r="Z9" s="4"/>
    </row>
    <row r="10" customFormat="false" ht="12.8" hidden="false" customHeight="false" outlineLevel="0" collapsed="false">
      <c r="A10" s="9" t="s">
        <v>5</v>
      </c>
      <c r="B10" s="1" t="s">
        <v>6</v>
      </c>
    </row>
    <row r="11" customFormat="false" ht="12.8" hidden="false" customHeight="false" outlineLevel="0" collapsed="false">
      <c r="A11" s="9" t="s">
        <v>7</v>
      </c>
      <c r="B11" s="1" t="s">
        <v>8</v>
      </c>
      <c r="C11" s="10"/>
      <c r="D11" s="10"/>
    </row>
    <row r="12" customFormat="false" ht="12.8" hidden="false" customHeight="false" outlineLevel="0" collapsed="false">
      <c r="A12" s="11" t="n">
        <v>0.345138888888889</v>
      </c>
      <c r="B12" s="1" t="s">
        <v>9</v>
      </c>
      <c r="C12" s="2"/>
      <c r="E12" s="3"/>
      <c r="F12" s="3"/>
      <c r="G12" s="3"/>
      <c r="H12" s="3"/>
      <c r="I12" s="3"/>
      <c r="J12" s="3"/>
      <c r="K12" s="3"/>
      <c r="L12" s="3"/>
      <c r="M12" s="3"/>
      <c r="Q12" s="4"/>
      <c r="R12" s="4"/>
      <c r="S12" s="4"/>
      <c r="T12" s="4"/>
      <c r="U12" s="4"/>
      <c r="V12" s="4"/>
      <c r="W12" s="4"/>
      <c r="X12" s="5"/>
      <c r="Y12" s="5"/>
      <c r="Z12" s="4"/>
    </row>
    <row r="13" customFormat="false" ht="12.8" hidden="false" customHeight="false" outlineLevel="0" collapsed="false">
      <c r="A13" s="7" t="n">
        <v>22</v>
      </c>
      <c r="B13" s="1" t="s">
        <v>10</v>
      </c>
    </row>
    <row r="14" customFormat="false" ht="12.8" hidden="false" customHeight="false" outlineLevel="0" collapsed="false">
      <c r="A14" s="12" t="n">
        <v>0.0833333333333333</v>
      </c>
      <c r="B14" s="1" t="s">
        <v>11</v>
      </c>
    </row>
    <row r="15" customFormat="false" ht="12.8" hidden="false" customHeight="false" outlineLevel="0" collapsed="false">
      <c r="A15" s="13"/>
    </row>
    <row r="16" customFormat="false" ht="12.8" hidden="false" customHeight="false" outlineLevel="0" collapsed="false">
      <c r="A16" s="13"/>
    </row>
    <row r="17" customFormat="false" ht="12.8" hidden="false" customHeight="false" outlineLevel="0" collapsed="false">
      <c r="A17" s="13"/>
    </row>
    <row r="18" customFormat="false" ht="12.8" hidden="false" customHeight="false" outlineLevel="0" collapsed="false">
      <c r="A18" s="13"/>
    </row>
    <row r="19" customFormat="false" ht="12.8" hidden="false" customHeight="false" outlineLevel="0" collapsed="false">
      <c r="A19" s="2" t="s">
        <v>12</v>
      </c>
    </row>
    <row r="20" customFormat="false" ht="12.8" hidden="false" customHeight="false" outlineLevel="0" collapsed="false">
      <c r="A20" s="2"/>
    </row>
    <row r="21" customFormat="false" ht="12.8" hidden="false" customHeight="false" outlineLevel="0" collapsed="false">
      <c r="A21" s="14" t="n">
        <f aca="true">TODAY()</f>
        <v>45843</v>
      </c>
      <c r="B21" s="15" t="s">
        <v>13</v>
      </c>
      <c r="C21" s="10"/>
      <c r="D21" s="10"/>
      <c r="P21" s="16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customFormat="false" ht="12.8" hidden="false" customHeight="false" outlineLevel="0" collapsed="false">
      <c r="A22" s="17" t="n">
        <f aca="true">NOW()-TODAY()</f>
        <v>0.617697042340289</v>
      </c>
      <c r="B22" s="15" t="s">
        <v>14</v>
      </c>
      <c r="C22" s="18"/>
      <c r="D22" s="18"/>
    </row>
    <row r="23" customFormat="false" ht="12.8" hidden="false" customHeight="false" outlineLevel="0" collapsed="false">
      <c r="A23" s="14" t="str">
        <f aca="false">"Evaluated"</f>
        <v>Evaluated</v>
      </c>
      <c r="B23" s="15" t="s">
        <v>15</v>
      </c>
      <c r="C23" s="18"/>
      <c r="D23" s="18"/>
    </row>
    <row r="24" customFormat="false" ht="12.8" hidden="false" customHeight="false" outlineLevel="0" collapsed="false">
      <c r="A24" s="19" t="n">
        <v>2</v>
      </c>
      <c r="B24" s="15" t="s">
        <v>16</v>
      </c>
      <c r="C24" s="10"/>
      <c r="D24" s="10"/>
    </row>
    <row r="25" customFormat="false" ht="12.8" hidden="false" customHeight="false" outlineLevel="0" collapsed="false">
      <c r="A25" s="19" t="n">
        <v>9</v>
      </c>
      <c r="B25" s="15" t="s">
        <v>17</v>
      </c>
      <c r="C25" s="10"/>
      <c r="D25" s="10"/>
    </row>
    <row r="26" customFormat="false" ht="12.8" hidden="false" customHeight="false" outlineLevel="0" collapsed="false">
      <c r="A26" s="14" t="s">
        <v>18</v>
      </c>
      <c r="B26" s="15" t="s">
        <v>19</v>
      </c>
      <c r="C26" s="10"/>
      <c r="D26" s="10"/>
    </row>
    <row r="27" customFormat="false" ht="12.8" hidden="false" customHeight="false" outlineLevel="0" collapsed="false">
      <c r="A27" s="14" t="s">
        <v>20</v>
      </c>
      <c r="B27" s="15" t="s">
        <v>21</v>
      </c>
      <c r="C27" s="10"/>
      <c r="D27" s="10"/>
    </row>
    <row r="28" customFormat="false" ht="12.8" hidden="false" customHeight="false" outlineLevel="0" collapsed="false">
      <c r="A28" s="14" t="s">
        <v>22</v>
      </c>
      <c r="B28" s="15" t="s">
        <v>23</v>
      </c>
      <c r="C28" s="10"/>
      <c r="D28" s="10"/>
    </row>
    <row r="29" customFormat="false" ht="12.8" hidden="false" customHeight="false" outlineLevel="0" collapsed="false">
      <c r="A29" s="14" t="s">
        <v>24</v>
      </c>
      <c r="B29" s="15" t="s">
        <v>25</v>
      </c>
      <c r="C29" s="10"/>
      <c r="D29" s="10"/>
    </row>
    <row r="30" customFormat="false" ht="12.8" hidden="false" customHeight="false" outlineLevel="0" collapsed="false">
      <c r="A30" s="14" t="s">
        <v>26</v>
      </c>
      <c r="B30" s="15" t="s">
        <v>27</v>
      </c>
      <c r="C30" s="10"/>
      <c r="D30" s="10"/>
    </row>
    <row r="31" customFormat="false" ht="12.8" hidden="false" customHeight="false" outlineLevel="0" collapsed="false">
      <c r="A31" s="14" t="s">
        <v>28</v>
      </c>
      <c r="B31" s="15" t="s">
        <v>29</v>
      </c>
      <c r="C31" s="10"/>
      <c r="D31" s="10"/>
    </row>
    <row r="32" customFormat="false" ht="12.8" hidden="false" customHeight="false" outlineLevel="0" collapsed="false">
      <c r="A32" s="14" t="s">
        <v>30</v>
      </c>
      <c r="B32" s="15" t="s">
        <v>31</v>
      </c>
      <c r="C32" s="10"/>
      <c r="D32" s="10"/>
    </row>
    <row r="33" customFormat="false" ht="12.8" hidden="false" customHeight="false" outlineLevel="0" collapsed="false">
      <c r="A33" s="14" t="s">
        <v>32</v>
      </c>
      <c r="B33" s="15" t="s">
        <v>33</v>
      </c>
      <c r="C33" s="10"/>
      <c r="D33" s="10"/>
    </row>
    <row r="34" customFormat="false" ht="13.25" hidden="false" customHeight="false" outlineLevel="0" collapsed="false">
      <c r="A34" s="14" t="s">
        <v>34</v>
      </c>
      <c r="B34" s="15" t="s">
        <v>35</v>
      </c>
      <c r="C34" s="10"/>
      <c r="D34" s="10"/>
    </row>
    <row r="35" customFormat="false" ht="12.8" hidden="false" customHeight="false" outlineLevel="0" collapsed="false">
      <c r="A35" s="14" t="s">
        <v>36</v>
      </c>
      <c r="B35" s="15" t="s">
        <v>37</v>
      </c>
      <c r="C35" s="10"/>
      <c r="D35" s="10"/>
    </row>
    <row r="36" customFormat="false" ht="12.8" hidden="false" customHeight="false" outlineLevel="0" collapsed="false">
      <c r="A36" s="14" t="s">
        <v>38</v>
      </c>
      <c r="B36" s="15" t="s">
        <v>39</v>
      </c>
      <c r="C36" s="10"/>
      <c r="D36" s="10"/>
    </row>
    <row r="37" customFormat="false" ht="12.8" hidden="false" customHeight="false" outlineLevel="0" collapsed="false">
      <c r="A37" s="14" t="s">
        <v>40</v>
      </c>
      <c r="B37" s="15" t="s">
        <v>41</v>
      </c>
      <c r="C37" s="10"/>
      <c r="D37" s="10"/>
    </row>
    <row r="38" customFormat="false" ht="12.8" hidden="false" customHeight="false" outlineLevel="0" collapsed="false">
      <c r="A38" s="14" t="s">
        <v>42</v>
      </c>
      <c r="B38" s="15" t="s">
        <v>43</v>
      </c>
      <c r="C38" s="10"/>
      <c r="D38" s="10"/>
    </row>
    <row r="39" customFormat="false" ht="12.8" hidden="false" customHeight="false" outlineLevel="0" collapsed="false">
      <c r="A39" s="14" t="s">
        <v>44</v>
      </c>
      <c r="B39" s="15" t="s">
        <v>45</v>
      </c>
      <c r="C39" s="10"/>
      <c r="D39" s="10"/>
    </row>
    <row r="40" customFormat="false" ht="12.8" hidden="false" customHeight="false" outlineLevel="0" collapsed="false">
      <c r="A40" s="14" t="s">
        <v>46</v>
      </c>
      <c r="B40" s="15" t="s">
        <v>47</v>
      </c>
    </row>
    <row r="41" customFormat="false" ht="12.8" hidden="false" customHeight="false" outlineLevel="0" collapsed="false">
      <c r="A41" s="14" t="s">
        <v>48</v>
      </c>
      <c r="B41" s="15" t="s">
        <v>49</v>
      </c>
    </row>
    <row r="42" customFormat="false" ht="12.8" hidden="false" customHeight="false" outlineLevel="0" collapsed="false">
      <c r="A42" s="14" t="s">
        <v>50</v>
      </c>
      <c r="B42" s="15" t="s">
        <v>51</v>
      </c>
    </row>
    <row r="43" customFormat="false" ht="12.8" hidden="false" customHeight="false" outlineLevel="0" collapsed="false">
      <c r="A43" s="20" t="s">
        <v>52</v>
      </c>
      <c r="B43" s="20" t="s">
        <v>53</v>
      </c>
      <c r="C43" s="20"/>
      <c r="E43" s="3"/>
    </row>
    <row r="44" customFormat="false" ht="12.8" hidden="false" customHeight="false" outlineLevel="0" collapsed="false">
      <c r="A44" s="20" t="s">
        <v>54</v>
      </c>
      <c r="B44" s="20" t="s">
        <v>55</v>
      </c>
      <c r="C44" s="20"/>
      <c r="E44" s="3"/>
    </row>
    <row r="45" customFormat="false" ht="12.8" hidden="false" customHeight="false" outlineLevel="0" collapsed="false">
      <c r="A45" s="20"/>
      <c r="B45" s="20"/>
      <c r="C45" s="20"/>
      <c r="E45" s="3"/>
    </row>
    <row r="46" customFormat="false" ht="12.8" hidden="false" customHeight="false" outlineLevel="0" collapsed="false">
      <c r="A46" s="20"/>
      <c r="B46" s="20"/>
      <c r="C46" s="20"/>
      <c r="E46" s="3"/>
    </row>
    <row r="47" customFormat="false" ht="12.8" hidden="false" customHeight="false" outlineLevel="0" collapsed="false">
      <c r="A47" s="20"/>
      <c r="B47" s="20"/>
    </row>
    <row r="48" customFormat="false" ht="12.8" hidden="false" customHeight="false" outlineLevel="0" collapsed="false">
      <c r="A48" s="20"/>
      <c r="B48" s="20"/>
    </row>
    <row r="49" customFormat="false" ht="12.8" hidden="false" customHeight="false" outlineLevel="0" collapsed="false">
      <c r="A49" s="21"/>
    </row>
    <row r="50" customFormat="false" ht="12.8" hidden="false" customHeight="false" outlineLevel="0" collapsed="false">
      <c r="A50" s="21"/>
    </row>
    <row r="51" customFormat="false" ht="12.8" hidden="false" customHeight="false" outlineLevel="0" collapsed="false">
      <c r="A51" s="22" t="s">
        <v>56</v>
      </c>
      <c r="B51" s="1" t="s">
        <v>57</v>
      </c>
      <c r="C51" s="1" t="s">
        <v>58</v>
      </c>
      <c r="D51" s="1" t="s">
        <v>59</v>
      </c>
      <c r="E51" s="1" t="s">
        <v>60</v>
      </c>
    </row>
    <row r="52" customFormat="false" ht="12.8" hidden="false" customHeight="false" outlineLevel="0" collapsed="false">
      <c r="A52" s="1" t="n">
        <v>0</v>
      </c>
      <c r="C52" s="1" t="s">
        <v>61</v>
      </c>
      <c r="E52" s="1" t="s">
        <v>62</v>
      </c>
    </row>
    <row r="53" customFormat="false" ht="13.25" hidden="false" customHeight="false" outlineLevel="0" collapsed="false">
      <c r="A53" s="1" t="n">
        <v>10</v>
      </c>
      <c r="B53" s="23" t="s">
        <v>63</v>
      </c>
      <c r="C53" s="1" t="s">
        <v>61</v>
      </c>
      <c r="D53" s="1" t="s">
        <v>64</v>
      </c>
      <c r="E53" s="1" t="s">
        <v>65</v>
      </c>
    </row>
    <row r="54" customFormat="false" ht="12.8" hidden="false" customHeight="false" outlineLevel="0" collapsed="false">
      <c r="A54" s="1" t="n">
        <v>20</v>
      </c>
      <c r="B54" s="1" t="s">
        <v>66</v>
      </c>
      <c r="C54" s="1" t="s">
        <v>61</v>
      </c>
      <c r="D54" s="1" t="s">
        <v>64</v>
      </c>
      <c r="E54" s="1" t="s">
        <v>65</v>
      </c>
    </row>
    <row r="55" customFormat="false" ht="12.8" hidden="false" customHeight="false" outlineLevel="0" collapsed="false">
      <c r="A55" s="1" t="n">
        <v>30</v>
      </c>
      <c r="B55" s="1" t="s">
        <v>67</v>
      </c>
      <c r="C55" s="1" t="s">
        <v>68</v>
      </c>
      <c r="D55" s="1" t="s">
        <v>69</v>
      </c>
    </row>
    <row r="56" customFormat="false" ht="12.8" hidden="false" customHeight="false" outlineLevel="0" collapsed="false">
      <c r="A56" s="1" t="n">
        <v>40</v>
      </c>
      <c r="B56" s="1" t="s">
        <v>70</v>
      </c>
      <c r="C56" s="1" t="s">
        <v>68</v>
      </c>
      <c r="D56" s="1" t="s">
        <v>64</v>
      </c>
    </row>
    <row r="57" customFormat="false" ht="12.8" hidden="false" customHeight="false" outlineLevel="0" collapsed="false">
      <c r="A57" s="1" t="n">
        <v>50</v>
      </c>
      <c r="B57" s="1" t="s">
        <v>71</v>
      </c>
      <c r="C57" s="1" t="s">
        <v>68</v>
      </c>
      <c r="D57" s="1" t="s">
        <v>69</v>
      </c>
      <c r="E57" s="3"/>
    </row>
    <row r="58" customFormat="false" ht="12.8" hidden="false" customHeight="false" outlineLevel="0" collapsed="false">
      <c r="E58" s="3"/>
    </row>
    <row r="59" customFormat="false" ht="12.8" hidden="false" customHeight="false" outlineLevel="0" collapsed="false">
      <c r="E59" s="3"/>
    </row>
    <row r="60" customFormat="false" ht="12.8" hidden="false" customHeight="false" outlineLevel="0" collapsed="false">
      <c r="A60" s="22" t="s">
        <v>72</v>
      </c>
      <c r="E60" s="3"/>
    </row>
    <row r="61" customFormat="false" ht="12.8" hidden="false" customHeight="false" outlineLevel="0" collapsed="false">
      <c r="A61" s="20"/>
      <c r="E61" s="3"/>
    </row>
    <row r="62" customFormat="false" ht="12.8" hidden="false" customHeight="false" outlineLevel="0" collapsed="false">
      <c r="A62" s="21"/>
      <c r="E62" s="3"/>
    </row>
    <row r="63" customFormat="false" ht="12.8" hidden="false" customHeight="false" outlineLevel="0" collapsed="false">
      <c r="A63" s="21" t="s">
        <v>73</v>
      </c>
      <c r="E63" s="3"/>
    </row>
    <row r="64" customFormat="false" ht="12.8" hidden="false" customHeight="false" outlineLevel="0" collapsed="false">
      <c r="A64" s="21" t="s">
        <v>74</v>
      </c>
      <c r="E64" s="3"/>
    </row>
    <row r="65" customFormat="false" ht="12.8" hidden="false" customHeight="false" outlineLevel="0" collapsed="false">
      <c r="A65" s="21" t="s">
        <v>75</v>
      </c>
      <c r="E65" s="3"/>
    </row>
    <row r="66" customFormat="false" ht="12.8" hidden="false" customHeight="false" outlineLevel="0" collapsed="false">
      <c r="A66" s="21" t="s">
        <v>76</v>
      </c>
      <c r="E66" s="3"/>
    </row>
    <row r="67" customFormat="false" ht="12.8" hidden="false" customHeight="false" outlineLevel="0" collapsed="false">
      <c r="A67" s="21" t="s">
        <v>77</v>
      </c>
      <c r="E67" s="3"/>
    </row>
    <row r="68" customFormat="false" ht="12.8" hidden="false" customHeight="false" outlineLevel="0" collapsed="false">
      <c r="A68" s="21" t="s">
        <v>78</v>
      </c>
      <c r="E68" s="3"/>
    </row>
    <row r="69" customFormat="false" ht="12.8" hidden="false" customHeight="false" outlineLevel="0" collapsed="false">
      <c r="A69" s="21" t="s">
        <v>79</v>
      </c>
      <c r="E69" s="3"/>
    </row>
    <row r="70" customFormat="false" ht="12.8" hidden="false" customHeight="false" outlineLevel="0" collapsed="false">
      <c r="A70" s="21" t="s">
        <v>80</v>
      </c>
      <c r="E70" s="3"/>
    </row>
    <row r="71" customFormat="false" ht="12.8" hidden="false" customHeight="false" outlineLevel="0" collapsed="false">
      <c r="A71" s="21"/>
      <c r="E71" s="3"/>
    </row>
    <row r="72" customFormat="false" ht="12.8" hidden="false" customHeight="false" outlineLevel="0" collapsed="false">
      <c r="A72" s="21"/>
      <c r="E72" s="3"/>
    </row>
    <row r="73" customFormat="false" ht="12.8" hidden="false" customHeight="false" outlineLevel="0" collapsed="false">
      <c r="A73" s="21" t="s">
        <v>81</v>
      </c>
      <c r="E73" s="3"/>
    </row>
    <row r="74" customFormat="false" ht="12.8" hidden="false" customHeight="false" outlineLevel="0" collapsed="false">
      <c r="A74" s="21"/>
      <c r="E74" s="3"/>
    </row>
    <row r="75" customFormat="false" ht="12.8" hidden="false" customHeight="false" outlineLevel="0" collapsed="false">
      <c r="A75" s="21"/>
      <c r="E75" s="3"/>
    </row>
    <row r="76" customFormat="false" ht="12.8" hidden="false" customHeight="false" outlineLevel="0" collapsed="false">
      <c r="A76" s="21"/>
      <c r="E76" s="3"/>
    </row>
    <row r="77" customFormat="false" ht="12.8" hidden="false" customHeight="false" outlineLevel="0" collapsed="false">
      <c r="A77" s="21"/>
    </row>
    <row r="78" customFormat="false" ht="12.8" hidden="false" customHeight="false" outlineLevel="0" collapsed="false">
      <c r="A78" s="1" t="s">
        <v>82</v>
      </c>
      <c r="E78" s="3"/>
    </row>
    <row r="79" customFormat="false" ht="12.8" hidden="false" customHeight="false" outlineLevel="0" collapsed="false">
      <c r="E79" s="3"/>
    </row>
    <row r="80" customFormat="false" ht="12.8" hidden="false" customHeight="false" outlineLevel="0" collapsed="false">
      <c r="A80" s="1" t="s">
        <v>83</v>
      </c>
    </row>
    <row r="81" customFormat="false" ht="12.8" hidden="false" customHeight="false" outlineLevel="0" collapsed="false">
      <c r="A81" s="1" t="s">
        <v>84</v>
      </c>
    </row>
    <row r="82" customFormat="false" ht="12.8" hidden="false" customHeight="false" outlineLevel="0" collapsed="false">
      <c r="A82" s="1" t="s">
        <v>85</v>
      </c>
    </row>
    <row r="83" customFormat="false" ht="12.8" hidden="false" customHeight="false" outlineLevel="0" collapsed="false">
      <c r="A83" s="1" t="s">
        <v>86</v>
      </c>
    </row>
    <row r="84" customFormat="false" ht="12.8" hidden="false" customHeight="false" outlineLevel="0" collapsed="false">
      <c r="A84" s="1" t="s">
        <v>87</v>
      </c>
    </row>
    <row r="85" customFormat="false" ht="12.8" hidden="false" customHeight="false" outlineLevel="0" collapsed="false">
      <c r="A85" s="1" t="s">
        <v>88</v>
      </c>
    </row>
    <row r="86" customFormat="false" ht="12.8" hidden="false" customHeight="false" outlineLevel="0" collapsed="false">
      <c r="A86" s="1" t="s">
        <v>89</v>
      </c>
      <c r="E86" s="3"/>
    </row>
    <row r="87" customFormat="false" ht="12.8" hidden="false" customHeight="false" outlineLevel="0" collapsed="false">
      <c r="A87" s="1" t="s">
        <v>90</v>
      </c>
      <c r="E87" s="3"/>
    </row>
    <row r="88" customFormat="false" ht="12.8" hidden="false" customHeight="false" outlineLevel="0" collapsed="false">
      <c r="A88" s="1" t="s">
        <v>91</v>
      </c>
      <c r="E88" s="3"/>
    </row>
    <row r="89" customFormat="false" ht="12.8" hidden="false" customHeight="false" outlineLevel="0" collapsed="false">
      <c r="A89" s="1" t="s">
        <v>92</v>
      </c>
      <c r="E89" s="3"/>
    </row>
    <row r="91" customFormat="false" ht="12.8" hidden="false" customHeight="false" outlineLevel="0" collapsed="false">
      <c r="A91" s="1" t="s">
        <v>93</v>
      </c>
    </row>
    <row r="92" customFormat="false" ht="12.8" hidden="false" customHeight="false" outlineLevel="0" collapsed="false">
      <c r="A92" s="1" t="s">
        <v>94</v>
      </c>
    </row>
    <row r="94" customFormat="false" ht="12.8" hidden="false" customHeight="false" outlineLevel="0" collapsed="false">
      <c r="A94" s="1" t="s">
        <v>95</v>
      </c>
    </row>
    <row r="95" customFormat="false" ht="12.8" hidden="false" customHeight="false" outlineLevel="0" collapsed="false">
      <c r="A95" s="1" t="s">
        <v>96</v>
      </c>
    </row>
    <row r="96" customFormat="false" ht="12.8" hidden="false" customHeight="false" outlineLevel="0" collapsed="false">
      <c r="A96" s="1" t="s">
        <v>97</v>
      </c>
    </row>
    <row r="97" customFormat="false" ht="12.8" hidden="false" customHeight="false" outlineLevel="0" collapsed="false">
      <c r="A97" s="1" t="s">
        <v>98</v>
      </c>
    </row>
    <row r="98" customFormat="false" ht="12.8" hidden="false" customHeight="false" outlineLevel="0" collapsed="false">
      <c r="A98" s="1" t="s">
        <v>99</v>
      </c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  <row r="1040" customFormat="false" ht="12.8" hidden="false" customHeight="false" outlineLevel="0" collapsed="false">
      <c r="C1040" s="2"/>
    </row>
    <row r="1041" customFormat="false" ht="12.8" hidden="false" customHeight="false" outlineLevel="0" collapsed="false">
      <c r="C1041" s="2"/>
    </row>
    <row r="1042" customFormat="false" ht="12.8" hidden="false" customHeight="false" outlineLevel="0" collapsed="false">
      <c r="C1042" s="2"/>
    </row>
    <row r="1043" customFormat="false" ht="12.8" hidden="false" customHeight="false" outlineLevel="0" collapsed="false">
      <c r="C1043" s="2"/>
    </row>
    <row r="1044" customFormat="false" ht="12.8" hidden="false" customHeight="false" outlineLevel="0" collapsed="false">
      <c r="C1044" s="2"/>
    </row>
    <row r="1045" customFormat="false" ht="12.8" hidden="false" customHeight="false" outlineLevel="0" collapsed="false">
      <c r="C1045" s="2"/>
    </row>
    <row r="1046" customFormat="false" ht="12.8" hidden="false" customHeight="false" outlineLevel="0" collapsed="false">
      <c r="C1046" s="2"/>
    </row>
    <row r="1047" customFormat="false" ht="12.8" hidden="false" customHeight="false" outlineLevel="0" collapsed="false">
      <c r="C1047" s="2"/>
    </row>
    <row r="1048" customFormat="false" ht="12.8" hidden="false" customHeight="false" outlineLevel="0" collapsed="false">
      <c r="C1048" s="2"/>
    </row>
    <row r="1049" customFormat="false" ht="12.8" hidden="false" customHeight="false" outlineLevel="0" collapsed="false">
      <c r="C1049" s="2"/>
    </row>
    <row r="1050" customFormat="false" ht="12.8" hidden="false" customHeight="false" outlineLevel="0" collapsed="false">
      <c r="C1050" s="2"/>
    </row>
    <row r="1051" customFormat="false" ht="12.8" hidden="false" customHeight="false" outlineLevel="0" collapsed="false">
      <c r="C1051" s="2"/>
    </row>
    <row r="1052" customFormat="false" ht="12.8" hidden="false" customHeight="false" outlineLevel="0" collapsed="false">
      <c r="C1052" s="2"/>
    </row>
    <row r="1053" customFormat="false" ht="12.8" hidden="false" customHeight="false" outlineLevel="0" collapsed="false">
      <c r="C1053" s="2"/>
    </row>
    <row r="1054" customFormat="false" ht="12.8" hidden="false" customHeight="false" outlineLevel="0" collapsed="false">
      <c r="C1054" s="2"/>
    </row>
    <row r="1055" customFormat="false" ht="12.8" hidden="false" customHeight="false" outlineLevel="0" collapsed="false">
      <c r="C1055" s="2"/>
    </row>
    <row r="1056" customFormat="false" ht="12.8" hidden="false" customHeight="false" outlineLevel="0" collapsed="false">
      <c r="C1056" s="2"/>
    </row>
    <row r="1057" customFormat="false" ht="12.8" hidden="false" customHeight="false" outlineLevel="0" collapsed="false">
      <c r="C1057" s="2"/>
    </row>
    <row r="1058" customFormat="false" ht="12.8" hidden="false" customHeight="false" outlineLevel="0" collapsed="false">
      <c r="C1058" s="2"/>
    </row>
    <row r="1059" customFormat="false" ht="12.8" hidden="false" customHeight="false" outlineLevel="0" collapsed="false">
      <c r="C1059" s="2"/>
    </row>
    <row r="1060" customFormat="false" ht="12.8" hidden="false" customHeight="false" outlineLevel="0" collapsed="false">
      <c r="C1060" s="2"/>
    </row>
    <row r="1061" customFormat="false" ht="12.8" hidden="false" customHeight="false" outlineLevel="0" collapsed="false">
      <c r="C1061" s="2"/>
    </row>
    <row r="1062" customFormat="false" ht="12.8" hidden="false" customHeight="false" outlineLevel="0" collapsed="false">
      <c r="C1062" s="2"/>
    </row>
    <row r="1063" customFormat="false" ht="12.8" hidden="false" customHeight="false" outlineLevel="0" collapsed="false">
      <c r="C1063" s="2"/>
    </row>
    <row r="1064" customFormat="false" ht="12.8" hidden="false" customHeight="false" outlineLevel="0" collapsed="false">
      <c r="C1064" s="2"/>
    </row>
    <row r="1065" customFormat="false" ht="12.8" hidden="false" customHeight="false" outlineLevel="0" collapsed="false">
      <c r="C1065" s="2"/>
    </row>
    <row r="1066" customFormat="false" ht="12.8" hidden="false" customHeight="false" outlineLevel="0" collapsed="false">
      <c r="C1066" s="2"/>
    </row>
    <row r="1067" customFormat="false" ht="12.8" hidden="false" customHeight="false" outlineLevel="0" collapsed="false">
      <c r="C1067" s="2"/>
    </row>
    <row r="1068" customFormat="false" ht="12.8" hidden="false" customHeight="false" outlineLevel="0" collapsed="false">
      <c r="C1068" s="2"/>
    </row>
    <row r="1069" customFormat="false" ht="12.8" hidden="false" customHeight="false" outlineLevel="0" collapsed="false">
      <c r="C1069" s="2"/>
    </row>
    <row r="1070" customFormat="false" ht="12.8" hidden="false" customHeight="false" outlineLevel="0" collapsed="false">
      <c r="C1070" s="2"/>
    </row>
    <row r="1071" customFormat="false" ht="12.8" hidden="false" customHeight="false" outlineLevel="0" collapsed="false">
      <c r="C1071" s="2"/>
    </row>
    <row r="1072" customFormat="false" ht="12.8" hidden="false" customHeight="false" outlineLevel="0" collapsed="false">
      <c r="C1072" s="2"/>
    </row>
    <row r="1073" customFormat="false" ht="12.8" hidden="false" customHeight="false" outlineLevel="0" collapsed="false">
      <c r="C1073" s="2"/>
    </row>
    <row r="1074" customFormat="false" ht="12.8" hidden="false" customHeight="false" outlineLevel="0" collapsed="false">
      <c r="C1074" s="2"/>
    </row>
    <row r="1075" customFormat="false" ht="12.8" hidden="false" customHeight="false" outlineLevel="0" collapsed="false">
      <c r="C1075" s="2"/>
    </row>
    <row r="1076" customFormat="false" ht="12.8" hidden="false" customHeight="false" outlineLevel="0" collapsed="false">
      <c r="C1076" s="2"/>
    </row>
    <row r="1077" customFormat="false" ht="12.8" hidden="false" customHeight="false" outlineLevel="0" collapsed="false">
      <c r="C1077" s="2"/>
    </row>
  </sheetData>
  <printOptions headings="false" gridLines="false" gridLinesSet="true" horizontalCentered="false" verticalCentered="false"/>
  <pageMargins left="0.747916666666667" right="0.747916666666667" top="0.743055555555556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&amp;C&amp;"Aptos Narrow,Normal"&amp;11&amp;K000000&amp;F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2" activeCellId="0" sqref="H9:O3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juillet!A1</f>
        <v>0.345138888888889</v>
      </c>
      <c r="B1" s="1" t="str">
        <f aca="false">juillet!B1</f>
        <v>horaire journalier</v>
      </c>
      <c r="C1" s="2"/>
      <c r="E1" s="3"/>
      <c r="H1" s="3"/>
      <c r="I1" s="39" t="str">
        <f aca="false">"timbrage, "&amp;TEXT($B$9,"MMMM AAAA")</f>
        <v>timbrage, août 2024</v>
      </c>
      <c r="J1" s="39"/>
      <c r="K1" s="39"/>
      <c r="L1" s="39"/>
      <c r="M1" s="3"/>
      <c r="N1" s="3"/>
      <c r="O1" s="3"/>
      <c r="X1" s="25" t="str">
        <f aca="false">juillet!X1</f>
        <v>solde</v>
      </c>
      <c r="Y1" s="25" t="str">
        <f aca="false">juillet!Y1</f>
        <v>tot1</v>
      </c>
      <c r="Z1" s="25" t="str">
        <f aca="false">juillet!Z1</f>
        <v>tot2</v>
      </c>
      <c r="AA1" s="25" t="str">
        <f aca="false">juillet!AA1</f>
        <v>tot3</v>
      </c>
      <c r="AB1" s="25" t="str">
        <f aca="false">juillet!AB1</f>
        <v>tot4</v>
      </c>
      <c r="AC1" s="25" t="str">
        <f aca="false">juillet!AC1</f>
        <v>tot5</v>
      </c>
      <c r="AD1" s="25" t="str">
        <f aca="false">juillet!AD1</f>
        <v>tot6</v>
      </c>
      <c r="AE1" s="25" t="str">
        <f aca="false">juillet!AE1</f>
        <v>tot7</v>
      </c>
      <c r="AF1" s="25" t="str">
        <f aca="false">juillet!AF1</f>
        <v>tot8</v>
      </c>
      <c r="AG1" s="25" t="str">
        <f aca="false">juillet!AG1</f>
        <v>tot9</v>
      </c>
      <c r="AH1" s="25" t="str">
        <f aca="false">juillet!AH1</f>
        <v>tot10</v>
      </c>
      <c r="AI1" s="40" t="str">
        <f aca="false">juillet!AI1</f>
        <v>remarque</v>
      </c>
    </row>
    <row r="2" customFormat="false" ht="12.8" hidden="false" customHeight="false" outlineLevel="0" collapsed="false">
      <c r="A2" s="26" t="n">
        <f aca="false">juillet!A5</f>
        <v>-42.2156362909954</v>
      </c>
      <c r="B2" s="1" t="str">
        <f aca="false">juillet!B2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juillet!B3</f>
        <v>nb heures payées mois courant</v>
      </c>
      <c r="C3" s="2"/>
      <c r="E3" s="3"/>
      <c r="H3" s="3"/>
      <c r="I3" s="15" t="str">
        <f aca="false">juillet!I3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juillet!A4-F8</f>
        <v>20</v>
      </c>
      <c r="B4" s="1" t="str">
        <f aca="false">juillet!B4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-49.808691846551</v>
      </c>
      <c r="B5" s="1" t="str">
        <f aca="false">juillet!B5</f>
        <v>balance en fin de mois</v>
      </c>
      <c r="C5" s="2"/>
      <c r="E5" s="3"/>
      <c r="H5" s="3"/>
      <c r="I5" s="42" t="n">
        <f aca="false">MAX(juillet!I5,V8)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juillet!C7</f>
        <v>temps théorique</v>
      </c>
      <c r="D7" s="29" t="str">
        <f aca="false">juillet!D7</f>
        <v>balance</v>
      </c>
      <c r="E7" s="29" t="str">
        <f aca="false">juillet!E7</f>
        <v>temps présence</v>
      </c>
      <c r="F7" s="29" t="str">
        <f aca="false">juillet!F7</f>
        <v>vacan-ces (j)</v>
      </c>
      <c r="G7" s="29" t="str">
        <f aca="false">juillet!G7</f>
        <v>absence payée(j)</v>
      </c>
      <c r="H7" s="29" t="str">
        <f aca="false">juillet!H7</f>
        <v>entrée</v>
      </c>
      <c r="I7" s="29" t="str">
        <f aca="false">juillet!I7</f>
        <v>sortie</v>
      </c>
      <c r="J7" s="29" t="str">
        <f aca="false">juillet!J7</f>
        <v>entrée</v>
      </c>
      <c r="K7" s="29" t="str">
        <f aca="false">juillet!K7</f>
        <v>sortie</v>
      </c>
      <c r="L7" s="29" t="str">
        <f aca="false">juillet!L7</f>
        <v>entrée</v>
      </c>
      <c r="M7" s="29" t="str">
        <f aca="false">juillet!M7</f>
        <v>sortie</v>
      </c>
      <c r="N7" s="29" t="str">
        <f aca="false">juillet!N7</f>
        <v>entrée</v>
      </c>
      <c r="O7" s="29" t="str">
        <f aca="false">juillet!O7</f>
        <v>sortie</v>
      </c>
      <c r="P7" s="29" t="str">
        <f aca="false">juillet!P7</f>
        <v>entrée</v>
      </c>
      <c r="Q7" s="29" t="str">
        <f aca="false">juillet!Q7</f>
        <v>sortie</v>
      </c>
      <c r="R7" s="29" t="str">
        <f aca="false">juillet!R7</f>
        <v>entrée</v>
      </c>
      <c r="S7" s="29" t="str">
        <f aca="false">juillet!S7</f>
        <v>sortie</v>
      </c>
      <c r="T7" s="44" t="str">
        <f aca="false">juillet!T7</f>
        <v>remarque</v>
      </c>
      <c r="U7" s="44" t="str">
        <f aca="false">juillet!U7</f>
        <v>erreur ext</v>
      </c>
      <c r="V7" s="44" t="str">
        <f aca="false">juillet!V7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juillet!AM7</f>
        <v>err nbre timbrages</v>
      </c>
      <c r="AN7" s="44" t="str">
        <f aca="false">juillet!AN7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juillet!A8</f>
        <v>totaux mensuels:</v>
      </c>
      <c r="B8" s="45"/>
      <c r="C8" s="46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jeudi</v>
      </c>
      <c r="B9" s="36" t="n">
        <f aca="false">EDATE(juillet!B9,1)</f>
        <v>45505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vendredi</v>
      </c>
      <c r="B10" s="36" t="n">
        <f aca="false">B9+1</f>
        <v>45506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samedi</v>
      </c>
      <c r="B11" s="36" t="n">
        <f aca="false">B10+1</f>
        <v>45507</v>
      </c>
      <c r="C11" s="13" t="n">
        <f aca="false">IF(MONTH(B11)&lt;&gt;MONTH($B$9),0,IF(OR(WEEKDAY(B11)=1,WEEKDAY(B11)=7),0,$A$1)-$A$1*F11-$A$1*$G11)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dimanche</v>
      </c>
      <c r="B12" s="36" t="n">
        <f aca="false">B11+1</f>
        <v>45508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lundi</v>
      </c>
      <c r="B13" s="36" t="n">
        <f aca="false">B12+1</f>
        <v>45509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mardi</v>
      </c>
      <c r="B14" s="36" t="n">
        <f aca="false">B13+1</f>
        <v>45510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mercredi</v>
      </c>
      <c r="B15" s="36" t="n">
        <f aca="false">B14+1</f>
        <v>45511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jeudi</v>
      </c>
      <c r="B16" s="36" t="n">
        <f aca="false">B15+1</f>
        <v>45512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vendredi</v>
      </c>
      <c r="B17" s="36" t="n">
        <f aca="false">B16+1</f>
        <v>45513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samedi</v>
      </c>
      <c r="B18" s="36" t="n">
        <f aca="false">B17+1</f>
        <v>45514</v>
      </c>
      <c r="C18" s="13" t="n">
        <f aca="false">IF(MONTH(B18)&lt;&gt;MONTH($B$9),0,IF(OR(WEEKDAY(B18)=1,WEEKDAY(B18)=7),0,$A$1)-$A$1*F18-$A$1*$G18)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dimanche</v>
      </c>
      <c r="B19" s="36" t="n">
        <f aca="false">B18+1</f>
        <v>45515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lundi</v>
      </c>
      <c r="B20" s="36" t="n">
        <f aca="false">B19+1</f>
        <v>45516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mardi</v>
      </c>
      <c r="B21" s="36" t="n">
        <f aca="false">B20+1</f>
        <v>45517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mercredi</v>
      </c>
      <c r="B22" s="36" t="n">
        <f aca="false">B21+1</f>
        <v>45518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jeudi</v>
      </c>
      <c r="B23" s="36" t="n">
        <f aca="false">B22+1</f>
        <v>45519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vendredi</v>
      </c>
      <c r="B24" s="36" t="n">
        <f aca="false">B23+1</f>
        <v>45520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samedi</v>
      </c>
      <c r="B25" s="36" t="n">
        <f aca="false">B24+1</f>
        <v>45521</v>
      </c>
      <c r="C25" s="13" t="n">
        <f aca="false">IF(MONTH(B25)&lt;&gt;MONTH($B$9),0,IF(OR(WEEKDAY(B25)=1,WEEKDAY(B25)=7),0,$A$1)-$A$1*F25-$A$1*$G25)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dimanche</v>
      </c>
      <c r="B26" s="36" t="n">
        <f aca="false">B25+1</f>
        <v>45522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lundi</v>
      </c>
      <c r="B27" s="36" t="n">
        <f aca="false">B26+1</f>
        <v>45523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mardi</v>
      </c>
      <c r="B28" s="36" t="n">
        <f aca="false">B27+1</f>
        <v>45524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mercredi</v>
      </c>
      <c r="B29" s="36" t="n">
        <f aca="false">B28+1</f>
        <v>45525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jeudi</v>
      </c>
      <c r="B30" s="36" t="n">
        <f aca="false">B29+1</f>
        <v>45526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vendredi</v>
      </c>
      <c r="B31" s="36" t="n">
        <f aca="false">B30+1</f>
        <v>45527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samedi</v>
      </c>
      <c r="B32" s="36" t="n">
        <f aca="false">B31+1</f>
        <v>45528</v>
      </c>
      <c r="C32" s="13" t="n">
        <f aca="false">IF(MONTH(B32)&lt;&gt;MONTH($B$9),0,IF(OR(WEEKDAY(B32)=1,WEEKDAY(B32)=7),0,$A$1)-$A$1*F32-$A$1*$G32)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dimanche</v>
      </c>
      <c r="B33" s="36" t="n">
        <f aca="false">B32+1</f>
        <v>45529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lundi</v>
      </c>
      <c r="B34" s="36" t="n">
        <f aca="false">B33+1</f>
        <v>45530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mardi</v>
      </c>
      <c r="B35" s="36" t="n">
        <f aca="false">B34+1</f>
        <v>45531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mercredi</v>
      </c>
      <c r="B36" s="36" t="n">
        <f aca="false">B35+1</f>
        <v>45532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jeudi</v>
      </c>
      <c r="B37" s="36" t="n">
        <f aca="false">B36+1</f>
        <v>45533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vendredi</v>
      </c>
      <c r="B38" s="36" t="n">
        <f aca="false">B37+1</f>
        <v>45534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samedi</v>
      </c>
      <c r="B39" s="36" t="n">
        <f aca="false">B38+1</f>
        <v>45535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1" sqref="H9:O39 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août!A1</f>
        <v>0.345138888888889</v>
      </c>
      <c r="B1" s="1" t="str">
        <f aca="false">août!B1</f>
        <v>horaire journalier</v>
      </c>
      <c r="C1" s="2"/>
      <c r="E1" s="3"/>
      <c r="H1" s="3"/>
      <c r="I1" s="39" t="str">
        <f aca="false">"timbrage, "&amp;TEXT($B$9,"MMMM AAAA")</f>
        <v>timbrage, septembre 2024</v>
      </c>
      <c r="J1" s="39"/>
      <c r="K1" s="39"/>
      <c r="L1" s="39"/>
      <c r="M1" s="3"/>
      <c r="N1" s="3"/>
      <c r="O1" s="3"/>
      <c r="X1" s="25" t="str">
        <f aca="false">août!X1</f>
        <v>solde</v>
      </c>
      <c r="Y1" s="25" t="str">
        <f aca="false">août!Y1</f>
        <v>tot1</v>
      </c>
      <c r="Z1" s="25" t="str">
        <f aca="false">août!Z1</f>
        <v>tot2</v>
      </c>
      <c r="AA1" s="25" t="str">
        <f aca="false">août!AA1</f>
        <v>tot3</v>
      </c>
      <c r="AB1" s="25" t="str">
        <f aca="false">août!AB1</f>
        <v>tot4</v>
      </c>
      <c r="AC1" s="25" t="str">
        <f aca="false">août!AC1</f>
        <v>tot5</v>
      </c>
      <c r="AD1" s="25" t="str">
        <f aca="false">août!AD1</f>
        <v>tot6</v>
      </c>
      <c r="AE1" s="25" t="str">
        <f aca="false">août!AE1</f>
        <v>tot7</v>
      </c>
      <c r="AF1" s="25" t="str">
        <f aca="false">août!AF1</f>
        <v>tot8</v>
      </c>
      <c r="AG1" s="25" t="str">
        <f aca="false">août!AG1</f>
        <v>tot9</v>
      </c>
      <c r="AH1" s="25" t="str">
        <f aca="false">août!AH1</f>
        <v>tot10</v>
      </c>
      <c r="AI1" s="40" t="str">
        <f aca="false">août!AI1</f>
        <v>remarque</v>
      </c>
    </row>
    <row r="2" customFormat="false" ht="12.8" hidden="false" customHeight="false" outlineLevel="0" collapsed="false">
      <c r="A2" s="26" t="n">
        <f aca="false">août!A5</f>
        <v>-49.808691846551</v>
      </c>
      <c r="B2" s="1" t="str">
        <f aca="false">août!B2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août!B3</f>
        <v>nb heures payées mois courant</v>
      </c>
      <c r="C3" s="2"/>
      <c r="E3" s="3"/>
      <c r="H3" s="3"/>
      <c r="I3" s="15" t="str">
        <f aca="false">août!I3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août!A4-F8</f>
        <v>20</v>
      </c>
      <c r="B4" s="1" t="str">
        <f aca="false">août!B4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-57.0566085132177</v>
      </c>
      <c r="B5" s="1" t="str">
        <f aca="false">août!B5</f>
        <v>balance en fin de mois</v>
      </c>
      <c r="C5" s="2"/>
      <c r="E5" s="3"/>
      <c r="H5" s="3"/>
      <c r="I5" s="42" t="n">
        <f aca="false">MAX(août!I5,V8)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août!C7</f>
        <v>temps théorique</v>
      </c>
      <c r="D7" s="29" t="str">
        <f aca="false">août!D7</f>
        <v>balance</v>
      </c>
      <c r="E7" s="29" t="str">
        <f aca="false">août!E7</f>
        <v>temps présence</v>
      </c>
      <c r="F7" s="29" t="str">
        <f aca="false">août!F7</f>
        <v>vacan-ces (j)</v>
      </c>
      <c r="G7" s="29" t="str">
        <f aca="false">août!G7</f>
        <v>absence payée(j)</v>
      </c>
      <c r="H7" s="29" t="str">
        <f aca="false">août!H7</f>
        <v>entrée</v>
      </c>
      <c r="I7" s="29" t="str">
        <f aca="false">août!I7</f>
        <v>sortie</v>
      </c>
      <c r="J7" s="29" t="str">
        <f aca="false">août!J7</f>
        <v>entrée</v>
      </c>
      <c r="K7" s="29" t="str">
        <f aca="false">août!K7</f>
        <v>sortie</v>
      </c>
      <c r="L7" s="29" t="str">
        <f aca="false">août!L7</f>
        <v>entrée</v>
      </c>
      <c r="M7" s="29" t="str">
        <f aca="false">août!M7</f>
        <v>sortie</v>
      </c>
      <c r="N7" s="29" t="str">
        <f aca="false">août!N7</f>
        <v>entrée</v>
      </c>
      <c r="O7" s="29" t="str">
        <f aca="false">août!O7</f>
        <v>sortie</v>
      </c>
      <c r="P7" s="29" t="str">
        <f aca="false">août!P7</f>
        <v>entrée</v>
      </c>
      <c r="Q7" s="29" t="str">
        <f aca="false">août!Q7</f>
        <v>sortie</v>
      </c>
      <c r="R7" s="29" t="str">
        <f aca="false">août!R7</f>
        <v>entrée</v>
      </c>
      <c r="S7" s="29" t="str">
        <f aca="false">août!S7</f>
        <v>sortie</v>
      </c>
      <c r="T7" s="44" t="str">
        <f aca="false">août!T7</f>
        <v>remarque</v>
      </c>
      <c r="U7" s="44" t="str">
        <f aca="false">août!U7</f>
        <v>erreur ext</v>
      </c>
      <c r="V7" s="44" t="str">
        <f aca="false">août!V7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août!AM7</f>
        <v>err nbre timbrages</v>
      </c>
      <c r="AN7" s="44" t="str">
        <f aca="false">août!AN7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août!A8</f>
        <v>totaux mensuels:</v>
      </c>
      <c r="B8" s="45"/>
      <c r="C8" s="46" t="n">
        <f aca="false">SUM(C9:C39)</f>
        <v>7.24791666666667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dimanche</v>
      </c>
      <c r="B9" s="36" t="n">
        <f aca="false">EDATE(août!B9,1)</f>
        <v>45536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lundi</v>
      </c>
      <c r="B10" s="36" t="n">
        <f aca="false">B9+1</f>
        <v>45537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mardi</v>
      </c>
      <c r="B11" s="36" t="n">
        <f aca="false">B10+1</f>
        <v>45538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mercredi</v>
      </c>
      <c r="B12" s="36" t="n">
        <f aca="false">B11+1</f>
        <v>45539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jeudi</v>
      </c>
      <c r="B13" s="36" t="n">
        <f aca="false">B12+1</f>
        <v>45540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vendredi</v>
      </c>
      <c r="B14" s="36" t="n">
        <f aca="false">B13+1</f>
        <v>45541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samedi</v>
      </c>
      <c r="B15" s="36" t="n">
        <f aca="false">B14+1</f>
        <v>45542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dimanche</v>
      </c>
      <c r="B16" s="36" t="n">
        <f aca="false">B15+1</f>
        <v>45543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lundi</v>
      </c>
      <c r="B17" s="36" t="n">
        <f aca="false">B16+1</f>
        <v>45544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mardi</v>
      </c>
      <c r="B18" s="36" t="n">
        <f aca="false">B17+1</f>
        <v>45545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mercredi</v>
      </c>
      <c r="B19" s="36" t="n">
        <f aca="false">B18+1</f>
        <v>45546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jeudi</v>
      </c>
      <c r="B20" s="36" t="n">
        <f aca="false">B19+1</f>
        <v>45547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vendredi</v>
      </c>
      <c r="B21" s="36" t="n">
        <f aca="false">B20+1</f>
        <v>45548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samedi</v>
      </c>
      <c r="B22" s="36" t="n">
        <f aca="false">B21+1</f>
        <v>45549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dimanche</v>
      </c>
      <c r="B23" s="36" t="n">
        <f aca="false">B22+1</f>
        <v>45550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lundi</v>
      </c>
      <c r="B24" s="36" t="n">
        <f aca="false">B23+1</f>
        <v>45551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mardi</v>
      </c>
      <c r="B25" s="36" t="n">
        <f aca="false">B24+1</f>
        <v>45552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mercredi</v>
      </c>
      <c r="B26" s="36" t="n">
        <f aca="false">B25+1</f>
        <v>45553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jeudi</v>
      </c>
      <c r="B27" s="36" t="n">
        <f aca="false">B26+1</f>
        <v>45554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vendredi</v>
      </c>
      <c r="B28" s="36" t="n">
        <f aca="false">B27+1</f>
        <v>45555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samedi</v>
      </c>
      <c r="B29" s="36" t="n">
        <f aca="false">B28+1</f>
        <v>45556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dimanche</v>
      </c>
      <c r="B30" s="36" t="n">
        <f aca="false">B29+1</f>
        <v>45557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lundi</v>
      </c>
      <c r="B31" s="36" t="n">
        <f aca="false">B30+1</f>
        <v>45558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mardi</v>
      </c>
      <c r="B32" s="36" t="n">
        <f aca="false">B31+1</f>
        <v>45559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mercredi</v>
      </c>
      <c r="B33" s="36" t="n">
        <f aca="false">B32+1</f>
        <v>45560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jeudi</v>
      </c>
      <c r="B34" s="36" t="n">
        <f aca="false">B33+1</f>
        <v>45561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vendredi</v>
      </c>
      <c r="B35" s="36" t="n">
        <f aca="false">B34+1</f>
        <v>45562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samedi</v>
      </c>
      <c r="B36" s="36" t="n">
        <f aca="false">B35+1</f>
        <v>45563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dimanche</v>
      </c>
      <c r="B37" s="36" t="n">
        <f aca="false">B36+1</f>
        <v>45564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lundi</v>
      </c>
      <c r="B38" s="36" t="n">
        <f aca="false">B37+1</f>
        <v>45565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mardi</v>
      </c>
      <c r="B39" s="36" t="n">
        <f aca="false">B38+1</f>
        <v>45566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4" activeCellId="0" sqref="H9:O3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septembre!A1</f>
        <v>0.345138888888889</v>
      </c>
      <c r="B1" s="1" t="str">
        <f aca="false">septembre!B1</f>
        <v>horaire journalier</v>
      </c>
      <c r="C1" s="2"/>
      <c r="E1" s="3"/>
      <c r="H1" s="3"/>
      <c r="I1" s="39" t="str">
        <f aca="false">"timbrage, "&amp;TEXT($B$9,"MMMM AAAA")</f>
        <v>timbrage, octobre 2024</v>
      </c>
      <c r="J1" s="39"/>
      <c r="K1" s="39"/>
      <c r="L1" s="39"/>
      <c r="M1" s="3"/>
      <c r="N1" s="3"/>
      <c r="O1" s="3"/>
      <c r="X1" s="25" t="str">
        <f aca="false">septembre!X1</f>
        <v>solde</v>
      </c>
      <c r="Y1" s="25" t="str">
        <f aca="false">septembre!Y1</f>
        <v>tot1</v>
      </c>
      <c r="Z1" s="25" t="str">
        <f aca="false">septembre!Z1</f>
        <v>tot2</v>
      </c>
      <c r="AA1" s="25" t="str">
        <f aca="false">septembre!AA1</f>
        <v>tot3</v>
      </c>
      <c r="AB1" s="25" t="str">
        <f aca="false">septembre!AB1</f>
        <v>tot4</v>
      </c>
      <c r="AC1" s="25" t="str">
        <f aca="false">septembre!AC1</f>
        <v>tot5</v>
      </c>
      <c r="AD1" s="25" t="str">
        <f aca="false">septembre!AD1</f>
        <v>tot6</v>
      </c>
      <c r="AE1" s="25" t="str">
        <f aca="false">septembre!AE1</f>
        <v>tot7</v>
      </c>
      <c r="AF1" s="25" t="str">
        <f aca="false">septembre!AF1</f>
        <v>tot8</v>
      </c>
      <c r="AG1" s="25" t="str">
        <f aca="false">septembre!AG1</f>
        <v>tot9</v>
      </c>
      <c r="AH1" s="25" t="str">
        <f aca="false">septembre!AH1</f>
        <v>tot10</v>
      </c>
      <c r="AI1" s="40" t="str">
        <f aca="false">septembre!AI1</f>
        <v>remarque</v>
      </c>
    </row>
    <row r="2" customFormat="false" ht="12.8" hidden="false" customHeight="false" outlineLevel="0" collapsed="false">
      <c r="A2" s="26" t="n">
        <f aca="false">septembre!A5</f>
        <v>-57.0566085132177</v>
      </c>
      <c r="B2" s="1" t="str">
        <f aca="false">septembre!B2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septembre!B3</f>
        <v>nb heures payées mois courant</v>
      </c>
      <c r="C3" s="2"/>
      <c r="E3" s="3"/>
      <c r="H3" s="3"/>
      <c r="I3" s="15" t="str">
        <f aca="false">septembre!I3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septembre!A4-F8</f>
        <v>20</v>
      </c>
      <c r="B4" s="1" t="str">
        <f aca="false">septembre!B4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-64.9948029576621</v>
      </c>
      <c r="B5" s="1" t="str">
        <f aca="false">septembre!B5</f>
        <v>balance en fin de mois</v>
      </c>
      <c r="C5" s="2"/>
      <c r="E5" s="3"/>
      <c r="H5" s="3"/>
      <c r="I5" s="42" t="n">
        <f aca="false">MAX(septembre!I5,V8)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septembre!C7</f>
        <v>temps théorique</v>
      </c>
      <c r="D7" s="29" t="str">
        <f aca="false">septembre!D7</f>
        <v>balance</v>
      </c>
      <c r="E7" s="29" t="str">
        <f aca="false">septembre!E7</f>
        <v>temps présence</v>
      </c>
      <c r="F7" s="29" t="str">
        <f aca="false">septembre!F7</f>
        <v>vacan-ces (j)</v>
      </c>
      <c r="G7" s="29" t="str">
        <f aca="false">septembre!G7</f>
        <v>absence payée(j)</v>
      </c>
      <c r="H7" s="29" t="str">
        <f aca="false">septembre!H7</f>
        <v>entrée</v>
      </c>
      <c r="I7" s="29" t="str">
        <f aca="false">septembre!I7</f>
        <v>sortie</v>
      </c>
      <c r="J7" s="29" t="str">
        <f aca="false">septembre!J7</f>
        <v>entrée</v>
      </c>
      <c r="K7" s="29" t="str">
        <f aca="false">septembre!K7</f>
        <v>sortie</v>
      </c>
      <c r="L7" s="29" t="str">
        <f aca="false">septembre!L7</f>
        <v>entrée</v>
      </c>
      <c r="M7" s="29" t="str">
        <f aca="false">septembre!M7</f>
        <v>sortie</v>
      </c>
      <c r="N7" s="29" t="str">
        <f aca="false">septembre!N7</f>
        <v>entrée</v>
      </c>
      <c r="O7" s="29" t="str">
        <f aca="false">septembre!O7</f>
        <v>sortie</v>
      </c>
      <c r="P7" s="29" t="str">
        <f aca="false">septembre!P7</f>
        <v>entrée</v>
      </c>
      <c r="Q7" s="29" t="str">
        <f aca="false">septembre!Q7</f>
        <v>sortie</v>
      </c>
      <c r="R7" s="29" t="str">
        <f aca="false">septembre!R7</f>
        <v>entrée</v>
      </c>
      <c r="S7" s="29" t="str">
        <f aca="false">septembre!S7</f>
        <v>sortie</v>
      </c>
      <c r="T7" s="44" t="str">
        <f aca="false">septembre!T7</f>
        <v>remarque</v>
      </c>
      <c r="U7" s="44" t="str">
        <f aca="false">septembre!U7</f>
        <v>erreur ext</v>
      </c>
      <c r="V7" s="44" t="str">
        <f aca="false">septembre!V7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septembre!AM7</f>
        <v>err nbre timbrages</v>
      </c>
      <c r="AN7" s="44" t="str">
        <f aca="false">septembre!AN7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septembre!A8</f>
        <v>totaux mensuels:</v>
      </c>
      <c r="B8" s="45"/>
      <c r="C8" s="46" t="n">
        <f aca="false">SUM(C9:C39)</f>
        <v>7.93819444444444</v>
      </c>
      <c r="D8" s="46" t="n">
        <f aca="false">SUM(D9:D39)</f>
        <v>-7.93819444444444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mardi</v>
      </c>
      <c r="B9" s="36" t="n">
        <f aca="false">EDATE(septembre!B9,1)</f>
        <v>45566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6" t="n">
        <f aca="false">B9+1</f>
        <v>45567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6" t="n">
        <f aca="false">B10+1</f>
        <v>45568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6" t="n">
        <f aca="false">B11+1</f>
        <v>45569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6" t="n">
        <f aca="false">B12+1</f>
        <v>45570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6" t="n">
        <f aca="false">B13+1</f>
        <v>45571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6" t="n">
        <f aca="false">B14+1</f>
        <v>45572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6" t="n">
        <f aca="false">B15+1</f>
        <v>45573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6" t="n">
        <f aca="false">B16+1</f>
        <v>45574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6" t="n">
        <f aca="false">B17+1</f>
        <v>45575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6" t="n">
        <f aca="false">B18+1</f>
        <v>45576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6" t="n">
        <f aca="false">B19+1</f>
        <v>45577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6" t="n">
        <f aca="false">B20+1</f>
        <v>45578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6" t="n">
        <f aca="false">B21+1</f>
        <v>45579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6" t="n">
        <f aca="false">B22+1</f>
        <v>45580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6" t="n">
        <f aca="false">B23+1</f>
        <v>45581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6" t="n">
        <f aca="false">B24+1</f>
        <v>45582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6" t="n">
        <f aca="false">B25+1</f>
        <v>45583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6" t="n">
        <f aca="false">B26+1</f>
        <v>45584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6" t="n">
        <f aca="false">B27+1</f>
        <v>45585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6" t="n">
        <f aca="false">B28+1</f>
        <v>45586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6" t="n">
        <f aca="false">B29+1</f>
        <v>45587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6" t="n">
        <f aca="false">B30+1</f>
        <v>45588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6" t="n">
        <f aca="false">B31+1</f>
        <v>45589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6" t="n">
        <f aca="false">B32+1</f>
        <v>45590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6" t="n">
        <f aca="false">B33+1</f>
        <v>45591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6" t="n">
        <f aca="false">B34+1</f>
        <v>45592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6" t="n">
        <f aca="false">B35+1</f>
        <v>45593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6" t="n">
        <f aca="false">B36+1</f>
        <v>45594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6" t="n">
        <f aca="false">B37+1</f>
        <v>45595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6" t="n">
        <f aca="false">B38+1</f>
        <v>45596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1" sqref="H9:O39 D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octobre!A1</f>
        <v>0.345138888888889</v>
      </c>
      <c r="B1" s="1" t="str">
        <f aca="false">octobre!B1</f>
        <v>horaire journalier</v>
      </c>
      <c r="C1" s="2"/>
      <c r="E1" s="3"/>
      <c r="H1" s="3"/>
      <c r="I1" s="39" t="str">
        <f aca="false">"timbrage, "&amp;TEXT($B$9,"MMMM AAAA")</f>
        <v>timbrage, novembre 2024</v>
      </c>
      <c r="J1" s="39"/>
      <c r="K1" s="39"/>
      <c r="L1" s="39"/>
      <c r="M1" s="3"/>
      <c r="N1" s="3"/>
      <c r="O1" s="3"/>
      <c r="X1" s="25" t="str">
        <f aca="false">octobre!X1</f>
        <v>solde</v>
      </c>
      <c r="Y1" s="25" t="str">
        <f aca="false">octobre!Y1</f>
        <v>tot1</v>
      </c>
      <c r="Z1" s="25" t="str">
        <f aca="false">octobre!Z1</f>
        <v>tot2</v>
      </c>
      <c r="AA1" s="25" t="str">
        <f aca="false">octobre!AA1</f>
        <v>tot3</v>
      </c>
      <c r="AB1" s="25" t="str">
        <f aca="false">octobre!AB1</f>
        <v>tot4</v>
      </c>
      <c r="AC1" s="25" t="str">
        <f aca="false">octobre!AC1</f>
        <v>tot5</v>
      </c>
      <c r="AD1" s="25" t="str">
        <f aca="false">octobre!AD1</f>
        <v>tot6</v>
      </c>
      <c r="AE1" s="25" t="str">
        <f aca="false">octobre!AE1</f>
        <v>tot7</v>
      </c>
      <c r="AF1" s="25" t="str">
        <f aca="false">octobre!AF1</f>
        <v>tot8</v>
      </c>
      <c r="AG1" s="25" t="str">
        <f aca="false">octobre!AG1</f>
        <v>tot9</v>
      </c>
      <c r="AH1" s="25" t="str">
        <f aca="false">octobre!AH1</f>
        <v>tot10</v>
      </c>
      <c r="AI1" s="40" t="str">
        <f aca="false">octobre!AI1</f>
        <v>remarque</v>
      </c>
    </row>
    <row r="2" customFormat="false" ht="12.8" hidden="false" customHeight="false" outlineLevel="0" collapsed="false">
      <c r="A2" s="26" t="n">
        <f aca="false">octobre!A5</f>
        <v>-64.9948029576621</v>
      </c>
      <c r="B2" s="1" t="str">
        <f aca="false">octobre!B2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octobre!B3</f>
        <v>nb heures payées mois courant</v>
      </c>
      <c r="C3" s="2"/>
      <c r="E3" s="3"/>
      <c r="H3" s="3"/>
      <c r="I3" s="15" t="str">
        <f aca="false">octobre!I3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octobre!A4-F8</f>
        <v>20</v>
      </c>
      <c r="B4" s="1" t="str">
        <f aca="false">octobre!B4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-72.2427196243288</v>
      </c>
      <c r="B5" s="1" t="str">
        <f aca="false">octobre!B5</f>
        <v>balance en fin de mois</v>
      </c>
      <c r="C5" s="2"/>
      <c r="E5" s="3"/>
      <c r="H5" s="3"/>
      <c r="I5" s="42" t="n">
        <f aca="false">MAX(octobre!I5,V8)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octobre!C7</f>
        <v>temps théorique</v>
      </c>
      <c r="D7" s="29" t="str">
        <f aca="false">octobre!D7</f>
        <v>balance</v>
      </c>
      <c r="E7" s="29" t="str">
        <f aca="false">octobre!E7</f>
        <v>temps présence</v>
      </c>
      <c r="F7" s="29" t="str">
        <f aca="false">octobre!F7</f>
        <v>vacan-ces (j)</v>
      </c>
      <c r="G7" s="29" t="str">
        <f aca="false">octobre!G7</f>
        <v>absence payée(j)</v>
      </c>
      <c r="H7" s="29" t="str">
        <f aca="false">octobre!H7</f>
        <v>entrée</v>
      </c>
      <c r="I7" s="29" t="str">
        <f aca="false">octobre!I7</f>
        <v>sortie</v>
      </c>
      <c r="J7" s="29" t="str">
        <f aca="false">octobre!J7</f>
        <v>entrée</v>
      </c>
      <c r="K7" s="29" t="str">
        <f aca="false">octobre!K7</f>
        <v>sortie</v>
      </c>
      <c r="L7" s="29" t="str">
        <f aca="false">octobre!L7</f>
        <v>entrée</v>
      </c>
      <c r="M7" s="29" t="str">
        <f aca="false">octobre!M7</f>
        <v>sortie</v>
      </c>
      <c r="N7" s="29" t="str">
        <f aca="false">octobre!N7</f>
        <v>entrée</v>
      </c>
      <c r="O7" s="29" t="str">
        <f aca="false">octobre!O7</f>
        <v>sortie</v>
      </c>
      <c r="P7" s="29" t="str">
        <f aca="false">octobre!P7</f>
        <v>entrée</v>
      </c>
      <c r="Q7" s="29" t="str">
        <f aca="false">octobre!Q7</f>
        <v>sortie</v>
      </c>
      <c r="R7" s="29" t="str">
        <f aca="false">octobre!R7</f>
        <v>entrée</v>
      </c>
      <c r="S7" s="29" t="str">
        <f aca="false">octobre!S7</f>
        <v>sortie</v>
      </c>
      <c r="T7" s="44" t="str">
        <f aca="false">octobre!T7</f>
        <v>remarque</v>
      </c>
      <c r="U7" s="44" t="str">
        <f aca="false">octobre!U7</f>
        <v>erreur ext</v>
      </c>
      <c r="V7" s="44" t="str">
        <f aca="false">octobre!V7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octobre!AM7</f>
        <v>err nbre timbrages</v>
      </c>
      <c r="AN7" s="44" t="str">
        <f aca="false">octobre!AN7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octobre!A8</f>
        <v>totaux mensuels:</v>
      </c>
      <c r="B8" s="45"/>
      <c r="C8" s="46" t="n">
        <f aca="false">SUM(C9:C39)</f>
        <v>7.24791666666667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vendredi</v>
      </c>
      <c r="B9" s="36" t="n">
        <f aca="false">EDATE(octobre!B9,1)</f>
        <v>45597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samedi</v>
      </c>
      <c r="B10" s="36" t="n">
        <f aca="false">B9+1</f>
        <v>45598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dimanche</v>
      </c>
      <c r="B11" s="36" t="n">
        <f aca="false">B10+1</f>
        <v>45599</v>
      </c>
      <c r="C11" s="13" t="n">
        <f aca="false">IF(MONTH(B11)&lt;&gt;MONTH($B$9),0,IF(OR(WEEKDAY(B11)=1,WEEKDAY(B11)=7),0,$A$1)-$A$1*F11-$A$1*$G11)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lundi</v>
      </c>
      <c r="B12" s="36" t="n">
        <f aca="false">B11+1</f>
        <v>45600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mardi</v>
      </c>
      <c r="B13" s="36" t="n">
        <f aca="false">B12+1</f>
        <v>45601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mercredi</v>
      </c>
      <c r="B14" s="36" t="n">
        <f aca="false">B13+1</f>
        <v>45602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jeudi</v>
      </c>
      <c r="B15" s="36" t="n">
        <f aca="false">B14+1</f>
        <v>45603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vendredi</v>
      </c>
      <c r="B16" s="36" t="n">
        <f aca="false">B15+1</f>
        <v>45604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samedi</v>
      </c>
      <c r="B17" s="36" t="n">
        <f aca="false">B16+1</f>
        <v>45605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dimanche</v>
      </c>
      <c r="B18" s="36" t="n">
        <f aca="false">B17+1</f>
        <v>45606</v>
      </c>
      <c r="C18" s="13" t="n">
        <f aca="false">IF(MONTH(B18)&lt;&gt;MONTH($B$9),0,IF(OR(WEEKDAY(B18)=1,WEEKDAY(B18)=7),0,$A$1)-$A$1*F18-$A$1*$G18)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lundi</v>
      </c>
      <c r="B19" s="36" t="n">
        <f aca="false">B18+1</f>
        <v>45607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mardi</v>
      </c>
      <c r="B20" s="36" t="n">
        <f aca="false">B19+1</f>
        <v>45608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mercredi</v>
      </c>
      <c r="B21" s="36" t="n">
        <f aca="false">B20+1</f>
        <v>45609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jeudi</v>
      </c>
      <c r="B22" s="36" t="n">
        <f aca="false">B21+1</f>
        <v>45610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vendredi</v>
      </c>
      <c r="B23" s="36" t="n">
        <f aca="false">B22+1</f>
        <v>45611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samedi</v>
      </c>
      <c r="B24" s="36" t="n">
        <f aca="false">B23+1</f>
        <v>45612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dimanche</v>
      </c>
      <c r="B25" s="36" t="n">
        <f aca="false">B24+1</f>
        <v>45613</v>
      </c>
      <c r="C25" s="13" t="n">
        <f aca="false">IF(MONTH(B25)&lt;&gt;MONTH($B$9),0,IF(OR(WEEKDAY(B25)=1,WEEKDAY(B25)=7),0,$A$1)-$A$1*F25-$A$1*$G25)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lundi</v>
      </c>
      <c r="B26" s="36" t="n">
        <f aca="false">B25+1</f>
        <v>45614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mardi</v>
      </c>
      <c r="B27" s="36" t="n">
        <f aca="false">B26+1</f>
        <v>45615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mercredi</v>
      </c>
      <c r="B28" s="36" t="n">
        <f aca="false">B27+1</f>
        <v>45616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jeudi</v>
      </c>
      <c r="B29" s="36" t="n">
        <f aca="false">B28+1</f>
        <v>45617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vendredi</v>
      </c>
      <c r="B30" s="36" t="n">
        <f aca="false">B29+1</f>
        <v>45618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samedi</v>
      </c>
      <c r="B31" s="36" t="n">
        <f aca="false">B30+1</f>
        <v>45619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dimanche</v>
      </c>
      <c r="B32" s="36" t="n">
        <f aca="false">B31+1</f>
        <v>45620</v>
      </c>
      <c r="C32" s="13" t="n">
        <f aca="false">IF(MONTH(B32)&lt;&gt;MONTH($B$9),0,IF(OR(WEEKDAY(B32)=1,WEEKDAY(B32)=7),0,$A$1)-$A$1*F32-$A$1*$G32)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lundi</v>
      </c>
      <c r="B33" s="36" t="n">
        <f aca="false">B32+1</f>
        <v>45621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mardi</v>
      </c>
      <c r="B34" s="36" t="n">
        <f aca="false">B33+1</f>
        <v>45622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mercredi</v>
      </c>
      <c r="B35" s="36" t="n">
        <f aca="false">B34+1</f>
        <v>45623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jeudi</v>
      </c>
      <c r="B36" s="36" t="n">
        <f aca="false">B35+1</f>
        <v>45624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vendredi</v>
      </c>
      <c r="B37" s="36" t="n">
        <f aca="false">B36+1</f>
        <v>45625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samedi</v>
      </c>
      <c r="B38" s="36" t="n">
        <f aca="false">B37+1</f>
        <v>45626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dimanche</v>
      </c>
      <c r="B39" s="36" t="n">
        <f aca="false">B38+1</f>
        <v>45627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1" sqref="H9:O39 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novembre!A1</f>
        <v>0.345138888888889</v>
      </c>
      <c r="B1" s="1" t="str">
        <f aca="false">novembre!B1</f>
        <v>horaire journalier</v>
      </c>
      <c r="C1" s="2"/>
      <c r="E1" s="3"/>
      <c r="H1" s="3"/>
      <c r="I1" s="39" t="str">
        <f aca="false">"timbrage, "&amp;TEXT($B$9,"MMMM AAAA")</f>
        <v>timbrage, décembre 2024</v>
      </c>
      <c r="J1" s="39"/>
      <c r="K1" s="39"/>
      <c r="L1" s="39"/>
      <c r="M1" s="3"/>
      <c r="N1" s="3"/>
      <c r="O1" s="3"/>
      <c r="X1" s="25" t="str">
        <f aca="false">novembre!X1</f>
        <v>solde</v>
      </c>
      <c r="Y1" s="25" t="str">
        <f aca="false">novembre!Y1</f>
        <v>tot1</v>
      </c>
      <c r="Z1" s="25" t="str">
        <f aca="false">novembre!Z1</f>
        <v>tot2</v>
      </c>
      <c r="AA1" s="25" t="str">
        <f aca="false">novembre!AA1</f>
        <v>tot3</v>
      </c>
      <c r="AB1" s="25" t="str">
        <f aca="false">novembre!AB1</f>
        <v>tot4</v>
      </c>
      <c r="AC1" s="25" t="str">
        <f aca="false">novembre!AC1</f>
        <v>tot5</v>
      </c>
      <c r="AD1" s="25" t="str">
        <f aca="false">novembre!AD1</f>
        <v>tot6</v>
      </c>
      <c r="AE1" s="25" t="str">
        <f aca="false">novembre!AE1</f>
        <v>tot7</v>
      </c>
      <c r="AF1" s="25" t="str">
        <f aca="false">novembre!AF1</f>
        <v>tot8</v>
      </c>
      <c r="AG1" s="25" t="str">
        <f aca="false">novembre!AG1</f>
        <v>tot9</v>
      </c>
      <c r="AH1" s="25" t="str">
        <f aca="false">novembre!AH1</f>
        <v>tot10</v>
      </c>
      <c r="AI1" s="40" t="str">
        <f aca="false">novembre!AI1</f>
        <v>remarque</v>
      </c>
    </row>
    <row r="2" customFormat="false" ht="12.8" hidden="false" customHeight="false" outlineLevel="0" collapsed="false">
      <c r="A2" s="26" t="n">
        <f aca="false">novembre!A5</f>
        <v>-72.2427196243288</v>
      </c>
      <c r="B2" s="1" t="str">
        <f aca="false">novembre!B2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novembre!B3</f>
        <v>nb heures payées mois courant</v>
      </c>
      <c r="C3" s="2"/>
      <c r="E3" s="3"/>
      <c r="H3" s="3"/>
      <c r="I3" s="15" t="str">
        <f aca="false">novembre!I3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novembre!A4-F8</f>
        <v>20</v>
      </c>
      <c r="B4" s="1" t="str">
        <f aca="false">novembre!B4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-79.8357751798843</v>
      </c>
      <c r="B5" s="1" t="str">
        <f aca="false">novembre!B5</f>
        <v>balance en fin de mois</v>
      </c>
      <c r="C5" s="2"/>
      <c r="E5" s="3"/>
      <c r="H5" s="3"/>
      <c r="I5" s="42" t="n">
        <f aca="false">MAX(novembre!I5,V8)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novembre!C7</f>
        <v>temps théorique</v>
      </c>
      <c r="D7" s="29" t="str">
        <f aca="false">novembre!D7</f>
        <v>balance</v>
      </c>
      <c r="E7" s="29" t="str">
        <f aca="false">novembre!E7</f>
        <v>temps présence</v>
      </c>
      <c r="F7" s="29" t="str">
        <f aca="false">novembre!F7</f>
        <v>vacan-ces (j)</v>
      </c>
      <c r="G7" s="29" t="str">
        <f aca="false">novembre!G7</f>
        <v>absence payée(j)</v>
      </c>
      <c r="H7" s="29" t="str">
        <f aca="false">novembre!H7</f>
        <v>entrée</v>
      </c>
      <c r="I7" s="29" t="str">
        <f aca="false">novembre!I7</f>
        <v>sortie</v>
      </c>
      <c r="J7" s="29" t="str">
        <f aca="false">novembre!J7</f>
        <v>entrée</v>
      </c>
      <c r="K7" s="29" t="str">
        <f aca="false">novembre!K7</f>
        <v>sortie</v>
      </c>
      <c r="L7" s="29" t="str">
        <f aca="false">novembre!L7</f>
        <v>entrée</v>
      </c>
      <c r="M7" s="29" t="str">
        <f aca="false">novembre!M7</f>
        <v>sortie</v>
      </c>
      <c r="N7" s="29" t="str">
        <f aca="false">novembre!N7</f>
        <v>entrée</v>
      </c>
      <c r="O7" s="29" t="str">
        <f aca="false">novembre!O7</f>
        <v>sortie</v>
      </c>
      <c r="P7" s="29" t="str">
        <f aca="false">novembre!P7</f>
        <v>entrée</v>
      </c>
      <c r="Q7" s="29" t="str">
        <f aca="false">novembre!Q7</f>
        <v>sortie</v>
      </c>
      <c r="R7" s="29" t="str">
        <f aca="false">novembre!R7</f>
        <v>entrée</v>
      </c>
      <c r="S7" s="29" t="str">
        <f aca="false">novembre!S7</f>
        <v>sortie</v>
      </c>
      <c r="T7" s="44" t="str">
        <f aca="false">novembre!T7</f>
        <v>remarque</v>
      </c>
      <c r="U7" s="44" t="str">
        <f aca="false">novembre!U7</f>
        <v>erreur ext</v>
      </c>
      <c r="V7" s="44" t="str">
        <f aca="false">novembre!V7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novembre!AM7</f>
        <v>err nbre timbrages</v>
      </c>
      <c r="AN7" s="44" t="str">
        <f aca="false">novembre!AN7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novembre!A8</f>
        <v>totaux mensuels:</v>
      </c>
      <c r="B8" s="45"/>
      <c r="C8" s="46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dimanche</v>
      </c>
      <c r="B9" s="36" t="n">
        <f aca="false">EDATE(novembre!B9,1)</f>
        <v>45627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lundi</v>
      </c>
      <c r="B10" s="36" t="n">
        <f aca="false">B9+1</f>
        <v>45628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mardi</v>
      </c>
      <c r="B11" s="36" t="n">
        <f aca="false">B10+1</f>
        <v>45629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mercredi</v>
      </c>
      <c r="B12" s="36" t="n">
        <f aca="false">B11+1</f>
        <v>45630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jeudi</v>
      </c>
      <c r="B13" s="36" t="n">
        <f aca="false">B12+1</f>
        <v>45631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vendredi</v>
      </c>
      <c r="B14" s="36" t="n">
        <f aca="false">B13+1</f>
        <v>45632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samedi</v>
      </c>
      <c r="B15" s="36" t="n">
        <f aca="false">B14+1</f>
        <v>45633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dimanche</v>
      </c>
      <c r="B16" s="36" t="n">
        <f aca="false">B15+1</f>
        <v>45634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lundi</v>
      </c>
      <c r="B17" s="36" t="n">
        <f aca="false">B16+1</f>
        <v>45635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mardi</v>
      </c>
      <c r="B18" s="36" t="n">
        <f aca="false">B17+1</f>
        <v>45636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mercredi</v>
      </c>
      <c r="B19" s="36" t="n">
        <f aca="false">B18+1</f>
        <v>45637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jeudi</v>
      </c>
      <c r="B20" s="36" t="n">
        <f aca="false">B19+1</f>
        <v>45638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vendredi</v>
      </c>
      <c r="B21" s="36" t="n">
        <f aca="false">B20+1</f>
        <v>45639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samedi</v>
      </c>
      <c r="B22" s="36" t="n">
        <f aca="false">B21+1</f>
        <v>45640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dimanche</v>
      </c>
      <c r="B23" s="36" t="n">
        <f aca="false">B22+1</f>
        <v>45641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lundi</v>
      </c>
      <c r="B24" s="36" t="n">
        <f aca="false">B23+1</f>
        <v>45642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mardi</v>
      </c>
      <c r="B25" s="36" t="n">
        <f aca="false">B24+1</f>
        <v>45643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mercredi</v>
      </c>
      <c r="B26" s="36" t="n">
        <f aca="false">B25+1</f>
        <v>45644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jeudi</v>
      </c>
      <c r="B27" s="36" t="n">
        <f aca="false">B26+1</f>
        <v>45645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vendredi</v>
      </c>
      <c r="B28" s="36" t="n">
        <f aca="false">B27+1</f>
        <v>45646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samedi</v>
      </c>
      <c r="B29" s="36" t="n">
        <f aca="false">B28+1</f>
        <v>45647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dimanche</v>
      </c>
      <c r="B30" s="36" t="n">
        <f aca="false">B29+1</f>
        <v>45648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lundi</v>
      </c>
      <c r="B31" s="36" t="n">
        <f aca="false">B30+1</f>
        <v>45649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mardi</v>
      </c>
      <c r="B32" s="36" t="n">
        <f aca="false">B31+1</f>
        <v>45650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mercredi</v>
      </c>
      <c r="B33" s="36" t="n">
        <f aca="false">B32+1</f>
        <v>45651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jeudi</v>
      </c>
      <c r="B34" s="36" t="n">
        <f aca="false">B33+1</f>
        <v>45652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vendredi</v>
      </c>
      <c r="B35" s="36" t="n">
        <f aca="false">B34+1</f>
        <v>45653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samedi</v>
      </c>
      <c r="B36" s="36" t="n">
        <f aca="false">B35+1</f>
        <v>45654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dimanche</v>
      </c>
      <c r="B37" s="36" t="n">
        <f aca="false">B36+1</f>
        <v>45655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lundi</v>
      </c>
      <c r="B38" s="36" t="n">
        <f aca="false">B37+1</f>
        <v>45656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mardi</v>
      </c>
      <c r="B39" s="36" t="n">
        <f aca="false">B38+1</f>
        <v>45657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0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3" activeCellId="1" sqref="H9:O39 I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init!A12</f>
        <v>0.345138888888889</v>
      </c>
      <c r="B1" s="9" t="s">
        <v>9</v>
      </c>
      <c r="C1" s="2"/>
      <c r="E1" s="3"/>
      <c r="H1" s="3"/>
      <c r="I1" s="3"/>
      <c r="J1" s="3"/>
      <c r="K1" s="3"/>
      <c r="L1" s="3"/>
      <c r="M1" s="3"/>
      <c r="N1" s="3"/>
      <c r="O1" s="3"/>
      <c r="X1" s="21" t="s">
        <v>100</v>
      </c>
      <c r="Y1" s="25" t="s">
        <v>101</v>
      </c>
      <c r="Z1" s="25" t="s">
        <v>102</v>
      </c>
      <c r="AA1" s="25" t="s">
        <v>103</v>
      </c>
      <c r="AB1" s="25" t="s">
        <v>104</v>
      </c>
      <c r="AC1" s="25" t="s">
        <v>105</v>
      </c>
      <c r="AD1" s="25" t="s">
        <v>106</v>
      </c>
      <c r="AE1" s="25" t="s">
        <v>107</v>
      </c>
      <c r="AF1" s="25" t="s">
        <v>108</v>
      </c>
      <c r="AG1" s="25" t="s">
        <v>109</v>
      </c>
      <c r="AH1" s="25" t="s">
        <v>110</v>
      </c>
      <c r="AI1" s="5" t="s">
        <v>111</v>
      </c>
    </row>
    <row r="2" customFormat="false" ht="12.8" hidden="false" customHeight="false" outlineLevel="0" collapsed="false">
      <c r="A2" s="26" t="n">
        <f aca="false">init!$A$14</f>
        <v>0.0833333333333333</v>
      </c>
      <c r="B2" s="9" t="s">
        <v>112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9" t="s">
        <v>113</v>
      </c>
      <c r="C3" s="2"/>
      <c r="E3" s="3"/>
      <c r="H3" s="3"/>
      <c r="I3" s="15" t="str">
        <f aca="false">init!$A$11&amp;" "&amp;init!$A$10</f>
        <v>Roberto Cerf</v>
      </c>
      <c r="J3" s="15"/>
      <c r="K3" s="3"/>
      <c r="L3" s="3"/>
      <c r="M3" s="3"/>
      <c r="N3" s="3"/>
      <c r="O3" s="3"/>
    </row>
    <row r="4" customFormat="false" ht="12.8" hidden="false" customHeight="false" outlineLevel="0" collapsed="false">
      <c r="A4" s="27" t="n">
        <f aca="false">init!$A$13</f>
        <v>22</v>
      </c>
      <c r="B4" s="9" t="s">
        <v>114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init!$A$14</f>
        <v>0.0833333333333333</v>
      </c>
      <c r="B5" s="9" t="s">
        <v>115</v>
      </c>
      <c r="C5" s="2"/>
      <c r="E5" s="3"/>
      <c r="H5" s="3"/>
      <c r="I5" s="3" t="n">
        <v>0</v>
      </c>
      <c r="J5" s="3"/>
      <c r="K5" s="3"/>
      <c r="L5" s="3"/>
      <c r="M5" s="3"/>
      <c r="N5" s="3"/>
      <c r="O5" s="3"/>
    </row>
    <row r="6" customFormat="false" ht="12.8" hidden="false" customHeight="false" outlineLevel="0" collapsed="false">
      <c r="A6" s="26"/>
      <c r="B6" s="9"/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">
        <v>116</v>
      </c>
      <c r="D7" s="28" t="s">
        <v>117</v>
      </c>
      <c r="E7" s="28" t="s">
        <v>118</v>
      </c>
      <c r="F7" s="28" t="s">
        <v>119</v>
      </c>
      <c r="G7" s="28" t="s">
        <v>120</v>
      </c>
      <c r="H7" s="28" t="s">
        <v>121</v>
      </c>
      <c r="I7" s="28" t="s">
        <v>122</v>
      </c>
      <c r="J7" s="28" t="s">
        <v>121</v>
      </c>
      <c r="K7" s="28" t="s">
        <v>122</v>
      </c>
      <c r="L7" s="28" t="s">
        <v>121</v>
      </c>
      <c r="M7" s="28" t="s">
        <v>122</v>
      </c>
      <c r="N7" s="28" t="s">
        <v>121</v>
      </c>
      <c r="O7" s="28" t="s">
        <v>122</v>
      </c>
      <c r="P7" s="28" t="s">
        <v>121</v>
      </c>
      <c r="Q7" s="28" t="s">
        <v>122</v>
      </c>
      <c r="R7" s="28" t="s">
        <v>121</v>
      </c>
      <c r="S7" s="28" t="s">
        <v>122</v>
      </c>
      <c r="T7" s="30" t="s">
        <v>111</v>
      </c>
      <c r="U7" s="30" t="s">
        <v>123</v>
      </c>
      <c r="V7" s="30" t="s">
        <v>124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30" t="s">
        <v>125</v>
      </c>
      <c r="AN7" s="30" t="s">
        <v>126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2.8" hidden="false" customHeight="false" outlineLevel="0" collapsed="false">
      <c r="A8" s="32" t="s">
        <v>127</v>
      </c>
      <c r="B8" s="33"/>
      <c r="C8" s="34"/>
      <c r="D8" s="26"/>
      <c r="E8" s="35"/>
      <c r="F8" s="27"/>
      <c r="G8" s="27"/>
      <c r="H8" s="35"/>
      <c r="I8" s="35"/>
      <c r="J8" s="35"/>
      <c r="K8" s="35"/>
      <c r="L8" s="35"/>
      <c r="M8" s="35"/>
      <c r="N8" s="35"/>
      <c r="O8" s="35"/>
      <c r="P8" s="27"/>
      <c r="Q8" s="27"/>
      <c r="R8" s="27"/>
      <c r="S8" s="27"/>
      <c r="T8" s="16"/>
      <c r="U8" s="16"/>
      <c r="V8" s="16"/>
      <c r="W8" s="16"/>
      <c r="Y8" s="26" t="n">
        <f aca="false">SUM(janvier:décembre!Y8)</f>
        <v>0</v>
      </c>
      <c r="Z8" s="26" t="n">
        <f aca="false">SUM(janvier:décembre!Z8)</f>
        <v>0</v>
      </c>
      <c r="AA8" s="26" t="n">
        <f aca="false">SUM(janvier:décembre!AA8)</f>
        <v>0</v>
      </c>
      <c r="AB8" s="26" t="n">
        <f aca="false">SUM(janvier:décembre!AB8)</f>
        <v>0</v>
      </c>
      <c r="AC8" s="26" t="n">
        <f aca="false">SUM(janvier:décembre!AC8)</f>
        <v>0</v>
      </c>
      <c r="AD8" s="26" t="n">
        <f aca="false">SUM(janvier:décembre!AD8)</f>
        <v>0</v>
      </c>
      <c r="AE8" s="26" t="n">
        <f aca="false">SUM(janvier:décembre!AE8)</f>
        <v>0</v>
      </c>
      <c r="AF8" s="26" t="n">
        <f aca="false">SUM(janvier:décembre!AF8)</f>
        <v>0</v>
      </c>
      <c r="AG8" s="26" t="n">
        <f aca="false">SUM(janvier:décembre!AG8)</f>
        <v>0</v>
      </c>
      <c r="AH8" s="26" t="n">
        <f aca="false">SUM(janvier:décembre!AH8)</f>
        <v>0</v>
      </c>
      <c r="AI8" s="33"/>
      <c r="AJ8" s="33"/>
      <c r="AK8" s="33"/>
      <c r="AL8" s="33"/>
      <c r="AM8" s="16"/>
      <c r="AN8" s="16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33"/>
      <c r="II8" s="33"/>
      <c r="IJ8" s="33"/>
      <c r="IK8" s="33"/>
      <c r="IL8" s="33"/>
      <c r="IM8" s="33"/>
      <c r="IN8" s="33"/>
      <c r="IO8" s="33"/>
      <c r="IP8" s="33"/>
      <c r="IQ8" s="33"/>
      <c r="IR8" s="33"/>
      <c r="IS8" s="33"/>
      <c r="IT8" s="33"/>
      <c r="IU8" s="33"/>
      <c r="IV8" s="33"/>
      <c r="IW8" s="33"/>
      <c r="IX8" s="33"/>
      <c r="IY8" s="33"/>
      <c r="IZ8" s="33"/>
      <c r="JA8" s="33"/>
      <c r="JB8" s="33"/>
      <c r="JC8" s="33"/>
      <c r="JD8" s="33"/>
    </row>
    <row r="9" customFormat="false" ht="12.8" hidden="false" customHeight="false" outlineLevel="0" collapsed="false">
      <c r="A9" s="1" t="str">
        <f aca="false">TEXT(B9,"jjjj")</f>
        <v>vendredi</v>
      </c>
      <c r="B9" s="36" t="n">
        <f aca="false">DATE(init!A4-1,12,1)</f>
        <v>45261</v>
      </c>
      <c r="C9" s="2"/>
      <c r="D9" s="13"/>
      <c r="E9" s="2"/>
      <c r="F9" s="37"/>
      <c r="G9" s="37"/>
      <c r="H9" s="2"/>
      <c r="I9" s="2"/>
      <c r="J9" s="2"/>
      <c r="K9" s="2"/>
      <c r="L9" s="2"/>
      <c r="M9" s="2"/>
      <c r="N9" s="2"/>
      <c r="O9" s="2"/>
      <c r="P9" s="37"/>
      <c r="Q9" s="37"/>
      <c r="R9" s="37"/>
      <c r="S9" s="37"/>
    </row>
    <row r="10" customFormat="false" ht="12.8" hidden="false" customHeight="false" outlineLevel="0" collapsed="false">
      <c r="B10" s="38"/>
      <c r="C10" s="2"/>
    </row>
    <row r="11" customFormat="false" ht="12.8" hidden="false" customHeight="false" outlineLevel="0" collapsed="false">
      <c r="C11" s="2"/>
    </row>
    <row r="12" customFormat="false" ht="12.8" hidden="false" customHeight="false" outlineLevel="0" collapsed="false">
      <c r="C12" s="2"/>
    </row>
    <row r="14" customFormat="false" ht="12.8" hidden="false" customHeight="false" outlineLevel="0" collapsed="false">
      <c r="C14" s="2"/>
    </row>
    <row r="15" customFormat="false" ht="12.8" hidden="false" customHeight="false" outlineLevel="0" collapsed="false">
      <c r="C15" s="2"/>
    </row>
    <row r="16" customFormat="false" ht="12.8" hidden="false" customHeight="false" outlineLevel="0" collapsed="false">
      <c r="C16" s="2"/>
    </row>
    <row r="17" customFormat="false" ht="12.8" hidden="false" customHeight="false" outlineLevel="0" collapsed="false">
      <c r="C17" s="2"/>
    </row>
    <row r="18" customFormat="false" ht="12.8" hidden="false" customHeight="false" outlineLevel="0" collapsed="false">
      <c r="C18" s="2"/>
    </row>
    <row r="19" customFormat="false" ht="12.8" hidden="false" customHeight="false" outlineLevel="0" collapsed="false">
      <c r="C19" s="2"/>
    </row>
    <row r="20" customFormat="false" ht="12.8" hidden="false" customHeight="false" outlineLevel="0" collapsed="false">
      <c r="C20" s="2"/>
    </row>
    <row r="21" customFormat="false" ht="12.8" hidden="false" customHeight="false" outlineLevel="0" collapsed="false">
      <c r="C21" s="2"/>
    </row>
    <row r="22" customFormat="false" ht="12.8" hidden="false" customHeight="false" outlineLevel="0" collapsed="false">
      <c r="C22" s="2"/>
    </row>
    <row r="23" customFormat="false" ht="12.8" hidden="false" customHeight="false" outlineLevel="0" collapsed="false">
      <c r="C23" s="2"/>
    </row>
    <row r="24" customFormat="false" ht="12.8" hidden="false" customHeight="false" outlineLevel="0" collapsed="false">
      <c r="C24" s="2"/>
    </row>
    <row r="25" customFormat="false" ht="12.8" hidden="false" customHeight="false" outlineLevel="0" collapsed="false">
      <c r="C25" s="2"/>
    </row>
    <row r="26" customFormat="false" ht="12.8" hidden="false" customHeight="false" outlineLevel="0" collapsed="false">
      <c r="C26" s="2"/>
    </row>
    <row r="27" customFormat="false" ht="12.8" hidden="false" customHeight="false" outlineLevel="0" collapsed="false">
      <c r="C27" s="2"/>
    </row>
    <row r="28" customFormat="false" ht="12.8" hidden="false" customHeight="false" outlineLevel="0" collapsed="false">
      <c r="C28" s="2"/>
    </row>
    <row r="29" customFormat="false" ht="12.8" hidden="false" customHeight="false" outlineLevel="0" collapsed="false">
      <c r="C29" s="2"/>
    </row>
    <row r="30" customFormat="false" ht="12.8" hidden="false" customHeight="false" outlineLevel="0" collapsed="false">
      <c r="C30" s="2"/>
    </row>
    <row r="31" customFormat="false" ht="12.8" hidden="false" customHeight="false" outlineLevel="0" collapsed="false">
      <c r="C31" s="2"/>
    </row>
    <row r="32" customFormat="false" ht="12.8" hidden="false" customHeight="false" outlineLevel="0" collapsed="false">
      <c r="C32" s="2"/>
    </row>
    <row r="33" customFormat="false" ht="12.8" hidden="false" customHeight="false" outlineLevel="0" collapsed="false">
      <c r="C33" s="2"/>
    </row>
    <row r="34" customFormat="false" ht="12.8" hidden="false" customHeight="false" outlineLevel="0" collapsed="false">
      <c r="C34" s="2"/>
    </row>
    <row r="35" customFormat="false" ht="12.8" hidden="false" customHeight="false" outlineLevel="0" collapsed="false">
      <c r="C35" s="2"/>
    </row>
    <row r="36" customFormat="false" ht="12.8" hidden="false" customHeight="false" outlineLevel="0" collapsed="false">
      <c r="C36" s="2"/>
    </row>
    <row r="37" customFormat="false" ht="12.8" hidden="false" customHeight="false" outlineLevel="0" collapsed="false">
      <c r="C37" s="2"/>
    </row>
    <row r="38" customFormat="false" ht="12.8" hidden="false" customHeight="false" outlineLevel="0" collapsed="false">
      <c r="C38" s="2"/>
    </row>
    <row r="39" customFormat="false" ht="12.8" hidden="false" customHeight="false" outlineLevel="0" collapsed="false">
      <c r="C39" s="2"/>
    </row>
    <row r="40" customFormat="false" ht="12.8" hidden="false" customHeight="false" outlineLevel="0" collapsed="false">
      <c r="C40" s="2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4" customFormat="false" ht="12.8" hidden="false" customHeight="false" outlineLevel="0" collapsed="false">
      <c r="C44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</sheetData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9" activeCellId="0" sqref="H9:O3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moisInit!A1</f>
        <v>0.345138888888889</v>
      </c>
      <c r="B1" s="1" t="str">
        <f aca="false">moisInit!B1</f>
        <v>horaire journalier</v>
      </c>
      <c r="C1" s="2"/>
      <c r="E1" s="3"/>
      <c r="H1" s="3"/>
      <c r="I1" s="39" t="str">
        <f aca="false">"timbrage, "&amp;TEXT($B$9,"MMMM AAAA")</f>
        <v>timbrage, janvier 2024</v>
      </c>
      <c r="J1" s="39"/>
      <c r="K1" s="39"/>
      <c r="L1" s="39"/>
      <c r="M1" s="3"/>
      <c r="N1" s="3"/>
      <c r="O1" s="3"/>
      <c r="X1" s="25" t="str">
        <f aca="false">moisInit!X1</f>
        <v>solde</v>
      </c>
      <c r="Y1" s="25" t="str">
        <f aca="false">moisInit!Y1</f>
        <v>tot1</v>
      </c>
      <c r="Z1" s="25" t="str">
        <f aca="false">moisInit!Z1</f>
        <v>tot2</v>
      </c>
      <c r="AA1" s="25" t="str">
        <f aca="false">moisInit!AA1</f>
        <v>tot3</v>
      </c>
      <c r="AB1" s="25" t="str">
        <f aca="false">moisInit!AB1</f>
        <v>tot4</v>
      </c>
      <c r="AC1" s="25" t="str">
        <f aca="false">moisInit!AC1</f>
        <v>tot5</v>
      </c>
      <c r="AD1" s="25" t="str">
        <f aca="false">moisInit!AD1</f>
        <v>tot6</v>
      </c>
      <c r="AE1" s="25" t="str">
        <f aca="false">moisInit!AE1</f>
        <v>tot7</v>
      </c>
      <c r="AF1" s="25" t="str">
        <f aca="false">moisInit!AF1</f>
        <v>tot8</v>
      </c>
      <c r="AG1" s="25" t="str">
        <f aca="false">moisInit!AG1</f>
        <v>tot9</v>
      </c>
      <c r="AH1" s="25" t="str">
        <f aca="false">moisInit!AH1</f>
        <v>tot10</v>
      </c>
      <c r="AI1" s="40" t="str">
        <f aca="false">moisInit!AI1</f>
        <v>remarque</v>
      </c>
    </row>
    <row r="2" customFormat="false" ht="12.8" hidden="false" customHeight="false" outlineLevel="0" collapsed="false">
      <c r="A2" s="26" t="n">
        <f aca="false">moisInit!A5</f>
        <v>0.0833333333333333</v>
      </c>
      <c r="B2" s="1" t="str">
        <f aca="false">moisInit!B2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moisInit!B3</f>
        <v>nb heures payées mois courant</v>
      </c>
      <c r="C3" s="2"/>
      <c r="E3" s="3"/>
      <c r="H3" s="3"/>
      <c r="I3" s="15" t="str">
        <f aca="false">moisInit!I3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moisInit!A4-F8</f>
        <v>20.5</v>
      </c>
      <c r="B4" s="1" t="str">
        <f aca="false">moisInit!B4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-0.009375</v>
      </c>
      <c r="B5" s="1" t="str">
        <f aca="false">moisInit!B5</f>
        <v>balance en fin de mois</v>
      </c>
      <c r="C5" s="2"/>
      <c r="E5" s="3"/>
      <c r="H5" s="3"/>
      <c r="I5" s="42" t="n">
        <f aca="false">MAX(moisInit!I5,V8)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moisInit!C7</f>
        <v>temps théorique</v>
      </c>
      <c r="D7" s="29" t="str">
        <f aca="false">moisInit!D7</f>
        <v>balance</v>
      </c>
      <c r="E7" s="29" t="str">
        <f aca="false">moisInit!E7</f>
        <v>temps présence</v>
      </c>
      <c r="F7" s="29" t="str">
        <f aca="false">moisInit!F7</f>
        <v>vacan-ces (j)</v>
      </c>
      <c r="G7" s="29" t="str">
        <f aca="false">moisInit!G7</f>
        <v>absence payée(j)</v>
      </c>
      <c r="H7" s="29" t="str">
        <f aca="false">moisInit!H7</f>
        <v>entrée</v>
      </c>
      <c r="I7" s="29" t="str">
        <f aca="false">moisInit!I7</f>
        <v>sortie</v>
      </c>
      <c r="J7" s="29" t="str">
        <f aca="false">moisInit!J7</f>
        <v>entrée</v>
      </c>
      <c r="K7" s="29" t="str">
        <f aca="false">moisInit!K7</f>
        <v>sortie</v>
      </c>
      <c r="L7" s="29" t="str">
        <f aca="false">moisInit!L7</f>
        <v>entrée</v>
      </c>
      <c r="M7" s="29" t="str">
        <f aca="false">moisInit!M7</f>
        <v>sortie</v>
      </c>
      <c r="N7" s="29" t="str">
        <f aca="false">moisInit!N7</f>
        <v>entrée</v>
      </c>
      <c r="O7" s="29" t="str">
        <f aca="false">moisInit!O7</f>
        <v>sortie</v>
      </c>
      <c r="P7" s="29" t="str">
        <f aca="false">moisInit!P7</f>
        <v>entrée</v>
      </c>
      <c r="Q7" s="29" t="str">
        <f aca="false">moisInit!Q7</f>
        <v>sortie</v>
      </c>
      <c r="R7" s="29" t="str">
        <f aca="false">moisInit!R7</f>
        <v>entrée</v>
      </c>
      <c r="S7" s="29" t="str">
        <f aca="false">moisInit!S7</f>
        <v>sortie</v>
      </c>
      <c r="T7" s="44" t="str">
        <f aca="false">moisInit!T7</f>
        <v>remarque</v>
      </c>
      <c r="U7" s="44" t="str">
        <f aca="false">moisInit!U7</f>
        <v>erreur ext</v>
      </c>
      <c r="V7" s="44" t="str">
        <f aca="false">moisInit!V7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moisInit!AM7</f>
        <v>err nbre timbrages</v>
      </c>
      <c r="AN7" s="44" t="str">
        <f aca="false">moisInit!AN7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moisInit!A8</f>
        <v>totaux mensuels:</v>
      </c>
      <c r="B8" s="45"/>
      <c r="C8" s="46" t="n">
        <f aca="false">SUM(C9:C39)</f>
        <v>7.0753472222222</v>
      </c>
      <c r="D8" s="46" t="n">
        <f aca="false">SUM(D9:D39)</f>
        <v>-0.0927083333333333</v>
      </c>
      <c r="E8" s="46" t="n">
        <f aca="false">SUM(E9:E39)</f>
        <v>6.98263888888889</v>
      </c>
      <c r="F8" s="47" t="n">
        <f aca="false">SUM(F9:F39)</f>
        <v>1.5</v>
      </c>
      <c r="G8" s="47" t="n">
        <f aca="false">SUM(G9:G39)</f>
        <v>1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lundi</v>
      </c>
      <c r="B9" s="36" t="n">
        <f aca="false">EDATE(moisInit!B9,1)</f>
        <v>45292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0.00902777777777778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0.354166666666667</v>
      </c>
      <c r="F9" s="52"/>
      <c r="G9" s="52"/>
      <c r="H9" s="53" t="n">
        <v>0.322916666666667</v>
      </c>
      <c r="I9" s="53" t="n">
        <v>0.409722222222222</v>
      </c>
      <c r="J9" s="53" t="n">
        <v>0.416666666666667</v>
      </c>
      <c r="K9" s="53" t="n">
        <v>0.520833333333333</v>
      </c>
      <c r="L9" s="53" t="n">
        <v>0.552083333333333</v>
      </c>
      <c r="M9" s="53" t="n">
        <v>0.715277777777778</v>
      </c>
      <c r="N9" s="53"/>
      <c r="O9" s="53"/>
      <c r="P9" s="52"/>
      <c r="Q9" s="52"/>
      <c r="R9" s="52"/>
      <c r="S9" s="54"/>
      <c r="T9" s="55"/>
      <c r="V9" s="56" t="n">
        <f aca="false">MAX(AM9,AN9)</f>
        <v>0</v>
      </c>
      <c r="X9" s="13" t="n">
        <f aca="false">E9-SUM(Y9:AH9)-F9*$A$1</f>
        <v>0.354166666666667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6" t="n">
        <f aca="false">B9+1</f>
        <v>45293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0.0333333333333333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0.378472222222222</v>
      </c>
      <c r="F10" s="52"/>
      <c r="G10" s="52"/>
      <c r="H10" s="53" t="n">
        <v>0.322916666666667</v>
      </c>
      <c r="I10" s="53" t="n">
        <v>0.409722222222222</v>
      </c>
      <c r="J10" s="53" t="n">
        <v>0.416666666666667</v>
      </c>
      <c r="K10" s="53" t="n">
        <v>0.520833333333333</v>
      </c>
      <c r="L10" s="53" t="n">
        <v>0.552083333333333</v>
      </c>
      <c r="M10" s="53" t="n">
        <v>0.739583333333333</v>
      </c>
      <c r="N10" s="53"/>
      <c r="O10" s="53"/>
      <c r="P10" s="52"/>
      <c r="Q10" s="52"/>
      <c r="R10" s="52"/>
      <c r="S10" s="54"/>
      <c r="T10" s="55"/>
      <c r="V10" s="56" t="n">
        <f aca="false">MAX(AM10,AN10)</f>
        <v>0</v>
      </c>
      <c r="X10" s="13" t="n">
        <f aca="false">E10-SUM(Y10:AH10)-F10*$A$1</f>
        <v>0.378472222222222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6" t="n">
        <f aca="false">B10+1</f>
        <v>45294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0.00902777777777778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0.354166666666667</v>
      </c>
      <c r="F11" s="52"/>
      <c r="G11" s="52"/>
      <c r="H11" s="53" t="n">
        <v>0.322916666666667</v>
      </c>
      <c r="I11" s="53" t="n">
        <v>0.409722222222222</v>
      </c>
      <c r="J11" s="53" t="n">
        <v>0.416666666666667</v>
      </c>
      <c r="K11" s="53" t="n">
        <v>0.520833333333333</v>
      </c>
      <c r="L11" s="53" t="n">
        <v>0.552083333333333</v>
      </c>
      <c r="M11" s="53" t="n">
        <v>0.715277777777778</v>
      </c>
      <c r="N11" s="53"/>
      <c r="O11" s="53"/>
      <c r="P11" s="52"/>
      <c r="Q11" s="52"/>
      <c r="R11" s="52"/>
      <c r="S11" s="54"/>
      <c r="T11" s="55"/>
      <c r="V11" s="56" t="n">
        <f aca="false">MAX(AM11,AN11)</f>
        <v>0</v>
      </c>
      <c r="X11" s="13" t="n">
        <f aca="false">E11-SUM(Y11:AH11)-F11*$A$1</f>
        <v>0.354166666666667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6" t="n">
        <f aca="false">B11+1</f>
        <v>45295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2"/>
      <c r="Q12" s="52"/>
      <c r="R12" s="52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6" t="n">
        <f aca="false">B12+1</f>
        <v>45296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2"/>
      <c r="Q13" s="52"/>
      <c r="R13" s="52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6" t="n">
        <f aca="false">B13+1</f>
        <v>45297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0.354166666666667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0.354166666666667</v>
      </c>
      <c r="F14" s="52"/>
      <c r="G14" s="52"/>
      <c r="H14" s="53" t="n">
        <v>0.322916666666667</v>
      </c>
      <c r="I14" s="53" t="n">
        <v>0.409722222222222</v>
      </c>
      <c r="J14" s="53" t="n">
        <v>0.416666666666667</v>
      </c>
      <c r="K14" s="53" t="n">
        <v>0.520833333333333</v>
      </c>
      <c r="L14" s="53" t="n">
        <v>0.552083333333333</v>
      </c>
      <c r="M14" s="53" t="n">
        <v>0.715277777777778</v>
      </c>
      <c r="N14" s="53"/>
      <c r="O14" s="53"/>
      <c r="P14" s="52"/>
      <c r="Q14" s="52"/>
      <c r="R14" s="52"/>
      <c r="S14" s="54"/>
      <c r="T14" s="55"/>
      <c r="V14" s="56" t="n">
        <f aca="false">MAX(AM14,AN14)</f>
        <v>0</v>
      </c>
      <c r="X14" s="13" t="n">
        <f aca="false">E14-SUM(Y14:AH14)-F14*$A$1</f>
        <v>0.354166666666667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6" t="n">
        <f aca="false">B14+1</f>
        <v>45298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0.347222222222222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0.347222222222222</v>
      </c>
      <c r="F15" s="52"/>
      <c r="G15" s="52"/>
      <c r="H15" s="53" t="n">
        <v>0.322916666666667</v>
      </c>
      <c r="I15" s="53" t="n">
        <v>0.409722222222222</v>
      </c>
      <c r="J15" s="53" t="n">
        <v>0.416666666666667</v>
      </c>
      <c r="K15" s="53" t="n">
        <v>0.520833333333333</v>
      </c>
      <c r="L15" s="53" t="n">
        <v>0.552083333333333</v>
      </c>
      <c r="M15" s="53" t="n">
        <v>0.625</v>
      </c>
      <c r="N15" s="53" t="n">
        <v>0.916666666666667</v>
      </c>
      <c r="O15" s="53" t="n">
        <v>1</v>
      </c>
      <c r="P15" s="52"/>
      <c r="Q15" s="52"/>
      <c r="R15" s="52"/>
      <c r="S15" s="54"/>
      <c r="T15" s="55"/>
      <c r="V15" s="56" t="n">
        <f aca="false">MAX(AM15,AN15)</f>
        <v>0</v>
      </c>
      <c r="X15" s="13" t="n">
        <f aca="false">E15-SUM(Y15:AH15)-F15*$A$1</f>
        <v>0.347222222222222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6" t="n">
        <f aca="false">B15+1</f>
        <v>45299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-0.0465277777777778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0.298611111111111</v>
      </c>
      <c r="F16" s="52"/>
      <c r="G16" s="52"/>
      <c r="H16" s="53" t="n">
        <v>0</v>
      </c>
      <c r="I16" s="53" t="n">
        <v>0.0833333333333333</v>
      </c>
      <c r="J16" s="53" t="n">
        <v>0.520833333333333</v>
      </c>
      <c r="K16" s="53" t="n">
        <v>0.625</v>
      </c>
      <c r="L16" s="53" t="n">
        <v>0.645833333333333</v>
      </c>
      <c r="M16" s="53" t="n">
        <v>0.756944444444444</v>
      </c>
      <c r="N16" s="53"/>
      <c r="O16" s="53"/>
      <c r="P16" s="52"/>
      <c r="Q16" s="52"/>
      <c r="R16" s="52"/>
      <c r="S16" s="54"/>
      <c r="T16" s="55"/>
      <c r="V16" s="56" t="n">
        <f aca="false">MAX(AM16,AN16)</f>
        <v>0</v>
      </c>
      <c r="X16" s="13" t="n">
        <f aca="false">E16-SUM(Y16:AH16)-F16*$A$1</f>
        <v>0.298611111111111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6" t="n">
        <f aca="false">B16+1</f>
        <v>45300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0.00902777777777778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0.354166666666667</v>
      </c>
      <c r="F17" s="52"/>
      <c r="G17" s="52"/>
      <c r="H17" s="53" t="n">
        <v>0.322916666666667</v>
      </c>
      <c r="I17" s="53" t="n">
        <v>0.409722222222222</v>
      </c>
      <c r="J17" s="53" t="n">
        <v>0.416666666666667</v>
      </c>
      <c r="K17" s="53" t="n">
        <v>0.520833333333333</v>
      </c>
      <c r="L17" s="53" t="n">
        <v>0.552083333333333</v>
      </c>
      <c r="M17" s="53" t="n">
        <v>0.715277777777778</v>
      </c>
      <c r="N17" s="53"/>
      <c r="O17" s="53"/>
      <c r="P17" s="52"/>
      <c r="Q17" s="52"/>
      <c r="R17" s="52"/>
      <c r="S17" s="54"/>
      <c r="T17" s="55"/>
      <c r="V17" s="56" t="n">
        <f aca="false">MAX(AM17,AN17)</f>
        <v>0</v>
      </c>
      <c r="X17" s="13" t="n">
        <f aca="false">E17-SUM(Y17:AH17)-F17*$A$1</f>
        <v>0.354166666666667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6" t="n">
        <f aca="false">B17+1</f>
        <v>45301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0.00902777777777778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0.354166666666667</v>
      </c>
      <c r="F18" s="52"/>
      <c r="G18" s="52"/>
      <c r="H18" s="53" t="n">
        <v>0.322916666666667</v>
      </c>
      <c r="I18" s="53" t="n">
        <v>0.409722222222222</v>
      </c>
      <c r="J18" s="53" t="n">
        <v>0.416666666666667</v>
      </c>
      <c r="K18" s="53" t="n">
        <v>0.520833333333333</v>
      </c>
      <c r="L18" s="53" t="n">
        <v>0.552083333333333</v>
      </c>
      <c r="M18" s="53" t="n">
        <v>0.715277777777778</v>
      </c>
      <c r="N18" s="53"/>
      <c r="O18" s="53"/>
      <c r="P18" s="52"/>
      <c r="Q18" s="52"/>
      <c r="R18" s="52"/>
      <c r="S18" s="54"/>
      <c r="T18" s="55"/>
      <c r="V18" s="56" t="n">
        <f aca="false">MAX(AM18,AN18)</f>
        <v>0</v>
      </c>
      <c r="X18" s="13" t="n">
        <f aca="false">E18-SUM(Y18:AH18)-F18*$A$1</f>
        <v>0.354166666666667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6" t="n">
        <f aca="false">B18+1</f>
        <v>45302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2"/>
      <c r="Q19" s="52"/>
      <c r="R19" s="52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6" t="n">
        <f aca="false">B19+1</f>
        <v>45303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2"/>
      <c r="Q20" s="52"/>
      <c r="R20" s="52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6" t="n">
        <f aca="false">B20+1</f>
        <v>45304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0.361111111111111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0.361111111111111</v>
      </c>
      <c r="F21" s="52"/>
      <c r="G21" s="52"/>
      <c r="H21" s="53" t="n">
        <v>0.322916666666667</v>
      </c>
      <c r="I21" s="53" t="n">
        <v>0.409722222222222</v>
      </c>
      <c r="J21" s="53" t="n">
        <v>0.416666666666667</v>
      </c>
      <c r="K21" s="53" t="n">
        <v>0.520833333333333</v>
      </c>
      <c r="L21" s="53" t="n">
        <v>0.552083333333333</v>
      </c>
      <c r="M21" s="53" t="n">
        <v>0.722222222222222</v>
      </c>
      <c r="N21" s="53"/>
      <c r="O21" s="53"/>
      <c r="P21" s="52"/>
      <c r="Q21" s="52"/>
      <c r="R21" s="52"/>
      <c r="S21" s="54"/>
      <c r="T21" s="55"/>
      <c r="V21" s="56" t="n">
        <f aca="false">MAX(AM21,AN21)</f>
        <v>0</v>
      </c>
      <c r="X21" s="13" t="n">
        <f aca="false">E21-SUM(Y21:AH21)-F21*$A$1</f>
        <v>0.361111111111111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6" t="n">
        <f aca="false">B21+1</f>
        <v>45305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0.371527777777778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0.371527777777778</v>
      </c>
      <c r="F22" s="52"/>
      <c r="G22" s="52"/>
      <c r="H22" s="53" t="n">
        <v>0.3125</v>
      </c>
      <c r="I22" s="53" t="n">
        <v>0.409722222222222</v>
      </c>
      <c r="J22" s="53" t="n">
        <v>0.416666666666667</v>
      </c>
      <c r="K22" s="53" t="n">
        <v>0.520833333333333</v>
      </c>
      <c r="L22" s="53" t="n">
        <v>0.552083333333333</v>
      </c>
      <c r="M22" s="53" t="n">
        <v>0.722222222222222</v>
      </c>
      <c r="N22" s="53"/>
      <c r="O22" s="53"/>
      <c r="P22" s="52"/>
      <c r="Q22" s="52"/>
      <c r="R22" s="52"/>
      <c r="S22" s="54"/>
      <c r="T22" s="55"/>
      <c r="V22" s="56" t="n">
        <f aca="false">MAX(AM22,AN22)</f>
        <v>0</v>
      </c>
      <c r="X22" s="13" t="n">
        <f aca="false">E22-SUM(Y22:AH22)-F22*$A$1</f>
        <v>0.371527777777778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6" t="n">
        <f aca="false">B22+1</f>
        <v>45306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0.0159722222222222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0.361111111111111</v>
      </c>
      <c r="F23" s="52"/>
      <c r="G23" s="52"/>
      <c r="H23" s="53" t="n">
        <v>0.322916666666667</v>
      </c>
      <c r="I23" s="53" t="n">
        <v>0.409722222222222</v>
      </c>
      <c r="J23" s="53" t="n">
        <v>0.416666666666667</v>
      </c>
      <c r="K23" s="53" t="n">
        <v>0.520833333333333</v>
      </c>
      <c r="L23" s="53" t="n">
        <v>0.552083333333333</v>
      </c>
      <c r="M23" s="53" t="n">
        <v>0.722222222222222</v>
      </c>
      <c r="N23" s="53"/>
      <c r="O23" s="53"/>
      <c r="P23" s="52"/>
      <c r="Q23" s="52"/>
      <c r="R23" s="52"/>
      <c r="S23" s="54"/>
      <c r="T23" s="55"/>
      <c r="V23" s="56" t="n">
        <f aca="false">MAX(AM23,AN23)</f>
        <v>0</v>
      </c>
      <c r="X23" s="13" t="n">
        <f aca="false">E23-SUM(Y23:AH23)-F23*$A$1</f>
        <v>0.361111111111111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6" t="n">
        <f aca="false">B23+1</f>
        <v>45307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0.0159722222222222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0.361111111111111</v>
      </c>
      <c r="F24" s="52"/>
      <c r="G24" s="52"/>
      <c r="H24" s="53" t="n">
        <v>0.322916666666667</v>
      </c>
      <c r="I24" s="53" t="n">
        <v>0.409722222222222</v>
      </c>
      <c r="J24" s="53" t="n">
        <v>0.416666666666667</v>
      </c>
      <c r="K24" s="53" t="n">
        <v>0.520833333333333</v>
      </c>
      <c r="L24" s="53" t="n">
        <v>0.552083333333333</v>
      </c>
      <c r="M24" s="53" t="n">
        <v>0.722222222222222</v>
      </c>
      <c r="N24" s="53"/>
      <c r="O24" s="53"/>
      <c r="P24" s="52"/>
      <c r="Q24" s="52"/>
      <c r="R24" s="52"/>
      <c r="S24" s="54"/>
      <c r="T24" s="55"/>
      <c r="V24" s="56" t="n">
        <f aca="false">MAX(AM24,AN24)</f>
        <v>0</v>
      </c>
      <c r="X24" s="13" t="n">
        <f aca="false">E24-SUM(Y24:AH24)-F24*$A$1</f>
        <v>0.361111111111111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6" t="n">
        <f aca="false">B24+1</f>
        <v>45308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0.0159722222222222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0.361111111111111</v>
      </c>
      <c r="F25" s="52"/>
      <c r="G25" s="52"/>
      <c r="H25" s="53" t="n">
        <v>0.322916666666667</v>
      </c>
      <c r="I25" s="53" t="n">
        <v>0.409722222222222</v>
      </c>
      <c r="J25" s="53" t="n">
        <v>0.416666666666667</v>
      </c>
      <c r="K25" s="53" t="n">
        <v>0.520833333333333</v>
      </c>
      <c r="L25" s="53" t="n">
        <v>0.552083333333333</v>
      </c>
      <c r="M25" s="53" t="n">
        <v>0.722222222222222</v>
      </c>
      <c r="N25" s="53"/>
      <c r="O25" s="53"/>
      <c r="P25" s="52"/>
      <c r="Q25" s="52"/>
      <c r="R25" s="52"/>
      <c r="S25" s="54"/>
      <c r="T25" s="55"/>
      <c r="V25" s="56" t="n">
        <f aca="false">MAX(AM25,AN25)</f>
        <v>0</v>
      </c>
      <c r="X25" s="13" t="n">
        <f aca="false">E25-SUM(Y25:AH25)-F25*$A$1</f>
        <v>0.361111111111111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6" t="n">
        <f aca="false">B25+1</f>
        <v>45309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2"/>
      <c r="Q26" s="52"/>
      <c r="R26" s="52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6" t="n">
        <f aca="false">B26+1</f>
        <v>45310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2"/>
      <c r="Q27" s="52"/>
      <c r="R27" s="52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6" t="n">
        <f aca="false">B27+1</f>
        <v>45311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0.361111111111111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0.361111111111111</v>
      </c>
      <c r="F28" s="52"/>
      <c r="G28" s="52"/>
      <c r="H28" s="53" t="n">
        <v>0.322916666666667</v>
      </c>
      <c r="I28" s="53" t="n">
        <v>0.409722222222222</v>
      </c>
      <c r="J28" s="53" t="n">
        <v>0.416666666666667</v>
      </c>
      <c r="K28" s="53" t="n">
        <v>0.520833333333333</v>
      </c>
      <c r="L28" s="53" t="n">
        <v>0.552083333333333</v>
      </c>
      <c r="M28" s="53" t="n">
        <v>0.722222222222222</v>
      </c>
      <c r="N28" s="53"/>
      <c r="O28" s="53"/>
      <c r="P28" s="52"/>
      <c r="Q28" s="52"/>
      <c r="R28" s="52"/>
      <c r="S28" s="54"/>
      <c r="T28" s="55"/>
      <c r="V28" s="56" t="n">
        <f aca="false">MAX(AM28,AN28)</f>
        <v>0</v>
      </c>
      <c r="X28" s="13" t="n">
        <f aca="false">E28-SUM(Y28:AH28)-F28*$A$1</f>
        <v>0.361111111111111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6" t="n">
        <f aca="false">B28+1</f>
        <v>45312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4"/>
      <c r="Q29" s="52"/>
      <c r="R29" s="52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6" t="n">
        <f aca="false">B29+1</f>
        <v>45313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0.0159722222222222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0.361111111111111</v>
      </c>
      <c r="F30" s="52"/>
      <c r="G30" s="52"/>
      <c r="H30" s="53" t="n">
        <v>0.322916666666667</v>
      </c>
      <c r="I30" s="53" t="n">
        <v>0.409722222222222</v>
      </c>
      <c r="J30" s="53" t="n">
        <v>0.416666666666667</v>
      </c>
      <c r="K30" s="53" t="n">
        <v>0.520833333333333</v>
      </c>
      <c r="L30" s="53" t="n">
        <v>0.552083333333333</v>
      </c>
      <c r="M30" s="53" t="n">
        <v>0.722222222222222</v>
      </c>
      <c r="N30" s="53"/>
      <c r="O30" s="53"/>
      <c r="P30" s="52"/>
      <c r="Q30" s="52"/>
      <c r="R30" s="52"/>
      <c r="S30" s="54"/>
      <c r="T30" s="55"/>
      <c r="V30" s="56" t="n">
        <f aca="false">MAX(AM30,AN30)</f>
        <v>0</v>
      </c>
      <c r="X30" s="13" t="n">
        <f aca="false">E30-SUM(Y30:AH30)-F30*$A$1</f>
        <v>0.361111111111111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6" t="n">
        <f aca="false">B30+1</f>
        <v>45314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 t="n">
        <v>1</v>
      </c>
      <c r="G31" s="52"/>
      <c r="H31" s="53"/>
      <c r="I31" s="53"/>
      <c r="J31" s="53"/>
      <c r="K31" s="53"/>
      <c r="L31" s="53"/>
      <c r="M31" s="53"/>
      <c r="N31" s="53"/>
      <c r="O31" s="53"/>
      <c r="P31" s="52"/>
      <c r="Q31" s="52"/>
      <c r="R31" s="52"/>
      <c r="S31" s="54"/>
      <c r="T31" s="55"/>
      <c r="V31" s="56" t="n">
        <f aca="false">MAX(AM31,AN31)</f>
        <v>0</v>
      </c>
      <c r="X31" s="13" t="n">
        <f aca="false">E31-SUM(Y31:AH31)-F31*$A$1</f>
        <v>-0.345138888888889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6" t="n">
        <f aca="false">B31+1</f>
        <v>45315</v>
      </c>
      <c r="C32" s="13" t="n">
        <f aca="false">IF(MONTH(B32)&lt;&gt;MONTH($B$9),0,IF(OR(WEEKDAY(B32)=1,WEEKDAY(B32)=7),0,$A$1)-$A$1*F32-$A$1*$G32)</f>
        <v>0.172569444444444</v>
      </c>
      <c r="D32" s="13" t="n">
        <f aca="false">IF(currentDate&lt;B32,0,E32-C32)</f>
        <v>0.0184027777777778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0.190972222222222</v>
      </c>
      <c r="F32" s="52" t="n">
        <v>0.5</v>
      </c>
      <c r="G32" s="52"/>
      <c r="H32" s="53" t="n">
        <v>0.322916666666667</v>
      </c>
      <c r="I32" s="53" t="n">
        <v>0.409722222222222</v>
      </c>
      <c r="J32" s="53" t="n">
        <v>0.416666666666667</v>
      </c>
      <c r="K32" s="53" t="n">
        <v>0.520833333333333</v>
      </c>
      <c r="L32" s="53"/>
      <c r="M32" s="53"/>
      <c r="N32" s="53"/>
      <c r="O32" s="53"/>
      <c r="P32" s="54"/>
      <c r="Q32" s="52"/>
      <c r="R32" s="52"/>
      <c r="S32" s="54"/>
      <c r="T32" s="55"/>
      <c r="V32" s="56" t="n">
        <f aca="false">MAX(AM32,AN32)</f>
        <v>0</v>
      </c>
      <c r="X32" s="13" t="n">
        <f aca="false">E32-SUM(Y32:AH32)-F32*$A$1</f>
        <v>0.0184027777777778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6" t="n">
        <f aca="false">B32+1</f>
        <v>45316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2"/>
      <c r="Q33" s="52"/>
      <c r="R33" s="52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6" t="n">
        <f aca="false">B33+1</f>
        <v>45317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2"/>
      <c r="Q34" s="52"/>
      <c r="R34" s="52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6" t="n">
        <f aca="false">B34+1</f>
        <v>45318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0.361111111111111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0.361111111111111</v>
      </c>
      <c r="F35" s="52"/>
      <c r="G35" s="52"/>
      <c r="H35" s="53" t="n">
        <v>0.322916666666667</v>
      </c>
      <c r="I35" s="53" t="n">
        <v>0.409722222222222</v>
      </c>
      <c r="J35" s="53" t="n">
        <v>0.416666666666667</v>
      </c>
      <c r="K35" s="53" t="n">
        <v>0.520833333333333</v>
      </c>
      <c r="L35" s="53" t="n">
        <v>0.552083333333333</v>
      </c>
      <c r="M35" s="53" t="n">
        <v>0.722222222222222</v>
      </c>
      <c r="N35" s="53"/>
      <c r="O35" s="53"/>
      <c r="P35" s="52"/>
      <c r="Q35" s="52"/>
      <c r="R35" s="52"/>
      <c r="S35" s="54"/>
      <c r="T35" s="55"/>
      <c r="V35" s="56" t="n">
        <f aca="false">MAX(AM35,AN35)</f>
        <v>0</v>
      </c>
      <c r="X35" s="13" t="n">
        <f aca="false">E35-SUM(Y35:AH35)-F35*$A$1</f>
        <v>0.361111111111111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6" t="n">
        <f aca="false">B35+1</f>
        <v>45319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0.361111111111111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0.361111111111111</v>
      </c>
      <c r="F36" s="52"/>
      <c r="G36" s="52"/>
      <c r="H36" s="53" t="n">
        <v>0.322916666666667</v>
      </c>
      <c r="I36" s="53" t="n">
        <v>0.409722222222222</v>
      </c>
      <c r="J36" s="53" t="n">
        <v>0.416666666666667</v>
      </c>
      <c r="K36" s="53" t="n">
        <v>0.520833333333333</v>
      </c>
      <c r="L36" s="53" t="n">
        <v>0.552083333333333</v>
      </c>
      <c r="M36" s="53" t="n">
        <v>0.722222222222222</v>
      </c>
      <c r="N36" s="53"/>
      <c r="O36" s="53"/>
      <c r="P36" s="52"/>
      <c r="Q36" s="52"/>
      <c r="R36" s="52"/>
      <c r="S36" s="54"/>
      <c r="T36" s="55"/>
      <c r="V36" s="56" t="n">
        <f aca="false">MAX(AM36,AN36)</f>
        <v>0</v>
      </c>
      <c r="X36" s="13" t="n">
        <f aca="false">E36-SUM(Y36:AH36)-F36*$A$1</f>
        <v>0.361111111111111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6" t="n">
        <f aca="false">B36+1</f>
        <v>45320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0.0159722222222222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0.361111111111111</v>
      </c>
      <c r="F37" s="52"/>
      <c r="G37" s="52"/>
      <c r="H37" s="53" t="n">
        <v>0.322916666666667</v>
      </c>
      <c r="I37" s="53" t="n">
        <v>0.409722222222222</v>
      </c>
      <c r="J37" s="53" t="n">
        <v>0.416666666666667</v>
      </c>
      <c r="K37" s="53" t="n">
        <v>0.520833333333333</v>
      </c>
      <c r="L37" s="53" t="n">
        <v>0.552083333333333</v>
      </c>
      <c r="M37" s="53" t="n">
        <v>0.722222222222222</v>
      </c>
      <c r="N37" s="53"/>
      <c r="O37" s="53"/>
      <c r="P37" s="52"/>
      <c r="Q37" s="52"/>
      <c r="R37" s="52"/>
      <c r="S37" s="54"/>
      <c r="T37" s="55"/>
      <c r="V37" s="56" t="n">
        <f aca="false">MAX(AM37,AN37)</f>
        <v>0</v>
      </c>
      <c r="X37" s="13" t="n">
        <f aca="false">E37-SUM(Y37:AH37)-F37*$A$1</f>
        <v>0.361111111111111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6" t="n">
        <f aca="false">B37+1</f>
        <v>45321</v>
      </c>
      <c r="C38" s="13" t="n">
        <f aca="false">IF(MONTH(B38)&lt;&gt;MONTH($B$9),0,IF(OR(WEEKDAY(B38)=1,WEEKDAY(B38)=7),0,$A$1)-$A$1*F38-$A$1*$G38)</f>
        <v>-2.31481481481481E-014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 t="n">
        <v>1</v>
      </c>
      <c r="H38" s="53"/>
      <c r="I38" s="53"/>
      <c r="J38" s="53"/>
      <c r="K38" s="53"/>
      <c r="L38" s="53"/>
      <c r="M38" s="53"/>
      <c r="N38" s="53"/>
      <c r="O38" s="53"/>
      <c r="P38" s="52"/>
      <c r="Q38" s="52"/>
      <c r="R38" s="52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6" t="n">
        <f aca="false">B38+1</f>
        <v>45322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0.0298611111111111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0.375</v>
      </c>
      <c r="F39" s="52"/>
      <c r="G39" s="52"/>
      <c r="H39" s="53" t="n">
        <v>0.322916666666667</v>
      </c>
      <c r="I39" s="53" t="n">
        <v>0.409722222222222</v>
      </c>
      <c r="J39" s="53" t="n">
        <v>0.416666666666667</v>
      </c>
      <c r="K39" s="53" t="n">
        <v>0.520833333333333</v>
      </c>
      <c r="L39" s="53" t="n">
        <v>0.552083333333333</v>
      </c>
      <c r="M39" s="53" t="n">
        <v>0.736111111111111</v>
      </c>
      <c r="N39" s="53"/>
      <c r="O39" s="53"/>
      <c r="P39" s="52"/>
      <c r="Q39" s="52"/>
      <c r="R39" s="52"/>
      <c r="S39" s="54"/>
      <c r="T39" s="55"/>
      <c r="V39" s="56" t="n">
        <f aca="false">MAX(AM39,AN39)</f>
        <v>0</v>
      </c>
      <c r="X39" s="13" t="n">
        <f aca="false">E39-SUM(Y39:AH39)-F39*$A$1</f>
        <v>0.375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S9:X39 A9:G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29" activeCellId="0" sqref="H9:O3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janvier!A1</f>
        <v>0.345138888888889</v>
      </c>
      <c r="B1" s="1" t="str">
        <f aca="false">janvier!B1</f>
        <v>horaire journalier</v>
      </c>
      <c r="C1" s="2"/>
      <c r="E1" s="3"/>
      <c r="H1" s="3"/>
      <c r="I1" s="39" t="str">
        <f aca="false">"timbrage, "&amp;TEXT($B$9,"MMMM AAAA")</f>
        <v>timbrage, février 2024</v>
      </c>
      <c r="J1" s="39"/>
      <c r="K1" s="39"/>
      <c r="L1" s="39"/>
      <c r="M1" s="3"/>
      <c r="N1" s="3"/>
      <c r="O1" s="3"/>
      <c r="X1" s="25" t="str">
        <f aca="false">janvier!X1</f>
        <v>solde</v>
      </c>
      <c r="Y1" s="25" t="str">
        <f aca="false">janvier!Y1</f>
        <v>tot1</v>
      </c>
      <c r="Z1" s="25" t="str">
        <f aca="false">janvier!Z1</f>
        <v>tot2</v>
      </c>
      <c r="AA1" s="25" t="str">
        <f aca="false">janvier!AA1</f>
        <v>tot3</v>
      </c>
      <c r="AB1" s="25" t="str">
        <f aca="false">janvier!AB1</f>
        <v>tot4</v>
      </c>
      <c r="AC1" s="25" t="str">
        <f aca="false">janvier!AC1</f>
        <v>tot5</v>
      </c>
      <c r="AD1" s="25" t="str">
        <f aca="false">janvier!AD1</f>
        <v>tot6</v>
      </c>
      <c r="AE1" s="25" t="str">
        <f aca="false">janvier!AE1</f>
        <v>tot7</v>
      </c>
      <c r="AF1" s="25" t="str">
        <f aca="false">janvier!AF1</f>
        <v>tot8</v>
      </c>
      <c r="AG1" s="25" t="str">
        <f aca="false">janvier!AG1</f>
        <v>tot9</v>
      </c>
      <c r="AH1" s="25" t="str">
        <f aca="false">janvier!AH1</f>
        <v>tot10</v>
      </c>
      <c r="AI1" s="40" t="str">
        <f aca="false">janvier!AI1</f>
        <v>remarque</v>
      </c>
    </row>
    <row r="2" customFormat="false" ht="12.8" hidden="false" customHeight="false" outlineLevel="0" collapsed="false">
      <c r="A2" s="26" t="n">
        <f aca="false">janvier!A5</f>
        <v>-0.009375</v>
      </c>
      <c r="B2" s="1" t="str">
        <f aca="false">janvier!B2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janvier!B3</f>
        <v>nb heures payées mois courant</v>
      </c>
      <c r="C3" s="2"/>
      <c r="E3" s="3"/>
      <c r="H3" s="3"/>
      <c r="I3" s="15" t="str">
        <f aca="false">janvier!I3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janvier!A4-F8</f>
        <v>20</v>
      </c>
      <c r="B4" s="1" t="str">
        <f aca="false">janvier!B4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-4.59549740210649</v>
      </c>
      <c r="B5" s="1" t="str">
        <f aca="false">janvier!B5</f>
        <v>balance en fin de mois</v>
      </c>
      <c r="C5" s="2"/>
      <c r="E5" s="3"/>
      <c r="H5" s="3"/>
      <c r="I5" s="42" t="n">
        <f aca="false">MAX(janvier!I5,V8)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janvier!C7</f>
        <v>temps théorique</v>
      </c>
      <c r="D7" s="29" t="str">
        <f aca="false">janvier!D7</f>
        <v>balance</v>
      </c>
      <c r="E7" s="29" t="str">
        <f aca="false">janvier!E7</f>
        <v>temps présence</v>
      </c>
      <c r="F7" s="29" t="str">
        <f aca="false">janvier!F7</f>
        <v>vacan-ces (j)</v>
      </c>
      <c r="G7" s="29" t="str">
        <f aca="false">janvier!G7</f>
        <v>absence payée(j)</v>
      </c>
      <c r="H7" s="29" t="str">
        <f aca="false">janvier!H7</f>
        <v>entrée</v>
      </c>
      <c r="I7" s="29" t="str">
        <f aca="false">janvier!I7</f>
        <v>sortie</v>
      </c>
      <c r="J7" s="29" t="str">
        <f aca="false">janvier!J7</f>
        <v>entrée</v>
      </c>
      <c r="K7" s="29" t="str">
        <f aca="false">janvier!K7</f>
        <v>sortie</v>
      </c>
      <c r="L7" s="29" t="str">
        <f aca="false">janvier!L7</f>
        <v>entrée</v>
      </c>
      <c r="M7" s="29" t="str">
        <f aca="false">janvier!M7</f>
        <v>sortie</v>
      </c>
      <c r="N7" s="29" t="str">
        <f aca="false">janvier!N7</f>
        <v>entrée</v>
      </c>
      <c r="O7" s="29" t="str">
        <f aca="false">janvier!O7</f>
        <v>sortie</v>
      </c>
      <c r="P7" s="29" t="str">
        <f aca="false">janvier!P7</f>
        <v>entrée</v>
      </c>
      <c r="Q7" s="29" t="str">
        <f aca="false">janvier!Q7</f>
        <v>sortie</v>
      </c>
      <c r="R7" s="29" t="str">
        <f aca="false">janvier!R7</f>
        <v>entrée</v>
      </c>
      <c r="S7" s="29" t="str">
        <f aca="false">janvier!S7</f>
        <v>sortie</v>
      </c>
      <c r="T7" s="44" t="str">
        <f aca="false">janvier!T7</f>
        <v>remarque</v>
      </c>
      <c r="U7" s="44" t="str">
        <f aca="false">janvier!U7</f>
        <v>erreur ext</v>
      </c>
      <c r="V7" s="44" t="str">
        <f aca="false">janvier!V7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janvier!AM7</f>
        <v>err nbre timbrages</v>
      </c>
      <c r="AN7" s="44" t="str">
        <f aca="false">janvier!AN7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janvier!A8</f>
        <v>totaux mensuels:</v>
      </c>
      <c r="B8" s="45"/>
      <c r="C8" s="46" t="n">
        <f aca="false">SUM(C9:C39)</f>
        <v>7.07534722222222</v>
      </c>
      <c r="D8" s="46" t="n">
        <f aca="false">SUM(D9:D39)</f>
        <v>-4.58612240210648</v>
      </c>
      <c r="E8" s="46" t="n">
        <f aca="false">SUM(E9:E39)</f>
        <v>2.48922482011806</v>
      </c>
      <c r="F8" s="47" t="n">
        <f aca="false">SUM(F9:F39)</f>
        <v>0.5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30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jeudi</v>
      </c>
      <c r="B9" s="36" t="n">
        <f aca="false">EDATE(janvier!B9,1)</f>
        <v>45323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vendredi</v>
      </c>
      <c r="B10" s="36" t="n">
        <f aca="false">B9+1</f>
        <v>45324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samedi</v>
      </c>
      <c r="B11" s="36" t="n">
        <f aca="false">B10+1</f>
        <v>45325</v>
      </c>
      <c r="C11" s="13" t="n">
        <f aca="false">IF(MONTH(B11)&lt;&gt;MONTH($B$9),0,IF(OR(WEEKDAY(B11)=1,WEEKDAY(B11)=7),0,$A$1)-$A$1*F11-$A$1*$G11)</f>
        <v>0</v>
      </c>
      <c r="D11" s="13" t="n">
        <f aca="false">IF(currentDate&lt;B11,0,E11-C11)</f>
        <v>0.354166666666667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2"/>
      <c r="G11" s="52"/>
      <c r="H11" s="54" t="n">
        <v>0.322916666666667</v>
      </c>
      <c r="I11" s="54" t="n">
        <v>0.409722222222222</v>
      </c>
      <c r="J11" s="54" t="n">
        <v>0.416666666666667</v>
      </c>
      <c r="K11" s="54" t="n">
        <v>0.520833333333333</v>
      </c>
      <c r="L11" s="54" t="n">
        <v>0.552083333333333</v>
      </c>
      <c r="M11" s="54" t="n">
        <v>0.715277777777778</v>
      </c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0.354166666666667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dimanche</v>
      </c>
      <c r="B12" s="36" t="n">
        <f aca="false">B11+1</f>
        <v>45326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0.354166666666667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0.354166666666666</v>
      </c>
      <c r="F12" s="52"/>
      <c r="G12" s="52"/>
      <c r="H12" s="54" t="n">
        <v>0.322916666666667</v>
      </c>
      <c r="I12" s="54" t="n">
        <v>0.409722222222222</v>
      </c>
      <c r="J12" s="54" t="n">
        <v>0.416666666666667</v>
      </c>
      <c r="K12" s="54" t="n">
        <v>0.520833333333333</v>
      </c>
      <c r="L12" s="54" t="n">
        <v>0.552083333333333</v>
      </c>
      <c r="M12" s="54" t="n">
        <v>0.715277777777778</v>
      </c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0.354166666666667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lundi</v>
      </c>
      <c r="B13" s="36" t="n">
        <f aca="false">B12+1</f>
        <v>45327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0.00902777777777778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0.354166666666666</v>
      </c>
      <c r="F13" s="52"/>
      <c r="G13" s="52"/>
      <c r="H13" s="54" t="n">
        <v>0.322916666666667</v>
      </c>
      <c r="I13" s="54" t="n">
        <v>0.409722222222222</v>
      </c>
      <c r="J13" s="54" t="n">
        <v>0.416666666666667</v>
      </c>
      <c r="K13" s="54" t="n">
        <v>0.520833333333333</v>
      </c>
      <c r="L13" s="54" t="n">
        <v>0.552083333333333</v>
      </c>
      <c r="M13" s="54" t="n">
        <v>0.715277777777778</v>
      </c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0.354166666666667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mardi</v>
      </c>
      <c r="B14" s="36" t="n">
        <f aca="false">B13+1</f>
        <v>45328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0.00902777777777778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2"/>
      <c r="G14" s="52"/>
      <c r="H14" s="54" t="n">
        <v>0.322916666666667</v>
      </c>
      <c r="I14" s="54" t="n">
        <v>0.409722222222222</v>
      </c>
      <c r="J14" s="54" t="n">
        <v>0.416666666666667</v>
      </c>
      <c r="K14" s="54" t="n">
        <v>0.520833333333333</v>
      </c>
      <c r="L14" s="54" t="n">
        <v>0.552083333333333</v>
      </c>
      <c r="M14" s="54" t="n">
        <v>0.715277777777778</v>
      </c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0.354166666666667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mercredi</v>
      </c>
      <c r="B15" s="36" t="n">
        <f aca="false">B14+1</f>
        <v>45329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0.00208333333333333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2"/>
      <c r="G15" s="52"/>
      <c r="H15" s="54" t="n">
        <v>0.322916666666667</v>
      </c>
      <c r="I15" s="54" t="n">
        <v>0.409722222222222</v>
      </c>
      <c r="J15" s="54" t="n">
        <v>0.416666666666667</v>
      </c>
      <c r="K15" s="54" t="n">
        <v>0.520833333333333</v>
      </c>
      <c r="L15" s="54" t="n">
        <v>0.552083333333333</v>
      </c>
      <c r="M15" s="54" t="n">
        <v>0.625</v>
      </c>
      <c r="N15" s="54" t="n">
        <v>0.916666666666667</v>
      </c>
      <c r="O15" s="54" t="n">
        <v>1</v>
      </c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0.347222222222222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jeudi</v>
      </c>
      <c r="B16" s="36" t="n">
        <f aca="false">B15+1</f>
        <v>45330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-0.261805555555556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0.0833333333333333</v>
      </c>
      <c r="F16" s="52"/>
      <c r="G16" s="52"/>
      <c r="H16" s="54" t="n">
        <v>0</v>
      </c>
      <c r="I16" s="54" t="n">
        <v>0.0833333333333333</v>
      </c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0.0833333333333333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vendredi</v>
      </c>
      <c r="B17" s="36" t="n">
        <f aca="false">B16+1</f>
        <v>45331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samedi</v>
      </c>
      <c r="B18" s="36" t="n">
        <f aca="false">B17+1</f>
        <v>45332</v>
      </c>
      <c r="C18" s="13" t="n">
        <f aca="false">IF(MONTH(B18)&lt;&gt;MONTH($B$9),0,IF(OR(WEEKDAY(B18)=1,WEEKDAY(B18)=7),0,$A$1)-$A$1*F18-$A$1*$G18)</f>
        <v>0</v>
      </c>
      <c r="D18" s="13" t="n">
        <f aca="false">IF(currentDate&lt;B18,0,E18-C18)</f>
        <v>0.354166666666667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2"/>
      <c r="G18" s="52"/>
      <c r="H18" s="54" t="n">
        <v>0.322916666666667</v>
      </c>
      <c r="I18" s="54" t="n">
        <v>0.409722222222222</v>
      </c>
      <c r="J18" s="54" t="n">
        <v>0.416666666666667</v>
      </c>
      <c r="K18" s="54" t="n">
        <v>0.520833333333333</v>
      </c>
      <c r="L18" s="54" t="n">
        <v>0.552083333333333</v>
      </c>
      <c r="M18" s="54" t="n">
        <v>0.715277777777778</v>
      </c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0.354166666666667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dimanche</v>
      </c>
      <c r="B19" s="36" t="n">
        <f aca="false">B18+1</f>
        <v>45333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0.287835931226852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0.287835931229177</v>
      </c>
      <c r="F19" s="52"/>
      <c r="G19" s="52"/>
      <c r="H19" s="54" t="n">
        <v>0.322916666666667</v>
      </c>
      <c r="I19" s="54" t="n">
        <v>0.409722222222222</v>
      </c>
      <c r="J19" s="54" t="n">
        <v>0.416666666666667</v>
      </c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30</v>
      </c>
      <c r="X19" s="13" t="n">
        <f aca="false">E19-SUM(Y19:AH19)-F19*$A$1</f>
        <v>0.287835931226852</v>
      </c>
      <c r="AM19" s="24" t="n">
        <f aca="false">IF(AND(currentDate&gt;$B19,NOT(ISEVEN(COUNTIF($H19:$S19,"&lt;&gt;")))),30,0)</f>
        <v>30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lundi</v>
      </c>
      <c r="B20" s="36" t="n">
        <f aca="false">B19+1</f>
        <v>45334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mardi</v>
      </c>
      <c r="B21" s="36" t="n">
        <f aca="false">B20+1</f>
        <v>45335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mercredi</v>
      </c>
      <c r="B22" s="36" t="n">
        <f aca="false">B21+1</f>
        <v>45336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jeudi</v>
      </c>
      <c r="B23" s="36" t="n">
        <f aca="false">B22+1</f>
        <v>45337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vendredi</v>
      </c>
      <c r="B24" s="36" t="n">
        <f aca="false">B23+1</f>
        <v>45338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samedi</v>
      </c>
      <c r="B25" s="36" t="n">
        <f aca="false">B24+1</f>
        <v>45339</v>
      </c>
      <c r="C25" s="13" t="n">
        <f aca="false">IF(MONTH(B25)&lt;&gt;MONTH($B$9),0,IF(OR(WEEKDAY(B25)=1,WEEKDAY(B25)=7),0,$A$1)-$A$1*F25-$A$1*$G25)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dimanche</v>
      </c>
      <c r="B26" s="36" t="n">
        <f aca="false">B25+1</f>
        <v>45340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lundi</v>
      </c>
      <c r="B27" s="36" t="n">
        <f aca="false">B26+1</f>
        <v>45341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mardi</v>
      </c>
      <c r="B28" s="36" t="n">
        <f aca="false">B27+1</f>
        <v>45342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mercredi</v>
      </c>
      <c r="B29" s="36" t="n">
        <f aca="false">B28+1</f>
        <v>45343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jeudi</v>
      </c>
      <c r="B30" s="36" t="n">
        <f aca="false">B29+1</f>
        <v>45344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vendredi</v>
      </c>
      <c r="B31" s="36" t="n">
        <f aca="false">B30+1</f>
        <v>45345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samedi</v>
      </c>
      <c r="B32" s="36" t="n">
        <f aca="false">B31+1</f>
        <v>45346</v>
      </c>
      <c r="C32" s="13" t="n">
        <f aca="false">IF(MONTH(B32)&lt;&gt;MONTH($B$9),0,IF(OR(WEEKDAY(B32)=1,WEEKDAY(B32)=7),0,$A$1)-$A$1*F32-$A$1*$G32)</f>
        <v>-0.172569444444445</v>
      </c>
      <c r="D32" s="13" t="n">
        <f aca="false">IF(currentDate&lt;B32,0,E32-C32)</f>
        <v>0.172569444444444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 t="n">
        <v>0.5</v>
      </c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-0.172569444444444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dimanche</v>
      </c>
      <c r="B33" s="36" t="n">
        <f aca="false">B32+1</f>
        <v>45347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lundi</v>
      </c>
      <c r="B34" s="36" t="n">
        <f aca="false">B33+1</f>
        <v>45348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mardi</v>
      </c>
      <c r="B35" s="36" t="n">
        <f aca="false">B34+1</f>
        <v>45349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mercredi</v>
      </c>
      <c r="B36" s="36" t="n">
        <f aca="false">B35+1</f>
        <v>45350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jeudi</v>
      </c>
      <c r="B37" s="36" t="n">
        <f aca="false">B36+1</f>
        <v>45351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vendredi</v>
      </c>
      <c r="B38" s="36" t="n">
        <f aca="false">B37+1</f>
        <v>45352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samedi</v>
      </c>
      <c r="B39" s="36" t="n">
        <f aca="false">B38+1</f>
        <v>45353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37:X39 A9:E36 S9:X36 F9:R10 F20:R36 F11:G19 P11:R1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3" activeCellId="1" sqref="H9:O39 B1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février!A1</f>
        <v>0.345138888888889</v>
      </c>
      <c r="B1" s="1" t="str">
        <f aca="false">février!B1</f>
        <v>horaire journalier</v>
      </c>
      <c r="C1" s="2"/>
      <c r="E1" s="3"/>
      <c r="H1" s="3"/>
      <c r="I1" s="39" t="str">
        <f aca="false">"timbrage, "&amp;TEXT($B$9,"MMMM AAAA")</f>
        <v>timbrage, mars 2024</v>
      </c>
      <c r="J1" s="39"/>
      <c r="K1" s="39"/>
      <c r="L1" s="39"/>
      <c r="M1" s="3"/>
      <c r="N1" s="3"/>
      <c r="O1" s="3"/>
      <c r="X1" s="25" t="str">
        <f aca="false">février!X1</f>
        <v>solde</v>
      </c>
      <c r="Y1" s="25" t="str">
        <f aca="false">février!Y1</f>
        <v>tot1</v>
      </c>
      <c r="Z1" s="25" t="str">
        <f aca="false">février!Z1</f>
        <v>tot2</v>
      </c>
      <c r="AA1" s="25" t="str">
        <f aca="false">février!AA1</f>
        <v>tot3</v>
      </c>
      <c r="AB1" s="25" t="str">
        <f aca="false">février!AB1</f>
        <v>tot4</v>
      </c>
      <c r="AC1" s="25" t="str">
        <f aca="false">février!AC1</f>
        <v>tot5</v>
      </c>
      <c r="AD1" s="25" t="str">
        <f aca="false">février!AD1</f>
        <v>tot6</v>
      </c>
      <c r="AE1" s="25" t="str">
        <f aca="false">février!AE1</f>
        <v>tot7</v>
      </c>
      <c r="AF1" s="25" t="str">
        <f aca="false">février!AF1</f>
        <v>tot8</v>
      </c>
      <c r="AG1" s="25" t="str">
        <f aca="false">février!AG1</f>
        <v>tot9</v>
      </c>
      <c r="AH1" s="25" t="str">
        <f aca="false">février!AH1</f>
        <v>tot10</v>
      </c>
      <c r="AI1" s="40" t="str">
        <f aca="false">février!AI1</f>
        <v>remarque</v>
      </c>
    </row>
    <row r="2" customFormat="false" ht="12.8" hidden="false" customHeight="false" outlineLevel="0" collapsed="false">
      <c r="A2" s="26" t="n">
        <f aca="false">février!A5</f>
        <v>-4.59549740210649</v>
      </c>
      <c r="B2" s="1" t="str">
        <f aca="false">février!B2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février!B3</f>
        <v>nb heures payées mois courant</v>
      </c>
      <c r="C3" s="2"/>
      <c r="E3" s="3"/>
      <c r="H3" s="3"/>
      <c r="I3" s="15" t="str">
        <f aca="false">février!I3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février!A4-F8</f>
        <v>20</v>
      </c>
      <c r="B4" s="1" t="str">
        <f aca="false">février!B4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-11.8434140687732</v>
      </c>
      <c r="B5" s="1" t="str">
        <f aca="false">février!B5</f>
        <v>balance en fin de mois</v>
      </c>
      <c r="C5" s="2"/>
      <c r="E5" s="3"/>
      <c r="H5" s="3"/>
      <c r="I5" s="42" t="n">
        <f aca="false">MAX(février!I5,V8)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février!C7</f>
        <v>temps théorique</v>
      </c>
      <c r="D7" s="29" t="str">
        <f aca="false">février!D7</f>
        <v>balance</v>
      </c>
      <c r="E7" s="29" t="str">
        <f aca="false">février!E7</f>
        <v>temps présence</v>
      </c>
      <c r="F7" s="29" t="str">
        <f aca="false">février!F7</f>
        <v>vacan-ces (j)</v>
      </c>
      <c r="G7" s="29" t="str">
        <f aca="false">février!G7</f>
        <v>absence payée(j)</v>
      </c>
      <c r="H7" s="29" t="str">
        <f aca="false">février!H7</f>
        <v>entrée</v>
      </c>
      <c r="I7" s="29" t="str">
        <f aca="false">février!I7</f>
        <v>sortie</v>
      </c>
      <c r="J7" s="29" t="str">
        <f aca="false">février!J7</f>
        <v>entrée</v>
      </c>
      <c r="K7" s="29" t="str">
        <f aca="false">février!K7</f>
        <v>sortie</v>
      </c>
      <c r="L7" s="29" t="str">
        <f aca="false">février!L7</f>
        <v>entrée</v>
      </c>
      <c r="M7" s="29" t="str">
        <f aca="false">février!M7</f>
        <v>sortie</v>
      </c>
      <c r="N7" s="29" t="str">
        <f aca="false">février!N7</f>
        <v>entrée</v>
      </c>
      <c r="O7" s="29" t="str">
        <f aca="false">février!O7</f>
        <v>sortie</v>
      </c>
      <c r="P7" s="29" t="str">
        <f aca="false">février!P7</f>
        <v>entrée</v>
      </c>
      <c r="Q7" s="29" t="str">
        <f aca="false">février!Q7</f>
        <v>sortie</v>
      </c>
      <c r="R7" s="29" t="str">
        <f aca="false">février!R7</f>
        <v>entrée</v>
      </c>
      <c r="S7" s="29" t="str">
        <f aca="false">février!S7</f>
        <v>sortie</v>
      </c>
      <c r="T7" s="44" t="str">
        <f aca="false">février!T7</f>
        <v>remarque</v>
      </c>
      <c r="U7" s="44" t="str">
        <f aca="false">février!U7</f>
        <v>erreur ext</v>
      </c>
      <c r="V7" s="44" t="str">
        <f aca="false">février!V7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février!AM7</f>
        <v>err nbre timbrages</v>
      </c>
      <c r="AN7" s="44" t="str">
        <f aca="false">février!AN7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février!A8</f>
        <v>totaux mensuels:</v>
      </c>
      <c r="B8" s="45"/>
      <c r="C8" s="46" t="n">
        <f aca="false">SUM(C9:C39)</f>
        <v>7.24791666666667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vendredi</v>
      </c>
      <c r="B9" s="36" t="n">
        <f aca="false">EDATE(février!B9,1)</f>
        <v>45352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samedi</v>
      </c>
      <c r="B10" s="36" t="n">
        <f aca="false">B9+1</f>
        <v>45353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dimanche</v>
      </c>
      <c r="B11" s="36" t="n">
        <f aca="false">B10+1</f>
        <v>45354</v>
      </c>
      <c r="C11" s="13" t="n">
        <f aca="false">IF(MONTH(B11)&lt;&gt;MONTH($B$9),0,IF(OR(WEEKDAY(B11)=1,WEEKDAY(B11)=7),0,$A$1)-$A$1*F11-$A$1*$G11)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lundi</v>
      </c>
      <c r="B12" s="36" t="n">
        <f aca="false">B11+1</f>
        <v>45355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mardi</v>
      </c>
      <c r="B13" s="36" t="n">
        <f aca="false">B12+1</f>
        <v>45356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mercredi</v>
      </c>
      <c r="B14" s="36" t="n">
        <f aca="false">B13+1</f>
        <v>45357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jeudi</v>
      </c>
      <c r="B15" s="36" t="n">
        <f aca="false">B14+1</f>
        <v>45358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vendredi</v>
      </c>
      <c r="B16" s="36" t="n">
        <f aca="false">B15+1</f>
        <v>45359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samedi</v>
      </c>
      <c r="B17" s="36" t="n">
        <f aca="false">B16+1</f>
        <v>45360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dimanche</v>
      </c>
      <c r="B18" s="36" t="n">
        <f aca="false">B17+1</f>
        <v>45361</v>
      </c>
      <c r="C18" s="13" t="n">
        <f aca="false">IF(MONTH(B18)&lt;&gt;MONTH($B$9),0,IF(OR(WEEKDAY(B18)=1,WEEKDAY(B18)=7),0,$A$1)-$A$1*F18-$A$1*$G18)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lundi</v>
      </c>
      <c r="B19" s="36" t="n">
        <f aca="false">B18+1</f>
        <v>45362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mardi</v>
      </c>
      <c r="B20" s="36" t="n">
        <f aca="false">B19+1</f>
        <v>45363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mercredi</v>
      </c>
      <c r="B21" s="36" t="n">
        <f aca="false">B20+1</f>
        <v>45364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jeudi</v>
      </c>
      <c r="B22" s="36" t="n">
        <f aca="false">B21+1</f>
        <v>45365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vendredi</v>
      </c>
      <c r="B23" s="36" t="n">
        <f aca="false">B22+1</f>
        <v>45366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samedi</v>
      </c>
      <c r="B24" s="36" t="n">
        <f aca="false">B23+1</f>
        <v>45367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dimanche</v>
      </c>
      <c r="B25" s="36" t="n">
        <f aca="false">B24+1</f>
        <v>45368</v>
      </c>
      <c r="C25" s="13" t="n">
        <f aca="false">IF(MONTH(B25)&lt;&gt;MONTH($B$9),0,IF(OR(WEEKDAY(B25)=1,WEEKDAY(B25)=7),0,$A$1)-$A$1*F25-$A$1*$G25)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lundi</v>
      </c>
      <c r="B26" s="36" t="n">
        <f aca="false">B25+1</f>
        <v>45369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mardi</v>
      </c>
      <c r="B27" s="36" t="n">
        <f aca="false">B26+1</f>
        <v>45370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mercredi</v>
      </c>
      <c r="B28" s="36" t="n">
        <f aca="false">B27+1</f>
        <v>45371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jeudi</v>
      </c>
      <c r="B29" s="36" t="n">
        <f aca="false">B28+1</f>
        <v>45372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vendredi</v>
      </c>
      <c r="B30" s="36" t="n">
        <f aca="false">B29+1</f>
        <v>45373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samedi</v>
      </c>
      <c r="B31" s="36" t="n">
        <f aca="false">B30+1</f>
        <v>45374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dimanche</v>
      </c>
      <c r="B32" s="36" t="n">
        <f aca="false">B31+1</f>
        <v>45375</v>
      </c>
      <c r="C32" s="13" t="n">
        <f aca="false">IF(MONTH(B32)&lt;&gt;MONTH($B$9),0,IF(OR(WEEKDAY(B32)=1,WEEKDAY(B32)=7),0,$A$1)-$A$1*F32-$A$1*$G32)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lundi</v>
      </c>
      <c r="B33" s="36" t="n">
        <f aca="false">B32+1</f>
        <v>45376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mardi</v>
      </c>
      <c r="B34" s="36" t="n">
        <f aca="false">B33+1</f>
        <v>45377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mercredi</v>
      </c>
      <c r="B35" s="36" t="n">
        <f aca="false">B34+1</f>
        <v>45378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jeudi</v>
      </c>
      <c r="B36" s="36" t="n">
        <f aca="false">B35+1</f>
        <v>45379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vendredi</v>
      </c>
      <c r="B37" s="36" t="n">
        <f aca="false">B36+1</f>
        <v>45380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samedi</v>
      </c>
      <c r="B38" s="36" t="n">
        <f aca="false">B37+1</f>
        <v>45381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dimanche</v>
      </c>
      <c r="B39" s="36" t="n">
        <f aca="false">B38+1</f>
        <v>45382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H9:O39 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mars!A1</f>
        <v>0.345138888888889</v>
      </c>
      <c r="B1" s="1" t="str">
        <f aca="false">mars!B1</f>
        <v>horaire journalier</v>
      </c>
      <c r="C1" s="2"/>
      <c r="E1" s="3"/>
      <c r="H1" s="3"/>
      <c r="I1" s="39" t="str">
        <f aca="false">"timbrage, "&amp;TEXT($B$9,"MMMM AAAA")</f>
        <v>timbrage, avril 2024</v>
      </c>
      <c r="J1" s="39"/>
      <c r="K1" s="39"/>
      <c r="L1" s="39"/>
      <c r="M1" s="3"/>
      <c r="N1" s="3"/>
      <c r="O1" s="3"/>
      <c r="X1" s="25" t="str">
        <f aca="false">mars!X1</f>
        <v>solde</v>
      </c>
      <c r="Y1" s="25" t="str">
        <f aca="false">mars!Y1</f>
        <v>tot1</v>
      </c>
      <c r="Z1" s="25" t="str">
        <f aca="false">mars!Z1</f>
        <v>tot2</v>
      </c>
      <c r="AA1" s="25" t="str">
        <f aca="false">mars!AA1</f>
        <v>tot3</v>
      </c>
      <c r="AB1" s="25" t="str">
        <f aca="false">mars!AB1</f>
        <v>tot4</v>
      </c>
      <c r="AC1" s="25" t="str">
        <f aca="false">mars!AC1</f>
        <v>tot5</v>
      </c>
      <c r="AD1" s="25" t="str">
        <f aca="false">mars!AD1</f>
        <v>tot6</v>
      </c>
      <c r="AE1" s="25" t="str">
        <f aca="false">mars!AE1</f>
        <v>tot7</v>
      </c>
      <c r="AF1" s="25" t="str">
        <f aca="false">mars!AF1</f>
        <v>tot8</v>
      </c>
      <c r="AG1" s="25" t="str">
        <f aca="false">mars!AG1</f>
        <v>tot9</v>
      </c>
      <c r="AH1" s="25" t="str">
        <f aca="false">mars!AH1</f>
        <v>tot10</v>
      </c>
      <c r="AI1" s="40" t="str">
        <f aca="false">mars!AI1</f>
        <v>remarque</v>
      </c>
    </row>
    <row r="2" customFormat="false" ht="12.8" hidden="false" customHeight="false" outlineLevel="0" collapsed="false">
      <c r="A2" s="26" t="n">
        <f aca="false">mars!A5</f>
        <v>-11.8434140687732</v>
      </c>
      <c r="B2" s="1" t="str">
        <f aca="false">mars!B2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mars!B3</f>
        <v>nb heures payées mois courant</v>
      </c>
      <c r="C3" s="2"/>
      <c r="E3" s="3"/>
      <c r="H3" s="3"/>
      <c r="I3" s="15" t="str">
        <f aca="false">mars!I3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mars!A4-F8</f>
        <v>20</v>
      </c>
      <c r="B4" s="1" t="str">
        <f aca="false">mars!B4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-19.4364696243287</v>
      </c>
      <c r="B5" s="1" t="str">
        <f aca="false">mars!B5</f>
        <v>balance en fin de mois</v>
      </c>
      <c r="C5" s="2"/>
      <c r="E5" s="3"/>
      <c r="H5" s="3"/>
      <c r="I5" s="42" t="n">
        <f aca="false">MAX(mars!I5,V8)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mars!C7</f>
        <v>temps théorique</v>
      </c>
      <c r="D7" s="29" t="str">
        <f aca="false">mars!D7</f>
        <v>balance</v>
      </c>
      <c r="E7" s="29" t="str">
        <f aca="false">mars!E7</f>
        <v>temps présence</v>
      </c>
      <c r="F7" s="29" t="str">
        <f aca="false">mars!F7</f>
        <v>vacan-ces (j)</v>
      </c>
      <c r="G7" s="29" t="str">
        <f aca="false">mars!G7</f>
        <v>absence payée(j)</v>
      </c>
      <c r="H7" s="29" t="str">
        <f aca="false">mars!H7</f>
        <v>entrée</v>
      </c>
      <c r="I7" s="29" t="str">
        <f aca="false">mars!I7</f>
        <v>sortie</v>
      </c>
      <c r="J7" s="29" t="str">
        <f aca="false">mars!J7</f>
        <v>entrée</v>
      </c>
      <c r="K7" s="29" t="str">
        <f aca="false">mars!K7</f>
        <v>sortie</v>
      </c>
      <c r="L7" s="29" t="str">
        <f aca="false">mars!L7</f>
        <v>entrée</v>
      </c>
      <c r="M7" s="29" t="str">
        <f aca="false">mars!M7</f>
        <v>sortie</v>
      </c>
      <c r="N7" s="29" t="str">
        <f aca="false">mars!N7</f>
        <v>entrée</v>
      </c>
      <c r="O7" s="29" t="str">
        <f aca="false">mars!O7</f>
        <v>sortie</v>
      </c>
      <c r="P7" s="29" t="str">
        <f aca="false">mars!P7</f>
        <v>entrée</v>
      </c>
      <c r="Q7" s="29" t="str">
        <f aca="false">mars!Q7</f>
        <v>sortie</v>
      </c>
      <c r="R7" s="29" t="str">
        <f aca="false">mars!R7</f>
        <v>entrée</v>
      </c>
      <c r="S7" s="29" t="str">
        <f aca="false">mars!S7</f>
        <v>sortie</v>
      </c>
      <c r="T7" s="44" t="str">
        <f aca="false">mars!T7</f>
        <v>remarque</v>
      </c>
      <c r="U7" s="44" t="str">
        <f aca="false">mars!U7</f>
        <v>erreur ext</v>
      </c>
      <c r="V7" s="44" t="str">
        <f aca="false">mars!V7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mars!AM7</f>
        <v>err nbre timbrages</v>
      </c>
      <c r="AN7" s="44" t="str">
        <f aca="false">mars!AN7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mars!A8</f>
        <v>totaux mensuels:</v>
      </c>
      <c r="B8" s="45"/>
      <c r="C8" s="46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lundi</v>
      </c>
      <c r="B9" s="36" t="n">
        <f aca="false">EDATE(mars!B9,1)</f>
        <v>45383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6" t="n">
        <f aca="false">B9+1</f>
        <v>45384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6" t="n">
        <f aca="false">B10+1</f>
        <v>45385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6" t="n">
        <f aca="false">B11+1</f>
        <v>45386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6" t="n">
        <f aca="false">B12+1</f>
        <v>45387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6" t="n">
        <f aca="false">B13+1</f>
        <v>45388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6" t="n">
        <f aca="false">B14+1</f>
        <v>45389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6" t="n">
        <f aca="false">B15+1</f>
        <v>45390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6" t="n">
        <f aca="false">B16+1</f>
        <v>45391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6" t="n">
        <f aca="false">B17+1</f>
        <v>45392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6" t="n">
        <f aca="false">B18+1</f>
        <v>45393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6" t="n">
        <f aca="false">B19+1</f>
        <v>45394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6" t="n">
        <f aca="false">B20+1</f>
        <v>45395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6" t="n">
        <f aca="false">B21+1</f>
        <v>45396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6" t="n">
        <f aca="false">B22+1</f>
        <v>45397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6" t="n">
        <f aca="false">B23+1</f>
        <v>45398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6" t="n">
        <f aca="false">B24+1</f>
        <v>45399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6" t="n">
        <f aca="false">B25+1</f>
        <v>45400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6" t="n">
        <f aca="false">B26+1</f>
        <v>45401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6" t="n">
        <f aca="false">B27+1</f>
        <v>45402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6" t="n">
        <f aca="false">B28+1</f>
        <v>45403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6" t="n">
        <f aca="false">B29+1</f>
        <v>45404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6" t="n">
        <f aca="false">B30+1</f>
        <v>45405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6" t="n">
        <f aca="false">B31+1</f>
        <v>45406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6" t="n">
        <f aca="false">B32+1</f>
        <v>45407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6" t="n">
        <f aca="false">B33+1</f>
        <v>45408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6" t="n">
        <f aca="false">B34+1</f>
        <v>45409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6" t="n">
        <f aca="false">B35+1</f>
        <v>45410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6" t="n">
        <f aca="false">B36+1</f>
        <v>45411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6" t="n">
        <f aca="false">B37+1</f>
        <v>45412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6" t="n">
        <f aca="false">B38+1</f>
        <v>45413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H9:O39 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avril!A1</f>
        <v>0.345138888888889</v>
      </c>
      <c r="B1" s="1" t="str">
        <f aca="false">avril!B1</f>
        <v>horaire journalier</v>
      </c>
      <c r="C1" s="2"/>
      <c r="E1" s="3"/>
      <c r="H1" s="3"/>
      <c r="I1" s="39" t="str">
        <f aca="false">"timbrage, "&amp;TEXT($B$9,"MMMM AAAA")</f>
        <v>timbrage, mai 2024</v>
      </c>
      <c r="J1" s="39"/>
      <c r="K1" s="39"/>
      <c r="L1" s="39"/>
      <c r="M1" s="3"/>
      <c r="N1" s="3"/>
      <c r="O1" s="3"/>
      <c r="X1" s="25" t="str">
        <f aca="false">avril!X1</f>
        <v>solde</v>
      </c>
      <c r="Y1" s="25" t="str">
        <f aca="false">avril!Y1</f>
        <v>tot1</v>
      </c>
      <c r="Z1" s="25" t="str">
        <f aca="false">avril!Z1</f>
        <v>tot2</v>
      </c>
      <c r="AA1" s="25" t="str">
        <f aca="false">avril!AA1</f>
        <v>tot3</v>
      </c>
      <c r="AB1" s="25" t="str">
        <f aca="false">avril!AB1</f>
        <v>tot4</v>
      </c>
      <c r="AC1" s="25" t="str">
        <f aca="false">avril!AC1</f>
        <v>tot5</v>
      </c>
      <c r="AD1" s="25" t="str">
        <f aca="false">avril!AD1</f>
        <v>tot6</v>
      </c>
      <c r="AE1" s="25" t="str">
        <f aca="false">avril!AE1</f>
        <v>tot7</v>
      </c>
      <c r="AF1" s="25" t="str">
        <f aca="false">avril!AF1</f>
        <v>tot8</v>
      </c>
      <c r="AG1" s="25" t="str">
        <f aca="false">avril!AG1</f>
        <v>tot9</v>
      </c>
      <c r="AH1" s="25" t="str">
        <f aca="false">avril!AH1</f>
        <v>tot10</v>
      </c>
      <c r="AI1" s="40" t="str">
        <f aca="false">avril!AI1</f>
        <v>remarque</v>
      </c>
    </row>
    <row r="2" customFormat="false" ht="12.8" hidden="false" customHeight="false" outlineLevel="0" collapsed="false">
      <c r="A2" s="26" t="n">
        <f aca="false">avril!A5</f>
        <v>-19.4364696243287</v>
      </c>
      <c r="B2" s="1" t="str">
        <f aca="false">avril!B2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avril!B3</f>
        <v>nb heures payées mois courant</v>
      </c>
      <c r="C3" s="2"/>
      <c r="E3" s="3"/>
      <c r="H3" s="3"/>
      <c r="I3" s="15" t="str">
        <f aca="false">avril!I3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avril!A4-F8</f>
        <v>20</v>
      </c>
      <c r="B4" s="1" t="str">
        <f aca="false">avril!B4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-27.3746640687732</v>
      </c>
      <c r="B5" s="1" t="str">
        <f aca="false">avril!B5</f>
        <v>balance en fin de mois</v>
      </c>
      <c r="C5" s="2"/>
      <c r="E5" s="3"/>
      <c r="H5" s="3"/>
      <c r="I5" s="42" t="n">
        <f aca="false">MAX(avril!I5,V8)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avril!C7</f>
        <v>temps théorique</v>
      </c>
      <c r="D7" s="29" t="str">
        <f aca="false">avril!D7</f>
        <v>balance</v>
      </c>
      <c r="E7" s="29" t="str">
        <f aca="false">avril!E7</f>
        <v>temps présence</v>
      </c>
      <c r="F7" s="29" t="str">
        <f aca="false">avril!F7</f>
        <v>vacan-ces (j)</v>
      </c>
      <c r="G7" s="29" t="str">
        <f aca="false">avril!G7</f>
        <v>absence payée(j)</v>
      </c>
      <c r="H7" s="29" t="str">
        <f aca="false">avril!H7</f>
        <v>entrée</v>
      </c>
      <c r="I7" s="29" t="str">
        <f aca="false">avril!I7</f>
        <v>sortie</v>
      </c>
      <c r="J7" s="29" t="str">
        <f aca="false">avril!J7</f>
        <v>entrée</v>
      </c>
      <c r="K7" s="29" t="str">
        <f aca="false">avril!K7</f>
        <v>sortie</v>
      </c>
      <c r="L7" s="29" t="str">
        <f aca="false">avril!L7</f>
        <v>entrée</v>
      </c>
      <c r="M7" s="29" t="str">
        <f aca="false">avril!M7</f>
        <v>sortie</v>
      </c>
      <c r="N7" s="29" t="str">
        <f aca="false">avril!N7</f>
        <v>entrée</v>
      </c>
      <c r="O7" s="29" t="str">
        <f aca="false">avril!O7</f>
        <v>sortie</v>
      </c>
      <c r="P7" s="29" t="str">
        <f aca="false">avril!P7</f>
        <v>entrée</v>
      </c>
      <c r="Q7" s="29" t="str">
        <f aca="false">avril!Q7</f>
        <v>sortie</v>
      </c>
      <c r="R7" s="29" t="str">
        <f aca="false">avril!R7</f>
        <v>entrée</v>
      </c>
      <c r="S7" s="29" t="str">
        <f aca="false">avril!S7</f>
        <v>sortie</v>
      </c>
      <c r="T7" s="44" t="str">
        <f aca="false">avril!T7</f>
        <v>remarque</v>
      </c>
      <c r="U7" s="44" t="str">
        <f aca="false">avril!U7</f>
        <v>erreur ext</v>
      </c>
      <c r="V7" s="44" t="str">
        <f aca="false">avril!V7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avril!AM7</f>
        <v>err nbre timbrages</v>
      </c>
      <c r="AN7" s="44" t="str">
        <f aca="false">avril!AN7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avril!A8</f>
        <v>totaux mensuels:</v>
      </c>
      <c r="B8" s="45"/>
      <c r="C8" s="46" t="n">
        <f aca="false">SUM(C9:C39)</f>
        <v>7.93819444444444</v>
      </c>
      <c r="D8" s="46" t="n">
        <f aca="false">SUM(D9:D39)</f>
        <v>-7.93819444444444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mercredi</v>
      </c>
      <c r="B9" s="36" t="n">
        <f aca="false">EDATE(avril!B9,1)</f>
        <v>45413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6" t="n">
        <f aca="false">B9+1</f>
        <v>45414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6" t="n">
        <f aca="false">B10+1</f>
        <v>45415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6" t="n">
        <f aca="false">B11+1</f>
        <v>45416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6" t="n">
        <f aca="false">B12+1</f>
        <v>45417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6" t="n">
        <f aca="false">B13+1</f>
        <v>45418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6" t="n">
        <f aca="false">B14+1</f>
        <v>45419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6" t="n">
        <f aca="false">B15+1</f>
        <v>45420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6" t="n">
        <f aca="false">B16+1</f>
        <v>45421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6" t="n">
        <f aca="false">B17+1</f>
        <v>45422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6" t="n">
        <f aca="false">B18+1</f>
        <v>45423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6" t="n">
        <f aca="false">B19+1</f>
        <v>45424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6" t="n">
        <f aca="false">B20+1</f>
        <v>45425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6" t="n">
        <f aca="false">B21+1</f>
        <v>45426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6" t="n">
        <f aca="false">B22+1</f>
        <v>45427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6" t="n">
        <f aca="false">B23+1</f>
        <v>45428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6" t="n">
        <f aca="false">B24+1</f>
        <v>45429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6" t="n">
        <f aca="false">B25+1</f>
        <v>45430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6" t="n">
        <f aca="false">B26+1</f>
        <v>45431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6" t="n">
        <f aca="false">B27+1</f>
        <v>45432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6" t="n">
        <f aca="false">B28+1</f>
        <v>45433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6" t="n">
        <f aca="false">B29+1</f>
        <v>45434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6" t="n">
        <f aca="false">B30+1</f>
        <v>45435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6" t="n">
        <f aca="false">B31+1</f>
        <v>45436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6" t="n">
        <f aca="false">B32+1</f>
        <v>45437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6" t="n">
        <f aca="false">B33+1</f>
        <v>45438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6" t="n">
        <f aca="false">B34+1</f>
        <v>45439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6" t="n">
        <f aca="false">B35+1</f>
        <v>45440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6" t="n">
        <f aca="false">B36+1</f>
        <v>45441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6" t="n">
        <f aca="false">B37+1</f>
        <v>45442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6" t="n">
        <f aca="false">B38+1</f>
        <v>45443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25" activeCellId="0" sqref="H9:O3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mai!A1</f>
        <v>0.345138888888889</v>
      </c>
      <c r="B1" s="1" t="str">
        <f aca="false">mai!B1</f>
        <v>horaire journalier</v>
      </c>
      <c r="C1" s="2"/>
      <c r="E1" s="3"/>
      <c r="H1" s="3"/>
      <c r="I1" s="39" t="str">
        <f aca="false">"timbrage, "&amp;TEXT($B$9,"MMMM AAAA")</f>
        <v>timbrage, juin 2024</v>
      </c>
      <c r="J1" s="39"/>
      <c r="K1" s="39"/>
      <c r="L1" s="39"/>
      <c r="M1" s="3"/>
      <c r="N1" s="3"/>
      <c r="O1" s="3"/>
      <c r="X1" s="25" t="str">
        <f aca="false">mai!X1</f>
        <v>solde</v>
      </c>
      <c r="Y1" s="25" t="str">
        <f aca="false">mai!Y1</f>
        <v>tot1</v>
      </c>
      <c r="Z1" s="25" t="str">
        <f aca="false">mai!Z1</f>
        <v>tot2</v>
      </c>
      <c r="AA1" s="25" t="str">
        <f aca="false">mai!AA1</f>
        <v>tot3</v>
      </c>
      <c r="AB1" s="25" t="str">
        <f aca="false">mai!AB1</f>
        <v>tot4</v>
      </c>
      <c r="AC1" s="25" t="str">
        <f aca="false">mai!AC1</f>
        <v>tot5</v>
      </c>
      <c r="AD1" s="25" t="str">
        <f aca="false">mai!AD1</f>
        <v>tot6</v>
      </c>
      <c r="AE1" s="25" t="str">
        <f aca="false">mai!AE1</f>
        <v>tot7</v>
      </c>
      <c r="AF1" s="25" t="str">
        <f aca="false">mai!AF1</f>
        <v>tot8</v>
      </c>
      <c r="AG1" s="25" t="str">
        <f aca="false">mai!AG1</f>
        <v>tot9</v>
      </c>
      <c r="AH1" s="25" t="str">
        <f aca="false">mai!AH1</f>
        <v>tot10</v>
      </c>
      <c r="AI1" s="40" t="str">
        <f aca="false">mai!AI1</f>
        <v>remarque</v>
      </c>
    </row>
    <row r="2" customFormat="false" ht="12.8" hidden="false" customHeight="false" outlineLevel="0" collapsed="false">
      <c r="A2" s="26" t="n">
        <f aca="false">mai!A5</f>
        <v>-27.3746640687732</v>
      </c>
      <c r="B2" s="1" t="str">
        <f aca="false">mai!B2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mai!B3</f>
        <v>nb heures payées mois courant</v>
      </c>
      <c r="C3" s="2"/>
      <c r="E3" s="3"/>
      <c r="H3" s="3"/>
      <c r="I3" s="15" t="str">
        <f aca="false">mai!I3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mai!A4-F8</f>
        <v>20</v>
      </c>
      <c r="B4" s="1" t="str">
        <f aca="false">mai!B4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-34.277441846551</v>
      </c>
      <c r="B5" s="1" t="str">
        <f aca="false">mai!B5</f>
        <v>balance en fin de mois</v>
      </c>
      <c r="C5" s="2"/>
      <c r="E5" s="3"/>
      <c r="H5" s="3"/>
      <c r="I5" s="42" t="n">
        <f aca="false">MAX(mai!I5,V8)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mai!C7</f>
        <v>temps théorique</v>
      </c>
      <c r="D7" s="29" t="str">
        <f aca="false">mai!D7</f>
        <v>balance</v>
      </c>
      <c r="E7" s="29" t="str">
        <f aca="false">mai!E7</f>
        <v>temps présence</v>
      </c>
      <c r="F7" s="29" t="str">
        <f aca="false">mai!F7</f>
        <v>vacan-ces (j)</v>
      </c>
      <c r="G7" s="29" t="str">
        <f aca="false">mai!G7</f>
        <v>absence payée(j)</v>
      </c>
      <c r="H7" s="29" t="str">
        <f aca="false">mai!H7</f>
        <v>entrée</v>
      </c>
      <c r="I7" s="29" t="str">
        <f aca="false">mai!I7</f>
        <v>sortie</v>
      </c>
      <c r="J7" s="29" t="str">
        <f aca="false">mai!J7</f>
        <v>entrée</v>
      </c>
      <c r="K7" s="29" t="str">
        <f aca="false">mai!K7</f>
        <v>sortie</v>
      </c>
      <c r="L7" s="29" t="str">
        <f aca="false">mai!L7</f>
        <v>entrée</v>
      </c>
      <c r="M7" s="29" t="str">
        <f aca="false">mai!M7</f>
        <v>sortie</v>
      </c>
      <c r="N7" s="29" t="str">
        <f aca="false">mai!N7</f>
        <v>entrée</v>
      </c>
      <c r="O7" s="29" t="str">
        <f aca="false">mai!O7</f>
        <v>sortie</v>
      </c>
      <c r="P7" s="29" t="str">
        <f aca="false">mai!P7</f>
        <v>entrée</v>
      </c>
      <c r="Q7" s="29" t="str">
        <f aca="false">mai!Q7</f>
        <v>sortie</v>
      </c>
      <c r="R7" s="29" t="str">
        <f aca="false">mai!R7</f>
        <v>entrée</v>
      </c>
      <c r="S7" s="29" t="str">
        <f aca="false">mai!S7</f>
        <v>sortie</v>
      </c>
      <c r="T7" s="44" t="str">
        <f aca="false">mai!T7</f>
        <v>remarque</v>
      </c>
      <c r="U7" s="44" t="str">
        <f aca="false">mai!U7</f>
        <v>erreur ext</v>
      </c>
      <c r="V7" s="44" t="str">
        <f aca="false">mai!V7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mai!AM7</f>
        <v>err nbre timbrages</v>
      </c>
      <c r="AN7" s="44" t="str">
        <f aca="false">mai!AN7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mai!A8</f>
        <v>totaux mensuels:</v>
      </c>
      <c r="B8" s="45"/>
      <c r="C8" s="46" t="n">
        <f aca="false">SUM(C9:C39)</f>
        <v>6.90277777777778</v>
      </c>
      <c r="D8" s="46" t="n">
        <f aca="false">SUM(D9:D39)</f>
        <v>-6.90277777777778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EDATE(mai!B9,1)</f>
        <v>45444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45445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45446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45447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45448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45449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45450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45451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45452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45453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45454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45455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45456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45457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45458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45459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45460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45461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45462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45463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45464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45465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45466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45467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45468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45469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45470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45471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45472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45473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45474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8" activeCellId="1" sqref="H9:O39 C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juin!A1</f>
        <v>0.345138888888889</v>
      </c>
      <c r="B1" s="1" t="str">
        <f aca="false">juin!B1</f>
        <v>horaire journalier</v>
      </c>
      <c r="C1" s="2"/>
      <c r="E1" s="3"/>
      <c r="H1" s="3"/>
      <c r="I1" s="39" t="str">
        <f aca="false">"timbrage, "&amp;TEXT($B$9,"MMMM AAAA")</f>
        <v>timbrage, juillet 2024</v>
      </c>
      <c r="J1" s="39"/>
      <c r="K1" s="39"/>
      <c r="L1" s="39"/>
      <c r="M1" s="3"/>
      <c r="N1" s="3"/>
      <c r="O1" s="3"/>
      <c r="X1" s="25" t="str">
        <f aca="false">juin!X1</f>
        <v>solde</v>
      </c>
      <c r="Y1" s="25" t="str">
        <f aca="false">juin!Y1</f>
        <v>tot1</v>
      </c>
      <c r="Z1" s="25" t="str">
        <f aca="false">juin!Z1</f>
        <v>tot2</v>
      </c>
      <c r="AA1" s="25" t="str">
        <f aca="false">juin!AA1</f>
        <v>tot3</v>
      </c>
      <c r="AB1" s="25" t="str">
        <f aca="false">juin!AB1</f>
        <v>tot4</v>
      </c>
      <c r="AC1" s="25" t="str">
        <f aca="false">juin!AC1</f>
        <v>tot5</v>
      </c>
      <c r="AD1" s="25" t="str">
        <f aca="false">juin!AD1</f>
        <v>tot6</v>
      </c>
      <c r="AE1" s="25" t="str">
        <f aca="false">juin!AE1</f>
        <v>tot7</v>
      </c>
      <c r="AF1" s="25" t="str">
        <f aca="false">juin!AF1</f>
        <v>tot8</v>
      </c>
      <c r="AG1" s="25" t="str">
        <f aca="false">juin!AG1</f>
        <v>tot9</v>
      </c>
      <c r="AH1" s="25" t="str">
        <f aca="false">juin!AH1</f>
        <v>tot10</v>
      </c>
      <c r="AI1" s="40" t="str">
        <f aca="false">juin!AI1</f>
        <v>remarque</v>
      </c>
    </row>
    <row r="2" customFormat="false" ht="12.8" hidden="false" customHeight="false" outlineLevel="0" collapsed="false">
      <c r="A2" s="26" t="n">
        <f aca="false">juin!A5</f>
        <v>-34.277441846551</v>
      </c>
      <c r="B2" s="1" t="str">
        <f aca="false">juin!B2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juin!B3</f>
        <v>nb heures payées mois courant</v>
      </c>
      <c r="C3" s="2"/>
      <c r="E3" s="3"/>
      <c r="H3" s="3"/>
      <c r="I3" s="15" t="str">
        <f aca="false">juin!I3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juin!A4-F8</f>
        <v>20</v>
      </c>
      <c r="B4" s="1" t="str">
        <f aca="false">juin!B4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-42.2156362909954</v>
      </c>
      <c r="B5" s="1" t="str">
        <f aca="false">juin!B5</f>
        <v>balance en fin de mois</v>
      </c>
      <c r="C5" s="2"/>
      <c r="E5" s="3"/>
      <c r="H5" s="3"/>
      <c r="I5" s="42" t="n">
        <f aca="false">MAX(juin!I5,V8)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juin!C7</f>
        <v>temps théorique</v>
      </c>
      <c r="D7" s="29" t="str">
        <f aca="false">juin!D7</f>
        <v>balance</v>
      </c>
      <c r="E7" s="29" t="str">
        <f aca="false">juin!E7</f>
        <v>temps présence</v>
      </c>
      <c r="F7" s="29" t="str">
        <f aca="false">juin!F7</f>
        <v>vacan-ces (j)</v>
      </c>
      <c r="G7" s="29" t="str">
        <f aca="false">juin!G7</f>
        <v>absence payée(j)</v>
      </c>
      <c r="H7" s="29" t="str">
        <f aca="false">juin!H7</f>
        <v>entrée</v>
      </c>
      <c r="I7" s="29" t="str">
        <f aca="false">juin!I7</f>
        <v>sortie</v>
      </c>
      <c r="J7" s="29" t="str">
        <f aca="false">juin!J7</f>
        <v>entrée</v>
      </c>
      <c r="K7" s="29" t="str">
        <f aca="false">juin!K7</f>
        <v>sortie</v>
      </c>
      <c r="L7" s="29" t="str">
        <f aca="false">juin!L7</f>
        <v>entrée</v>
      </c>
      <c r="M7" s="29" t="str">
        <f aca="false">juin!M7</f>
        <v>sortie</v>
      </c>
      <c r="N7" s="29" t="str">
        <f aca="false">juin!N7</f>
        <v>entrée</v>
      </c>
      <c r="O7" s="29" t="str">
        <f aca="false">juin!O7</f>
        <v>sortie</v>
      </c>
      <c r="P7" s="29" t="str">
        <f aca="false">juin!P7</f>
        <v>entrée</v>
      </c>
      <c r="Q7" s="29" t="str">
        <f aca="false">juin!Q7</f>
        <v>sortie</v>
      </c>
      <c r="R7" s="29" t="str">
        <f aca="false">juin!R7</f>
        <v>entrée</v>
      </c>
      <c r="S7" s="29" t="str">
        <f aca="false">juin!S7</f>
        <v>sortie</v>
      </c>
      <c r="T7" s="44" t="str">
        <f aca="false">juin!T7</f>
        <v>remarque</v>
      </c>
      <c r="U7" s="44" t="str">
        <f aca="false">juin!U7</f>
        <v>erreur ext</v>
      </c>
      <c r="V7" s="44" t="str">
        <f aca="false">juin!V7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juin!AM7</f>
        <v>err nbre timbrages</v>
      </c>
      <c r="AN7" s="44" t="str">
        <f aca="false">juin!AN7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juin!A8</f>
        <v>totaux mensuels:</v>
      </c>
      <c r="B8" s="45"/>
      <c r="C8" s="46" t="n">
        <f aca="false">SUM(C9:C39)</f>
        <v>7.93819444444444</v>
      </c>
      <c r="D8" s="46" t="n">
        <f aca="false">SUM(D9:D39)</f>
        <v>-7.93819444444444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lundi</v>
      </c>
      <c r="B9" s="36" t="n">
        <f aca="false">EDATE(juin!B9,1)</f>
        <v>45474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6" t="n">
        <f aca="false">B9+1</f>
        <v>45475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6" t="n">
        <f aca="false">B10+1</f>
        <v>45476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6" t="n">
        <f aca="false">B11+1</f>
        <v>45477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6" t="n">
        <f aca="false">B12+1</f>
        <v>45478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6" t="n">
        <f aca="false">B13+1</f>
        <v>45479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6" t="n">
        <f aca="false">B14+1</f>
        <v>45480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6" t="n">
        <f aca="false">B15+1</f>
        <v>45481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6" t="n">
        <f aca="false">B16+1</f>
        <v>45482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6" t="n">
        <f aca="false">B17+1</f>
        <v>45483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6" t="n">
        <f aca="false">B18+1</f>
        <v>45484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6" t="n">
        <f aca="false">B19+1</f>
        <v>45485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6" t="n">
        <f aca="false">B20+1</f>
        <v>45486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6" t="n">
        <f aca="false">B21+1</f>
        <v>45487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6" t="n">
        <f aca="false">B22+1</f>
        <v>45488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6" t="n">
        <f aca="false">B23+1</f>
        <v>45489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6" t="n">
        <f aca="false">B24+1</f>
        <v>45490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6" t="n">
        <f aca="false">B25+1</f>
        <v>45491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6" t="n">
        <f aca="false">B26+1</f>
        <v>45492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6" t="n">
        <f aca="false">B27+1</f>
        <v>45493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6" t="n">
        <f aca="false">B28+1</f>
        <v>45494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6" t="n">
        <f aca="false">B29+1</f>
        <v>45495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6" t="n">
        <f aca="false">B30+1</f>
        <v>45496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6" t="n">
        <f aca="false">B31+1</f>
        <v>45497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6" t="n">
        <f aca="false">B32+1</f>
        <v>45498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6" t="n">
        <f aca="false">B33+1</f>
        <v>45499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6" t="n">
        <f aca="false">B34+1</f>
        <v>45500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6" t="n">
        <f aca="false">B35+1</f>
        <v>45501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6" t="n">
        <f aca="false">B36+1</f>
        <v>45502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6" t="n">
        <f aca="false">B37+1</f>
        <v>45503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6" t="n">
        <f aca="false">B38+1</f>
        <v>45504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128043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cp:lastPrinted>2008-12-11T08:32:08Z</cp:lastPrinted>
  <dcterms:modified xsi:type="dcterms:W3CDTF">2025-07-05T14:49:29Z</dcterms:modified>
  <cp:revision>1057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