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" sheetId="1" state="visible" r:id="rId3"/>
    <sheet name="moisInit" sheetId="2" state="visible" r:id="rId4"/>
    <sheet name="janvier" sheetId="3" state="visible" r:id="rId5"/>
    <sheet name="février" sheetId="4" state="visible" r:id="rId6"/>
    <sheet name="mars" sheetId="5" state="visible" r:id="rId7"/>
    <sheet name="avril" sheetId="6" state="visible" r:id="rId8"/>
    <sheet name="mai" sheetId="7" state="visible" r:id="rId9"/>
    <sheet name="juin" sheetId="8" state="visible" r:id="rId10"/>
    <sheet name="juillet" sheetId="9" state="visible" r:id="rId11"/>
    <sheet name="août" sheetId="10" state="visible" r:id="rId12"/>
    <sheet name="septembre" sheetId="11" state="visible" r:id="rId13"/>
    <sheet name="octobre" sheetId="12" state="visible" r:id="rId14"/>
    <sheet name="novembre" sheetId="13" state="visible" r:id="rId15"/>
    <sheet name="décembre" sheetId="14" state="visible" r:id="rId16"/>
  </sheets>
  <definedNames>
    <definedName function="false" hidden="false" localSheetId="5" name="_xlnm.Print_Area" vbProcedure="false">avril!$A$1:$S$40</definedName>
    <definedName function="false" hidden="false" localSheetId="2" name="_xlnm.Print_Area" vbProcedure="false">janvier!$A$1:$S$39</definedName>
    <definedName function="false" hidden="false" localSheetId="6" name="_xlnm.Print_Area" vbProcedure="false">mai!$A$1:$S$39</definedName>
    <definedName function="false" hidden="false" localSheetId="1" name="_xlnm.Print_Area" vbProcedure="false">moisInit!$A$1:$O$9</definedName>
    <definedName function="false" hidden="false" name="colHeader" vbProcedure="false">moisInit!$U$1:$AE$1</definedName>
    <definedName function="false" hidden="false" name="currentDate" vbProcedure="false">init!$A$21</definedName>
    <definedName function="false" hidden="false" name="currentTime" vbProcedure="false">init!$A$22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<sst xmlns="http://schemas.openxmlformats.org/spreadsheetml/2006/main" count="313" uniqueCount="66">
  <si>
    <t xml:space="preserve">paramètres généraux</t>
  </si>
  <si>
    <t xml:space="preserve">v220525.1</t>
  </si>
  <si>
    <t xml:space="preserve">version</t>
  </si>
  <si>
    <t xml:space="preserve">année</t>
  </si>
  <si>
    <t xml:space="preserve">paramètres spécifiques à l'employé</t>
  </si>
  <si>
    <t xml:space="preserve">Cerf</t>
  </si>
  <si>
    <t xml:space="preserve">nom</t>
  </si>
  <si>
    <t xml:space="preserve">Meca</t>
  </si>
  <si>
    <t xml:space="preserve">prénom</t>
  </si>
  <si>
    <t xml:space="preserve">horaire journalier</t>
  </si>
  <si>
    <t xml:space="preserve">vacances au 01.01</t>
  </si>
  <si>
    <t xml:space="preserve">balance au 01.01</t>
  </si>
  <si>
    <t xml:space="preserve">paramètres spécifiques à l'application</t>
  </si>
  <si>
    <t xml:space="preserve">date actuelle</t>
  </si>
  <si>
    <t xml:space="preserve">heure actuelle</t>
  </si>
  <si>
    <t xml:space="preserve">permet de vérifier si les valeurs des formules sont disponibles</t>
  </si>
  <si>
    <t xml:space="preserve">index de la feuille ‘janvier’</t>
  </si>
  <si>
    <t xml:space="preserve">ligne du premier jour du mois</t>
  </si>
  <si>
    <t xml:space="preserve">C</t>
  </si>
  <si>
    <t xml:space="preserve">colonne temps planifié pour la journée</t>
  </si>
  <si>
    <t xml:space="preserve">E</t>
  </si>
  <si>
    <t xml:space="preserve">colonne temps travaillé dans la journée</t>
  </si>
  <si>
    <t xml:space="preserve">D</t>
  </si>
  <si>
    <t xml:space="preserve">colonne balance de temps de la journée</t>
  </si>
  <si>
    <t xml:space="preserve">D8</t>
  </si>
  <si>
    <t xml:space="preserve">cellule balance pour le mois</t>
  </si>
  <si>
    <t xml:space="preserve">A4</t>
  </si>
  <si>
    <t xml:space="preserve">cellule balance pour l’année (totale)</t>
  </si>
  <si>
    <t xml:space="preserve">A2</t>
  </si>
  <si>
    <t xml:space="preserve">cellule vacances restantes </t>
  </si>
  <si>
    <t xml:space="preserve">F8</t>
  </si>
  <si>
    <t xml:space="preserve">cellule vacances planifiées dans le mois</t>
  </si>
  <si>
    <t xml:space="preserve">F</t>
  </si>
  <si>
    <t xml:space="preserve">colonne vacances planifiées pour la journée</t>
  </si>
  <si>
    <t xml:space="preserve">G</t>
  </si>
  <si>
    <t xml:space="preserve">colonne premier timbrage d’entrée du jour </t>
  </si>
  <si>
    <t xml:space="preserve">R</t>
  </si>
  <si>
    <t xml:space="preserve">colonne dernier timbrage de sortie du jour</t>
  </si>
  <si>
    <t xml:space="preserve">notes de versions:</t>
  </si>
  <si>
    <t xml:space="preserve">réorganisation des paramètres de la feuille init</t>
  </si>
  <si>
    <t xml:space="preserve">correction solde balance février</t>
  </si>
  <si>
    <t xml:space="preserve">format col T (solde) -&gt; [HH]:MM</t>
  </si>
  <si>
    <t xml:space="preserve">v130525:</t>
  </si>
  <si>
    <t xml:space="preserve">format colonne E solde [HH]:MM au lieu de HH:MM, format à utiliser pour des résultats d'opération car il permet des heures négatives ou &gt;=24h</t>
  </si>
  <si>
    <t xml:space="preserve">v220425:</t>
  </si>
  <si>
    <t xml:space="preserve">ajout chg horaire par mois (ex. 90% et équipe)-&gt;2 param A21/A22 et copie B1:B4 du mois précédent</t>
  </si>
  <si>
    <t xml:space="preserve">ajout feuille moisModèle pour que les jeuilles de mois soient identiques et copiable (sauf nb jours du mois...)</t>
  </si>
  <si>
    <t xml:space="preserve">correction erreur calcul solde vacances</t>
  </si>
  <si>
    <t xml:space="preserve">application d'un style de page unique à tous les mois (pas réussi à importer le nouveau style dans les fichiers actuels...)</t>
  </si>
  <si>
    <t xml:space="preserve">remarque</t>
  </si>
  <si>
    <t xml:space="preserve">solde vacances en fin de mois</t>
  </si>
  <si>
    <t xml:space="preserve">nb heures payées mois courant</t>
  </si>
  <si>
    <t xml:space="preserve">solde balance en fin de mois</t>
  </si>
  <si>
    <t xml:space="preserve">temps théorique</t>
  </si>
  <si>
    <t xml:space="preserve">balance</t>
  </si>
  <si>
    <t xml:space="preserve">solde</t>
  </si>
  <si>
    <t xml:space="preserve">congé</t>
  </si>
  <si>
    <t xml:space="preserve">entrée</t>
  </si>
  <si>
    <t xml:space="preserve">sortie</t>
  </si>
  <si>
    <t xml:space="preserve">total</t>
  </si>
  <si>
    <t xml:space="preserve">Vacances</t>
  </si>
  <si>
    <t xml:space="preserve">Demi journée</t>
  </si>
  <si>
    <t xml:space="preserve">Compensé</t>
  </si>
  <si>
    <t xml:space="preserve">férié</t>
  </si>
  <si>
    <t xml:space="preserve">congé fixe </t>
  </si>
  <si>
    <t xml:space="preserve">congé fixe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</si>
</sst>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[$SFr.-100C]\ #,##0.00;[RED][$SFr.-100C]&quot; -&quot;#,##0.00"/>
    <numFmt numFmtId="166" formatCode="hh:mm"/>
    <numFmt numFmtId="167" formatCode="@"/>
    <numFmt numFmtId="168" formatCode="#,##0.00"/>
    <numFmt numFmtId="169" formatCode="[hh]:mm"/>
    <numFmt numFmtId="170" formatCode="dd/mm/yy"/>
    <numFmt numFmtId="171" formatCode="hh:mm:ss"/>
    <numFmt numFmtId="172" formatCode="0.00"/>
    <numFmt numFmtId="173" formatCode="0.0"/>
    <numFmt numFmtId="174" formatCode="dd/mm/yyyy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A9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7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3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6" activeCellId="0" sqref="E1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0.97"/>
    <col collapsed="false" customWidth="true" hidden="false" outlineLevel="0" max="3" min="3" style="1" width="12.99"/>
    <col collapsed="false" customWidth="true" hidden="false" outlineLevel="0" max="4" min="4" style="1" width="13.55"/>
    <col collapsed="false" customWidth="true" hidden="false" outlineLevel="0" max="5" min="5" style="1" width="8.03"/>
    <col collapsed="false" customWidth="true" hidden="false" outlineLevel="0" max="256" min="6" style="1" width="10.97"/>
    <col collapsed="false" customWidth="false" hidden="false" outlineLevel="0" max="1024" min="257" style="1" width="11.53"/>
  </cols>
  <sheetData>
    <row r="1" customFormat="false" ht="12.8" hidden="false" customHeight="false" outlineLevel="0" collapsed="false">
      <c r="A1" s="2" t="s">
        <v>0</v>
      </c>
      <c r="C1" s="2"/>
      <c r="E1" s="3"/>
      <c r="F1" s="3"/>
      <c r="G1" s="3"/>
      <c r="H1" s="3"/>
      <c r="I1" s="3"/>
      <c r="J1" s="3"/>
      <c r="K1" s="3"/>
      <c r="L1" s="3"/>
      <c r="M1" s="3"/>
      <c r="Q1" s="4"/>
      <c r="R1" s="4"/>
      <c r="S1" s="4"/>
      <c r="T1" s="4"/>
      <c r="U1" s="4"/>
      <c r="V1" s="4"/>
      <c r="W1" s="4"/>
      <c r="X1" s="5"/>
      <c r="Y1" s="5"/>
      <c r="Z1" s="4"/>
    </row>
    <row r="2" customFormat="false" ht="12.8" hidden="false" customHeight="false" outlineLevel="0" collapsed="false">
      <c r="A2" s="6"/>
      <c r="C2" s="2"/>
      <c r="E2" s="3"/>
      <c r="F2" s="3"/>
      <c r="G2" s="3"/>
      <c r="H2" s="3"/>
      <c r="I2" s="3"/>
      <c r="J2" s="3"/>
      <c r="K2" s="3"/>
      <c r="L2" s="3"/>
      <c r="M2" s="3"/>
      <c r="Q2" s="4"/>
      <c r="R2" s="4"/>
      <c r="S2" s="4"/>
      <c r="T2" s="4"/>
      <c r="U2" s="4"/>
      <c r="V2" s="4"/>
      <c r="W2" s="4"/>
      <c r="X2" s="5"/>
      <c r="Y2" s="5"/>
      <c r="Z2" s="4"/>
    </row>
    <row r="3" customFormat="false" ht="12.8" hidden="false" customHeight="false" outlineLevel="0" collapsed="false">
      <c r="A3" s="1" t="s">
        <v>1</v>
      </c>
      <c r="B3" s="1" t="s">
        <v>2</v>
      </c>
      <c r="C3" s="2"/>
      <c r="E3" s="3"/>
      <c r="F3" s="3"/>
      <c r="G3" s="3"/>
      <c r="H3" s="3"/>
      <c r="I3" s="3"/>
      <c r="J3" s="3"/>
      <c r="K3" s="3"/>
      <c r="L3" s="3"/>
      <c r="M3" s="3"/>
      <c r="Q3" s="4"/>
      <c r="R3" s="4"/>
      <c r="S3" s="4"/>
      <c r="T3" s="4"/>
      <c r="U3" s="4"/>
      <c r="V3" s="4"/>
      <c r="W3" s="4"/>
      <c r="X3" s="5"/>
      <c r="Y3" s="5"/>
      <c r="Z3" s="4"/>
    </row>
    <row r="4" customFormat="false" ht="12.8" hidden="false" customHeight="false" outlineLevel="0" collapsed="false">
      <c r="A4" s="7" t="n">
        <v>2025</v>
      </c>
      <c r="B4" s="1" t="s">
        <v>3</v>
      </c>
    </row>
    <row r="5" customFormat="false" ht="12.8" hidden="false" customHeight="false" outlineLevel="0" collapsed="false">
      <c r="A5" s="7"/>
    </row>
    <row r="6" customFormat="false" ht="12.8" hidden="false" customHeight="false" outlineLevel="0" collapsed="false">
      <c r="A6" s="8"/>
      <c r="C6" s="2"/>
      <c r="E6" s="3"/>
      <c r="F6" s="3"/>
      <c r="G6" s="3"/>
      <c r="H6" s="3"/>
      <c r="I6" s="3"/>
      <c r="J6" s="3"/>
      <c r="K6" s="3"/>
      <c r="L6" s="3"/>
      <c r="M6" s="3"/>
      <c r="Q6" s="4"/>
      <c r="R6" s="4"/>
      <c r="S6" s="4"/>
      <c r="T6" s="4"/>
      <c r="U6" s="4"/>
      <c r="V6" s="4"/>
      <c r="W6" s="4"/>
      <c r="X6" s="5"/>
      <c r="Y6" s="5"/>
      <c r="Z6" s="4"/>
    </row>
    <row r="7" customFormat="false" ht="12.8" hidden="false" customHeight="false" outlineLevel="0" collapsed="false">
      <c r="A7" s="6"/>
      <c r="C7" s="2"/>
      <c r="E7" s="3"/>
      <c r="F7" s="3"/>
      <c r="G7" s="3"/>
      <c r="H7" s="3"/>
      <c r="I7" s="3"/>
      <c r="J7" s="3"/>
      <c r="K7" s="3"/>
      <c r="L7" s="3"/>
      <c r="M7" s="3"/>
      <c r="Q7" s="4"/>
      <c r="R7" s="4"/>
      <c r="S7" s="4"/>
      <c r="T7" s="4"/>
      <c r="U7" s="4"/>
      <c r="V7" s="4"/>
      <c r="W7" s="4"/>
      <c r="X7" s="5"/>
      <c r="Y7" s="5"/>
      <c r="Z7" s="4"/>
    </row>
    <row r="8" customFormat="false" ht="12.8" hidden="false" customHeight="false" outlineLevel="0" collapsed="false">
      <c r="A8" s="2" t="s">
        <v>4</v>
      </c>
      <c r="C8" s="2"/>
      <c r="E8" s="3"/>
      <c r="F8" s="3"/>
      <c r="G8" s="3"/>
      <c r="H8" s="3"/>
      <c r="I8" s="3"/>
      <c r="J8" s="3"/>
      <c r="K8" s="3"/>
      <c r="L8" s="3"/>
      <c r="M8" s="3"/>
      <c r="Q8" s="4"/>
      <c r="R8" s="4"/>
      <c r="S8" s="4"/>
      <c r="T8" s="4"/>
      <c r="U8" s="4"/>
      <c r="V8" s="4"/>
      <c r="W8" s="4"/>
      <c r="X8" s="5"/>
      <c r="Y8" s="5"/>
      <c r="Z8" s="4"/>
    </row>
    <row r="9" customFormat="false" ht="12.8" hidden="false" customHeight="false" outlineLevel="0" collapsed="false">
      <c r="A9" s="2"/>
      <c r="C9" s="2"/>
      <c r="E9" s="3"/>
      <c r="F9" s="3"/>
      <c r="G9" s="3"/>
      <c r="H9" s="3"/>
      <c r="I9" s="3"/>
      <c r="J9" s="3"/>
      <c r="K9" s="3"/>
      <c r="L9" s="3"/>
      <c r="M9" s="3"/>
      <c r="Q9" s="4"/>
      <c r="R9" s="4"/>
      <c r="S9" s="4"/>
      <c r="T9" s="4"/>
      <c r="U9" s="4"/>
      <c r="V9" s="4"/>
      <c r="W9" s="4"/>
      <c r="X9" s="5"/>
      <c r="Y9" s="5"/>
      <c r="Z9" s="4"/>
    </row>
    <row r="10" customFormat="false" ht="12.8" hidden="false" customHeight="false" outlineLevel="0" collapsed="false">
      <c r="A10" s="9" t="s">
        <v>5</v>
      </c>
      <c r="B10" s="1" t="s">
        <v>6</v>
      </c>
    </row>
    <row r="11" customFormat="false" ht="12.8" hidden="false" customHeight="false" outlineLevel="0" collapsed="false">
      <c r="A11" s="9" t="s">
        <v>7</v>
      </c>
      <c r="B11" s="1" t="s">
        <v>8</v>
      </c>
      <c r="C11" s="10"/>
      <c r="D11" s="10"/>
    </row>
    <row r="12" customFormat="false" ht="12.8" hidden="false" customHeight="false" outlineLevel="0" collapsed="false">
      <c r="A12" s="11" t="n">
        <v>0.345138888888889</v>
      </c>
      <c r="B12" s="1" t="s">
        <v>9</v>
      </c>
      <c r="C12" s="2"/>
      <c r="E12" s="3"/>
      <c r="F12" s="3"/>
      <c r="G12" s="3"/>
      <c r="H12" s="3"/>
      <c r="I12" s="3"/>
      <c r="J12" s="3"/>
      <c r="K12" s="3"/>
      <c r="L12" s="3"/>
      <c r="M12" s="3"/>
      <c r="Q12" s="4"/>
      <c r="R12" s="4"/>
      <c r="S12" s="4"/>
      <c r="T12" s="4"/>
      <c r="U12" s="4"/>
      <c r="V12" s="4"/>
      <c r="W12" s="4"/>
      <c r="X12" s="5"/>
      <c r="Y12" s="5"/>
      <c r="Z12" s="4"/>
    </row>
    <row r="13" customFormat="false" ht="12.8" hidden="false" customHeight="false" outlineLevel="0" collapsed="false">
      <c r="A13" s="7" t="n">
        <v>22</v>
      </c>
      <c r="B13" s="1" t="s">
        <v>10</v>
      </c>
    </row>
    <row r="14" customFormat="false" ht="12.8" hidden="false" customHeight="false" outlineLevel="0" collapsed="false">
      <c r="A14" s="12" t="n">
        <v>0.0833333333333333</v>
      </c>
      <c r="B14" s="1" t="s">
        <v>11</v>
      </c>
    </row>
    <row r="15" customFormat="false" ht="12.8" hidden="false" customHeight="false" outlineLevel="0" collapsed="false">
      <c r="A15" s="13"/>
    </row>
    <row r="16" customFormat="false" ht="12.8" hidden="false" customHeight="false" outlineLevel="0" collapsed="false">
      <c r="A16" s="13"/>
    </row>
    <row r="17" customFormat="false" ht="12.8" hidden="false" customHeight="false" outlineLevel="0" collapsed="false">
      <c r="A17" s="13"/>
    </row>
    <row r="18" customFormat="false" ht="12.8" hidden="false" customHeight="false" outlineLevel="0" collapsed="false">
      <c r="A18" s="13"/>
    </row>
    <row r="19" customFormat="false" ht="12.8" hidden="false" customHeight="false" outlineLevel="0" collapsed="false">
      <c r="A19" s="2" t="s">
        <v>12</v>
      </c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14" t="n">
        <f aca="true">TODAY()</f>
        <v>45817</v>
      </c>
      <c r="B21" s="15" t="s">
        <v>13</v>
      </c>
      <c r="C21" s="10"/>
      <c r="D21" s="10"/>
      <c r="P21" s="16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Format="false" ht="12.8" hidden="false" customHeight="false" outlineLevel="0" collapsed="false">
      <c r="A22" s="17" t="n">
        <f aca="true">NOW()-TODAY()</f>
        <v>0.828494852488796</v>
      </c>
      <c r="B22" s="15" t="s">
        <v>14</v>
      </c>
      <c r="C22" s="18"/>
      <c r="D22" s="18"/>
    </row>
    <row r="23" customFormat="false" ht="12.8" hidden="false" customHeight="false" outlineLevel="0" collapsed="false">
      <c r="A23" s="15" t="str">
        <f aca="false">"Evaluated"</f>
        <v>Evaluated</v>
      </c>
      <c r="B23" s="15" t="s">
        <v>15</v>
      </c>
      <c r="C23" s="18"/>
      <c r="D23" s="18"/>
    </row>
    <row r="24" customFormat="false" ht="12.8" hidden="false" customHeight="false" outlineLevel="0" collapsed="false">
      <c r="A24" s="19" t="n">
        <v>2</v>
      </c>
      <c r="B24" s="20" t="s">
        <v>16</v>
      </c>
      <c r="C24" s="10"/>
      <c r="D24" s="10"/>
    </row>
    <row r="25" customFormat="false" ht="12.8" hidden="false" customHeight="false" outlineLevel="0" collapsed="false">
      <c r="A25" s="19" t="n">
        <v>9</v>
      </c>
      <c r="B25" s="20" t="s">
        <v>17</v>
      </c>
      <c r="C25" s="10"/>
      <c r="D25" s="10"/>
    </row>
    <row r="26" customFormat="false" ht="12.8" hidden="false" customHeight="false" outlineLevel="0" collapsed="false">
      <c r="A26" s="21" t="s">
        <v>18</v>
      </c>
      <c r="B26" s="20" t="s">
        <v>19</v>
      </c>
      <c r="C26" s="10"/>
      <c r="D26" s="10"/>
    </row>
    <row r="27" customFormat="false" ht="12.8" hidden="false" customHeight="false" outlineLevel="0" collapsed="false">
      <c r="A27" s="21" t="s">
        <v>20</v>
      </c>
      <c r="B27" s="20" t="s">
        <v>21</v>
      </c>
      <c r="C27" s="10"/>
      <c r="D27" s="10"/>
    </row>
    <row r="28" customFormat="false" ht="12.8" hidden="false" customHeight="false" outlineLevel="0" collapsed="false">
      <c r="A28" s="21" t="s">
        <v>22</v>
      </c>
      <c r="B28" s="20" t="s">
        <v>23</v>
      </c>
      <c r="C28" s="10"/>
      <c r="D28" s="10"/>
    </row>
    <row r="29" customFormat="false" ht="12.8" hidden="false" customHeight="false" outlineLevel="0" collapsed="false">
      <c r="A29" s="15" t="s">
        <v>24</v>
      </c>
      <c r="B29" s="1" t="s">
        <v>25</v>
      </c>
      <c r="C29" s="10"/>
      <c r="D29" s="10"/>
    </row>
    <row r="30" customFormat="false" ht="12.8" hidden="false" customHeight="false" outlineLevel="0" collapsed="false">
      <c r="A30" s="22" t="s">
        <v>26</v>
      </c>
      <c r="B30" s="1" t="s">
        <v>27</v>
      </c>
    </row>
    <row r="31" customFormat="false" ht="12.8" hidden="false" customHeight="false" outlineLevel="0" collapsed="false">
      <c r="A31" s="22" t="s">
        <v>28</v>
      </c>
      <c r="B31" s="1" t="s">
        <v>29</v>
      </c>
    </row>
    <row r="32" customFormat="false" ht="12.8" hidden="false" customHeight="false" outlineLevel="0" collapsed="false">
      <c r="A32" s="22" t="s">
        <v>30</v>
      </c>
      <c r="B32" s="1" t="s">
        <v>31</v>
      </c>
    </row>
    <row r="33" customFormat="false" ht="12.8" hidden="false" customHeight="false" outlineLevel="0" collapsed="false">
      <c r="A33" s="22" t="s">
        <v>32</v>
      </c>
      <c r="B33" s="1" t="s">
        <v>33</v>
      </c>
      <c r="C33" s="23"/>
      <c r="E33" s="3"/>
    </row>
    <row r="34" customFormat="false" ht="12.8" hidden="false" customHeight="false" outlineLevel="0" collapsed="false">
      <c r="A34" s="22" t="s">
        <v>34</v>
      </c>
      <c r="B34" s="1" t="s">
        <v>35</v>
      </c>
    </row>
    <row r="35" customFormat="false" ht="12.8" hidden="false" customHeight="false" outlineLevel="0" collapsed="false">
      <c r="A35" s="22" t="s">
        <v>36</v>
      </c>
      <c r="B35" s="1" t="s">
        <v>37</v>
      </c>
    </row>
    <row r="36" customFormat="false" ht="12.8" hidden="false" customHeight="false" outlineLevel="0" collapsed="false">
      <c r="A36" s="13"/>
    </row>
    <row r="37" customFormat="false" ht="12.8" hidden="false" customHeight="false" outlineLevel="0" collapsed="false">
      <c r="E37" s="3"/>
    </row>
    <row r="38" customFormat="false" ht="12.8" hidden="false" customHeight="false" outlineLevel="0" collapsed="false">
      <c r="E38" s="3"/>
    </row>
    <row r="40" customFormat="false" ht="12.8" hidden="false" customHeight="false" outlineLevel="0" collapsed="false">
      <c r="A40" s="1" t="s">
        <v>38</v>
      </c>
      <c r="E40" s="3"/>
    </row>
    <row r="41" customFormat="false" ht="12.8" hidden="false" customHeight="false" outlineLevel="0" collapsed="false">
      <c r="E41" s="3"/>
    </row>
    <row r="42" customFormat="false" ht="12.8" hidden="false" customHeight="false" outlineLevel="0" collapsed="false">
      <c r="A42" s="1" t="s">
        <v>1</v>
      </c>
    </row>
    <row r="43" customFormat="false" ht="12.8" hidden="false" customHeight="false" outlineLevel="0" collapsed="false">
      <c r="A43" s="1" t="s">
        <v>39</v>
      </c>
      <c r="E43" s="3"/>
    </row>
    <row r="44" customFormat="false" ht="12.8" hidden="false" customHeight="false" outlineLevel="0" collapsed="false">
      <c r="A44" s="1" t="s">
        <v>40</v>
      </c>
      <c r="E44" s="3"/>
    </row>
    <row r="45" customFormat="false" ht="12.8" hidden="false" customHeight="false" outlineLevel="0" collapsed="false">
      <c r="A45" s="1" t="s">
        <v>41</v>
      </c>
      <c r="E45" s="3"/>
    </row>
    <row r="47" customFormat="false" ht="12.8" hidden="false" customHeight="false" outlineLevel="0" collapsed="false">
      <c r="A47" s="1" t="s">
        <v>42</v>
      </c>
    </row>
    <row r="48" customFormat="false" ht="12.8" hidden="false" customHeight="false" outlineLevel="0" collapsed="false">
      <c r="A48" s="1" t="s">
        <v>43</v>
      </c>
    </row>
    <row r="50" customFormat="false" ht="12.8" hidden="false" customHeight="false" outlineLevel="0" collapsed="false">
      <c r="A50" s="1" t="s">
        <v>44</v>
      </c>
    </row>
    <row r="51" customFormat="false" ht="12.8" hidden="false" customHeight="false" outlineLevel="0" collapsed="false">
      <c r="A51" s="1" t="s">
        <v>45</v>
      </c>
    </row>
    <row r="52" customFormat="false" ht="12.8" hidden="false" customHeight="false" outlineLevel="0" collapsed="false">
      <c r="A52" s="1" t="s">
        <v>46</v>
      </c>
    </row>
    <row r="53" customFormat="false" ht="12.8" hidden="false" customHeight="false" outlineLevel="0" collapsed="false">
      <c r="A53" s="1" t="s">
        <v>47</v>
      </c>
    </row>
    <row r="54" customFormat="false" ht="12.8" hidden="false" customHeight="false" outlineLevel="0" collapsed="false">
      <c r="A54" s="1" t="s">
        <v>48</v>
      </c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</sheetData>
  <printOptions headings="false" gridLines="false" gridLinesSet="true" horizontalCentered="false" verticalCentered="false"/>
  <pageMargins left="0.747916666666667" right="0.747916666666667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init!A12</f>
        <v>0.345138888888889</v>
      </c>
      <c r="B1" s="9" t="s">
        <v>9</v>
      </c>
      <c r="C1" s="2"/>
      <c r="E1" s="3"/>
      <c r="G1" s="3"/>
      <c r="H1" s="3"/>
      <c r="I1" s="3"/>
      <c r="J1" s="3"/>
      <c r="K1" s="3"/>
      <c r="L1" s="3"/>
      <c r="M1" s="3"/>
      <c r="N1" s="3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49</v>
      </c>
    </row>
    <row r="2" customFormat="false" ht="12.8" hidden="false" customHeight="false" outlineLevel="0" collapsed="false">
      <c r="A2" s="24" t="n">
        <f aca="false">init!A13</f>
        <v>22</v>
      </c>
      <c r="B2" s="9" t="s">
        <v>50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9" t="s">
        <v>51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init!A14</f>
        <v>0.0833333333333333</v>
      </c>
      <c r="B4" s="9" t="s">
        <v>52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/>
      <c r="E8" s="31"/>
      <c r="F8" s="24"/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SUM(janvier:décembre!U8)</f>
        <v>0</v>
      </c>
      <c r="V8" s="25" t="n">
        <f aca="false">SUM(janvier:décembre!V8)</f>
        <v>0</v>
      </c>
      <c r="W8" s="25" t="n">
        <f aca="false">SUM(janvier:décembre!W8)</f>
        <v>0</v>
      </c>
      <c r="X8" s="25" t="n">
        <f aca="false">SUM(janvier:décembre!X8)</f>
        <v>0</v>
      </c>
      <c r="Y8" s="25" t="n">
        <f aca="false">SUM(janvier:décembre!Y8)</f>
        <v>0</v>
      </c>
      <c r="Z8" s="25" t="n">
        <f aca="false">SUM(janvier:décembre!Z8)</f>
        <v>0</v>
      </c>
      <c r="AA8" s="25" t="n">
        <f aca="false">SUM(janvier:décembre!AA8)</f>
        <v>0</v>
      </c>
      <c r="AB8" s="25" t="n">
        <f aca="false">SUM(janvier:décembre!AB8)</f>
        <v>0</v>
      </c>
      <c r="AC8" s="25" t="n">
        <f aca="false">SUM(janvier:décembre!AC8)</f>
        <v>0</v>
      </c>
      <c r="AD8" s="25" t="n">
        <f aca="false">SUM(janvier:décembre!AD8)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dimanche</v>
      </c>
      <c r="B9" s="33" t="n">
        <f aca="false">DATE(init!A4-1,12,1)</f>
        <v>45627</v>
      </c>
      <c r="C9" s="2"/>
      <c r="D9" s="13"/>
      <c r="E9" s="2"/>
      <c r="F9" s="34"/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</row>
    <row r="10" customFormat="false" ht="12.8" hidden="false" customHeight="false" outlineLevel="0" collapsed="false">
      <c r="B10" s="35"/>
      <c r="C10" s="2"/>
    </row>
    <row r="11" customFormat="false" ht="12.8" hidden="false" customHeight="false" outlineLevel="0" collapsed="false">
      <c r="C11" s="2"/>
    </row>
    <row r="12" customFormat="false" ht="12.8" hidden="false" customHeight="false" outlineLevel="0" collapsed="false">
      <c r="C12" s="2"/>
    </row>
    <row r="14" customFormat="false" ht="12.8" hidden="false" customHeight="false" outlineLevel="0" collapsed="false"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C16" s="2"/>
    </row>
    <row r="17" customFormat="false" ht="12.8" hidden="false" customHeight="false" outlineLevel="0" collapsed="false">
      <c r="C17" s="2"/>
    </row>
    <row r="18" customFormat="false" ht="12.8" hidden="false" customHeight="false" outlineLevel="0" collapsed="false">
      <c r="C18" s="2"/>
    </row>
    <row r="19" customFormat="false" ht="12.8" hidden="false" customHeight="false" outlineLevel="0" collapsed="false">
      <c r="C19" s="2"/>
    </row>
    <row r="20" customFormat="false" ht="12.8" hidden="false" customHeight="false" outlineLevel="0" collapsed="false">
      <c r="C20" s="2"/>
    </row>
    <row r="21" customFormat="false" ht="12.8" hidden="false" customHeight="false" outlineLevel="0" collapsed="false">
      <c r="C21" s="2"/>
    </row>
    <row r="22" customFormat="false" ht="12.8" hidden="false" customHeight="false" outlineLevel="0" collapsed="false">
      <c r="C22" s="2"/>
    </row>
    <row r="23" customFormat="false" ht="12.8" hidden="false" customHeight="false" outlineLevel="0" collapsed="false">
      <c r="C23" s="2"/>
    </row>
    <row r="24" customFormat="false" ht="12.8" hidden="false" customHeight="false" outlineLevel="0" collapsed="false">
      <c r="C24" s="2"/>
    </row>
    <row r="25" customFormat="false" ht="12.8" hidden="false" customHeight="false" outlineLevel="0" collapsed="false">
      <c r="C25" s="2"/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</row>
    <row r="34" customFormat="false" ht="12.8" hidden="false" customHeight="false" outlineLevel="0" collapsed="false">
      <c r="C34" s="2"/>
    </row>
    <row r="35" customFormat="false" ht="12.8" hidden="false" customHeight="false" outlineLevel="0" collapsed="false">
      <c r="C35" s="2"/>
    </row>
    <row r="36" customFormat="false" ht="12.8" hidden="false" customHeight="false" outlineLevel="0" collapsed="false">
      <c r="C36" s="2"/>
    </row>
    <row r="37" customFormat="false" ht="12.8" hidden="false" customHeight="false" outlineLevel="0" collapsed="false">
      <c r="C37" s="2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48" activeCellId="0" sqref="O4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moisInit!A1</f>
        <v>0.345138888888889</v>
      </c>
      <c r="B1" s="1" t="str">
        <f aca="false">moisInit!B1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moisInit!A2-F8</f>
        <v>20.5</v>
      </c>
      <c r="B2" s="1" t="str">
        <f aca="false">moisInit!B2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moisInit!B3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moisInit!A4-A3+D8</f>
        <v>-0.00937500000002315</v>
      </c>
      <c r="B4" s="1" t="str">
        <f aca="false">moisInit!B4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-0.0927083333333333</v>
      </c>
      <c r="E8" s="31"/>
      <c r="F8" s="24" t="n">
        <f aca="false">SUM(F9:F39)</f>
        <v>1.5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mercredi</v>
      </c>
      <c r="B9" s="33" t="n">
        <f aca="false">EDATE(moisInit!B9,1)</f>
        <v>45658</v>
      </c>
      <c r="C9" s="2" t="n">
        <f aca="false">IF(OR(WEEKDAY(B9)=1,WEEKDAY(B9)=7),0,$A$1)</f>
        <v>0.345138888888889</v>
      </c>
      <c r="D9" s="13" t="n">
        <f aca="false">IF(currentDate&lt;B9,0,E9-C9)</f>
        <v>0.00902777777777778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0.354166666666666</v>
      </c>
      <c r="F9" s="34" t="n">
        <v>0</v>
      </c>
      <c r="G9" s="2" t="n">
        <v>0.322916666666667</v>
      </c>
      <c r="H9" s="2" t="n">
        <v>0.409722222222222</v>
      </c>
      <c r="I9" s="2" t="n">
        <v>0.416666666666667</v>
      </c>
      <c r="J9" s="2" t="n">
        <v>0.520833333333333</v>
      </c>
      <c r="K9" s="2" t="n">
        <v>0.552083333333333</v>
      </c>
      <c r="L9" s="2" t="n">
        <v>0.715277777777778</v>
      </c>
      <c r="M9" s="2"/>
      <c r="N9" s="2"/>
      <c r="O9" s="34"/>
      <c r="P9" s="34"/>
      <c r="Q9" s="34"/>
      <c r="R9" s="34"/>
      <c r="T9" s="13" t="n">
        <f aca="false">E9-SUM(U9:AD9)-F9*$A$1</f>
        <v>0.354166666666667</v>
      </c>
    </row>
    <row r="10" customFormat="false" ht="12.8" hidden="false" customHeight="false" outlineLevel="0" collapsed="false">
      <c r="A10" s="32" t="str">
        <f aca="false">TEXT(B10,"jjjj")</f>
        <v>jeudi</v>
      </c>
      <c r="B10" s="33" t="n">
        <f aca="false">B9+1</f>
        <v>45659</v>
      </c>
      <c r="C10" s="2" t="n">
        <f aca="false">IF(OR(WEEKDAY(B10)=1,WEEKDAY(B10)=7),0,$A$1)</f>
        <v>0.345138888888889</v>
      </c>
      <c r="D10" s="13" t="n">
        <f aca="false">IF(currentDate&lt;B10,0,E10-C10)</f>
        <v>0.0333333333333333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0.378472222222221</v>
      </c>
      <c r="F10" s="34" t="n">
        <v>0</v>
      </c>
      <c r="G10" s="2" t="n">
        <v>0.322916666666667</v>
      </c>
      <c r="H10" s="2" t="n">
        <v>0.409722222222222</v>
      </c>
      <c r="I10" s="2" t="n">
        <v>0.416666666666667</v>
      </c>
      <c r="J10" s="2" t="n">
        <v>0.520833333333333</v>
      </c>
      <c r="K10" s="2" t="n">
        <v>0.552083333333333</v>
      </c>
      <c r="L10" s="2" t="n">
        <v>0.739583333333333</v>
      </c>
      <c r="M10" s="2"/>
      <c r="N10" s="2"/>
      <c r="O10" s="34"/>
      <c r="P10" s="34"/>
      <c r="Q10" s="34"/>
      <c r="R10" s="34"/>
      <c r="T10" s="13" t="n">
        <f aca="false">E10-SUM(U10:AD10)-F10*$A$1</f>
        <v>0.378472222222222</v>
      </c>
    </row>
    <row r="11" customFormat="false" ht="12.8" hidden="false" customHeight="false" outlineLevel="0" collapsed="false">
      <c r="A11" s="32" t="str">
        <f aca="false">TEXT(B11,"jjjj")</f>
        <v>vendredi</v>
      </c>
      <c r="B11" s="33" t="n">
        <f aca="false">B10+1</f>
        <v>45660</v>
      </c>
      <c r="C11" s="2" t="n">
        <f aca="false">IF(OR(WEEKDAY(B11)=1,WEEKDAY(B11)=7),0,$A$1)</f>
        <v>0.345138888888889</v>
      </c>
      <c r="D11" s="13" t="n">
        <f aca="false">IF(currentDate&lt;B11,0,E11-C11)</f>
        <v>0.00902777777777778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0.354166666666666</v>
      </c>
      <c r="F11" s="34" t="n">
        <v>0</v>
      </c>
      <c r="G11" s="2" t="n">
        <v>0.322916666666667</v>
      </c>
      <c r="H11" s="2" t="n">
        <v>0.409722222222222</v>
      </c>
      <c r="I11" s="2" t="n">
        <v>0.416666666666667</v>
      </c>
      <c r="J11" s="2" t="n">
        <v>0.520833333333333</v>
      </c>
      <c r="K11" s="2" t="n">
        <v>0.552083333333333</v>
      </c>
      <c r="L11" s="2" t="n">
        <v>0.715277777777778</v>
      </c>
      <c r="M11" s="2"/>
      <c r="N11" s="2"/>
      <c r="O11" s="34"/>
      <c r="P11" s="34"/>
      <c r="Q11" s="34"/>
      <c r="R11" s="34"/>
      <c r="T11" s="13" t="n">
        <f aca="false">E11-SUM(U11:AD11)-F11*$A$1</f>
        <v>0.354166666666667</v>
      </c>
    </row>
    <row r="12" customFormat="false" ht="12.8" hidden="false" customHeight="false" outlineLevel="0" collapsed="false">
      <c r="A12" s="32" t="str">
        <f aca="false">TEXT(B12,"jjjj")</f>
        <v>samedi</v>
      </c>
      <c r="B12" s="33" t="n">
        <f aca="false">B11+1</f>
        <v>45661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dimanche</v>
      </c>
      <c r="B13" s="33" t="n">
        <f aca="false">B12+1</f>
        <v>45662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lundi</v>
      </c>
      <c r="B14" s="33" t="n">
        <f aca="false">B13+1</f>
        <v>45663</v>
      </c>
      <c r="C14" s="2" t="n">
        <f aca="false">IF(OR(WEEKDAY(B14)=1,WEEKDAY(B14)=7),0,$A$1)</f>
        <v>0.345138888888889</v>
      </c>
      <c r="D14" s="13" t="n">
        <f aca="false">IF(currentDate&lt;B14,0,E14-C14)</f>
        <v>0.00902777777777778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0.354166666666666</v>
      </c>
      <c r="F14" s="34" t="n">
        <v>0</v>
      </c>
      <c r="G14" s="2" t="n">
        <v>0.322916666666667</v>
      </c>
      <c r="H14" s="2" t="n">
        <v>0.409722222222222</v>
      </c>
      <c r="I14" s="2" t="n">
        <v>0.416666666666667</v>
      </c>
      <c r="J14" s="2" t="n">
        <v>0.520833333333333</v>
      </c>
      <c r="K14" s="2" t="n">
        <v>0.552083333333333</v>
      </c>
      <c r="L14" s="2" t="n">
        <v>0.715277777777778</v>
      </c>
      <c r="M14" s="2"/>
      <c r="N14" s="2"/>
      <c r="O14" s="34"/>
      <c r="P14" s="34"/>
      <c r="Q14" s="34"/>
      <c r="R14" s="34"/>
      <c r="T14" s="13" t="n">
        <f aca="false">E14-SUM(U14:AD14)-F14*$A$1</f>
        <v>0.354166666666667</v>
      </c>
      <c r="AE14" s="36"/>
    </row>
    <row r="15" customFormat="false" ht="12.8" hidden="false" customHeight="false" outlineLevel="0" collapsed="false">
      <c r="A15" s="32" t="str">
        <f aca="false">TEXT(B15,"jjjj")</f>
        <v>mardi</v>
      </c>
      <c r="B15" s="33" t="n">
        <f aca="false">B14+1</f>
        <v>45664</v>
      </c>
      <c r="C15" s="2" t="n">
        <f aca="false">IF(OR(WEEKDAY(B15)=1,WEEKDAY(B15)=7),0,$A$1)</f>
        <v>0.345138888888889</v>
      </c>
      <c r="D15" s="13" t="n">
        <f aca="false">IF(currentDate&lt;B15,0,E15-C15)</f>
        <v>0.00208333333333333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0.347222222222221</v>
      </c>
      <c r="F15" s="34" t="n">
        <v>0</v>
      </c>
      <c r="G15" s="2" t="n">
        <v>0.322916666666667</v>
      </c>
      <c r="H15" s="2" t="n">
        <v>0.409722222222222</v>
      </c>
      <c r="I15" s="2" t="n">
        <v>0.416666666666667</v>
      </c>
      <c r="J15" s="2" t="n">
        <v>0.520833333333333</v>
      </c>
      <c r="K15" s="2" t="n">
        <v>0.552083333333333</v>
      </c>
      <c r="L15" s="2" t="n">
        <v>0.625</v>
      </c>
      <c r="M15" s="2" t="n">
        <v>0.916666666666667</v>
      </c>
      <c r="N15" s="2" t="n">
        <v>1</v>
      </c>
      <c r="O15" s="34"/>
      <c r="P15" s="34"/>
      <c r="Q15" s="34"/>
      <c r="R15" s="34"/>
      <c r="T15" s="13" t="n">
        <f aca="false">E15-SUM(U15:AD15)-F15*$A$1</f>
        <v>0.347222222222222</v>
      </c>
    </row>
    <row r="16" customFormat="false" ht="12.8" hidden="false" customHeight="false" outlineLevel="0" collapsed="false">
      <c r="A16" s="32" t="str">
        <f aca="false">TEXT(B16,"jjjj")</f>
        <v>mercredi</v>
      </c>
      <c r="B16" s="33" t="n">
        <f aca="false">B15+1</f>
        <v>45665</v>
      </c>
      <c r="C16" s="2" t="n">
        <f aca="false">IF(OR(WEEKDAY(B16)=1,WEEKDAY(B16)=7),0,$A$1)</f>
        <v>0.345138888888889</v>
      </c>
      <c r="D16" s="13" t="n">
        <f aca="false">IF(currentDate&lt;B16,0,E16-C16)</f>
        <v>-0.0465277777777778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0.298611111111111</v>
      </c>
      <c r="F16" s="34" t="n">
        <v>0</v>
      </c>
      <c r="G16" s="2" t="n">
        <v>0</v>
      </c>
      <c r="H16" s="2" t="n">
        <v>0.0833333333333333</v>
      </c>
      <c r="I16" s="2" t="n">
        <v>0.520833333333333</v>
      </c>
      <c r="J16" s="2" t="n">
        <v>0.625</v>
      </c>
      <c r="K16" s="2" t="n">
        <v>0.645833333333333</v>
      </c>
      <c r="L16" s="2" t="n">
        <v>0.756944444444444</v>
      </c>
      <c r="M16" s="2"/>
      <c r="N16" s="2"/>
      <c r="O16" s="34"/>
      <c r="P16" s="34"/>
      <c r="Q16" s="34"/>
      <c r="R16" s="34"/>
      <c r="T16" s="13" t="n">
        <f aca="false">E16-SUM(U16:AD16)-F16*$A$1</f>
        <v>0.298611111111111</v>
      </c>
    </row>
    <row r="17" customFormat="false" ht="12.8" hidden="false" customHeight="false" outlineLevel="0" collapsed="false">
      <c r="A17" s="32" t="str">
        <f aca="false">TEXT(B17,"jjjj")</f>
        <v>jeudi</v>
      </c>
      <c r="B17" s="33" t="n">
        <f aca="false">B16+1</f>
        <v>45666</v>
      </c>
      <c r="C17" s="2" t="n">
        <f aca="false">IF(OR(WEEKDAY(B17)=1,WEEKDAY(B17)=7),0,$A$1)</f>
        <v>0.345138888888889</v>
      </c>
      <c r="D17" s="13" t="n">
        <f aca="false">IF(currentDate&lt;B17,0,E17-C17)</f>
        <v>0.00902777777777778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0.354166666666666</v>
      </c>
      <c r="F17" s="34" t="n">
        <v>0</v>
      </c>
      <c r="G17" s="2" t="n">
        <v>0.322916666666667</v>
      </c>
      <c r="H17" s="2" t="n">
        <v>0.409722222222222</v>
      </c>
      <c r="I17" s="2" t="n">
        <v>0.416666666666667</v>
      </c>
      <c r="J17" s="2" t="n">
        <v>0.520833333333333</v>
      </c>
      <c r="K17" s="2" t="n">
        <v>0.552083333333333</v>
      </c>
      <c r="L17" s="2" t="n">
        <v>0.715277777777778</v>
      </c>
      <c r="M17" s="2"/>
      <c r="N17" s="2"/>
      <c r="O17" s="34"/>
      <c r="P17" s="34"/>
      <c r="Q17" s="34"/>
      <c r="R17" s="34"/>
      <c r="T17" s="13" t="n">
        <f aca="false">E17-SUM(U17:AD17)-F17*$A$1</f>
        <v>0.354166666666667</v>
      </c>
    </row>
    <row r="18" customFormat="false" ht="12.8" hidden="false" customHeight="false" outlineLevel="0" collapsed="false">
      <c r="A18" s="32" t="str">
        <f aca="false">TEXT(B18,"jjjj")</f>
        <v>vendredi</v>
      </c>
      <c r="B18" s="33" t="n">
        <f aca="false">B17+1</f>
        <v>45667</v>
      </c>
      <c r="C18" s="2" t="n">
        <f aca="false">IF(OR(WEEKDAY(B18)=1,WEEKDAY(B18)=7),0,$A$1)</f>
        <v>0.345138888888889</v>
      </c>
      <c r="D18" s="13" t="n">
        <f aca="false">IF(currentDate&lt;B18,0,E18-C18)</f>
        <v>0.00902777777777778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0.354166666666666</v>
      </c>
      <c r="F18" s="34" t="n">
        <v>0</v>
      </c>
      <c r="G18" s="2" t="n">
        <v>0.322916666666667</v>
      </c>
      <c r="H18" s="2" t="n">
        <v>0.409722222222222</v>
      </c>
      <c r="I18" s="2" t="n">
        <v>0.416666666666667</v>
      </c>
      <c r="J18" s="2" t="n">
        <v>0.520833333333333</v>
      </c>
      <c r="K18" s="2" t="n">
        <v>0.552083333333333</v>
      </c>
      <c r="L18" s="2" t="n">
        <v>0.715277777777778</v>
      </c>
      <c r="M18" s="2"/>
      <c r="N18" s="2"/>
      <c r="O18" s="34"/>
      <c r="P18" s="34"/>
      <c r="Q18" s="34"/>
      <c r="R18" s="34"/>
      <c r="T18" s="13" t="n">
        <f aca="false">E18-SUM(U18:AD18)-F18*$A$1</f>
        <v>0.354166666666667</v>
      </c>
    </row>
    <row r="19" customFormat="false" ht="12.8" hidden="false" customHeight="false" outlineLevel="0" collapsed="false">
      <c r="A19" s="32" t="str">
        <f aca="false">TEXT(B19,"jjjj")</f>
        <v>samedi</v>
      </c>
      <c r="B19" s="33" t="n">
        <f aca="false">B18+1</f>
        <v>45668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dimanche</v>
      </c>
      <c r="B20" s="33" t="n">
        <f aca="false">B19+1</f>
        <v>45669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lundi</v>
      </c>
      <c r="B21" s="33" t="n">
        <f aca="false">B20+1</f>
        <v>45670</v>
      </c>
      <c r="C21" s="2" t="n">
        <f aca="false">IF(OR(WEEKDAY(B21)=1,WEEKDAY(B21)=7),0,$A$1)</f>
        <v>0.345138888888889</v>
      </c>
      <c r="D21" s="13" t="n">
        <f aca="false">IF(currentDate&lt;B21,0,E21-C21)</f>
        <v>0.0159722222222222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0.36111111111111</v>
      </c>
      <c r="F21" s="34" t="n">
        <v>0</v>
      </c>
      <c r="G21" s="2" t="n">
        <v>0.322916666666667</v>
      </c>
      <c r="H21" s="2" t="n">
        <v>0.409722222222222</v>
      </c>
      <c r="I21" s="2" t="n">
        <v>0.416666666666667</v>
      </c>
      <c r="J21" s="2" t="n">
        <v>0.520833333333333</v>
      </c>
      <c r="K21" s="2" t="n">
        <v>0.552083333333333</v>
      </c>
      <c r="L21" s="2" t="n">
        <v>0.722222222222222</v>
      </c>
      <c r="M21" s="2"/>
      <c r="N21" s="2"/>
      <c r="O21" s="34"/>
      <c r="P21" s="34"/>
      <c r="Q21" s="34"/>
      <c r="R21" s="34"/>
      <c r="T21" s="13" t="n">
        <f aca="false">E21-SUM(U21:AD21)-F21*$A$1</f>
        <v>0.361111111111111</v>
      </c>
    </row>
    <row r="22" customFormat="false" ht="12.8" hidden="false" customHeight="false" outlineLevel="0" collapsed="false">
      <c r="A22" s="32" t="str">
        <f aca="false">TEXT(B22,"jjjj")</f>
        <v>mardi</v>
      </c>
      <c r="B22" s="33" t="n">
        <f aca="false">B21+1</f>
        <v>45671</v>
      </c>
      <c r="C22" s="2" t="n">
        <f aca="false">IF(OR(WEEKDAY(B22)=1,WEEKDAY(B22)=7),0,$A$1)</f>
        <v>0.345138888888889</v>
      </c>
      <c r="D22" s="13" t="n">
        <f aca="false">IF(currentDate&lt;B22,0,E22-C22)</f>
        <v>0.0263888888888889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0.371527777777777</v>
      </c>
      <c r="F22" s="34" t="n">
        <v>0</v>
      </c>
      <c r="G22" s="2" t="n">
        <v>0.3125</v>
      </c>
      <c r="H22" s="2" t="n">
        <v>0.409722222222222</v>
      </c>
      <c r="I22" s="2" t="n">
        <v>0.416666666666667</v>
      </c>
      <c r="J22" s="2" t="n">
        <v>0.520833333333333</v>
      </c>
      <c r="K22" s="2" t="n">
        <v>0.552083333333333</v>
      </c>
      <c r="L22" s="2" t="n">
        <v>0.722222222222222</v>
      </c>
      <c r="M22" s="2"/>
      <c r="N22" s="2"/>
      <c r="O22" s="34"/>
      <c r="P22" s="34"/>
      <c r="Q22" s="34"/>
      <c r="R22" s="34"/>
      <c r="T22" s="13" t="n">
        <f aca="false">E22-SUM(U22:AD22)-F22*$A$1</f>
        <v>0.371527777777778</v>
      </c>
    </row>
    <row r="23" customFormat="false" ht="12.8" hidden="false" customHeight="false" outlineLevel="0" collapsed="false">
      <c r="A23" s="32" t="str">
        <f aca="false">TEXT(B23,"jjjj")</f>
        <v>mercredi</v>
      </c>
      <c r="B23" s="33" t="n">
        <f aca="false">B22+1</f>
        <v>45672</v>
      </c>
      <c r="C23" s="2" t="n">
        <f aca="false">IF(OR(WEEKDAY(B23)=1,WEEKDAY(B23)=7),0,$A$1)</f>
        <v>0.345138888888889</v>
      </c>
      <c r="D23" s="13" t="n">
        <f aca="false">IF(currentDate&lt;B23,0,E23-C23)</f>
        <v>0.0159722222222222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0.36111111111111</v>
      </c>
      <c r="F23" s="34" t="n">
        <v>0</v>
      </c>
      <c r="G23" s="2" t="n">
        <v>0.322916666666667</v>
      </c>
      <c r="H23" s="2" t="n">
        <v>0.409722222222222</v>
      </c>
      <c r="I23" s="2" t="n">
        <v>0.416666666666667</v>
      </c>
      <c r="J23" s="2" t="n">
        <v>0.520833333333333</v>
      </c>
      <c r="K23" s="2" t="n">
        <v>0.552083333333333</v>
      </c>
      <c r="L23" s="2" t="n">
        <v>0.722222222222222</v>
      </c>
      <c r="M23" s="2"/>
      <c r="N23" s="2"/>
      <c r="O23" s="34"/>
      <c r="P23" s="34"/>
      <c r="Q23" s="34"/>
      <c r="R23" s="34"/>
      <c r="T23" s="13" t="n">
        <f aca="false">E23-SUM(U23:AD23)-F23*$A$1</f>
        <v>0.361111111111111</v>
      </c>
    </row>
    <row r="24" customFormat="false" ht="12.8" hidden="false" customHeight="false" outlineLevel="0" collapsed="false">
      <c r="A24" s="32" t="str">
        <f aca="false">TEXT(B24,"jjjj")</f>
        <v>jeudi</v>
      </c>
      <c r="B24" s="33" t="n">
        <f aca="false">B23+1</f>
        <v>45673</v>
      </c>
      <c r="C24" s="2" t="n">
        <f aca="false">IF(OR(WEEKDAY(B24)=1,WEEKDAY(B24)=7),0,$A$1)</f>
        <v>0.345138888888889</v>
      </c>
      <c r="D24" s="13" t="n">
        <f aca="false">IF(currentDate&lt;B24,0,E24-C24)</f>
        <v>0.0159722222222222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0.36111111111111</v>
      </c>
      <c r="F24" s="34" t="n">
        <v>0</v>
      </c>
      <c r="G24" s="2" t="n">
        <v>0.322916666666667</v>
      </c>
      <c r="H24" s="2" t="n">
        <v>0.409722222222222</v>
      </c>
      <c r="I24" s="2" t="n">
        <v>0.416666666666667</v>
      </c>
      <c r="J24" s="2" t="n">
        <v>0.520833333333333</v>
      </c>
      <c r="K24" s="2" t="n">
        <v>0.552083333333333</v>
      </c>
      <c r="L24" s="2" t="n">
        <v>0.722222222222222</v>
      </c>
      <c r="M24" s="2"/>
      <c r="N24" s="2"/>
      <c r="O24" s="34"/>
      <c r="P24" s="34"/>
      <c r="Q24" s="34"/>
      <c r="R24" s="34"/>
      <c r="T24" s="13" t="n">
        <f aca="false">E24-SUM(U24:AD24)-F24*$A$1</f>
        <v>0.361111111111111</v>
      </c>
    </row>
    <row r="25" customFormat="false" ht="12.8" hidden="false" customHeight="false" outlineLevel="0" collapsed="false">
      <c r="A25" s="32" t="str">
        <f aca="false">TEXT(B25,"jjjj")</f>
        <v>vendredi</v>
      </c>
      <c r="B25" s="33" t="n">
        <f aca="false">B24+1</f>
        <v>45674</v>
      </c>
      <c r="C25" s="2" t="n">
        <f aca="false">IF(OR(WEEKDAY(B25)=1,WEEKDAY(B25)=7),0,$A$1)</f>
        <v>0.345138888888889</v>
      </c>
      <c r="D25" s="13" t="n">
        <f aca="false">IF(currentDate&lt;B25,0,E25-C25)</f>
        <v>0.0159722222222222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0.36111111111111</v>
      </c>
      <c r="F25" s="34" t="n">
        <v>0</v>
      </c>
      <c r="G25" s="2" t="n">
        <v>0.322916666666667</v>
      </c>
      <c r="H25" s="2" t="n">
        <v>0.409722222222222</v>
      </c>
      <c r="I25" s="2" t="n">
        <v>0.416666666666667</v>
      </c>
      <c r="J25" s="2" t="n">
        <v>0.520833333333333</v>
      </c>
      <c r="K25" s="2" t="n">
        <v>0.552083333333333</v>
      </c>
      <c r="L25" s="2" t="n">
        <v>0.722222222222222</v>
      </c>
      <c r="M25" s="2"/>
      <c r="N25" s="2"/>
      <c r="O25" s="34"/>
      <c r="P25" s="34"/>
      <c r="Q25" s="34"/>
      <c r="R25" s="34"/>
      <c r="T25" s="13" t="n">
        <f aca="false">E25-SUM(U25:AD25)-F25*$A$1</f>
        <v>0.361111111111111</v>
      </c>
    </row>
    <row r="26" customFormat="false" ht="12.8" hidden="false" customHeight="false" outlineLevel="0" collapsed="false">
      <c r="A26" s="32" t="str">
        <f aca="false">TEXT(B26,"jjjj")</f>
        <v>samedi</v>
      </c>
      <c r="B26" s="33" t="n">
        <f aca="false">B25+1</f>
        <v>45675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dimanche</v>
      </c>
      <c r="B27" s="33" t="n">
        <f aca="false">B26+1</f>
        <v>45676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lundi</v>
      </c>
      <c r="B28" s="33" t="n">
        <f aca="false">B27+1</f>
        <v>45677</v>
      </c>
      <c r="C28" s="2" t="n">
        <f aca="false">IF(OR(WEEKDAY(B28)=1,WEEKDAY(B28)=7),0,$A$1)</f>
        <v>0.345138888888889</v>
      </c>
      <c r="D28" s="13" t="n">
        <f aca="false">IF(currentDate&lt;B28,0,E28-C28)</f>
        <v>0.0159722222222222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0.36111111111111</v>
      </c>
      <c r="F28" s="34" t="n">
        <v>0</v>
      </c>
      <c r="G28" s="2" t="n">
        <v>0.322916666666667</v>
      </c>
      <c r="H28" s="2" t="n">
        <v>0.409722222222222</v>
      </c>
      <c r="I28" s="2" t="n">
        <v>0.416666666666667</v>
      </c>
      <c r="J28" s="2" t="n">
        <v>0.520833333333333</v>
      </c>
      <c r="K28" s="2" t="n">
        <v>0.552083333333333</v>
      </c>
      <c r="L28" s="2" t="n">
        <v>0.722222222222222</v>
      </c>
      <c r="M28" s="2"/>
      <c r="N28" s="2"/>
      <c r="O28" s="34"/>
      <c r="P28" s="34"/>
      <c r="Q28" s="34"/>
      <c r="R28" s="34"/>
      <c r="T28" s="13" t="n">
        <f aca="false">E28-SUM(U28:AD28)-F28*$A$1</f>
        <v>0.361111111111111</v>
      </c>
    </row>
    <row r="29" customFormat="false" ht="12.8" hidden="false" customHeight="false" outlineLevel="0" collapsed="false">
      <c r="A29" s="32" t="str">
        <f aca="false">TEXT(B29,"jjjj")</f>
        <v>mardi</v>
      </c>
      <c r="B29" s="33" t="n">
        <f aca="false">B28+1</f>
        <v>45678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mercredi</v>
      </c>
      <c r="B30" s="33" t="n">
        <f aca="false">B29+1</f>
        <v>45679</v>
      </c>
      <c r="C30" s="2" t="n">
        <f aca="false">IF(OR(WEEKDAY(B30)=1,WEEKDAY(B30)=7),0,$A$1)</f>
        <v>0.345138888888889</v>
      </c>
      <c r="D30" s="13" t="n">
        <f aca="false">IF(currentDate&lt;B30,0,E30-C30)</f>
        <v>0.0159722222222222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0.36111111111111</v>
      </c>
      <c r="F30" s="34" t="n">
        <v>0</v>
      </c>
      <c r="G30" s="2" t="n">
        <v>0.322916666666667</v>
      </c>
      <c r="H30" s="2" t="n">
        <v>0.409722222222222</v>
      </c>
      <c r="I30" s="2" t="n">
        <v>0.416666666666667</v>
      </c>
      <c r="J30" s="2" t="n">
        <v>0.520833333333333</v>
      </c>
      <c r="K30" s="2" t="n">
        <v>0.552083333333333</v>
      </c>
      <c r="L30" s="2" t="n">
        <v>0.722222222222222</v>
      </c>
      <c r="M30" s="2"/>
      <c r="N30" s="2"/>
      <c r="O30" s="34"/>
      <c r="P30" s="34"/>
      <c r="Q30" s="34"/>
      <c r="R30" s="34"/>
      <c r="T30" s="13" t="n">
        <f aca="false">E30-SUM(U30:AD30)-F30*$A$1</f>
        <v>0.361111111111111</v>
      </c>
    </row>
    <row r="31" customFormat="false" ht="12.8" hidden="false" customHeight="false" outlineLevel="0" collapsed="false">
      <c r="A31" s="32" t="str">
        <f aca="false">TEXT(B31,"jjjj")</f>
        <v>jeudi</v>
      </c>
      <c r="B31" s="33" t="n">
        <f aca="false">B30+1</f>
        <v>45680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0.345138888888889</v>
      </c>
      <c r="F31" s="34" t="n">
        <v>1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1" t="s">
        <v>60</v>
      </c>
      <c r="T31" s="13" t="n">
        <f aca="false">E31-SUM(U31:AD31)-F31*$A$1</f>
        <v>-0</v>
      </c>
    </row>
    <row r="32" customFormat="false" ht="12.8" hidden="false" customHeight="false" outlineLevel="0" collapsed="false">
      <c r="A32" s="32" t="str">
        <f aca="false">TEXT(B32,"jjjj")</f>
        <v>vendredi</v>
      </c>
      <c r="B32" s="33" t="n">
        <f aca="false">B31+1</f>
        <v>45681</v>
      </c>
      <c r="C32" s="2" t="n">
        <f aca="false">IF(OR(WEEKDAY(B32)=1,WEEKDAY(B32)=7),0,$A$1)</f>
        <v>0.345138888888889</v>
      </c>
      <c r="D32" s="13" t="n">
        <f aca="false">IF(currentDate&lt;B32,0,E32-C32)</f>
        <v>0.0184027777777778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0.363541666666666</v>
      </c>
      <c r="F32" s="34" t="n">
        <v>0.5</v>
      </c>
      <c r="G32" s="2" t="n">
        <v>0.322916666666667</v>
      </c>
      <c r="H32" s="2" t="n">
        <v>0.409722222222222</v>
      </c>
      <c r="I32" s="2" t="n">
        <v>0.416666666666667</v>
      </c>
      <c r="J32" s="2" t="n">
        <v>0.520833333333333</v>
      </c>
      <c r="K32" s="2"/>
      <c r="L32" s="2"/>
      <c r="M32" s="2"/>
      <c r="N32" s="2"/>
      <c r="O32" s="2"/>
      <c r="P32" s="34"/>
      <c r="Q32" s="34"/>
      <c r="R32" s="34"/>
      <c r="S32" s="1" t="s">
        <v>61</v>
      </c>
      <c r="T32" s="13" t="n">
        <f aca="false">E32-SUM(U32:AD32)-F32*$A$1</f>
        <v>0.190972222222222</v>
      </c>
    </row>
    <row r="33" customFormat="false" ht="12.8" hidden="false" customHeight="false" outlineLevel="0" collapsed="false">
      <c r="A33" s="32" t="str">
        <f aca="false">TEXT(B33,"jjjj")</f>
        <v>samedi</v>
      </c>
      <c r="B33" s="33" t="n">
        <f aca="false">B32+1</f>
        <v>45682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dimanche</v>
      </c>
      <c r="B34" s="33" t="n">
        <f aca="false">B33+1</f>
        <v>45683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lundi</v>
      </c>
      <c r="B35" s="33" t="n">
        <f aca="false">B34+1</f>
        <v>45684</v>
      </c>
      <c r="C35" s="2" t="n">
        <f aca="false">IF(OR(WEEKDAY(B35)=1,WEEKDAY(B35)=7),0,$A$1)</f>
        <v>0.345138888888889</v>
      </c>
      <c r="D35" s="13" t="n">
        <f aca="false">IF(currentDate&lt;B35,0,E35-C35)</f>
        <v>0.0159722222222222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0.36111111111111</v>
      </c>
      <c r="F35" s="34" t="n">
        <v>0</v>
      </c>
      <c r="G35" s="2" t="n">
        <v>0.322916666666667</v>
      </c>
      <c r="H35" s="2" t="n">
        <v>0.409722222222222</v>
      </c>
      <c r="I35" s="2" t="n">
        <v>0.416666666666667</v>
      </c>
      <c r="J35" s="2" t="n">
        <v>0.520833333333333</v>
      </c>
      <c r="K35" s="2" t="n">
        <v>0.552083333333333</v>
      </c>
      <c r="L35" s="2" t="n">
        <v>0.722222222222222</v>
      </c>
      <c r="M35" s="2"/>
      <c r="N35" s="2"/>
      <c r="O35" s="34"/>
      <c r="P35" s="34"/>
      <c r="Q35" s="34"/>
      <c r="R35" s="34"/>
      <c r="T35" s="13" t="n">
        <f aca="false">E35-SUM(U35:AD35)-F35*$A$1</f>
        <v>0.361111111111111</v>
      </c>
    </row>
    <row r="36" customFormat="false" ht="12.8" hidden="false" customHeight="false" outlineLevel="0" collapsed="false">
      <c r="A36" s="32" t="str">
        <f aca="false">TEXT(B36,"jjjj")</f>
        <v>mardi</v>
      </c>
      <c r="B36" s="33" t="n">
        <f aca="false">B35+1</f>
        <v>45685</v>
      </c>
      <c r="C36" s="2" t="n">
        <f aca="false">IF(OR(WEEKDAY(B36)=1,WEEKDAY(B36)=7),0,$A$1)</f>
        <v>0.345138888888889</v>
      </c>
      <c r="D36" s="13" t="n">
        <f aca="false">IF(currentDate&lt;B36,0,E36-C36)</f>
        <v>0.0159722222222222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0.36111111111111</v>
      </c>
      <c r="F36" s="34" t="n">
        <v>0</v>
      </c>
      <c r="G36" s="2" t="n">
        <v>0.322916666666667</v>
      </c>
      <c r="H36" s="2" t="n">
        <v>0.409722222222222</v>
      </c>
      <c r="I36" s="2" t="n">
        <v>0.416666666666667</v>
      </c>
      <c r="J36" s="2" t="n">
        <v>0.520833333333333</v>
      </c>
      <c r="K36" s="2" t="n">
        <v>0.552083333333333</v>
      </c>
      <c r="L36" s="2" t="n">
        <v>0.722222222222222</v>
      </c>
      <c r="M36" s="2"/>
      <c r="N36" s="2"/>
      <c r="O36" s="34"/>
      <c r="P36" s="34"/>
      <c r="Q36" s="34"/>
      <c r="R36" s="34"/>
      <c r="T36" s="13" t="n">
        <f aca="false">E36-SUM(U36:AD36)-F36*$A$1</f>
        <v>0.361111111111111</v>
      </c>
    </row>
    <row r="37" customFormat="false" ht="12.8" hidden="false" customHeight="false" outlineLevel="0" collapsed="false">
      <c r="A37" s="32" t="str">
        <f aca="false">TEXT(B37,"jjjj")</f>
        <v>mercredi</v>
      </c>
      <c r="B37" s="33" t="n">
        <f aca="false">B36+1</f>
        <v>45686</v>
      </c>
      <c r="C37" s="2" t="n">
        <f aca="false">IF(OR(WEEKDAY(B37)=1,WEEKDAY(B37)=7),0,$A$1)</f>
        <v>0.345138888888889</v>
      </c>
      <c r="D37" s="13" t="n">
        <f aca="false">IF(currentDate&lt;B37,0,E37-C37)</f>
        <v>0.0159722222222222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0.36111111111111</v>
      </c>
      <c r="F37" s="34" t="n">
        <v>0</v>
      </c>
      <c r="G37" s="2" t="n">
        <v>0.322916666666667</v>
      </c>
      <c r="H37" s="2" t="n">
        <v>0.409722222222222</v>
      </c>
      <c r="I37" s="2" t="n">
        <v>0.416666666666667</v>
      </c>
      <c r="J37" s="2" t="n">
        <v>0.520833333333333</v>
      </c>
      <c r="K37" s="2" t="n">
        <v>0.552083333333333</v>
      </c>
      <c r="L37" s="2" t="n">
        <v>0.722222222222222</v>
      </c>
      <c r="M37" s="2"/>
      <c r="N37" s="2"/>
      <c r="O37" s="34"/>
      <c r="P37" s="34"/>
      <c r="Q37" s="34"/>
      <c r="R37" s="34"/>
      <c r="T37" s="13" t="n">
        <f aca="false">E37-SUM(U37:AD37)-F37*$A$1</f>
        <v>0.361111111111111</v>
      </c>
    </row>
    <row r="38" customFormat="false" ht="12.8" hidden="false" customHeight="false" outlineLevel="0" collapsed="false">
      <c r="A38" s="32" t="str">
        <f aca="false">TEXT(B38,"jjjj")</f>
        <v>jeudi</v>
      </c>
      <c r="B38" s="33" t="n">
        <f aca="false">B37+1</f>
        <v>45687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S38" s="1" t="s">
        <v>62</v>
      </c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vendredi</v>
      </c>
      <c r="B39" s="33" t="n">
        <f aca="false">B38+1</f>
        <v>45688</v>
      </c>
      <c r="C39" s="2" t="n">
        <f aca="false">IF(OR(WEEKDAY(B39)=1,WEEKDAY(B39)=7),0,$A$1)</f>
        <v>0.345138888888889</v>
      </c>
      <c r="D39" s="13" t="n">
        <f aca="false">IF(currentDate&lt;B39,0,E39-C39)</f>
        <v>0.0298611111111111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0.374999999999999</v>
      </c>
      <c r="F39" s="34" t="n">
        <v>0</v>
      </c>
      <c r="G39" s="2" t="n">
        <v>0.322916666666667</v>
      </c>
      <c r="H39" s="2" t="n">
        <v>0.409722222222222</v>
      </c>
      <c r="I39" s="2" t="n">
        <v>0.416666666666667</v>
      </c>
      <c r="J39" s="2" t="n">
        <v>0.520833333333333</v>
      </c>
      <c r="K39" s="2" t="n">
        <v>0.552083333333333</v>
      </c>
      <c r="L39" s="2" t="n">
        <v>0.736111111111111</v>
      </c>
      <c r="M39" s="2"/>
      <c r="N39" s="2"/>
      <c r="O39" s="34"/>
      <c r="P39" s="34"/>
      <c r="Q39" s="34"/>
      <c r="R39" s="34"/>
      <c r="T39" s="13" t="n">
        <f aca="false">E39-SUM(U39:AD39)-F39*$A$1</f>
        <v>0.375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V31" activeCellId="0" sqref="V3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janvier!A1</f>
        <v>0.345138888888889</v>
      </c>
      <c r="B1" s="1" t="str">
        <f aca="false">janvier!B1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janvier!A2-F8</f>
        <v>20</v>
      </c>
      <c r="B2" s="1" t="str">
        <f aca="false">janvier!B2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janvier!B3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janvier!A4-A3+D8</f>
        <v>-3.3492829252894</v>
      </c>
      <c r="B4" s="1" t="str">
        <f aca="false">janvier!B4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SUM(D9:D36)</f>
        <v>-3.33990792528935</v>
      </c>
      <c r="E8" s="31"/>
      <c r="F8" s="24" t="n">
        <f aca="false">SUM(F9:F36)</f>
        <v>0.5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SUM(U9:U36)</f>
        <v>0</v>
      </c>
      <c r="V8" s="25" t="n">
        <f aca="false">SUM(V9:V36)</f>
        <v>0</v>
      </c>
      <c r="W8" s="25" t="n">
        <f aca="false">SUM(W9:W36)</f>
        <v>0</v>
      </c>
      <c r="X8" s="25" t="n">
        <f aca="false">SUM(X9:X36)</f>
        <v>0</v>
      </c>
      <c r="Y8" s="25" t="n">
        <f aca="false">SUM(Y9:Y36)</f>
        <v>0</v>
      </c>
      <c r="Z8" s="25" t="n">
        <f aca="false">SUM(Z9:Z36)</f>
        <v>0</v>
      </c>
      <c r="AA8" s="25" t="n">
        <f aca="false">SUM(AA9:AA36)</f>
        <v>0</v>
      </c>
      <c r="AB8" s="25" t="n">
        <f aca="false">SUM(AB9:AB36)</f>
        <v>0</v>
      </c>
      <c r="AC8" s="25" t="n">
        <f aca="false">SUM(AC9:AC36)</f>
        <v>0</v>
      </c>
      <c r="AD8" s="25" t="n">
        <f aca="false">SUM(AD9:AD36)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EDATE(janvier!B9,1)</f>
        <v>45689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45690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45691</v>
      </c>
      <c r="C11" s="2" t="n">
        <f aca="false">IF(OR(WEEKDAY(B11)=1,WEEKDAY(B11)=7),0,$A$1)</f>
        <v>0.345138888888889</v>
      </c>
      <c r="D11" s="13" t="n">
        <f aca="false">IF(currentDate&lt;B11,0,E11-C11)</f>
        <v>0.00902777777777778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0.354166666666666</v>
      </c>
      <c r="F11" s="34" t="n">
        <v>0</v>
      </c>
      <c r="G11" s="2" t="n">
        <v>0.322916666666667</v>
      </c>
      <c r="H11" s="2" t="n">
        <v>0.409722222222222</v>
      </c>
      <c r="I11" s="2" t="n">
        <v>0.416666666666667</v>
      </c>
      <c r="J11" s="2" t="n">
        <v>0.520833333333333</v>
      </c>
      <c r="K11" s="2" t="n">
        <v>0.552083333333333</v>
      </c>
      <c r="L11" s="2" t="n">
        <v>0.715277777777778</v>
      </c>
      <c r="M11" s="2"/>
      <c r="N11" s="2"/>
      <c r="O11" s="34"/>
      <c r="P11" s="34"/>
      <c r="Q11" s="34"/>
      <c r="R11" s="34"/>
      <c r="T11" s="13" t="n">
        <f aca="false">E11-SUM(U11:AD11)-F11*$A$1</f>
        <v>0.354166666666667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45692</v>
      </c>
      <c r="C12" s="2" t="n">
        <f aca="false">IF(OR(WEEKDAY(B12)=1,WEEKDAY(B12)=7),0,$A$1)</f>
        <v>0.345138888888889</v>
      </c>
      <c r="D12" s="13" t="n">
        <f aca="false">IF(currentDate&lt;B12,0,E12-C12)</f>
        <v>0.00902777777777778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0.354166666666666</v>
      </c>
      <c r="F12" s="34" t="n">
        <v>0</v>
      </c>
      <c r="G12" s="2" t="n">
        <v>0.322916666666667</v>
      </c>
      <c r="H12" s="2" t="n">
        <v>0.409722222222222</v>
      </c>
      <c r="I12" s="2" t="n">
        <v>0.416666666666667</v>
      </c>
      <c r="J12" s="2" t="n">
        <v>0.520833333333333</v>
      </c>
      <c r="K12" s="2" t="n">
        <v>0.552083333333333</v>
      </c>
      <c r="L12" s="2" t="n">
        <v>0.715277777777778</v>
      </c>
      <c r="M12" s="2"/>
      <c r="N12" s="2"/>
      <c r="O12" s="34"/>
      <c r="P12" s="34"/>
      <c r="Q12" s="34"/>
      <c r="R12" s="34"/>
      <c r="T12" s="13" t="n">
        <f aca="false">E12-SUM(U12:AD12)-F12*$A$1</f>
        <v>0.354166666666667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45693</v>
      </c>
      <c r="C13" s="2" t="n">
        <f aca="false">IF(OR(WEEKDAY(B13)=1,WEEKDAY(B13)=7),0,$A$1)</f>
        <v>0.345138888888889</v>
      </c>
      <c r="D13" s="13" t="n">
        <f aca="false">IF(currentDate&lt;B13,0,E13-C13)</f>
        <v>0.00902777777777778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0.354166666666666</v>
      </c>
      <c r="F13" s="34" t="n">
        <v>0</v>
      </c>
      <c r="G13" s="2" t="n">
        <v>0.322916666666667</v>
      </c>
      <c r="H13" s="2" t="n">
        <v>0.409722222222222</v>
      </c>
      <c r="I13" s="2" t="n">
        <v>0.416666666666667</v>
      </c>
      <c r="J13" s="2" t="n">
        <v>0.520833333333333</v>
      </c>
      <c r="K13" s="2" t="n">
        <v>0.552083333333333</v>
      </c>
      <c r="L13" s="2" t="n">
        <v>0.715277777777778</v>
      </c>
      <c r="M13" s="2"/>
      <c r="N13" s="2"/>
      <c r="O13" s="34"/>
      <c r="P13" s="34"/>
      <c r="Q13" s="34"/>
      <c r="R13" s="34"/>
      <c r="T13" s="13" t="n">
        <f aca="false">E13-SUM(U13:AD13)-F13*$A$1</f>
        <v>0.354166666666667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45694</v>
      </c>
      <c r="C14" s="2" t="n">
        <f aca="false">IF(OR(WEEKDAY(B14)=1,WEEKDAY(B14)=7),0,$A$1)</f>
        <v>0.345138888888889</v>
      </c>
      <c r="D14" s="13" t="n">
        <f aca="false">IF(currentDate&lt;B14,0,E14-C14)</f>
        <v>0.00902777777777778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0.354166666666666</v>
      </c>
      <c r="F14" s="34" t="n">
        <v>0</v>
      </c>
      <c r="G14" s="2" t="n">
        <v>0.322916666666667</v>
      </c>
      <c r="H14" s="2" t="n">
        <v>0.409722222222222</v>
      </c>
      <c r="I14" s="2" t="n">
        <v>0.416666666666667</v>
      </c>
      <c r="J14" s="2" t="n">
        <v>0.520833333333333</v>
      </c>
      <c r="K14" s="2" t="n">
        <v>0.552083333333333</v>
      </c>
      <c r="L14" s="2" t="n">
        <v>0.715277777777778</v>
      </c>
      <c r="M14" s="2"/>
      <c r="N14" s="2"/>
      <c r="O14" s="34"/>
      <c r="P14" s="34"/>
      <c r="Q14" s="34"/>
      <c r="R14" s="34"/>
      <c r="T14" s="13" t="n">
        <f aca="false">E14-SUM(U14:AD14)-F14*$A$1</f>
        <v>0.354166666666667</v>
      </c>
      <c r="AE14" s="36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45695</v>
      </c>
      <c r="C15" s="2" t="n">
        <f aca="false">IF(OR(WEEKDAY(B15)=1,WEEKDAY(B15)=7),0,$A$1)</f>
        <v>0.345138888888889</v>
      </c>
      <c r="D15" s="13" t="n">
        <f aca="false">IF(currentDate&lt;B15,0,E15-C15)</f>
        <v>0.00208333333333333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0.347222222222221</v>
      </c>
      <c r="F15" s="34" t="n">
        <v>0</v>
      </c>
      <c r="G15" s="2" t="n">
        <v>0.322916666666667</v>
      </c>
      <c r="H15" s="2" t="n">
        <v>0.409722222222222</v>
      </c>
      <c r="I15" s="2" t="n">
        <v>0.416666666666667</v>
      </c>
      <c r="J15" s="2" t="n">
        <v>0.520833333333333</v>
      </c>
      <c r="K15" s="2" t="n">
        <v>0.552083333333333</v>
      </c>
      <c r="L15" s="2" t="n">
        <v>0.625</v>
      </c>
      <c r="M15" s="2" t="n">
        <v>0.916666666666667</v>
      </c>
      <c r="N15" s="2" t="n">
        <v>1</v>
      </c>
      <c r="O15" s="34"/>
      <c r="P15" s="34"/>
      <c r="Q15" s="34"/>
      <c r="R15" s="34"/>
      <c r="T15" s="13" t="n">
        <f aca="false">E15-SUM(U15:AD15)-F15*$A$1</f>
        <v>0.347222222222222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45696</v>
      </c>
      <c r="C16" s="2" t="n">
        <f aca="false">IF(OR(WEEKDAY(B16)=1,WEEKDAY(B16)=7),0,$A$1)</f>
        <v>0</v>
      </c>
      <c r="D16" s="13" t="n">
        <f aca="false">IF(currentDate&lt;B16,0,E16-C16)</f>
        <v>0.0833333333333333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0.0833333333333333</v>
      </c>
      <c r="F16" s="34" t="n">
        <v>0</v>
      </c>
      <c r="G16" s="2" t="n">
        <v>0</v>
      </c>
      <c r="H16" s="2" t="n">
        <v>0.0833333333333333</v>
      </c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0.0833333333333333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45697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45698</v>
      </c>
      <c r="C18" s="2" t="n">
        <f aca="false">IF(OR(WEEKDAY(B18)=1,WEEKDAY(B18)=7),0,$A$1)</f>
        <v>0.345138888888889</v>
      </c>
      <c r="D18" s="13" t="n">
        <f aca="false">IF(currentDate&lt;B18,0,E18-C18)</f>
        <v>0.00902777777777778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0.354166666666666</v>
      </c>
      <c r="F18" s="34" t="n">
        <v>0</v>
      </c>
      <c r="G18" s="2" t="n">
        <v>0.322916666666667</v>
      </c>
      <c r="H18" s="2" t="n">
        <v>0.409722222222222</v>
      </c>
      <c r="I18" s="2" t="n">
        <v>0.416666666666667</v>
      </c>
      <c r="J18" s="2" t="n">
        <v>0.520833333333333</v>
      </c>
      <c r="K18" s="2" t="n">
        <v>0.552083333333333</v>
      </c>
      <c r="L18" s="2" t="n">
        <v>0.715277777777778</v>
      </c>
      <c r="M18" s="2"/>
      <c r="N18" s="2"/>
      <c r="O18" s="34"/>
      <c r="P18" s="34"/>
      <c r="Q18" s="34"/>
      <c r="R18" s="34"/>
      <c r="T18" s="13" t="n">
        <f aca="false">E18-SUM(U18:AD18)-F18*$A$1</f>
        <v>0.354166666666667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45699</v>
      </c>
      <c r="C19" s="2" t="n">
        <f aca="false">IF(OR(WEEKDAY(B19)=1,WEEKDAY(B19)=7),0,$A$1)</f>
        <v>0.345138888888889</v>
      </c>
      <c r="D19" s="13" t="n">
        <f aca="false">IF(currentDate&lt;B19,0,E19-C19)</f>
        <v>0.153494852488426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0.498633741377684</v>
      </c>
      <c r="F19" s="34" t="n">
        <v>0</v>
      </c>
      <c r="G19" s="2" t="n">
        <v>0.322916666666667</v>
      </c>
      <c r="H19" s="2" t="n">
        <v>0.409722222222222</v>
      </c>
      <c r="I19" s="2" t="n">
        <v>0.416666666666667</v>
      </c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0.498633741377315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45700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45701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45702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45703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45704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45705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45706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45707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45708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45709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45710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45711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45712</v>
      </c>
      <c r="C32" s="2" t="n">
        <f aca="false">IF(OR(WEEKDAY(B32)=1,WEEKDAY(B32)=7),0,$A$1)</f>
        <v>0.345138888888889</v>
      </c>
      <c r="D32" s="13" t="n">
        <f aca="false">IF(currentDate&lt;B32,0,E32-C32)</f>
        <v>-0.172569444444444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0.172569444444445</v>
      </c>
      <c r="F32" s="34" t="n">
        <v>0.5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S32" s="1" t="s">
        <v>61</v>
      </c>
      <c r="T32" s="13" t="n">
        <f aca="false">E32-SUM(U32:AD32)-F32*$A$1</f>
        <v>-0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45713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45714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45715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45716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C37" s="2"/>
      <c r="D37" s="13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février!A1</f>
        <v>0.345138888888889</v>
      </c>
      <c r="B1" s="1" t="str">
        <f aca="false">février!B1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février!A2-F8</f>
        <v>20</v>
      </c>
      <c r="B2" s="1" t="str">
        <f aca="false">février!B2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février!B3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février!A4-A3+D8</f>
        <v>-9.9069218141783</v>
      </c>
      <c r="B4" s="1" t="str">
        <f aca="false">février!B4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-6.55763888888889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EDATE(février!B9,1)</f>
        <v>45717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45718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45719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45720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45721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45722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45723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45724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45725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45726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45727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45728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45729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45730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45731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45732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45733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45734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45735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45736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45737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45738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45739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45740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45741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45742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45743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45744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samedi</v>
      </c>
      <c r="B37" s="33" t="n">
        <f aca="false">B36+1</f>
        <v>45745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dimanche</v>
      </c>
      <c r="B38" s="33" t="n">
        <f aca="false">B37+1</f>
        <v>45746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lundi</v>
      </c>
      <c r="B39" s="33" t="n">
        <f aca="false">B38+1</f>
        <v>45747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mars!A1</f>
        <v>0.345138888888889</v>
      </c>
      <c r="B1" s="1" t="str">
        <f aca="false">mars!B1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mars!A2-F8</f>
        <v>20</v>
      </c>
      <c r="B2" s="1" t="str">
        <f aca="false">mars!B2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mars!B3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mars!A4-A3+D8</f>
        <v>-16.8096995919561</v>
      </c>
      <c r="B4" s="1" t="str">
        <f aca="false">mars!B4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-6.90277777777778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mardi</v>
      </c>
      <c r="B9" s="33" t="n">
        <f aca="false">EDATE(mars!B9,1)</f>
        <v>45748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mercredi</v>
      </c>
      <c r="B10" s="33" t="n">
        <f aca="false">B9+1</f>
        <v>45749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jeudi</v>
      </c>
      <c r="B11" s="33" t="n">
        <f aca="false">B10+1</f>
        <v>45750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vendredi</v>
      </c>
      <c r="B12" s="33" t="n">
        <f aca="false">B11+1</f>
        <v>45751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samedi</v>
      </c>
      <c r="B13" s="33" t="n">
        <f aca="false">B12+1</f>
        <v>45752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dimanche</v>
      </c>
      <c r="B14" s="33" t="n">
        <f aca="false">B13+1</f>
        <v>45753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lundi</v>
      </c>
      <c r="B15" s="33" t="n">
        <f aca="false">B14+1</f>
        <v>45754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mardi</v>
      </c>
      <c r="B16" s="33" t="n">
        <f aca="false">B15+1</f>
        <v>45755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mercredi</v>
      </c>
      <c r="B17" s="33" t="n">
        <f aca="false">B16+1</f>
        <v>45756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jeudi</v>
      </c>
      <c r="B18" s="33" t="n">
        <f aca="false">B17+1</f>
        <v>45757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vendredi</v>
      </c>
      <c r="B19" s="33" t="n">
        <f aca="false">B18+1</f>
        <v>45758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samedi</v>
      </c>
      <c r="B20" s="33" t="n">
        <f aca="false">B19+1</f>
        <v>45759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dimanche</v>
      </c>
      <c r="B21" s="33" t="n">
        <f aca="false">B20+1</f>
        <v>45760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lundi</v>
      </c>
      <c r="B22" s="33" t="n">
        <f aca="false">B21+1</f>
        <v>45761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mardi</v>
      </c>
      <c r="B23" s="33" t="n">
        <f aca="false">B22+1</f>
        <v>45762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mercredi</v>
      </c>
      <c r="B24" s="33" t="n">
        <f aca="false">B23+1</f>
        <v>45763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jeudi</v>
      </c>
      <c r="B25" s="33" t="n">
        <f aca="false">B24+1</f>
        <v>45764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vendredi</v>
      </c>
      <c r="B26" s="33" t="n">
        <f aca="false">B25+1</f>
        <v>45765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S26" s="1" t="s">
        <v>63</v>
      </c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samedi</v>
      </c>
      <c r="B27" s="33" t="n">
        <f aca="false">B26+1</f>
        <v>45766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dimanche</v>
      </c>
      <c r="B28" s="33" t="n">
        <f aca="false">B27+1</f>
        <v>45767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lundi</v>
      </c>
      <c r="B29" s="33" t="n">
        <f aca="false">B28+1</f>
        <v>45768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S29" s="1" t="s">
        <v>63</v>
      </c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mardi</v>
      </c>
      <c r="B30" s="33" t="n">
        <f aca="false">B29+1</f>
        <v>45769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mercredi</v>
      </c>
      <c r="B31" s="33" t="n">
        <f aca="false">B30+1</f>
        <v>45770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jeudi</v>
      </c>
      <c r="B32" s="33" t="n">
        <f aca="false">B31+1</f>
        <v>45771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vendredi</v>
      </c>
      <c r="B33" s="33" t="n">
        <f aca="false">B32+1</f>
        <v>45772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samedi</v>
      </c>
      <c r="B34" s="33" t="n">
        <f aca="false">B33+1</f>
        <v>45773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dimanche</v>
      </c>
      <c r="B35" s="33" t="n">
        <f aca="false">B34+1</f>
        <v>45774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lundi</v>
      </c>
      <c r="B36" s="33" t="n">
        <f aca="false">B35+1</f>
        <v>45775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mardi</v>
      </c>
      <c r="B37" s="33" t="n">
        <f aca="false">B36+1</f>
        <v>45776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mercredi</v>
      </c>
      <c r="B38" s="33" t="n">
        <f aca="false">B37+1</f>
        <v>45777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/>
      <c r="B39" s="33"/>
      <c r="C39" s="2"/>
      <c r="D39" s="13"/>
      <c r="E39" s="2"/>
      <c r="F39" s="3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42" activeCellId="0" sqref="H4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avril!A1</f>
        <v>0.345138888888889</v>
      </c>
      <c r="B1" s="1" t="str">
        <f aca="false">avril!B1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S1" s="37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avril!A2-F8</f>
        <v>20</v>
      </c>
      <c r="B2" s="1" t="str">
        <f aca="false">avril!B2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  <c r="S2" s="37"/>
    </row>
    <row r="3" customFormat="false" ht="12.8" hidden="false" customHeight="false" outlineLevel="0" collapsed="false">
      <c r="A3" s="25" t="n">
        <v>0</v>
      </c>
      <c r="B3" s="1" t="str">
        <f aca="false">avril!B3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  <c r="S3" s="37"/>
    </row>
    <row r="4" customFormat="false" ht="12.8" hidden="false" customHeight="false" outlineLevel="0" collapsed="false">
      <c r="A4" s="25" t="n">
        <f aca="false">avril!A4-A3+D8</f>
        <v>-23.7124773697339</v>
      </c>
      <c r="B4" s="1" t="str">
        <f aca="false">avril!B4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  <c r="S4" s="37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  <c r="S5" s="37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  <c r="S6" s="37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-6.90277777777778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16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jeudi</v>
      </c>
      <c r="B9" s="33" t="n">
        <f aca="false">EDATE(avril!B9,1)</f>
        <v>45778</v>
      </c>
      <c r="C9" s="2" t="n"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S9" s="37" t="s">
        <v>63</v>
      </c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vendredi</v>
      </c>
      <c r="B10" s="33" t="n">
        <f aca="false">B9+1</f>
        <v>45779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S10" s="37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samedi</v>
      </c>
      <c r="B11" s="33" t="n">
        <f aca="false">B10+1</f>
        <v>45780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S11" s="37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dimanche</v>
      </c>
      <c r="B12" s="33" t="n">
        <f aca="false">B11+1</f>
        <v>45781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S12" s="37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lundi</v>
      </c>
      <c r="B13" s="33" t="n">
        <f aca="false">B12+1</f>
        <v>45782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S13" s="37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mardi</v>
      </c>
      <c r="B14" s="33" t="n">
        <f aca="false">B13+1</f>
        <v>45783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S14" s="37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mercredi</v>
      </c>
      <c r="B15" s="33" t="n">
        <f aca="false">B14+1</f>
        <v>45784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S15" s="37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jeudi</v>
      </c>
      <c r="B16" s="33" t="n">
        <f aca="false">B15+1</f>
        <v>45785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S16" s="37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vendredi</v>
      </c>
      <c r="B17" s="33" t="n">
        <f aca="false">B16+1</f>
        <v>45786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S17" s="37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samedi</v>
      </c>
      <c r="B18" s="33" t="n">
        <f aca="false">B17+1</f>
        <v>45787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S18" s="37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dimanche</v>
      </c>
      <c r="B19" s="33" t="n">
        <f aca="false">B18+1</f>
        <v>45788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S19" s="37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lundi</v>
      </c>
      <c r="B20" s="33" t="n">
        <f aca="false">B19+1</f>
        <v>45789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S20" s="37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mardi</v>
      </c>
      <c r="B21" s="33" t="n">
        <f aca="false">B20+1</f>
        <v>45790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S21" s="37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mercredi</v>
      </c>
      <c r="B22" s="33" t="n">
        <f aca="false">B21+1</f>
        <v>45791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S22" s="37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jeudi</v>
      </c>
      <c r="B23" s="33" t="n">
        <f aca="false">B22+1</f>
        <v>45792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S23" s="37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vendredi</v>
      </c>
      <c r="B24" s="33" t="n">
        <f aca="false">B23+1</f>
        <v>45793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S24" s="37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samedi</v>
      </c>
      <c r="B25" s="33" t="n">
        <f aca="false">B24+1</f>
        <v>45794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S25" s="37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dimanche</v>
      </c>
      <c r="B26" s="33" t="n">
        <f aca="false">B25+1</f>
        <v>45795</v>
      </c>
      <c r="C26" s="2" t="n">
        <f aca="false">IF(OR(WEEKDAY(B26)=1,WEEKDAY(B26)=7),0,$A$1)</f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S26" s="37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lundi</v>
      </c>
      <c r="B27" s="33" t="n">
        <f aca="false">B26+1</f>
        <v>45796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S27" s="37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mardi</v>
      </c>
      <c r="B28" s="33" t="n">
        <f aca="false">B27+1</f>
        <v>45797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S28" s="37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mercredi</v>
      </c>
      <c r="B29" s="33" t="n">
        <f aca="false">B28+1</f>
        <v>45798</v>
      </c>
      <c r="C29" s="2" t="n">
        <f aca="false">IF(OR(WEEKDAY(B29)=1,WEEKDAY(B29)=7),0,$A$1)</f>
        <v>0.345138888888889</v>
      </c>
      <c r="D29" s="13" t="n">
        <f aca="false">IF(currentDate&lt;B29,0,E29-C29)</f>
        <v>-0.345138888888889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S29" s="37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jeudi</v>
      </c>
      <c r="B30" s="33" t="n">
        <f aca="false">B29+1</f>
        <v>45799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S30" s="37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vendredi</v>
      </c>
      <c r="B31" s="33" t="n">
        <f aca="false">B30+1</f>
        <v>45800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37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samedi</v>
      </c>
      <c r="B32" s="33" t="n">
        <f aca="false">B31+1</f>
        <v>45801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S32" s="37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dimanche</v>
      </c>
      <c r="B33" s="33" t="n">
        <f aca="false">B32+1</f>
        <v>45802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S33" s="37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lundi</v>
      </c>
      <c r="B34" s="33" t="n">
        <f aca="false">B33+1</f>
        <v>45803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S34" s="37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mardi</v>
      </c>
      <c r="B35" s="33" t="n">
        <f aca="false">B34+1</f>
        <v>45804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S35" s="37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mercredi</v>
      </c>
      <c r="B36" s="33" t="n">
        <f aca="false">B35+1</f>
        <v>45805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S36" s="37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jeudi</v>
      </c>
      <c r="B37" s="33" t="n">
        <f aca="false">B36+1</f>
        <v>45806</v>
      </c>
      <c r="C37" s="2" t="n"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S37" s="37" t="s">
        <v>63</v>
      </c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vendredi</v>
      </c>
      <c r="B38" s="33" t="n">
        <f aca="false">B37+1</f>
        <v>45807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S38" s="37" t="s">
        <v>64</v>
      </c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samedi</v>
      </c>
      <c r="B39" s="33" t="n">
        <f aca="false">B38+1</f>
        <v>45808</v>
      </c>
      <c r="C39" s="2" t="n">
        <f aca="false">IF(OR(WEEKDAY(B39)=1,WEEKDAY(B39)=7),0,$A$1)</f>
        <v>0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7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41" activeCellId="0" sqref="P4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mai!A1</f>
        <v>0.345138888888889</v>
      </c>
      <c r="B1" s="1" t="str">
        <f aca="false">mai!B1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mai!A2-F8</f>
        <v>20</v>
      </c>
      <c r="B2" s="1" t="str">
        <f aca="false">mai!B2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mai!B3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mai!A4-A3+D8</f>
        <v>-25.7833107030672</v>
      </c>
      <c r="B4" s="1" t="str">
        <f aca="false">mai!B4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SUM(D9:D38)</f>
        <v>-2.07083333333333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dimanche</v>
      </c>
      <c r="B9" s="33" t="n">
        <f aca="false">EDATE(mai!B9,1)</f>
        <v>45809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lundi</v>
      </c>
      <c r="B10" s="33" t="n">
        <f aca="false">B9+1</f>
        <v>45810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mardi</v>
      </c>
      <c r="B11" s="33" t="n">
        <f aca="false">B10+1</f>
        <v>45811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mercredi</v>
      </c>
      <c r="B12" s="33" t="n">
        <f aca="false">B11+1</f>
        <v>45812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jeudi</v>
      </c>
      <c r="B13" s="33" t="n">
        <f aca="false">B12+1</f>
        <v>45813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vendredi</v>
      </c>
      <c r="B14" s="33" t="n">
        <f aca="false">B13+1</f>
        <v>45814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samedi</v>
      </c>
      <c r="B15" s="33" t="n">
        <f aca="false">B14+1</f>
        <v>45815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dimanche</v>
      </c>
      <c r="B16" s="33" t="n">
        <f aca="false">B15+1</f>
        <v>45816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lundi</v>
      </c>
      <c r="B17" s="33" t="n">
        <f aca="false">B16+1</f>
        <v>45817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S17" s="1" t="s">
        <v>65</v>
      </c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mardi</v>
      </c>
      <c r="B18" s="33" t="n">
        <f aca="false">B17+1</f>
        <v>45818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mercredi</v>
      </c>
      <c r="B19" s="33" t="n">
        <f aca="false">B18+1</f>
        <v>45819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jeudi</v>
      </c>
      <c r="B20" s="33" t="n">
        <f aca="false">B19+1</f>
        <v>45820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vendredi</v>
      </c>
      <c r="B21" s="33" t="n">
        <f aca="false">B20+1</f>
        <v>45821</v>
      </c>
      <c r="C21" s="2" t="n">
        <f aca="false">IF(OR(WEEKDAY(B21)=1,WEEKDAY(B21)=7),0,$A$1)</f>
        <v>0.345138888888889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samedi</v>
      </c>
      <c r="B22" s="33" t="n">
        <f aca="false">B21+1</f>
        <v>45822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dimanche</v>
      </c>
      <c r="B23" s="33" t="n">
        <f aca="false">B22+1</f>
        <v>45823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lundi</v>
      </c>
      <c r="B24" s="33" t="n">
        <f aca="false">B23+1</f>
        <v>45824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mardi</v>
      </c>
      <c r="B25" s="33" t="n">
        <f aca="false">B24+1</f>
        <v>45825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mercredi</v>
      </c>
      <c r="B26" s="33" t="n">
        <f aca="false">B25+1</f>
        <v>45826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jeudi</v>
      </c>
      <c r="B27" s="33" t="n">
        <f aca="false">B26+1</f>
        <v>45827</v>
      </c>
      <c r="C27" s="2" t="n"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S27" s="1" t="s">
        <v>63</v>
      </c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vendredi</v>
      </c>
      <c r="B28" s="33" t="n">
        <f aca="false">B27+1</f>
        <v>45828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samedi</v>
      </c>
      <c r="B29" s="33" t="n">
        <f aca="false">B28+1</f>
        <v>45829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dimanche</v>
      </c>
      <c r="B30" s="33" t="n">
        <f aca="false">B29+1</f>
        <v>45830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lundi</v>
      </c>
      <c r="B31" s="33" t="n">
        <f aca="false">B30+1</f>
        <v>45831</v>
      </c>
      <c r="C31" s="2" t="n"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1" t="s">
        <v>63</v>
      </c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mardi</v>
      </c>
      <c r="B32" s="33" t="n">
        <f aca="false">B31+1</f>
        <v>45832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mercredi</v>
      </c>
      <c r="B33" s="33" t="n">
        <f aca="false">B32+1</f>
        <v>45833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jeudi</v>
      </c>
      <c r="B34" s="33" t="n">
        <f aca="false">B33+1</f>
        <v>45834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vendredi</v>
      </c>
      <c r="B35" s="33" t="n">
        <f aca="false">B34+1</f>
        <v>45835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samedi</v>
      </c>
      <c r="B36" s="33" t="n">
        <f aca="false">B35+1</f>
        <v>45836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dimanche</v>
      </c>
      <c r="B37" s="33" t="n">
        <f aca="false">B36+1</f>
        <v>45837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lundi</v>
      </c>
      <c r="B38" s="33" t="n">
        <f aca="false">B37+1</f>
        <v>45838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juin!A1</f>
        <v>0.345138888888889</v>
      </c>
      <c r="B1" s="1" t="str">
        <f aca="false">juin!B1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juin!A2-F8</f>
        <v>20</v>
      </c>
      <c r="B2" s="1" t="str">
        <f aca="false">juin!B2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juin!B3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juin!A4-A3+D8</f>
        <v>-25.7833107030672</v>
      </c>
      <c r="B4" s="1" t="str">
        <f aca="false">juin!B4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mardi</v>
      </c>
      <c r="B9" s="33" t="n">
        <f aca="false">EDATE(juin!B9,1)</f>
        <v>45839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mercredi</v>
      </c>
      <c r="B10" s="33" t="n">
        <f aca="false">B9+1</f>
        <v>45840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jeudi</v>
      </c>
      <c r="B11" s="33" t="n">
        <f aca="false">B10+1</f>
        <v>45841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vendredi</v>
      </c>
      <c r="B12" s="33" t="n">
        <f aca="false">B11+1</f>
        <v>45842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samedi</v>
      </c>
      <c r="B13" s="33" t="n">
        <f aca="false">B12+1</f>
        <v>45843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dimanche</v>
      </c>
      <c r="B14" s="33" t="n">
        <f aca="false">B13+1</f>
        <v>45844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lundi</v>
      </c>
      <c r="B15" s="33" t="n">
        <f aca="false">B14+1</f>
        <v>45845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mardi</v>
      </c>
      <c r="B16" s="33" t="n">
        <f aca="false">B15+1</f>
        <v>45846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mercredi</v>
      </c>
      <c r="B17" s="33" t="n">
        <f aca="false">B16+1</f>
        <v>45847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jeudi</v>
      </c>
      <c r="B18" s="33" t="n">
        <f aca="false">B17+1</f>
        <v>45848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vendredi</v>
      </c>
      <c r="B19" s="33" t="n">
        <f aca="false">B18+1</f>
        <v>45849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samedi</v>
      </c>
      <c r="B20" s="33" t="n">
        <f aca="false">B19+1</f>
        <v>45850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dimanche</v>
      </c>
      <c r="B21" s="33" t="n">
        <f aca="false">B20+1</f>
        <v>45851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lundi</v>
      </c>
      <c r="B22" s="33" t="n">
        <f aca="false">B21+1</f>
        <v>45852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mardi</v>
      </c>
      <c r="B23" s="33" t="n">
        <f aca="false">B22+1</f>
        <v>45853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mercredi</v>
      </c>
      <c r="B24" s="33" t="n">
        <f aca="false">B23+1</f>
        <v>45854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jeudi</v>
      </c>
      <c r="B25" s="33" t="n">
        <f aca="false">B24+1</f>
        <v>45855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vendredi</v>
      </c>
      <c r="B26" s="33" t="n">
        <f aca="false">B25+1</f>
        <v>45856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samedi</v>
      </c>
      <c r="B27" s="33" t="n">
        <f aca="false">B26+1</f>
        <v>45857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dimanche</v>
      </c>
      <c r="B28" s="33" t="n">
        <f aca="false">B27+1</f>
        <v>45858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lundi</v>
      </c>
      <c r="B29" s="33" t="n">
        <f aca="false">B28+1</f>
        <v>45859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mardi</v>
      </c>
      <c r="B30" s="33" t="n">
        <f aca="false">B29+1</f>
        <v>45860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mercredi</v>
      </c>
      <c r="B31" s="33" t="n">
        <f aca="false">B30+1</f>
        <v>45861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jeudi</v>
      </c>
      <c r="B32" s="33" t="n">
        <f aca="false">B31+1</f>
        <v>45862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vendredi</v>
      </c>
      <c r="B33" s="33" t="n">
        <f aca="false">B32+1</f>
        <v>45863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samedi</v>
      </c>
      <c r="B34" s="33" t="n">
        <f aca="false">B33+1</f>
        <v>45864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dimanche</v>
      </c>
      <c r="B35" s="33" t="n">
        <f aca="false">B34+1</f>
        <v>45865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lundi</v>
      </c>
      <c r="B36" s="33" t="n">
        <f aca="false">B35+1</f>
        <v>45866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mardi</v>
      </c>
      <c r="B37" s="33" t="n">
        <f aca="false">B36+1</f>
        <v>45867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mercredi</v>
      </c>
      <c r="B38" s="33" t="n">
        <f aca="false">B37+1</f>
        <v>45868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jeudi</v>
      </c>
      <c r="B39" s="33" t="n">
        <f aca="false">B38+1</f>
        <v>45869</v>
      </c>
      <c r="C39" s="2" t="n">
        <f aca="false">IF(OR(WEEKDAY(B39)=1,WEEKDAY(B39)=7),0,$A$1)</f>
        <v>0.345138888888889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juillet!A1</f>
        <v>0.345138888888889</v>
      </c>
      <c r="B1" s="1" t="str">
        <f aca="false">juillet!B1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juillet!A2-F8</f>
        <v>20</v>
      </c>
      <c r="B2" s="1" t="str">
        <f aca="false">juillet!B2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juillet!B3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juillet!A4-A3+D8</f>
        <v>-25.7833107030672</v>
      </c>
      <c r="B4" s="1" t="str">
        <f aca="false">juillet!B4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vendredi</v>
      </c>
      <c r="B9" s="33" t="n">
        <f aca="false">EDATE(juillet!B9,1)</f>
        <v>45870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samedi</v>
      </c>
      <c r="B10" s="33" t="n">
        <f aca="false">B9+1</f>
        <v>45871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dimanche</v>
      </c>
      <c r="B11" s="33" t="n">
        <f aca="false">B10+1</f>
        <v>45872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lundi</v>
      </c>
      <c r="B12" s="33" t="n">
        <f aca="false">B11+1</f>
        <v>45873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mardi</v>
      </c>
      <c r="B13" s="33" t="n">
        <f aca="false">B12+1</f>
        <v>45874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mercredi</v>
      </c>
      <c r="B14" s="33" t="n">
        <f aca="false">B13+1</f>
        <v>45875</v>
      </c>
      <c r="C14" s="2" t="n">
        <f aca="false">IF(OR(WEEKDAY(B14)=1,WEEKDAY(B14)=7),0,$A$1)</f>
        <v>0.345138888888889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jeudi</v>
      </c>
      <c r="B15" s="33" t="n">
        <f aca="false">B14+1</f>
        <v>45876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vendredi</v>
      </c>
      <c r="B16" s="33" t="n">
        <f aca="false">B15+1</f>
        <v>45877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samedi</v>
      </c>
      <c r="B17" s="33" t="n">
        <f aca="false">B16+1</f>
        <v>45878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dimanche</v>
      </c>
      <c r="B18" s="33" t="n">
        <f aca="false">B17+1</f>
        <v>45879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lundi</v>
      </c>
      <c r="B19" s="33" t="n">
        <f aca="false">B18+1</f>
        <v>45880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mardi</v>
      </c>
      <c r="B20" s="33" t="n">
        <f aca="false">B19+1</f>
        <v>45881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mercredi</v>
      </c>
      <c r="B21" s="33" t="n">
        <f aca="false">B20+1</f>
        <v>45882</v>
      </c>
      <c r="C21" s="2" t="n">
        <f aca="false">IF(OR(WEEKDAY(B21)=1,WEEKDAY(B21)=7),0,$A$1)</f>
        <v>0.345138888888889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jeudi</v>
      </c>
      <c r="B22" s="33" t="n">
        <f aca="false">B21+1</f>
        <v>45883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vendredi</v>
      </c>
      <c r="B23" s="33" t="n">
        <f aca="false">B22+1</f>
        <v>45884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samedi</v>
      </c>
      <c r="B24" s="33" t="n">
        <f aca="false">B23+1</f>
        <v>45885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dimanche</v>
      </c>
      <c r="B25" s="33" t="n">
        <f aca="false">B24+1</f>
        <v>45886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lundi</v>
      </c>
      <c r="B26" s="33" t="n">
        <f aca="false">B25+1</f>
        <v>45887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mardi</v>
      </c>
      <c r="B27" s="33" t="n">
        <f aca="false">B26+1</f>
        <v>45888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mercredi</v>
      </c>
      <c r="B28" s="33" t="n">
        <f aca="false">B27+1</f>
        <v>45889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jeudi</v>
      </c>
      <c r="B29" s="33" t="n">
        <f aca="false">B28+1</f>
        <v>45890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vendredi</v>
      </c>
      <c r="B30" s="33" t="n">
        <f aca="false">B29+1</f>
        <v>45891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samedi</v>
      </c>
      <c r="B31" s="33" t="n">
        <f aca="false">B30+1</f>
        <v>45892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dimanche</v>
      </c>
      <c r="B32" s="33" t="n">
        <f aca="false">B31+1</f>
        <v>45893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lundi</v>
      </c>
      <c r="B33" s="33" t="n">
        <f aca="false">B32+1</f>
        <v>45894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mardi</v>
      </c>
      <c r="B34" s="33" t="n">
        <f aca="false">B33+1</f>
        <v>45895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mercredi</v>
      </c>
      <c r="B35" s="33" t="n">
        <f aca="false">B34+1</f>
        <v>45896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jeudi</v>
      </c>
      <c r="B36" s="33" t="n">
        <f aca="false">B35+1</f>
        <v>45897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vendredi</v>
      </c>
      <c r="B37" s="33" t="n">
        <f aca="false">B36+1</f>
        <v>45898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samedi</v>
      </c>
      <c r="B38" s="33" t="n">
        <f aca="false">B37+1</f>
        <v>45899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dimanche</v>
      </c>
      <c r="B39" s="33" t="n">
        <f aca="false">B38+1</f>
        <v>45900</v>
      </c>
      <c r="C39" s="2" t="n">
        <f aca="false">IF(OR(WEEKDAY(B39)=1,WEEKDAY(B39)=7),0,$A$1)</f>
        <v>0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août!A1</f>
        <v>0.345138888888889</v>
      </c>
      <c r="B1" s="1" t="str">
        <f aca="false">août!B1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août!A2-F8</f>
        <v>20</v>
      </c>
      <c r="B2" s="1" t="str">
        <f aca="false">août!B2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août!B3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août!A4-A3+D8</f>
        <v>-25.7833107030672</v>
      </c>
      <c r="B4" s="1" t="str">
        <f aca="false">août!B4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SUM(D9:D38)</f>
        <v>0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lundi</v>
      </c>
      <c r="B9" s="33" t="n">
        <f aca="false">EDATE(août!B9,1)</f>
        <v>45901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mardi</v>
      </c>
      <c r="B10" s="33" t="n">
        <f aca="false">B9+1</f>
        <v>45902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mercredi</v>
      </c>
      <c r="B11" s="33" t="n">
        <f aca="false">B10+1</f>
        <v>45903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jeudi</v>
      </c>
      <c r="B12" s="33" t="n">
        <f aca="false">B11+1</f>
        <v>45904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vendredi</v>
      </c>
      <c r="B13" s="33" t="n">
        <f aca="false">B12+1</f>
        <v>45905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samedi</v>
      </c>
      <c r="B14" s="33" t="n">
        <f aca="false">B13+1</f>
        <v>45906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dimanche</v>
      </c>
      <c r="B15" s="33" t="n">
        <f aca="false">B14+1</f>
        <v>45907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lundi</v>
      </c>
      <c r="B16" s="33" t="n">
        <f aca="false">B15+1</f>
        <v>45908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mardi</v>
      </c>
      <c r="B17" s="33" t="n">
        <f aca="false">B16+1</f>
        <v>45909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mercredi</v>
      </c>
      <c r="B18" s="33" t="n">
        <f aca="false">B17+1</f>
        <v>45910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jeudi</v>
      </c>
      <c r="B19" s="33" t="n">
        <f aca="false">B18+1</f>
        <v>45911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vendredi</v>
      </c>
      <c r="B20" s="33" t="n">
        <f aca="false">B19+1</f>
        <v>45912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samedi</v>
      </c>
      <c r="B21" s="33" t="n">
        <f aca="false">B20+1</f>
        <v>45913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dimanche</v>
      </c>
      <c r="B22" s="33" t="n">
        <f aca="false">B21+1</f>
        <v>45914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lundi</v>
      </c>
      <c r="B23" s="33" t="n">
        <f aca="false">B22+1</f>
        <v>45915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mardi</v>
      </c>
      <c r="B24" s="33" t="n">
        <f aca="false">B23+1</f>
        <v>45916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mercredi</v>
      </c>
      <c r="B25" s="33" t="n">
        <f aca="false">B24+1</f>
        <v>45917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jeudi</v>
      </c>
      <c r="B26" s="33" t="n">
        <f aca="false">B25+1</f>
        <v>45918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vendredi</v>
      </c>
      <c r="B27" s="33" t="n">
        <f aca="false">B26+1</f>
        <v>45919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samedi</v>
      </c>
      <c r="B28" s="33" t="n">
        <f aca="false">B27+1</f>
        <v>45920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dimanche</v>
      </c>
      <c r="B29" s="33" t="n">
        <f aca="false">B28+1</f>
        <v>45921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lundi</v>
      </c>
      <c r="B30" s="33" t="n">
        <f aca="false">B29+1</f>
        <v>45922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mardi</v>
      </c>
      <c r="B31" s="33" t="n">
        <f aca="false">B30+1</f>
        <v>45923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mercredi</v>
      </c>
      <c r="B32" s="33" t="n">
        <f aca="false">B31+1</f>
        <v>45924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jeudi</v>
      </c>
      <c r="B33" s="33" t="n">
        <f aca="false">B32+1</f>
        <v>45925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vendredi</v>
      </c>
      <c r="B34" s="33" t="n">
        <f aca="false">B33+1</f>
        <v>45926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samedi</v>
      </c>
      <c r="B35" s="33" t="n">
        <f aca="false">B34+1</f>
        <v>45927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dimanche</v>
      </c>
      <c r="B36" s="33" t="n">
        <f aca="false">B35+1</f>
        <v>45928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lundi</v>
      </c>
      <c r="B37" s="33" t="n">
        <f aca="false">B36+1</f>
        <v>45929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mardi</v>
      </c>
      <c r="B38" s="33" t="n">
        <f aca="false">B37+1</f>
        <v>45930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septembre!A1</f>
        <v>0.345138888888889</v>
      </c>
      <c r="B1" s="1" t="str">
        <f aca="false">septembre!B1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septembre!A2-F8</f>
        <v>20</v>
      </c>
      <c r="B2" s="1" t="str">
        <f aca="false">septembre!B2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septembre!B3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septembre!A4-A3+D8</f>
        <v>-25.7833107030672</v>
      </c>
      <c r="B4" s="1" t="str">
        <f aca="false">septembre!B4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mercredi</v>
      </c>
      <c r="B9" s="33" t="n">
        <f aca="false">EDATE(septembre!B9,1)</f>
        <v>45931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jeudi</v>
      </c>
      <c r="B10" s="33" t="n">
        <f aca="false">B9+1</f>
        <v>45932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vendredi</v>
      </c>
      <c r="B11" s="33" t="n">
        <f aca="false">B10+1</f>
        <v>45933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samedi</v>
      </c>
      <c r="B12" s="33" t="n">
        <f aca="false">B11+1</f>
        <v>45934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dimanche</v>
      </c>
      <c r="B13" s="33" t="n">
        <f aca="false">B12+1</f>
        <v>45935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lundi</v>
      </c>
      <c r="B14" s="33" t="n">
        <f aca="false">B13+1</f>
        <v>45936</v>
      </c>
      <c r="C14" s="2" t="n">
        <f aca="false">IF(OR(WEEKDAY(B14)=1,WEEKDAY(B14)=7),0,$A$1)</f>
        <v>0.345138888888889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mardi</v>
      </c>
      <c r="B15" s="33" t="n">
        <f aca="false">B14+1</f>
        <v>45937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mercredi</v>
      </c>
      <c r="B16" s="33" t="n">
        <f aca="false">B15+1</f>
        <v>45938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jeudi</v>
      </c>
      <c r="B17" s="33" t="n">
        <f aca="false">B16+1</f>
        <v>45939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vendredi</v>
      </c>
      <c r="B18" s="33" t="n">
        <f aca="false">B17+1</f>
        <v>45940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samedi</v>
      </c>
      <c r="B19" s="33" t="n">
        <f aca="false">B18+1</f>
        <v>45941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dimanche</v>
      </c>
      <c r="B20" s="33" t="n">
        <f aca="false">B19+1</f>
        <v>45942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lundi</v>
      </c>
      <c r="B21" s="33" t="n">
        <f aca="false">B20+1</f>
        <v>45943</v>
      </c>
      <c r="C21" s="2" t="n">
        <f aca="false">IF(OR(WEEKDAY(B21)=1,WEEKDAY(B21)=7),0,$A$1)</f>
        <v>0.345138888888889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mardi</v>
      </c>
      <c r="B22" s="33" t="n">
        <f aca="false">B21+1</f>
        <v>45944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mercredi</v>
      </c>
      <c r="B23" s="33" t="n">
        <f aca="false">B22+1</f>
        <v>45945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jeudi</v>
      </c>
      <c r="B24" s="33" t="n">
        <f aca="false">B23+1</f>
        <v>45946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vendredi</v>
      </c>
      <c r="B25" s="33" t="n">
        <f aca="false">B24+1</f>
        <v>45947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samedi</v>
      </c>
      <c r="B26" s="33" t="n">
        <f aca="false">B25+1</f>
        <v>45948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dimanche</v>
      </c>
      <c r="B27" s="33" t="n">
        <f aca="false">B26+1</f>
        <v>45949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lundi</v>
      </c>
      <c r="B28" s="33" t="n">
        <f aca="false">B27+1</f>
        <v>45950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mardi</v>
      </c>
      <c r="B29" s="33" t="n">
        <f aca="false">B28+1</f>
        <v>45951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mercredi</v>
      </c>
      <c r="B30" s="33" t="n">
        <f aca="false">B29+1</f>
        <v>45952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jeudi</v>
      </c>
      <c r="B31" s="33" t="n">
        <f aca="false">B30+1</f>
        <v>45953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vendredi</v>
      </c>
      <c r="B32" s="33" t="n">
        <f aca="false">B31+1</f>
        <v>45954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samedi</v>
      </c>
      <c r="B33" s="33" t="n">
        <f aca="false">B32+1</f>
        <v>45955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dimanche</v>
      </c>
      <c r="B34" s="33" t="n">
        <f aca="false">B33+1</f>
        <v>45956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lundi</v>
      </c>
      <c r="B35" s="33" t="n">
        <f aca="false">B34+1</f>
        <v>45957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mardi</v>
      </c>
      <c r="B36" s="33" t="n">
        <f aca="false">B35+1</f>
        <v>45958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mercredi</v>
      </c>
      <c r="B37" s="33" t="n">
        <f aca="false">B36+1</f>
        <v>45959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jeudi</v>
      </c>
      <c r="B38" s="33" t="n">
        <f aca="false">B37+1</f>
        <v>45960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vendredi</v>
      </c>
      <c r="B39" s="33" t="n">
        <f aca="false">B38+1</f>
        <v>45961</v>
      </c>
      <c r="C39" s="2" t="n">
        <f aca="false">IF(OR(WEEKDAY(B39)=1,WEEKDAY(B39)=7),0,$A$1)</f>
        <v>0.345138888888889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octobre!A1</f>
        <v>0.345138888888889</v>
      </c>
      <c r="B1" s="1" t="str">
        <f aca="false">octobre!B1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octobre!A2-F8</f>
        <v>20</v>
      </c>
      <c r="B2" s="1" t="str">
        <f aca="false">octobre!B2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octobre!B3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octobre!A4-A3+D8</f>
        <v>-25.7833107030672</v>
      </c>
      <c r="B4" s="1" t="str">
        <f aca="false">octobre!B4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SUM(D9:D38)</f>
        <v>0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EDATE(octobre!B9,1)</f>
        <v>45962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45963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45964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45965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45966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45967</v>
      </c>
      <c r="C14" s="2" t="n">
        <f aca="false">IF(OR(WEEKDAY(B14)=1,WEEKDAY(B14)=7),0,$A$1)</f>
        <v>0.345138888888889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45968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45969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45970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45971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45972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45973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45974</v>
      </c>
      <c r="C21" s="2" t="n">
        <f aca="false">IF(OR(WEEKDAY(B21)=1,WEEKDAY(B21)=7),0,$A$1)</f>
        <v>0.345138888888889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45975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45976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45977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45978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45979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45980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45981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45982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45983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45984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45985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45986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45987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45988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45989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samedi</v>
      </c>
      <c r="B37" s="33" t="n">
        <f aca="false">B36+1</f>
        <v>45990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dimanche</v>
      </c>
      <c r="B38" s="33" t="n">
        <f aca="false">B37+1</f>
        <v>45991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17" activeCellId="0" sqref="P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novembre!A1</f>
        <v>0.345138888888889</v>
      </c>
      <c r="B1" s="1" t="str">
        <f aca="false">novembre!B1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novembre!A2-F8</f>
        <v>20</v>
      </c>
      <c r="B2" s="1" t="str">
        <f aca="false">novembre!B2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novembre!B3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novembre!A4-A3+D8</f>
        <v>-25.7833107030672</v>
      </c>
      <c r="B4" s="1" t="str">
        <f aca="false">novembre!B4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lundi</v>
      </c>
      <c r="B9" s="33" t="n">
        <f aca="false">EDATE(novembre!B9,1)</f>
        <v>45992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mardi</v>
      </c>
      <c r="B10" s="33" t="n">
        <f aca="false">B9+1</f>
        <v>45993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mercredi</v>
      </c>
      <c r="B11" s="33" t="n">
        <f aca="false">B10+1</f>
        <v>45994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jeudi</v>
      </c>
      <c r="B12" s="33" t="n">
        <f aca="false">B11+1</f>
        <v>45995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vendredi</v>
      </c>
      <c r="B13" s="33" t="n">
        <f aca="false">B12+1</f>
        <v>45996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samedi</v>
      </c>
      <c r="B14" s="33" t="n">
        <f aca="false">B13+1</f>
        <v>45997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dimanche</v>
      </c>
      <c r="B15" s="33" t="n">
        <f aca="false">B14+1</f>
        <v>45998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lundi</v>
      </c>
      <c r="B16" s="33" t="n">
        <f aca="false">B15+1</f>
        <v>45999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mardi</v>
      </c>
      <c r="B17" s="33" t="n">
        <f aca="false">B16+1</f>
        <v>46000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mercredi</v>
      </c>
      <c r="B18" s="33" t="n">
        <f aca="false">B17+1</f>
        <v>46001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jeudi</v>
      </c>
      <c r="B19" s="33" t="n">
        <f aca="false">B18+1</f>
        <v>46002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vendredi</v>
      </c>
      <c r="B20" s="33" t="n">
        <f aca="false">B19+1</f>
        <v>46003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samedi</v>
      </c>
      <c r="B21" s="33" t="n">
        <f aca="false">B20+1</f>
        <v>46004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dimanche</v>
      </c>
      <c r="B22" s="33" t="n">
        <f aca="false">B21+1</f>
        <v>46005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lundi</v>
      </c>
      <c r="B23" s="33" t="n">
        <f aca="false">B22+1</f>
        <v>46006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mardi</v>
      </c>
      <c r="B24" s="33" t="n">
        <f aca="false">B23+1</f>
        <v>46007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mercredi</v>
      </c>
      <c r="B25" s="33" t="n">
        <f aca="false">B24+1</f>
        <v>46008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jeudi</v>
      </c>
      <c r="B26" s="33" t="n">
        <f aca="false">B25+1</f>
        <v>46009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vendredi</v>
      </c>
      <c r="B27" s="33" t="n">
        <f aca="false">B26+1</f>
        <v>46010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samedi</v>
      </c>
      <c r="B28" s="33" t="n">
        <f aca="false">B27+1</f>
        <v>46011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dimanche</v>
      </c>
      <c r="B29" s="33" t="n">
        <f aca="false">B28+1</f>
        <v>46012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lundi</v>
      </c>
      <c r="B30" s="33" t="n">
        <f aca="false">B29+1</f>
        <v>46013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mardi</v>
      </c>
      <c r="B31" s="33" t="n">
        <f aca="false">B30+1</f>
        <v>46014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mercredi</v>
      </c>
      <c r="B32" s="33" t="n">
        <f aca="false">B31+1</f>
        <v>46015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jeudi</v>
      </c>
      <c r="B33" s="33" t="n">
        <f aca="false">B32+1</f>
        <v>46016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vendredi</v>
      </c>
      <c r="B34" s="33" t="n">
        <f aca="false">B33+1</f>
        <v>46017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samedi</v>
      </c>
      <c r="B35" s="33" t="n">
        <f aca="false">B34+1</f>
        <v>46018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dimanche</v>
      </c>
      <c r="B36" s="33" t="n">
        <f aca="false">B35+1</f>
        <v>46019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lundi</v>
      </c>
      <c r="B37" s="33" t="n">
        <f aca="false">B36+1</f>
        <v>46020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mardi</v>
      </c>
      <c r="B38" s="33" t="n">
        <f aca="false">B37+1</f>
        <v>46021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mercredi</v>
      </c>
      <c r="B39" s="33" t="n">
        <f aca="false">B38+1</f>
        <v>46022</v>
      </c>
      <c r="C39" s="2" t="n">
        <f aca="false">IF(OR(WEEKDAY(B39)=1,WEEKDAY(B39)=7),0,$A$1)</f>
        <v>0.345138888888889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127339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2005-11-02T16:58:42Z</dcterms:created>
  <dc:creator>jc</dc:creator>
  <dc:description/>
  <dc:language>fr-FR</dc:language>
  <cp:lastModifiedBy/>
  <cp:lastPrinted>2008-12-11T08:32:08Z</cp:lastPrinted>
  <dcterms:modified xsi:type="dcterms:W3CDTF">2025-06-09T19:53:03Z</dcterms:modified>
  <cp:revision>991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