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<sst xmlns="http://schemas.openxmlformats.org/spreadsheetml/2006/main" count="160" uniqueCount="139">
  <si>
    <t xml:space="preserve">paramètres généraux</t>
  </si>
  <si>
    <t xml:space="preserve">v250725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</si>
  <si>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</si>
  <si>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</si>
  <si>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</si>
  <si>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</si>
  <si>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</si>
  <si>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Alberto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</si>
  <si>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</si>
  <si>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</si>
  <si>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</si>
  <si>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</si>
  <si>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</si>
  <si>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</si>
  <si>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</si>
  <si>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</si>
  <si>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</si>
  <si>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</si>
  <si>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</si>
  <si>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</si>
  <si>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</si>
  <si>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</si>
  <si>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</si>
  <si>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</si>
  <si>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</si>
  <si>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</si>
  <si>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</si>
  <si>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</si>
  <si>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</si>
  <si>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</si>
  <si>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</si>
  <si>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</si>
  <si>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</si>
  <si>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</si>
  <si>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</si>
  <si>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</si>
  <si>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</si>
  <si>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</si>
  <si>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</si>
  <si>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</si>
  <si>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</si>
  <si>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</si>
  <si>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</si>
  <si>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</si>
  <si>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</si>
  <si>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</si>
  <si>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</si>
  <si>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</si>
  <si>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</si>
  <si>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</si>
  <si>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</si>
  <si>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</si>
  <si>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</si>
  <si>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</si>
  <si>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</si>
  <si>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</si>
  <si>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</si>
  <si>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</si>
  <si>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</si>
  <si>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</si>
  <si>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</si>
  <si>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</si>
  <si>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</si>
  <si>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</si>
  <si>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</si>
  <si>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</si>
  <si>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</si>
  <si>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</si>
  <si>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</si>
  <si>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</si>
  <si>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</si>
  <si>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</si>
  <si>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</si>
  <si>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</si>
  <si>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</si>
  <si>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</si>
  <si>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</si>
  <si>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</si>
  <si>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</si>
  <si>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</si>
  <si>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</si>
  <si>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</si>
  <si>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</si>
  <si>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</si>
  <si>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</si>
  <si>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</si>
  <si>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</si>
  <si>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</si>
  <si>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</si>
  <si>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</si>
  <si>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</si>
  <si>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</si>
  <si>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</si>
  <si>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</si>
  <si>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</si>
  <si>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</si>
  <si>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</si>
  <si>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</si>
  <si>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</si>
  <si>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</si>
  <si>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</si>
  <si>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</si>
  <si>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</si>
  <si>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</si>
  <si>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</si>
  <si>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</si>
  <si>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</si>
  <si>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</si>
  <si>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</si>
  <si>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</si>
  <si>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</si>
  <si>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</si>
  <si>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</si>
  <si>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</si>
  <si>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</si>
  <si>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</si>
  <si>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</si>
  <si>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</si>
  <si>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</si>
  <si>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</si>
  <si>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</si>
  <si>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</si>
  <si>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</si>
  <si>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</si>
  <si>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</si>
  <si>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</si>
  <si>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</si>
  <si>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</si>
  <si>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</si>
  <si>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</si>
  <si>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</si>
  <si>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</si>
  <si>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</si>
  <si>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</si>
  <si>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</si>
  <si>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</si>
  <si>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</si>
  <si>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validité vacances et absences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</si>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</sst>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209880</xdr:colOff>
      <xdr:row>4</xdr:row>
      <xdr:rowOff>34560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5960" cy="5976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2020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0.918248488465903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2020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-41.9150848448728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-49.1630015115395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47" t="str">
        <f aca="false">juillet!AO7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EDATE(juillet!B9,1)</f>
        <v>44044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44045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44046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44047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44048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44049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44050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44051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44052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44053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44054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44055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44056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44057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44058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44059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44060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44061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44062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44063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44064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44065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44066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44067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44068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44069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44070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44071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44072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44073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44074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AND ($V9&lt;100))         OR (($U9&gt;0)         AND ($U9&lt;100))</formula>
    </cfRule>
    <cfRule type="expression" priority="3" aboveAverage="0" equalAverage="0" bottom="0" percent="0" rank="0" text="" dxfId="1">
      <formula>($V9&gt;=100)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2020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-49.1630015115395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-56.7560570670951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47" t="str">
        <f aca="false">août!AO7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EDATE(août!B9,1)</f>
        <v>44075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44076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44077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44078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44079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44080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44081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44082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44083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44084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44085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44086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44087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44088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44089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44090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44091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44092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44093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44094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44095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44096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44097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44098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44099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44100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44101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44102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44103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44104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44105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AND ($V9&lt;100))         OR (($U9&gt;0)         AND ($U9&lt;100))</formula>
    </cfRule>
    <cfRule type="expression" priority="3" aboveAverage="0" equalAverage="0" bottom="0" percent="0" rank="0" text="" dxfId="1">
      <formula>($V9&gt;=100)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2020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-56.7560570670951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-64.3491126226507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47" t="str">
        <f aca="false">septembre!AO7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EDATE(septembre!B9,1)</f>
        <v>44105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44106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44107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44108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44109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44110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44111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44112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44113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44114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44115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44116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44117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44118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44119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44120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44121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44122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44123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44124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44125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44126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44127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44128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44129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44130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44131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44132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44133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44134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44135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AND ($V9&lt;100))         OR (($U9&gt;0)         AND ($U9&lt;100))</formula>
    </cfRule>
    <cfRule type="expression" priority="3" aboveAverage="0" equalAverage="0" bottom="0" percent="0" rank="0" text="" dxfId="1">
      <formula>($V9&gt;=100)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2020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-64.3491126226507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-71.5970292893173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47" t="str">
        <f aca="false">octobre!AO7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EDATE(octobre!B9,1)</f>
        <v>44136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44137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44138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44139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44140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44141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44142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44143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44144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44145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44146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44147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44148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44149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44150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44151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44152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44153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44154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44155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44156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44157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44158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44159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44160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44161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44162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44163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44164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44165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44166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AND ($V9&lt;100))         OR (($U9&gt;0)         AND ($U9&lt;100))</formula>
    </cfRule>
    <cfRule type="expression" priority="3" aboveAverage="0" equalAverage="0" bottom="0" percent="0" rank="0" text="" dxfId="1">
      <formula>($V9&gt;=100)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2" activeCellId="0" sqref="K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2020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-71.5970292893173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-79.5352237337618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47" t="str">
        <f aca="false">novembre!AO7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EDATE(novembre!B9,1)</f>
        <v>44166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44167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44168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44169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44170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44171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44172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44173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44174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44175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44176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44177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44178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44179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44180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44181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44182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44183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44184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44185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44186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44187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44188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44189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44190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44191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44192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44193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44194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44195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44196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AND ($V9&lt;100))         OR (($U9&gt;0)         AND ($U9&lt;100))</formula>
    </cfRule>
    <cfRule type="expression" priority="3" aboveAverage="0" equalAverage="0" bottom="0" percent="0" rank="0" text="" dxfId="1">
      <formula>($V9&gt;=100)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B1" colorId="64" zoomScale="90" zoomScaleNormal="90" zoomScalePageLayoutView="100" workbookViewId="0">
      <selection pane="topLeft" activeCell="AO11" activeCellId="0" sqref="AO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Alberto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 t="s">
        <v>137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138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DATE(init!A4-1,12,1)</f>
        <v>43800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3" activeCellId="0" sqref="L4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2020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47" t="str">
        <f aca="false">moisInit!AO7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7.0753472222222</v>
      </c>
      <c r="D8" s="49" t="n">
        <f aca="false">SUM(D9:D39)</f>
        <v>-0.0927083333333333</v>
      </c>
      <c r="E8" s="49" t="n">
        <f aca="false">SUM(E9:E39)</f>
        <v>6.98263888888887</v>
      </c>
      <c r="F8" s="50" t="n">
        <f aca="false">SUM(F9:F39)</f>
        <v>1.5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EDATE(moisInit!B9,1)</f>
        <v>43831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0.00902777777777778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n">
        <v>0.520833333333333</v>
      </c>
      <c r="L9" s="56" t="n">
        <v>0.552083333333333</v>
      </c>
      <c r="M9" s="56" t="n">
        <v>0.715277777777778</v>
      </c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0.354166666666667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43832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0.0333333333333333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5"/>
      <c r="G10" s="55"/>
      <c r="H10" s="56" t="n">
        <v>0.322916666666667</v>
      </c>
      <c r="I10" s="56" t="n">
        <v>0.409722222222222</v>
      </c>
      <c r="J10" s="56" t="n">
        <v>0.416666666666667</v>
      </c>
      <c r="K10" s="56" t="n">
        <v>0.520833333333333</v>
      </c>
      <c r="L10" s="56" t="n">
        <v>0.552083333333333</v>
      </c>
      <c r="M10" s="56" t="n">
        <v>0.739583333333333</v>
      </c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0.378472222222222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43833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43834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43835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43836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43837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43838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-0.0465277777777778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5"/>
      <c r="G16" s="55"/>
      <c r="H16" s="56" t="n">
        <v>0</v>
      </c>
      <c r="I16" s="56" t="n">
        <v>0.0833333333333333</v>
      </c>
      <c r="J16" s="56" t="n">
        <v>0.520833333333333</v>
      </c>
      <c r="K16" s="56" t="n">
        <v>0.625</v>
      </c>
      <c r="L16" s="56" t="n">
        <v>0.645833333333333</v>
      </c>
      <c r="M16" s="56" t="n">
        <v>0.756944444444444</v>
      </c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0.298611111111111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43839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0.00902777777777778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5"/>
      <c r="G17" s="55"/>
      <c r="H17" s="56" t="n">
        <v>0.322916666666667</v>
      </c>
      <c r="I17" s="56" t="n">
        <v>0.409722222222222</v>
      </c>
      <c r="J17" s="56" t="n">
        <v>0.416666666666667</v>
      </c>
      <c r="K17" s="56" t="n">
        <v>0.520833333333333</v>
      </c>
      <c r="L17" s="56" t="n">
        <v>0.552083333333333</v>
      </c>
      <c r="M17" s="56" t="n">
        <v>0.715277777777778</v>
      </c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0.354166666666667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43840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43841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43842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43843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0.0159722222222222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5"/>
      <c r="G21" s="55"/>
      <c r="H21" s="56" t="n">
        <v>0.322916666666667</v>
      </c>
      <c r="I21" s="56" t="n">
        <v>0.409722222222222</v>
      </c>
      <c r="J21" s="56" t="n">
        <v>0.416666666666667</v>
      </c>
      <c r="K21" s="56" t="n">
        <v>0.520833333333333</v>
      </c>
      <c r="L21" s="56" t="n">
        <v>0.552083333333333</v>
      </c>
      <c r="M21" s="56" t="n">
        <v>0.722222222222222</v>
      </c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0.361111111111111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43844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0.0263888888888889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5"/>
      <c r="G22" s="55"/>
      <c r="H22" s="56" t="n">
        <v>0.3125</v>
      </c>
      <c r="I22" s="56" t="n">
        <v>0.409722222222222</v>
      </c>
      <c r="J22" s="56" t="n">
        <v>0.416666666666667</v>
      </c>
      <c r="K22" s="56" t="n">
        <v>0.520833333333333</v>
      </c>
      <c r="L22" s="56" t="n">
        <v>0.552083333333333</v>
      </c>
      <c r="M22" s="56" t="n">
        <v>0.722222222222222</v>
      </c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0.371527777777778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43845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0.0159722222222222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5"/>
      <c r="G23" s="55"/>
      <c r="H23" s="56" t="n">
        <v>0.322916666666667</v>
      </c>
      <c r="I23" s="56" t="n">
        <v>0.409722222222222</v>
      </c>
      <c r="J23" s="56" t="n">
        <v>0.416666666666667</v>
      </c>
      <c r="K23" s="56" t="n">
        <v>0.520833333333333</v>
      </c>
      <c r="L23" s="56" t="n">
        <v>0.552083333333333</v>
      </c>
      <c r="M23" s="56" t="n">
        <v>0.722222222222222</v>
      </c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0.361111111111111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43846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0.0159722222222222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5"/>
      <c r="G24" s="55"/>
      <c r="H24" s="56" t="n">
        <v>0.322916666666667</v>
      </c>
      <c r="I24" s="56" t="n">
        <v>0.409722222222222</v>
      </c>
      <c r="J24" s="56" t="n">
        <v>0.416666666666667</v>
      </c>
      <c r="K24" s="56" t="n">
        <v>0.520833333333333</v>
      </c>
      <c r="L24" s="56" t="n">
        <v>0.552083333333333</v>
      </c>
      <c r="M24" s="56" t="n">
        <v>0.722222222222222</v>
      </c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0.361111111111111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43847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0.0159722222222222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5"/>
      <c r="G25" s="55"/>
      <c r="H25" s="56" t="n">
        <v>0.322916666666667</v>
      </c>
      <c r="I25" s="56" t="n">
        <v>0.409722222222222</v>
      </c>
      <c r="J25" s="56" t="n">
        <v>0.416666666666667</v>
      </c>
      <c r="K25" s="56" t="n">
        <v>0.520833333333333</v>
      </c>
      <c r="L25" s="56" t="n">
        <v>0.552083333333333</v>
      </c>
      <c r="M25" s="56" t="n">
        <v>0.722222222222222</v>
      </c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0.361111111111111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43848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43849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43850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0.0159722222222222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5"/>
      <c r="G28" s="55"/>
      <c r="H28" s="56" t="n">
        <v>0.322916666666667</v>
      </c>
      <c r="I28" s="56" t="n">
        <v>0.409722222222222</v>
      </c>
      <c r="J28" s="56" t="n">
        <v>0.416666666666667</v>
      </c>
      <c r="K28" s="56" t="n">
        <v>0.520833333333333</v>
      </c>
      <c r="L28" s="56" t="n">
        <v>0.552083333333333</v>
      </c>
      <c r="M28" s="56" t="n">
        <v>0.722222222222222</v>
      </c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0.361111111111111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43851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43852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0.0159722222222222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5"/>
      <c r="G30" s="55"/>
      <c r="H30" s="56" t="n">
        <v>0.322916666666667</v>
      </c>
      <c r="I30" s="56" t="n">
        <v>0.409722222222222</v>
      </c>
      <c r="J30" s="56" t="n">
        <v>0.416666666666667</v>
      </c>
      <c r="K30" s="56" t="n">
        <v>0.520833333333333</v>
      </c>
      <c r="L30" s="56" t="n">
        <v>0.552083333333333</v>
      </c>
      <c r="M30" s="56" t="n">
        <v>0.722222222222222</v>
      </c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0.361111111111111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43853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 t="n">
        <v>1</v>
      </c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-0.345138888888889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43854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0.0184027777777778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5" t="n">
        <v>0.5</v>
      </c>
      <c r="G32" s="55"/>
      <c r="H32" s="56" t="n">
        <v>0.322916666666667</v>
      </c>
      <c r="I32" s="56" t="n">
        <v>0.409722222222222</v>
      </c>
      <c r="J32" s="56" t="n">
        <v>0.416666666666667</v>
      </c>
      <c r="K32" s="56" t="n">
        <v>0.520833333333333</v>
      </c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0.0184027777777778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43855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43856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43857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0.0159722222222222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5"/>
      <c r="G35" s="55"/>
      <c r="H35" s="56" t="n">
        <v>0.322916666666667</v>
      </c>
      <c r="I35" s="56" t="n">
        <v>0.409722222222222</v>
      </c>
      <c r="J35" s="56" t="n">
        <v>0.416666666666667</v>
      </c>
      <c r="K35" s="56" t="n">
        <v>0.520833333333333</v>
      </c>
      <c r="L35" s="56" t="n">
        <v>0.552083333333333</v>
      </c>
      <c r="M35" s="56" t="n">
        <v>0.722222222222222</v>
      </c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0.361111111111111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43858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0.0159722222222222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5"/>
      <c r="G36" s="55"/>
      <c r="H36" s="56" t="n">
        <v>0.322916666666667</v>
      </c>
      <c r="I36" s="56" t="n">
        <v>0.409722222222222</v>
      </c>
      <c r="J36" s="56" t="n">
        <v>0.416666666666667</v>
      </c>
      <c r="K36" s="56" t="n">
        <v>0.520833333333333</v>
      </c>
      <c r="L36" s="56" t="n">
        <v>0.552083333333333</v>
      </c>
      <c r="M36" s="56" t="n">
        <v>0.722222222222222</v>
      </c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0.361111111111111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43859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0.0159722222222222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5"/>
      <c r="G37" s="55"/>
      <c r="H37" s="56" t="n">
        <v>0.322916666666667</v>
      </c>
      <c r="I37" s="56" t="n">
        <v>0.409722222222222</v>
      </c>
      <c r="J37" s="56" t="n">
        <v>0.416666666666667</v>
      </c>
      <c r="K37" s="56" t="n">
        <v>0.520833333333333</v>
      </c>
      <c r="L37" s="56" t="n">
        <v>0.552083333333333</v>
      </c>
      <c r="M37" s="56" t="n">
        <v>0.722222222222222</v>
      </c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0.361111111111111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43860</v>
      </c>
      <c r="C38" s="14" t="n">
        <f aca="false">IF(MONTH(B38)&lt;&gt;MONTH($B$9),0,IF(OR(WEEKDAY(B38)=1,WEEKDAY(B38)=7),0,$A$1)-$A$1*F38-$A$1*$G38)</f>
        <v>-2.31481481481481E-014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43861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0.0298611111111111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5"/>
      <c r="G39" s="55"/>
      <c r="H39" s="56" t="n">
        <v>0.322916666666667</v>
      </c>
      <c r="I39" s="56" t="n">
        <v>0.409722222222222</v>
      </c>
      <c r="J39" s="56" t="n">
        <v>0.416666666666667</v>
      </c>
      <c r="K39" s="56" t="n">
        <v>0.520833333333333</v>
      </c>
      <c r="L39" s="56" t="n">
        <v>0.552083333333333</v>
      </c>
      <c r="M39" s="56" t="n">
        <v>0.736111111111111</v>
      </c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0.375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AND ($V9&lt;100))         OR (($U9&gt;0)         AND ($U9&lt;100))</formula>
    </cfRule>
    <cfRule type="expression" priority="3" aboveAverage="0" equalAverage="0" bottom="0" percent="0" rank="0" text="" dxfId="1">
      <formula>($V9&gt;=100)         OR ($U9&gt;=100)</formula>
    </cfRule>
  </conditionalFormatting>
  <conditionalFormatting sqref="A9:X9 A11:X39 A10:F10 H10:X10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conditionalFormatting sqref="G10">
    <cfRule type="expression" priority="7" aboveAverage="0" equalAverage="0" bottom="0" percent="0" rank="0" text="" dxfId="2">
      <formula>MONTH($B10)&lt;&gt;MONTH($B$9)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7" activeCellId="0" sqref="J3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2020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-3.94980706709497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47" t="str">
        <f aca="false">janvier!AO7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6.73020833333333</v>
      </c>
      <c r="D8" s="49" t="n">
        <f aca="false">SUM(D9:D39)</f>
        <v>-3.94043206709491</v>
      </c>
      <c r="E8" s="49" t="n">
        <f aca="false">SUM(E9:E39)</f>
        <v>2.78977626624368</v>
      </c>
      <c r="F8" s="50" t="n">
        <f aca="false">SUM(F9:F39)</f>
        <v>0.5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110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EDATE(janvier!B9,1)</f>
        <v>43862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43863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43864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43865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0.00902777777777778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5"/>
      <c r="G12" s="55"/>
      <c r="H12" s="56" t="n">
        <v>0.322916666666667</v>
      </c>
      <c r="I12" s="56" t="n">
        <v>0.409722222222222</v>
      </c>
      <c r="J12" s="56" t="n">
        <v>0.416666666666667</v>
      </c>
      <c r="K12" s="56" t="n">
        <v>0.520833333333333</v>
      </c>
      <c r="L12" s="56" t="n">
        <v>0.552083333333333</v>
      </c>
      <c r="M12" s="56" t="n">
        <v>0.715277777777778</v>
      </c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0.354166666666667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43866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0.00902777777777778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5"/>
      <c r="G13" s="55"/>
      <c r="H13" s="56" t="n">
        <v>0.322916666666667</v>
      </c>
      <c r="I13" s="56" t="n">
        <v>0.409722222222222</v>
      </c>
      <c r="J13" s="56" t="n">
        <v>0.416666666666667</v>
      </c>
      <c r="K13" s="56" t="n">
        <v>0.520833333333333</v>
      </c>
      <c r="L13" s="56" t="n">
        <v>0.552083333333333</v>
      </c>
      <c r="M13" s="56" t="n">
        <v>0.715277777777778</v>
      </c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0.354166666666667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43867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43868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43869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0.0833333333333333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5"/>
      <c r="G16" s="55"/>
      <c r="H16" s="56" t="n">
        <v>0</v>
      </c>
      <c r="I16" s="56" t="n">
        <v>0.0833333333333333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0.0833333333333333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43870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43871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43872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0.243248488460648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0.588387377354791</v>
      </c>
      <c r="F19" s="55"/>
      <c r="G19" s="55"/>
      <c r="H19" s="56" t="n">
        <v>0.322916666666667</v>
      </c>
      <c r="I19" s="56" t="n">
        <v>0.409722222222222</v>
      </c>
      <c r="J19" s="56" t="n">
        <v>0.416666666666667</v>
      </c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110</v>
      </c>
      <c r="X19" s="14" t="n">
        <f aca="false">E19-SUM(Y19:AH19)-F19*$A$1</f>
        <v>0.588387377349537</v>
      </c>
      <c r="AM19" s="27" t="n">
        <f aca="false">IF(AND(currentDate&gt;$B19,NOT(ISEVEN(COUNTIF($H19:$S19,"&lt;&gt;")))),110,0)</f>
        <v>110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43873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43874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43875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43876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43877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43878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43879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43880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43881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43882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43883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43884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43885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-0.172569444444444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 t="n">
        <v>0.5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-0.172569444444444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43886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43887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43888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43889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43890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43891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43892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AND ($V9&lt;100))         OR (($U9&gt;0)         AND ($U9&lt;100))</formula>
    </cfRule>
    <cfRule type="expression" priority="3" aboveAverage="0" equalAverage="0" bottom="0" percent="0" rank="0" text="" dxfId="1">
      <formula>($V9&gt;=100)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2020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-3.94980706709497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-11.5428626226505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47" t="str">
        <f aca="false">février!AO7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EDATE(février!B9,1)</f>
        <v>43891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43892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43893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43894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43895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43896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43897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43898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43899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43900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43901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43902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43903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43904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43905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43906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43907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43908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43909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43910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43911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43912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43913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43914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43915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43916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43917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43918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43919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43920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43921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AND ($V9&lt;100))         OR (($U9&gt;0)         AND ($U9&lt;100))</formula>
    </cfRule>
    <cfRule type="expression" priority="3" aboveAverage="0" equalAverage="0" bottom="0" percent="0" rank="0" text="" dxfId="1">
      <formula>($V9&gt;=100)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2020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-11.5428626226505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-19.1359181782061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47" t="str">
        <f aca="false">mars!AO7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EDATE(mars!B9,1)</f>
        <v>43922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43923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43924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43925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43926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43927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43928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43929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43930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43931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43932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43933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43934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43935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43936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43937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43938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43939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43940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43941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43942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43943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43944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43945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43946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43947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43948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43949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43950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43951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43952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AND ($V9&lt;100))         OR (($U9&gt;0)         AND ($U9&lt;100))</formula>
    </cfRule>
    <cfRule type="expression" priority="3" aboveAverage="0" equalAverage="0" bottom="0" percent="0" rank="0" text="" dxfId="1">
      <formula>($V9&gt;=100)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2020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-19.1359181782061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-26.3838348448728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47" t="str">
        <f aca="false">avril!AO7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EDATE(avril!B9,1)</f>
        <v>43952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43953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43954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43955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43956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43957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43958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43959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43960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43961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43962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43963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43964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43965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43966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43967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43968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43969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43970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43971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43972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43973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43974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43975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43976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43977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43978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43979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43980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43981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43982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AND ($V9&lt;100))         OR (($U9&gt;0)         AND ($U9&lt;100))</formula>
    </cfRule>
    <cfRule type="expression" priority="3" aboveAverage="0" equalAverage="0" bottom="0" percent="0" rank="0" text="" dxfId="1">
      <formula>($V9&gt;=100)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2020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-26.3838348448728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-33.9768904004284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47" t="str">
        <f aca="false">mai!AO7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EDATE(mai!B9,1)</f>
        <v>43983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43984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43985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43986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43987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43988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43989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43990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43991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43992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43993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43994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43995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43996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43997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43998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43999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44000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44001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44002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44003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44004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44005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44006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44007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44008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44009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44010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44011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44012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44013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AND ($V9&lt;100))         OR (($U9&gt;0)         AND ($U9&lt;100))</formula>
    </cfRule>
    <cfRule type="expression" priority="3" aboveAverage="0" equalAverage="0" bottom="0" percent="0" rank="0" text="" dxfId="1">
      <formula>($V9&gt;=100)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O1" colorId="64" zoomScale="90" zoomScaleNormal="90" zoomScalePageLayoutView="100" workbookViewId="0">
      <selection pane="topLeft" activeCell="AN9" activeCellId="0" sqref="AN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2020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-33.9768904004284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Alberto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-41.9150848448728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47" t="str">
        <f aca="false">juin!AO7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EDATE(juin!B9,1)</f>
        <v>44013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44014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44015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44016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44017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44018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44019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44020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44021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44022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44023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44024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44025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44026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44027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44028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44029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44030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44031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44032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44033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44034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44035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44036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44037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44038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44039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44040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44041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44042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44043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 AND ($V9&lt;100))         OR (($U9&gt;0)         AND ($U9&lt;100))</formula>
    </cfRule>
    <cfRule type="expression" priority="3" aboveAverage="0" equalAverage="0" bottom="0" percent="0" rank="0" text="" dxfId="1">
      <formula>($V9&gt;=100) 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128190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2025-07-25T22:02:18Z</dcterms:modified>
  <cp:revision>1086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