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<sst xmlns="http://schemas.openxmlformats.org/spreadsheetml/2006/main" count="160" uniqueCount="139">
  <si>
    <t xml:space="preserve">paramètres généraux</t>
  </si>
  <si>
    <t xml:space="preserve">v250725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</si>
  <si>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</si>
  <si>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</si>
  <si>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</si>
  <si>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</si>
  <si>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</si>
  <si>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</si>
  <si>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</si>
  <si>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</si>
  <si>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</si>
  <si>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</si>
  <si>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</si>
  <si>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</si>
  <si>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</si>
  <si>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</si>
  <si>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</si>
  <si>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</si>
  <si>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</si>
  <si>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</si>
  <si>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</si>
  <si>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</si>
  <si>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</si>
  <si>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</si>
  <si>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</si>
  <si>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</si>
  <si>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</si>
  <si>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</si>
  <si>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</si>
  <si>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</si>
  <si>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</si>
  <si>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</si>
  <si>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</si>
  <si>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</si>
  <si>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</si>
  <si>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</si>
  <si>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</si>
  <si>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</si>
  <si>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</si>
  <si>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</si>
  <si>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</si>
  <si>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</si>
  <si>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</si>
  <si>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</si>
  <si>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</si>
  <si>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</si>
  <si>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</si>
  <si>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</si>
  <si>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</si>
  <si>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</si>
  <si>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</si>
  <si>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</si>
  <si>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</si>
  <si>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</si>
  <si>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</si>
  <si>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</si>
  <si>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</si>
  <si>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</si>
  <si>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</si>
  <si>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</si>
  <si>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</si>
  <si>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</si>
  <si>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</si>
  <si>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</si>
  <si>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</si>
  <si>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</si>
  <si>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</si>
  <si>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</si>
  <si>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</si>
  <si>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</si>
  <si>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</si>
  <si>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</si>
  <si>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</si>
  <si>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</si>
  <si>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</si>
  <si>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</si>
  <si>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</si>
  <si>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</si>
  <si>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</si>
  <si>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</si>
  <si>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</si>
  <si>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</si>
  <si>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</si>
  <si>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</si>
  <si>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</si>
  <si>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</si>
  <si>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</si>
  <si>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</si>
  <si>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</si>
  <si>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</si>
  <si>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</si>
  <si>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</si>
  <si>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</si>
  <si>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</si>
  <si>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</si>
  <si>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</si>
  <si>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</si>
  <si>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</si>
  <si>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</si>
  <si>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</si>
  <si>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</si>
  <si>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</si>
  <si>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</si>
  <si>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</si>
  <si>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</si>
  <si>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</si>
  <si>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</si>
  <si>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</si>
  <si>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</si>
  <si>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</si>
  <si>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</si>
  <si>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</si>
  <si>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</si>
  <si>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</si>
  <si>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</si>
  <si>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</si>
  <si>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</si>
  <si>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</si>
  <si>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</si>
  <si>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</si>
  <si>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</si>
  <si>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</si>
  <si>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</si>
  <si>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</si>
  <si>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</si>
  <si>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</si>
  <si>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</si>
  <si>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</si>
  <si>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</si>
  <si>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</si>
  <si>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</si>
  <si>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</si>
  <si>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</si>
  <si>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</si>
  <si>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</si>
  <si>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</si>
  <si>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</si>
  <si>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validité vacances et absences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</si>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</sst>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210240</xdr:colOff>
      <xdr:row>4</xdr:row>
      <xdr:rowOff>34920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6320" cy="597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2024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0.917588105723542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2024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-41.9157452276042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-49.5088007831598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47" t="str">
        <f aca="false">juillet!AO7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EDATE(juillet!B9,1)</f>
        <v>45505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45506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45507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45508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45509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45510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45511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45512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45513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45514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45515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45516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45517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45518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45519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45520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45521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45522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45523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45524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45525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45526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45527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45528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45529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45530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45531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45532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45533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45534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45535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2024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-49.5088007831598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-56.7567174498264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47" t="str">
        <f aca="false">août!AO7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EDATE(août!B9,1)</f>
        <v>45536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45537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45538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45539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45540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45541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45542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45543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45544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45545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45546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45547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45548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45549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45550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45551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45552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45553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45554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45555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45556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45557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45558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45559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45560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45561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45562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45563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45564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45565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45566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2024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-56.7567174498264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-64.6949118942709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47" t="str">
        <f aca="false">septembre!AO7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EDATE(septembre!B9,1)</f>
        <v>45566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45567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45568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45569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45570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45571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45572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45573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45574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45575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45576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45577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45578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45579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45580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45581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45582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45583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45584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45585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45586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45587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45588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45589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45590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45591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45592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45593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45594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45595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45596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2024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-64.6949118942709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-71.9428285609375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47" t="str">
        <f aca="false">octobre!AO7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EDATE(octobre!B9,1)</f>
        <v>45597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45598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45599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45600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45601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45602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45603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45604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45605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45606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45607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45608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45609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45610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45611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45612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45613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45614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45615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45616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45617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45618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45619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45620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45621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45622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45623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45624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45625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45626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45627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2024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-71.9428285609375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-79.5358841164931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47" t="str">
        <f aca="false">novembre!AO7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EDATE(novembre!B9,1)</f>
        <v>45627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45628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45629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45630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45631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45632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45633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45634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45635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45636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45637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45638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45639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45640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45641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45642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45643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45644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45645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45646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45647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45648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45649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45650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45651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45652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45653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45654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45655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45656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45657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B1" colorId="64" zoomScale="90" zoomScaleNormal="90" zoomScalePageLayoutView="100" workbookViewId="0">
      <selection pane="topLeft" activeCell="AO11" activeCellId="0" sqref="AO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Roberto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 t="s">
        <v>137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138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DATE(init!A4-1,12,1)</f>
        <v>45261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3" activeCellId="0" sqref="L4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2024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47" t="str">
        <f aca="false">moisInit!AO7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EDATE(moisInit!B9,1)</f>
        <v>45292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45293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45294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45295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45296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45297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0.354166666666667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45298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0.347222222222222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45299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45300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45301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45302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45303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45304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0.361111111111111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45305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0.371527777777778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45306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45307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45308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45309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45310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45311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0.361111111111111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45312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45313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45314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45315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45316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45317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45318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0.361111111111111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45319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0.361111111111111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45320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45321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45322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9 A11:X39 A10:F10 H10:X10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conditionalFormatting sqref="G10">
    <cfRule type="expression" priority="7" aboveAverage="0" equalAverage="0" bottom="0" percent="0" rank="0" text="" dxfId="2">
      <formula>MONTH($B10)&lt;&gt;MONTH($B$9)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7" activeCellId="0" sqref="J3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2024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-4.29560633871529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47" t="str">
        <f aca="false">janvier!AO7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7.07534722222222</v>
      </c>
      <c r="D8" s="49" t="n">
        <f aca="false">SUM(D9:D39)</f>
        <v>-4.28623133871528</v>
      </c>
      <c r="E8" s="49" t="n">
        <f aca="false">SUM(E9:E39)</f>
        <v>2.78911588350131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EDATE(janvier!B9,1)</f>
        <v>45323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45324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45325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0.354166666666667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45326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0.354166666666667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45327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45328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45329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45330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-0.261805555555556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45331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45332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0.354166666666667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45333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0.587726994618056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0.58772699461243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0.587726994618056</v>
      </c>
      <c r="AM19" s="27" t="n">
        <f aca="false">IF(AND(currentDate&gt;$B19,NOT(ISEVEN(COUNTIF($H19:$S19,"&lt;&gt;")))),110,0)</f>
        <v>110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45334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45335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45336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45337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45338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45339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45340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45341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45342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45343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45344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45345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45346</v>
      </c>
      <c r="C32" s="14" t="n">
        <f aca="false">IF(MONTH(B32)&lt;&gt;MONTH($B$9),0,IF(OR(WEEKDAY(B32)=1,WEEKDAY(B32)=7),0,$A$1)-$A$1*F32-$A$1*$G32)</f>
        <v>-0.172569444444445</v>
      </c>
      <c r="D32" s="14" t="n">
        <f aca="false">IF(currentDate&lt;B32,0,E32-C32)</f>
        <v>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45347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45348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45349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45350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45351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45352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45353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2024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-4.29560633871529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-11.543523005382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47" t="str">
        <f aca="false">février!AO7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EDATE(février!B9,1)</f>
        <v>45352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45353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45354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45355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45356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45357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45358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45359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45360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45361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45362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45363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45364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45365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45366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45367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45368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45369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45370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45371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45372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45373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45374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45375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45376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45377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45378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45379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45380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45381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45382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2024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-11.543523005382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-19.1365785609375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47" t="str">
        <f aca="false">mars!AO7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EDATE(mars!B9,1)</f>
        <v>45383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45384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45385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45386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45387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45388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45389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45390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45391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45392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45393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45394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45395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45396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45397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45398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45399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45400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45401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45402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45403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45404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45405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45406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45407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45408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45409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45410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45411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45412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45413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2024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-19.1365785609375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-27.074773005382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47" t="str">
        <f aca="false">avril!AO7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EDATE(avril!B9,1)</f>
        <v>45413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45414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45415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45416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45417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45418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45419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45420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45421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45422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45423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45424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45425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45426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45427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45428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45429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45430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45431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45432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45433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45434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45435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45436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45437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45438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45439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45440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45441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45442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45443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2024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-27.074773005382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-33.9775507831597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47" t="str">
        <f aca="false">mai!AO7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6.90277777777778</v>
      </c>
      <c r="D8" s="49" t="n">
        <f aca="false">SUM(D9:D39)</f>
        <v>-6.90277777777778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EDATE(mai!B9,1)</f>
        <v>45444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45445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45446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45447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45448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45449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45450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45451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45452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45453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45454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45455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45456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45457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45458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45459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45460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45461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45462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45463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45464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45465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45466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45467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45468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45469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45470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45471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45472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45473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45474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O1" colorId="64" zoomScale="90" zoomScaleNormal="90" zoomScalePageLayoutView="100" workbookViewId="0">
      <selection pane="topLeft" activeCell="AN9" activeCellId="0" sqref="AN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2024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-33.9775507831597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-41.9157452276042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47" t="str">
        <f aca="false">juin!AO7</f>
        <v>validité vacances et absences</v>
      </c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-7.93819444444444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EDATE(juin!B9,1)</f>
        <v>45474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IF(OR(SUMPRODUCT(($H9:$S9&lt;&gt;"")*(NOT(ISNUMBER($H9:$S9))))=1,NOT(AO9)),120,0)</f>
        <v>0</v>
      </c>
      <c r="AO9" s="1" t="b">
        <f aca="false">AND(OR(ISBLANK($F9), AND(ISNUMBER($F9), $F9&gt;=0, $F9&lt;=1)),OR(ISBLANK($G9), AND(ISNUMBER($G9), $G9&gt;=0, $G9&lt;=1)))</f>
        <v>1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45475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IF(OR(SUMPRODUCT(($H10:$S10&lt;&gt;"")*(NOT(ISNUMBER($H10:$S10))))=1,NOT(AO10)),120,0)</f>
        <v>0</v>
      </c>
      <c r="AO10" s="1" t="b">
        <f aca="false">AND(OR(ISBLANK($F10), AND(ISNUMBER($F10), $F10&gt;=0, $F10&lt;=1)),OR(ISBLANK($G10), AND(ISNUMBER($G10), $G10&gt;=0, $G10&lt;=1)))</f>
        <v>1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45476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IF(OR(SUMPRODUCT(($H11:$S11&lt;&gt;"")*(NOT(ISNUMBER($H11:$S11))))=1,NOT(AO11)),120,0)</f>
        <v>0</v>
      </c>
      <c r="AO11" s="1" t="b">
        <f aca="false">AND(OR(ISBLANK($F11), AND(ISNUMBER($F11), $F11&gt;=0, $F11&lt;=1)),OR(ISBLANK($G11), AND(ISNUMBER($G11), $G11&gt;=0, $G11&lt;=1)))</f>
        <v>1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45477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IF(OR(SUMPRODUCT(($H12:$S12&lt;&gt;"")*(NOT(ISNUMBER($H12:$S12))))=1,NOT(AO12)),120,0)</f>
        <v>0</v>
      </c>
      <c r="AO12" s="1" t="b">
        <f aca="false">AND(OR(ISBLANK($F12), AND(ISNUMBER($F12), $F12&gt;=0, $F12&lt;=1)),OR(ISBLANK($G12), AND(ISNUMBER($G12), $G12&gt;=0, $G12&lt;=1)))</f>
        <v>1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45478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IF(OR(SUMPRODUCT(($H13:$S13&lt;&gt;"")*(NOT(ISNUMBER($H13:$S13))))=1,NOT(AO13)),120,0)</f>
        <v>0</v>
      </c>
      <c r="AO13" s="1" t="b">
        <f aca="false">AND(OR(ISBLANK($F13), AND(ISNUMBER($F13), $F13&gt;=0, $F13&lt;=1)),OR(ISBLANK($G13), AND(ISNUMBER($G13), $G13&gt;=0, $G13&lt;=1)))</f>
        <v>1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45479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IF(OR(SUMPRODUCT(($H14:$S14&lt;&gt;"")*(NOT(ISNUMBER($H14:$S14))))=1,NOT(AO14)),120,0)</f>
        <v>0</v>
      </c>
      <c r="AO14" s="1" t="b">
        <f aca="false">AND(OR(ISBLANK($F14), AND(ISNUMBER($F14), $F14&gt;=0, $F14&lt;=1)),OR(ISBLANK($G14), AND(ISNUMBER($G14), $G14&gt;=0, $G14&lt;=1)))</f>
        <v>1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45480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IF(OR(SUMPRODUCT(($H15:$S15&lt;&gt;"")*(NOT(ISNUMBER($H15:$S15))))=1,NOT(AO15)),120,0)</f>
        <v>0</v>
      </c>
      <c r="AO15" s="1" t="b">
        <f aca="false">AND(OR(ISBLANK($F15), AND(ISNUMBER($F15), $F15&gt;=0, $F15&lt;=1)),OR(ISBLANK($G15), AND(ISNUMBER($G15), $G15&gt;=0, $G15&lt;=1)))</f>
        <v>1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45481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IF(OR(SUMPRODUCT(($H16:$S16&lt;&gt;"")*(NOT(ISNUMBER($H16:$S16))))=1,NOT(AO16)),120,0)</f>
        <v>0</v>
      </c>
      <c r="AO16" s="1" t="b">
        <f aca="false">AND(OR(ISBLANK($F16), AND(ISNUMBER($F16), $F16&gt;=0, $F16&lt;=1)),OR(ISBLANK($G16), AND(ISNUMBER($G16), $G16&gt;=0, $G16&lt;=1)))</f>
        <v>1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45482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IF(OR(SUMPRODUCT(($H17:$S17&lt;&gt;"")*(NOT(ISNUMBER($H17:$S17))))=1,NOT(AO17)),120,0)</f>
        <v>0</v>
      </c>
      <c r="AO17" s="1" t="b">
        <f aca="false">AND(OR(ISBLANK($F17), AND(ISNUMBER($F17), $F17&gt;=0, $F17&lt;=1)),OR(ISBLANK($G17), AND(ISNUMBER($G17), $G17&gt;=0, $G17&lt;=1)))</f>
        <v>1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45483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IF(OR(SUMPRODUCT(($H18:$S18&lt;&gt;"")*(NOT(ISNUMBER($H18:$S18))))=1,NOT(AO18)),120,0)</f>
        <v>0</v>
      </c>
      <c r="AO18" s="1" t="b">
        <f aca="false">AND(OR(ISBLANK($F18), AND(ISNUMBER($F18), $F18&gt;=0, $F18&lt;=1)),OR(ISBLANK($G18), AND(ISNUMBER($G18), $G18&gt;=0, $G18&lt;=1)))</f>
        <v>1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45484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IF(OR(SUMPRODUCT(($H19:$S19&lt;&gt;"")*(NOT(ISNUMBER($H19:$S19))))=1,NOT(AO19)),120,0)</f>
        <v>0</v>
      </c>
      <c r="AO19" s="1" t="b">
        <f aca="false">AND(OR(ISBLANK($F19), AND(ISNUMBER($F19), $F19&gt;=0, $F19&lt;=1)),OR(ISBLANK($G19), AND(ISNUMBER($G19), $G19&gt;=0, $G19&lt;=1)))</f>
        <v>1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45485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IF(OR(SUMPRODUCT(($H20:$S20&lt;&gt;"")*(NOT(ISNUMBER($H20:$S20))))=1,NOT(AO20)),120,0)</f>
        <v>0</v>
      </c>
      <c r="AO20" s="1" t="b">
        <f aca="false">AND(OR(ISBLANK($F20), AND(ISNUMBER($F20), $F20&gt;=0, $F20&lt;=1)),OR(ISBLANK($G20), AND(ISNUMBER($G20), $G20&gt;=0, $G20&lt;=1)))</f>
        <v>1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45486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IF(OR(SUMPRODUCT(($H21:$S21&lt;&gt;"")*(NOT(ISNUMBER($H21:$S21))))=1,NOT(AO21)),120,0)</f>
        <v>0</v>
      </c>
      <c r="AO21" s="1" t="b">
        <f aca="false">AND(OR(ISBLANK($F21), AND(ISNUMBER($F21), $F21&gt;=0, $F21&lt;=1)),OR(ISBLANK($G21), AND(ISNUMBER($G21), $G21&gt;=0, $G21&lt;=1)))</f>
        <v>1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45487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IF(OR(SUMPRODUCT(($H22:$S22&lt;&gt;"")*(NOT(ISNUMBER($H22:$S22))))=1,NOT(AO22)),120,0)</f>
        <v>0</v>
      </c>
      <c r="AO22" s="1" t="b">
        <f aca="false">AND(OR(ISBLANK($F22), AND(ISNUMBER($F22), $F22&gt;=0, $F22&lt;=1)),OR(ISBLANK($G22), AND(ISNUMBER($G22), $G22&gt;=0, $G22&lt;=1)))</f>
        <v>1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45488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IF(OR(SUMPRODUCT(($H23:$S23&lt;&gt;"")*(NOT(ISNUMBER($H23:$S23))))=1,NOT(AO23)),120,0)</f>
        <v>0</v>
      </c>
      <c r="AO23" s="1" t="b">
        <f aca="false">AND(OR(ISBLANK($F23), AND(ISNUMBER($F23), $F23&gt;=0, $F23&lt;=1)),OR(ISBLANK($G23), AND(ISNUMBER($G23), $G23&gt;=0, $G23&lt;=1)))</f>
        <v>1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45489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IF(OR(SUMPRODUCT(($H24:$S24&lt;&gt;"")*(NOT(ISNUMBER($H24:$S24))))=1,NOT(AO24)),120,0)</f>
        <v>0</v>
      </c>
      <c r="AO24" s="1" t="b">
        <f aca="false">AND(OR(ISBLANK($F24), AND(ISNUMBER($F24), $F24&gt;=0, $F24&lt;=1)),OR(ISBLANK($G24), AND(ISNUMBER($G24), $G24&gt;=0, $G24&lt;=1)))</f>
        <v>1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45490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IF(OR(SUMPRODUCT(($H25:$S25&lt;&gt;"")*(NOT(ISNUMBER($H25:$S25))))=1,NOT(AO25)),120,0)</f>
        <v>0</v>
      </c>
      <c r="AO25" s="1" t="b">
        <f aca="false">AND(OR(ISBLANK($F25), AND(ISNUMBER($F25), $F25&gt;=0, $F25&lt;=1)),OR(ISBLANK($G25), AND(ISNUMBER($G25), $G25&gt;=0, $G25&lt;=1)))</f>
        <v>1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45491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IF(OR(SUMPRODUCT(($H26:$S26&lt;&gt;"")*(NOT(ISNUMBER($H26:$S26))))=1,NOT(AO26)),120,0)</f>
        <v>0</v>
      </c>
      <c r="AO26" s="1" t="b">
        <f aca="false">AND(OR(ISBLANK($F26), AND(ISNUMBER($F26), $F26&gt;=0, $F26&lt;=1)),OR(ISBLANK($G26), AND(ISNUMBER($G26), $G26&gt;=0, $G26&lt;=1)))</f>
        <v>1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45492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IF(OR(SUMPRODUCT(($H27:$S27&lt;&gt;"")*(NOT(ISNUMBER($H27:$S27))))=1,NOT(AO27)),120,0)</f>
        <v>0</v>
      </c>
      <c r="AO27" s="1" t="b">
        <f aca="false">AND(OR(ISBLANK($F27), AND(ISNUMBER($F27), $F27&gt;=0, $F27&lt;=1)),OR(ISBLANK($G27), AND(ISNUMBER($G27), $G27&gt;=0, $G27&lt;=1)))</f>
        <v>1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45493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IF(OR(SUMPRODUCT(($H28:$S28&lt;&gt;"")*(NOT(ISNUMBER($H28:$S28))))=1,NOT(AO28)),120,0)</f>
        <v>0</v>
      </c>
      <c r="AO28" s="1" t="b">
        <f aca="false">AND(OR(ISBLANK($F28), AND(ISNUMBER($F28), $F28&gt;=0, $F28&lt;=1)),OR(ISBLANK($G28), AND(ISNUMBER($G28), $G28&gt;=0, $G28&lt;=1)))</f>
        <v>1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45494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IF(OR(SUMPRODUCT(($H29:$S29&lt;&gt;"")*(NOT(ISNUMBER($H29:$S29))))=1,NOT(AO29)),120,0)</f>
        <v>0</v>
      </c>
      <c r="AO29" s="1" t="b">
        <f aca="false">AND(OR(ISBLANK($F29), AND(ISNUMBER($F29), $F29&gt;=0, $F29&lt;=1)),OR(ISBLANK($G29), AND(ISNUMBER($G29), $G29&gt;=0, $G29&lt;=1)))</f>
        <v>1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45495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IF(OR(SUMPRODUCT(($H30:$S30&lt;&gt;"")*(NOT(ISNUMBER($H30:$S30))))=1,NOT(AO30)),120,0)</f>
        <v>0</v>
      </c>
      <c r="AO30" s="1" t="b">
        <f aca="false">AND(OR(ISBLANK($F30), AND(ISNUMBER($F30), $F30&gt;=0, $F30&lt;=1)),OR(ISBLANK($G30), AND(ISNUMBER($G30), $G30&gt;=0, $G30&lt;=1)))</f>
        <v>1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45496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IF(OR(SUMPRODUCT(($H31:$S31&lt;&gt;"")*(NOT(ISNUMBER($H31:$S31))))=1,NOT(AO31)),120,0)</f>
        <v>0</v>
      </c>
      <c r="AO31" s="1" t="b">
        <f aca="false">AND(OR(ISBLANK($F31), AND(ISNUMBER($F31), $F31&gt;=0, $F31&lt;=1)),OR(ISBLANK($G31), AND(ISNUMBER($G31), $G31&gt;=0, $G31&lt;=1)))</f>
        <v>1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45497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IF(OR(SUMPRODUCT(($H32:$S32&lt;&gt;"")*(NOT(ISNUMBER($H32:$S32))))=1,NOT(AO32)),120,0)</f>
        <v>0</v>
      </c>
      <c r="AO32" s="1" t="b">
        <f aca="false">AND(OR(ISBLANK($F32), AND(ISNUMBER($F32), $F32&gt;=0, $F32&lt;=1)),OR(ISBLANK($G32), AND(ISNUMBER($G32), $G32&gt;=0, $G32&lt;=1)))</f>
        <v>1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45498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IF(OR(SUMPRODUCT(($H33:$S33&lt;&gt;"")*(NOT(ISNUMBER($H33:$S33))))=1,NOT(AO33)),120,0)</f>
        <v>0</v>
      </c>
      <c r="AO33" s="1" t="b">
        <f aca="false">AND(OR(ISBLANK($F33), AND(ISNUMBER($F33), $F33&gt;=0, $F33&lt;=1)),OR(ISBLANK($G33), AND(ISNUMBER($G33), $G33&gt;=0, $G33&lt;=1)))</f>
        <v>1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45499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IF(OR(SUMPRODUCT(($H34:$S34&lt;&gt;"")*(NOT(ISNUMBER($H34:$S34))))=1,NOT(AO34)),120,0)</f>
        <v>0</v>
      </c>
      <c r="AO34" s="1" t="b">
        <f aca="false">AND(OR(ISBLANK($F34), AND(ISNUMBER($F34), $F34&gt;=0, $F34&lt;=1)),OR(ISBLANK($G34), AND(ISNUMBER($G34), $G34&gt;=0, $G34&lt;=1)))</f>
        <v>1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45500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IF(OR(SUMPRODUCT(($H35:$S35&lt;&gt;"")*(NOT(ISNUMBER($H35:$S35))))=1,NOT(AO35)),120,0)</f>
        <v>0</v>
      </c>
      <c r="AO35" s="1" t="b">
        <f aca="false">AND(OR(ISBLANK($F35), AND(ISNUMBER($F35), $F35&gt;=0, $F35&lt;=1)),OR(ISBLANK($G35), AND(ISNUMBER($G35), $G35&gt;=0, $G35&lt;=1)))</f>
        <v>1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45501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IF(OR(SUMPRODUCT(($H36:$S36&lt;&gt;"")*(NOT(ISNUMBER($H36:$S36))))=1,NOT(AO36)),120,0)</f>
        <v>0</v>
      </c>
      <c r="AO36" s="1" t="b">
        <f aca="false">AND(OR(ISBLANK($F36), AND(ISNUMBER($F36), $F36&gt;=0, $F36&lt;=1)),OR(ISBLANK($G36), AND(ISNUMBER($G36), $G36&gt;=0, $G36&lt;=1)))</f>
        <v>1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45502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IF(OR(SUMPRODUCT(($H37:$S37&lt;&gt;"")*(NOT(ISNUMBER($H37:$S37))))=1,NOT(AO37)),120,0)</f>
        <v>0</v>
      </c>
      <c r="AO37" s="1" t="b">
        <f aca="false">AND(OR(ISBLANK($F37), AND(ISNUMBER($F37), $F37&gt;=0, $F37&lt;=1)),OR(ISBLANK($G37), AND(ISNUMBER($G37), $G37&gt;=0, $G37&lt;=1)))</f>
        <v>1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45503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IF(OR(SUMPRODUCT(($H38:$S38&lt;&gt;"")*(NOT(ISNUMBER($H38:$S38))))=1,NOT(AO38)),120,0)</f>
        <v>0</v>
      </c>
      <c r="AO38" s="1" t="b">
        <f aca="false">AND(OR(ISBLANK($F38), AND(ISNUMBER($F38), $F38&gt;=0, $F38&lt;=1)),OR(ISBLANK($G38), AND(ISNUMBER($G38), $G38&gt;=0, $G38&lt;=1)))</f>
        <v>1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45504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IF(OR(SUMPRODUCT(($H39:$S39&lt;&gt;"")*(NOT(ISNUMBER($H39:$S39))))=1,NOT(AO39)),120,0)</f>
        <v>0</v>
      </c>
      <c r="AO39" s="1" t="b">
        <f aca="false">AND(OR(ISBLANK($F39), AND(ISNUMBER($F39), $F39&gt;=0, $F39&lt;=1)),OR(ISBLANK($G39), AND(ISNUMBER($G39), $G39&gt;=0, $G39&lt;=1)))</f>
        <v>1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    AND ($V9&lt;100))        OR (($U9&gt;0)        AND ($U9&lt;100))</formula>
    </cfRule>
    <cfRule type="expression" priority="3" aboveAverage="0" equalAverage="0" bottom="0" percent="0" rank="0" text="" dxfId="1">
      <formula>($V9&gt;=100)    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128190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2025-07-25T22:01:26Z</dcterms:modified>
  <cp:revision>1085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