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it" sheetId="1" state="visible" r:id="rId3"/>
    <sheet name="moisModèle" sheetId="2" state="visible" r:id="rId4"/>
    <sheet name="janvier" sheetId="3" state="visible" r:id="rId5"/>
    <sheet name="février" sheetId="4" state="visible" r:id="rId6"/>
    <sheet name="mars" sheetId="5" state="visible" r:id="rId7"/>
    <sheet name="avril" sheetId="6" state="visible" r:id="rId8"/>
    <sheet name="mai" sheetId="7" state="visible" r:id="rId9"/>
    <sheet name="juin" sheetId="8" state="visible" r:id="rId10"/>
    <sheet name="juillet" sheetId="9" state="visible" r:id="rId11"/>
    <sheet name="août" sheetId="10" state="visible" r:id="rId12"/>
    <sheet name="septembre" sheetId="11" state="visible" r:id="rId13"/>
    <sheet name="octobre" sheetId="12" state="visible" r:id="rId14"/>
    <sheet name="novembre" sheetId="13" state="visible" r:id="rId15"/>
    <sheet name="décembre" sheetId="14" state="visible" r:id="rId16"/>
  </sheets>
  <definedNames>
    <definedName function="false" hidden="false" localSheetId="5" name="_xlnm.Print_Area" vbProcedure="false">avril!$A$1:$S$40</definedName>
    <definedName function="false" hidden="false" localSheetId="2" name="_xlnm.Print_Area" vbProcedure="false">janvier!$A$1:$O$39</definedName>
    <definedName function="false" hidden="false" localSheetId="6" name="_xlnm.Print_Area" vbProcedure="false">mai!$A$1:$S$39</definedName>
    <definedName function="false" hidden="false" localSheetId="1" name="_xlnm.Print_Area" vbProcedure="false">moisModèle!$A$1:$O$9</definedName>
    <definedName function="false" hidden="false" name="colHeader" vbProcedure="false">moisModèle!$U$1:$AE$1</definedName>
    <definedName function="false" hidden="false" name="currentDate" vbProcedure="false">init!$A$8</definedName>
    <definedName function="false" hidden="false" name="currentTime" vbProcedure="false">init!$A$9</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Auteur inconnu</author>
  </authors>
  <commentList>
    <comment ref="B19" authorId="0">
      <text>
        <r>
          <rPr>
            <sz val="10"/>
            <rFont val="Arial"/>
            <family val="2"/>
          </rPr>
          <t xml:space="preserve">v220425:
ajout chg horaire par mois (ex. 90% et équipe)-&gt;2 param A21/A22 et copie B1:B4 du mois précédent
ajout feuille moisModèle pour que les jeuilles de mois soient identiques et copiable (sauf nb jours du mois...)
correction erreur calcul solde vacances
application d'un style de page unique à tous les mois (pas réussi à importer le nouveau style dans les fichiers actuels...)</t>
        </r>
      </text>
    </comment>
  </commentList>
</comments>
</file>

<file path=xl/sharedStrings.xml><?xml version="1.0" encoding="utf-8"?>
<sst xmlns="http://schemas.openxmlformats.org/spreadsheetml/2006/main" count="282" uniqueCount="38">
  <si>
    <t xml:space="preserve">horaire journalier</t>
  </si>
  <si>
    <t xml:space="preserve">Cerf</t>
  </si>
  <si>
    <t xml:space="preserve">nom</t>
  </si>
  <si>
    <t xml:space="preserve">Dupont</t>
  </si>
  <si>
    <t xml:space="preserve">prénom</t>
  </si>
  <si>
    <t xml:space="preserve">date actuelle</t>
  </si>
  <si>
    <t xml:space="preserve">heure actuelle</t>
  </si>
  <si>
    <t xml:space="preserve">D8</t>
  </si>
  <si>
    <t xml:space="preserve">monthly balance cell</t>
  </si>
  <si>
    <t xml:space="preserve">B9</t>
  </si>
  <si>
    <t xml:space="preserve">first day of the month cell</t>
  </si>
  <si>
    <t xml:space="preserve">C9</t>
  </si>
  <si>
    <t xml:space="preserve">daily schedule cell</t>
  </si>
  <si>
    <t xml:space="preserve">D9</t>
  </si>
  <si>
    <t xml:space="preserve">daily balance cell</t>
  </si>
  <si>
    <t xml:space="preserve">E9</t>
  </si>
  <si>
    <t xml:space="preserve">worked time cell</t>
  </si>
  <si>
    <t xml:space="preserve">G</t>
  </si>
  <si>
    <t xml:space="preserve">first clock in column</t>
  </si>
  <si>
    <t xml:space="preserve">R</t>
  </si>
  <si>
    <t xml:space="preserve">last clock out column</t>
  </si>
  <si>
    <t xml:space="preserve">v220425</t>
  </si>
  <si>
    <t xml:space="preserve">version</t>
  </si>
  <si>
    <t xml:space="preserve">année</t>
  </si>
  <si>
    <t xml:space="preserve">vacances au 01.01</t>
  </si>
  <si>
    <t xml:space="preserve">balance au 01.01</t>
  </si>
  <si>
    <t xml:space="preserve">remarque</t>
  </si>
  <si>
    <t xml:space="preserve">solde vacances en fin de mois</t>
  </si>
  <si>
    <t xml:space="preserve">nb heures payées mois courant</t>
  </si>
  <si>
    <t xml:space="preserve">solde balance en fin de mois</t>
  </si>
  <si>
    <t xml:space="preserve">temps théorique</t>
  </si>
  <si>
    <t xml:space="preserve">balance</t>
  </si>
  <si>
    <t xml:space="preserve">solde</t>
  </si>
  <si>
    <t xml:space="preserve">congé</t>
  </si>
  <si>
    <t xml:space="preserve">entrée</t>
  </si>
  <si>
    <t xml:space="preserve">sortie</t>
  </si>
  <si>
    <t xml:space="preserve">total</t>
  </si>
  <si>
    <t xml:space="preserve">férié</t>
  </si>
</sst>
</file>

<file path=xl/styles.xml><?xml version="1.0" encoding="utf-8"?>
<styleSheet xmlns="http://schemas.openxmlformats.org/spreadsheetml/2006/main">
  <numFmts count="11">
    <numFmt numFmtId="164" formatCode="General"/>
    <numFmt numFmtId="165" formatCode="[$SFr.-100C]\ #,##0.00;[RED][$SFr.-100C]&quot; -&quot;#,##0.00"/>
    <numFmt numFmtId="166" formatCode="hh:mm"/>
    <numFmt numFmtId="167" formatCode="@"/>
    <numFmt numFmtId="168" formatCode="hh:mm:ss"/>
    <numFmt numFmtId="169" formatCode="[hh]:mm"/>
    <numFmt numFmtId="170" formatCode="#,##0.00"/>
    <numFmt numFmtId="171" formatCode="dd/mm/yy"/>
    <numFmt numFmtId="172" formatCode="0.00"/>
    <numFmt numFmtId="173" formatCode="0.0"/>
    <numFmt numFmtId="174" formatCode="dd/mm/yyyy"/>
  </numFmts>
  <fonts count="9">
    <font>
      <sz val="10"/>
      <name val="Arial"/>
      <family val="0"/>
      <charset val="1"/>
    </font>
    <font>
      <sz val="10"/>
      <name val="Arial"/>
      <family val="0"/>
    </font>
    <font>
      <sz val="10"/>
      <name val="Arial"/>
      <family val="0"/>
    </font>
    <font>
      <sz val="10"/>
      <name val="Arial"/>
      <family val="0"/>
    </font>
    <font>
      <b val="true"/>
      <i val="true"/>
      <u val="single"/>
      <sz val="10"/>
      <name val="Arial"/>
      <family val="0"/>
      <charset val="1"/>
    </font>
    <font>
      <sz val="10"/>
      <name val="Arial"/>
      <family val="2"/>
      <charset val="1"/>
    </font>
    <font>
      <sz val="10"/>
      <color rgb="FF00A933"/>
      <name val="Arial"/>
      <family val="2"/>
      <charset val="1"/>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true" indent="0" shrinkToFit="false"/>
      <protection locked="true" hidden="false"/>
    </xf>
    <xf numFmtId="167" fontId="5" fillId="0" borderId="0" xfId="0" applyFont="true" applyBorder="false" applyAlignment="true" applyProtection="true">
      <alignment horizontal="general" vertical="bottom" textRotation="0" wrapText="tru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9"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70"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8" fontId="5" fillId="0" borderId="0" xfId="0" applyFont="true" applyBorder="false" applyAlignment="true" applyProtection="true">
      <alignment horizontal="left" vertical="bottom" textRotation="0" wrapText="false" indent="0" shrinkToFit="false"/>
      <protection locked="true" hidden="false"/>
    </xf>
    <xf numFmtId="170" fontId="5" fillId="0" borderId="0" xfId="0" applyFont="true" applyBorder="false" applyAlignment="true" applyProtection="true">
      <alignment horizontal="right"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9" fontId="6" fillId="0" borderId="0" xfId="0" applyFont="true" applyBorder="false" applyAlignment="true" applyProtection="true">
      <alignment horizontal="general" vertical="bottom" textRotation="0" wrapText="false" indent="0" shrinkToFit="false"/>
      <protection locked="true" hidden="false"/>
    </xf>
    <xf numFmtId="173" fontId="7" fillId="0" borderId="0" xfId="0" applyFont="true" applyBorder="fals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6" fontId="5" fillId="0" borderId="0" xfId="0" applyFont="true" applyBorder="false" applyAlignment="true" applyProtection="true">
      <alignment horizontal="right" vertical="bottom" textRotation="0" wrapText="true" indent="0" shrinkToFit="false"/>
      <protection locked="true" hidden="false"/>
    </xf>
    <xf numFmtId="169" fontId="7" fillId="0" borderId="0" xfId="0" applyFont="true" applyBorder="false" applyAlignment="true" applyProtection="true">
      <alignment horizontal="right" vertical="bottom" textRotation="0" wrapText="tru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 shrinkToFit="false"/>
      <protection locked="true" hidden="false"/>
    </xf>
    <xf numFmtId="174" fontId="5" fillId="0" borderId="0" xfId="0" applyFont="true" applyBorder="false" applyAlignment="true" applyProtection="true">
      <alignment horizontal="general" vertical="bottom"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ésulta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8" activeCellId="0" sqref="A8"/>
    </sheetView>
  </sheetViews>
  <sheetFormatPr defaultColWidth="11.53515625" defaultRowHeight="12.8" customHeight="true" zeroHeight="false" outlineLevelRow="0" outlineLevelCol="0"/>
  <cols>
    <col collapsed="false" customWidth="true" hidden="false" outlineLevel="0" max="1" min="1" style="1" width="17.57"/>
    <col collapsed="false" customWidth="true" hidden="false" outlineLevel="0" max="2" min="2" style="1" width="10.97"/>
    <col collapsed="false" customWidth="true" hidden="false" outlineLevel="0" max="3" min="3" style="1" width="12.99"/>
    <col collapsed="false" customWidth="true" hidden="false" outlineLevel="0" max="4" min="4" style="1" width="13.55"/>
    <col collapsed="false" customWidth="true" hidden="false" outlineLevel="0" max="5" min="5" style="1" width="8.03"/>
    <col collapsed="false" customWidth="true" hidden="false" outlineLevel="0" max="256" min="6" style="1" width="10.97"/>
    <col collapsed="false" customWidth="false" hidden="false" outlineLevel="0" max="1024" min="257" style="1" width="11.53"/>
  </cols>
  <sheetData>
    <row r="1" customFormat="false" ht="12.8" hidden="false" customHeight="false" outlineLevel="0" collapsed="false">
      <c r="A1" s="2" t="n">
        <v>0.345138888888889</v>
      </c>
      <c r="B1" s="1" t="s">
        <v>0</v>
      </c>
      <c r="C1" s="3"/>
      <c r="E1" s="4"/>
      <c r="F1" s="4"/>
      <c r="G1" s="4"/>
      <c r="H1" s="4"/>
      <c r="I1" s="4"/>
      <c r="J1" s="4"/>
      <c r="K1" s="4"/>
      <c r="L1" s="4"/>
      <c r="M1" s="4"/>
      <c r="Q1" s="5"/>
      <c r="R1" s="5"/>
      <c r="S1" s="5"/>
      <c r="T1" s="5"/>
      <c r="U1" s="5"/>
      <c r="V1" s="5"/>
      <c r="W1" s="5"/>
      <c r="X1" s="6"/>
      <c r="Y1" s="6"/>
      <c r="Z1" s="5"/>
    </row>
    <row r="2" customFormat="false" ht="12.8" hidden="false" customHeight="false" outlineLevel="0" collapsed="false">
      <c r="A2" s="7"/>
      <c r="C2" s="3"/>
      <c r="E2" s="4"/>
      <c r="F2" s="4"/>
      <c r="G2" s="4"/>
      <c r="H2" s="4"/>
      <c r="I2" s="4"/>
      <c r="J2" s="4"/>
      <c r="K2" s="4"/>
      <c r="L2" s="4"/>
      <c r="M2" s="4"/>
    </row>
    <row r="3" customFormat="false" ht="12.8" hidden="false" customHeight="false" outlineLevel="0" collapsed="false">
      <c r="A3" s="3"/>
      <c r="C3" s="3"/>
      <c r="E3" s="4"/>
      <c r="F3" s="4"/>
      <c r="G3" s="4"/>
      <c r="H3" s="4"/>
      <c r="I3" s="4"/>
      <c r="J3" s="4"/>
      <c r="K3" s="4"/>
      <c r="L3" s="4"/>
      <c r="M3" s="4"/>
    </row>
    <row r="4" customFormat="false" ht="12.8" hidden="false" customHeight="false" outlineLevel="0" collapsed="false">
      <c r="A4" s="8"/>
    </row>
    <row r="6" customFormat="false" ht="12.8" hidden="false" customHeight="false" outlineLevel="0" collapsed="false">
      <c r="A6" s="9" t="s">
        <v>1</v>
      </c>
      <c r="B6" s="1" t="s">
        <v>2</v>
      </c>
    </row>
    <row r="7" customFormat="false" ht="12.8" hidden="false" customHeight="false" outlineLevel="0" collapsed="false">
      <c r="A7" s="9" t="s">
        <v>3</v>
      </c>
      <c r="B7" s="1" t="s">
        <v>4</v>
      </c>
      <c r="C7" s="10"/>
      <c r="D7" s="10"/>
    </row>
    <row r="8" customFormat="false" ht="12.8" hidden="false" customHeight="false" outlineLevel="0" collapsed="false">
      <c r="A8" s="11" t="n">
        <f aca="true">TODAY()</f>
        <v>45791</v>
      </c>
      <c r="B8" s="12" t="s">
        <v>5</v>
      </c>
      <c r="C8" s="10"/>
      <c r="D8" s="10"/>
      <c r="P8" s="13"/>
      <c r="Q8" s="8"/>
      <c r="R8" s="8"/>
      <c r="S8" s="8"/>
      <c r="T8" s="8"/>
      <c r="U8" s="8"/>
      <c r="V8" s="8"/>
      <c r="W8" s="8"/>
      <c r="X8" s="8"/>
      <c r="Y8" s="8"/>
      <c r="Z8" s="8"/>
    </row>
    <row r="9" customFormat="false" ht="12.8" hidden="false" customHeight="false" outlineLevel="0" collapsed="false">
      <c r="A9" s="14" t="n">
        <f aca="true">NOW()-TODAY()</f>
        <v>0.898787471844109</v>
      </c>
      <c r="B9" s="12" t="s">
        <v>6</v>
      </c>
      <c r="C9" s="15"/>
      <c r="D9" s="15"/>
    </row>
    <row r="10" customFormat="false" ht="12.8" hidden="false" customHeight="false" outlineLevel="0" collapsed="false">
      <c r="A10" s="16"/>
      <c r="B10" s="16"/>
      <c r="C10" s="10"/>
      <c r="D10" s="10"/>
    </row>
    <row r="11" customFormat="false" ht="12.8" hidden="false" customHeight="false" outlineLevel="0" collapsed="false">
      <c r="A11" s="17" t="s">
        <v>7</v>
      </c>
      <c r="B11" s="16" t="s">
        <v>8</v>
      </c>
      <c r="C11" s="10"/>
      <c r="D11" s="10"/>
    </row>
    <row r="12" customFormat="false" ht="12.8" hidden="false" customHeight="false" outlineLevel="0" collapsed="false">
      <c r="A12" s="16" t="s">
        <v>9</v>
      </c>
      <c r="B12" s="16" t="s">
        <v>10</v>
      </c>
      <c r="C12" s="10"/>
      <c r="D12" s="10"/>
    </row>
    <row r="13" customFormat="false" ht="12.8" hidden="false" customHeight="false" outlineLevel="0" collapsed="false">
      <c r="A13" s="16" t="s">
        <v>11</v>
      </c>
      <c r="B13" s="16" t="s">
        <v>12</v>
      </c>
      <c r="C13" s="10"/>
      <c r="D13" s="10"/>
    </row>
    <row r="14" customFormat="false" ht="12.8" hidden="false" customHeight="false" outlineLevel="0" collapsed="false">
      <c r="A14" s="18" t="s">
        <v>13</v>
      </c>
      <c r="B14" s="16" t="s">
        <v>14</v>
      </c>
      <c r="C14" s="10"/>
      <c r="D14" s="10"/>
    </row>
    <row r="15" customFormat="false" ht="12.8" hidden="false" customHeight="false" outlineLevel="0" collapsed="false">
      <c r="A15" s="12" t="s">
        <v>15</v>
      </c>
      <c r="B15" s="1" t="s">
        <v>16</v>
      </c>
      <c r="C15" s="10"/>
      <c r="D15" s="10"/>
    </row>
    <row r="16" customFormat="false" ht="12.8" hidden="false" customHeight="false" outlineLevel="0" collapsed="false">
      <c r="A16" s="19" t="s">
        <v>17</v>
      </c>
      <c r="B16" s="1" t="s">
        <v>18</v>
      </c>
    </row>
    <row r="17" customFormat="false" ht="12.8" hidden="false" customHeight="false" outlineLevel="0" collapsed="false">
      <c r="A17" s="19" t="s">
        <v>19</v>
      </c>
      <c r="B17" s="1" t="s">
        <v>20</v>
      </c>
    </row>
    <row r="19" customFormat="false" ht="12.8" hidden="false" customHeight="false" outlineLevel="0" collapsed="false">
      <c r="A19" s="20" t="s">
        <v>21</v>
      </c>
      <c r="B19" s="1" t="s">
        <v>22</v>
      </c>
      <c r="C19" s="21"/>
      <c r="E19" s="4"/>
    </row>
    <row r="20" customFormat="false" ht="12.8" hidden="false" customHeight="false" outlineLevel="0" collapsed="false">
      <c r="A20" s="9" t="n">
        <v>2025</v>
      </c>
      <c r="B20" s="1" t="s">
        <v>23</v>
      </c>
    </row>
    <row r="21" customFormat="false" ht="12.8" hidden="false" customHeight="false" outlineLevel="0" collapsed="false">
      <c r="A21" s="9" t="n">
        <v>22</v>
      </c>
      <c r="B21" s="1" t="s">
        <v>24</v>
      </c>
    </row>
    <row r="22" customFormat="false" ht="12.8" hidden="false" customHeight="false" outlineLevel="0" collapsed="false">
      <c r="A22" s="22" t="n">
        <v>0</v>
      </c>
      <c r="B22" s="1" t="s">
        <v>25</v>
      </c>
    </row>
    <row r="23" customFormat="false" ht="12.8" hidden="false" customHeight="false" outlineLevel="0" collapsed="false">
      <c r="A23" s="8"/>
    </row>
    <row r="24" customFormat="false" ht="12.8" hidden="false" customHeight="false" outlineLevel="0" collapsed="false">
      <c r="E24" s="4"/>
    </row>
    <row r="25" customFormat="false" ht="12.8" hidden="false" customHeight="false" outlineLevel="0" collapsed="false">
      <c r="E25" s="4"/>
    </row>
    <row r="27" customFormat="false" ht="12.8" hidden="false" customHeight="false" outlineLevel="0" collapsed="false">
      <c r="E27" s="4"/>
    </row>
    <row r="29" customFormat="false" ht="12.8" hidden="false" customHeight="false" outlineLevel="0" collapsed="false">
      <c r="E29" s="4"/>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sheetData>
  <printOptions headings="false" gridLines="false" gridLinesSet="true" horizontalCentered="false" verticalCentered="false"/>
  <pageMargins left="0.747916666666667" right="0.747916666666667"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init!A1</f>
        <v>0.345138888888889</v>
      </c>
      <c r="B1" s="9" t="s">
        <v>0</v>
      </c>
      <c r="C1" s="3"/>
      <c r="E1" s="4"/>
      <c r="G1" s="4"/>
      <c r="H1" s="4"/>
      <c r="I1" s="4"/>
      <c r="J1" s="4"/>
      <c r="K1" s="4"/>
      <c r="L1" s="4"/>
      <c r="M1" s="4"/>
      <c r="N1" s="4"/>
      <c r="U1" s="5"/>
      <c r="V1" s="5"/>
      <c r="W1" s="5"/>
      <c r="X1" s="5"/>
      <c r="Y1" s="5"/>
      <c r="Z1" s="5"/>
      <c r="AA1" s="5"/>
      <c r="AB1" s="5"/>
      <c r="AC1" s="5"/>
      <c r="AD1" s="5"/>
      <c r="AE1" s="5" t="s">
        <v>26</v>
      </c>
    </row>
    <row r="2" customFormat="false" ht="12.8" hidden="false" customHeight="false" outlineLevel="0" collapsed="false">
      <c r="A2" s="23" t="n">
        <f aca="false">init!A21</f>
        <v>22</v>
      </c>
      <c r="B2" s="9" t="s">
        <v>27</v>
      </c>
      <c r="C2" s="3"/>
      <c r="E2" s="4"/>
      <c r="G2" s="4"/>
      <c r="H2" s="4"/>
      <c r="I2" s="4"/>
      <c r="J2" s="4"/>
      <c r="K2" s="4"/>
      <c r="L2" s="4"/>
      <c r="M2" s="4"/>
      <c r="N2" s="4"/>
    </row>
    <row r="3" customFormat="false" ht="12.8" hidden="false" customHeight="false" outlineLevel="0" collapsed="false">
      <c r="A3" s="24" t="n">
        <v>0</v>
      </c>
      <c r="B3" s="9" t="s">
        <v>28</v>
      </c>
      <c r="C3" s="3"/>
      <c r="E3" s="4"/>
      <c r="G3" s="4"/>
      <c r="H3" s="4"/>
      <c r="I3" s="4"/>
      <c r="J3" s="4"/>
      <c r="K3" s="4"/>
      <c r="L3" s="4"/>
      <c r="M3" s="4"/>
      <c r="N3" s="4"/>
    </row>
    <row r="4" customFormat="false" ht="12.8" hidden="false" customHeight="false" outlineLevel="0" collapsed="false">
      <c r="A4" s="24" t="n">
        <f aca="false">init!A22</f>
        <v>0</v>
      </c>
      <c r="B4" s="9" t="s">
        <v>29</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c r="E8" s="29"/>
      <c r="F8" s="23"/>
      <c r="G8" s="29"/>
      <c r="H8" s="29"/>
      <c r="I8" s="29"/>
      <c r="J8" s="29"/>
      <c r="K8" s="29"/>
      <c r="L8" s="29"/>
      <c r="M8" s="29"/>
      <c r="N8" s="29"/>
      <c r="O8" s="23"/>
      <c r="P8" s="23"/>
      <c r="Q8" s="23"/>
      <c r="R8" s="23"/>
      <c r="S8" s="19"/>
      <c r="U8" s="24" t="n">
        <f aca="false">SUM(janvier:décembre!U8)</f>
        <v>0</v>
      </c>
      <c r="V8" s="24" t="n">
        <f aca="false">SUM(janvier:décembre!V8)</f>
        <v>0</v>
      </c>
      <c r="W8" s="24" t="n">
        <f aca="false">SUM(janvier:décembre!W8)</f>
        <v>0</v>
      </c>
      <c r="X8" s="24" t="n">
        <f aca="false">SUM(janvier:décembre!X8)</f>
        <v>0</v>
      </c>
      <c r="Y8" s="24" t="n">
        <f aca="false">SUM(janvier:décembre!Y8)</f>
        <v>0</v>
      </c>
      <c r="Z8" s="24" t="n">
        <f aca="false">SUM(janvier:décembre!Z8)</f>
        <v>0</v>
      </c>
      <c r="AA8" s="24" t="n">
        <f aca="false">SUM(janvier:décembre!AA8)</f>
        <v>0</v>
      </c>
      <c r="AB8" s="24" t="n">
        <f aca="false">SUM(janvier:décembre!AB8)</f>
        <v>0</v>
      </c>
      <c r="AC8" s="24" t="n">
        <f aca="false">SUM(janvier:décembre!AC8)</f>
        <v>0</v>
      </c>
      <c r="AD8" s="24" t="n">
        <f aca="false">SUM(janvier:décembre!AD8)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dimanche</v>
      </c>
      <c r="B9" s="31" t="n">
        <f aca="false">DATE(init!A20-1,12,1)</f>
        <v>45627</v>
      </c>
      <c r="C9" s="3"/>
      <c r="D9" s="8"/>
      <c r="E9" s="3"/>
      <c r="F9" s="32"/>
      <c r="G9" s="3"/>
      <c r="H9" s="3"/>
      <c r="I9" s="3"/>
      <c r="J9" s="3"/>
      <c r="K9" s="3"/>
      <c r="L9" s="3"/>
      <c r="M9" s="3"/>
      <c r="N9" s="3"/>
      <c r="O9" s="32"/>
      <c r="P9" s="32"/>
      <c r="Q9" s="32"/>
      <c r="R9" s="32"/>
    </row>
    <row r="10" customFormat="false" ht="12.8" hidden="false" customHeight="false" outlineLevel="0" collapsed="false">
      <c r="B10" s="33"/>
      <c r="C10" s="3"/>
    </row>
    <row r="11" customFormat="false" ht="12.8" hidden="false" customHeight="false" outlineLevel="0" collapsed="false">
      <c r="C11" s="3"/>
    </row>
    <row r="12" customFormat="false" ht="12.8" hidden="false" customHeight="false" outlineLevel="0" collapsed="false">
      <c r="C12" s="3"/>
    </row>
    <row r="14" customFormat="false" ht="12.8" hidden="false" customHeight="false" outlineLevel="0" collapsed="false">
      <c r="C14" s="3"/>
    </row>
    <row r="15" customFormat="false" ht="12.8" hidden="false" customHeight="false" outlineLevel="0" collapsed="false">
      <c r="C15" s="3"/>
    </row>
    <row r="16" customFormat="false" ht="12.8" hidden="false" customHeight="false" outlineLevel="0" collapsed="false">
      <c r="C16" s="3"/>
    </row>
    <row r="17" customFormat="false" ht="12.8" hidden="false" customHeight="false" outlineLevel="0" collapsed="false">
      <c r="C17" s="3"/>
    </row>
    <row r="18" customFormat="false" ht="12.8" hidden="false" customHeight="false" outlineLevel="0" collapsed="false">
      <c r="C18" s="3"/>
    </row>
    <row r="19" customFormat="false" ht="12.8" hidden="false" customHeight="false" outlineLevel="0" collapsed="false">
      <c r="C19" s="3"/>
    </row>
    <row r="20" customFormat="false" ht="12.8" hidden="false" customHeight="false" outlineLevel="0" collapsed="false">
      <c r="C20" s="3"/>
    </row>
    <row r="21" customFormat="false" ht="12.8" hidden="false" customHeight="false" outlineLevel="0" collapsed="false">
      <c r="C21" s="3"/>
    </row>
    <row r="22" customFormat="false" ht="12.8" hidden="false" customHeight="false" outlineLevel="0" collapsed="false">
      <c r="C22" s="3"/>
    </row>
    <row r="23" customFormat="false" ht="12.8" hidden="false" customHeight="false" outlineLevel="0" collapsed="false">
      <c r="C23" s="3"/>
    </row>
    <row r="24" customFormat="false" ht="12.8" hidden="false" customHeight="false" outlineLevel="0" collapsed="false">
      <c r="C24" s="3"/>
    </row>
    <row r="25" customFormat="false" ht="12.8" hidden="false" customHeight="false" outlineLevel="0" collapsed="false">
      <c r="C25" s="3"/>
    </row>
    <row r="26" customFormat="false" ht="12.8" hidden="false" customHeight="false" outlineLevel="0" collapsed="false">
      <c r="C26" s="3"/>
    </row>
    <row r="27" customFormat="false" ht="12.8" hidden="false" customHeight="false" outlineLevel="0" collapsed="false">
      <c r="C27" s="3"/>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row>
    <row r="31" customFormat="false" ht="12.8" hidden="false" customHeight="false" outlineLevel="0" collapsed="false">
      <c r="C31" s="3"/>
    </row>
    <row r="32" customFormat="false" ht="12.8" hidden="false" customHeight="false" outlineLevel="0" collapsed="false">
      <c r="C32" s="3"/>
    </row>
    <row r="33" customFormat="false" ht="12.8" hidden="false" customHeight="false" outlineLevel="0" collapsed="false">
      <c r="C33" s="3"/>
    </row>
    <row r="34" customFormat="false" ht="12.8" hidden="false" customHeight="false" outlineLevel="0" collapsed="false">
      <c r="C34" s="3"/>
    </row>
    <row r="35" customFormat="false" ht="12.8" hidden="false" customHeight="false" outlineLevel="0" collapsed="false">
      <c r="C35" s="3"/>
    </row>
    <row r="36" customFormat="false" ht="12.8" hidden="false" customHeight="false" outlineLevel="0" collapsed="false">
      <c r="C36" s="3"/>
    </row>
    <row r="37" customFormat="false" ht="12.8" hidden="false" customHeight="false" outlineLevel="0" collapsed="false">
      <c r="C37" s="3"/>
    </row>
    <row r="38" customFormat="false" ht="12.8" hidden="false" customHeight="false" outlineLevel="0" collapsed="false">
      <c r="C38" s="3"/>
    </row>
    <row r="39" customFormat="false" ht="12.8" hidden="false" customHeight="false" outlineLevel="0" collapsed="false">
      <c r="C39" s="3"/>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moisModèle!A2-F8</f>
        <v>22</v>
      </c>
      <c r="B2" s="1" t="str">
        <f aca="false">moisModèle!B2</f>
        <v>solde vacances en fin de mois</v>
      </c>
      <c r="C2" s="3"/>
      <c r="E2" s="4"/>
      <c r="G2" s="4"/>
      <c r="H2" s="4"/>
      <c r="I2" s="4"/>
      <c r="J2" s="4"/>
      <c r="K2" s="4"/>
      <c r="L2" s="4"/>
      <c r="M2" s="4"/>
      <c r="N2" s="4"/>
    </row>
    <row r="3" customFormat="false" ht="12.8" hidden="false" customHeight="false" outlineLevel="0" collapsed="false">
      <c r="A3" s="24" t="n">
        <v>0</v>
      </c>
      <c r="B3" s="1" t="str">
        <f aca="false">moisModèle!B3</f>
        <v>nb heures payées mois courant</v>
      </c>
      <c r="C3" s="3"/>
      <c r="E3" s="4"/>
      <c r="G3" s="4"/>
      <c r="H3" s="4"/>
      <c r="I3" s="4"/>
      <c r="J3" s="4"/>
      <c r="K3" s="4"/>
      <c r="L3" s="4"/>
      <c r="M3" s="4"/>
      <c r="N3" s="4"/>
    </row>
    <row r="4" customFormat="false" ht="12.8" hidden="false" customHeight="false" outlineLevel="0" collapsed="false">
      <c r="A4" s="24" t="n">
        <f aca="false">moisModèle!A4-A3+D8</f>
        <v>-7.59305555555558</v>
      </c>
      <c r="B4" s="1" t="str">
        <f aca="false">moisModèle!B4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-7.59305555555556</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mercredi</v>
      </c>
      <c r="B9" s="31" t="n">
        <f aca="false">EDATE(moisModèle!B9,1)</f>
        <v>45658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jeudi</v>
      </c>
      <c r="B10" s="31" t="n">
        <f aca="false">B9+1</f>
        <v>45659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vendredi</v>
      </c>
      <c r="B11" s="31" t="n">
        <f aca="false">B10+1</f>
        <v>45660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samedi</v>
      </c>
      <c r="B12" s="31" t="n">
        <f aca="false">B11+1</f>
        <v>45661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dimanche</v>
      </c>
      <c r="B13" s="31" t="n">
        <f aca="false">B12+1</f>
        <v>45662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lundi</v>
      </c>
      <c r="B14" s="31" t="n">
        <f aca="false">B13+1</f>
        <v>45663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mardi</v>
      </c>
      <c r="B15" s="31" t="n">
        <f aca="false">B14+1</f>
        <v>45664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mercredi</v>
      </c>
      <c r="B16" s="31" t="n">
        <f aca="false">B15+1</f>
        <v>45665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jeudi</v>
      </c>
      <c r="B17" s="31" t="n">
        <f aca="false">B16+1</f>
        <v>45666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vendredi</v>
      </c>
      <c r="B18" s="31" t="n">
        <f aca="false">B17+1</f>
        <v>45667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samedi</v>
      </c>
      <c r="B19" s="31" t="n">
        <f aca="false">B18+1</f>
        <v>45668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dimanche</v>
      </c>
      <c r="B20" s="31" t="n">
        <f aca="false">B19+1</f>
        <v>45669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lundi</v>
      </c>
      <c r="B21" s="31" t="n">
        <f aca="false">B20+1</f>
        <v>45670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mardi</v>
      </c>
      <c r="B22" s="31" t="n">
        <f aca="false">B21+1</f>
        <v>45671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mercredi</v>
      </c>
      <c r="B23" s="31" t="n">
        <f aca="false">B22+1</f>
        <v>45672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jeudi</v>
      </c>
      <c r="B24" s="31" t="n">
        <f aca="false">B23+1</f>
        <v>45673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vendredi</v>
      </c>
      <c r="B25" s="31" t="n">
        <f aca="false">B24+1</f>
        <v>45674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samedi</v>
      </c>
      <c r="B26" s="31" t="n">
        <f aca="false">B25+1</f>
        <v>45675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dimanche</v>
      </c>
      <c r="B27" s="31" t="n">
        <f aca="false">B26+1</f>
        <v>45676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lundi</v>
      </c>
      <c r="B28" s="31" t="n">
        <f aca="false">B27+1</f>
        <v>45677</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mardi</v>
      </c>
      <c r="B29" s="31" t="n">
        <f aca="false">B28+1</f>
        <v>45678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mercredi</v>
      </c>
      <c r="B30" s="31" t="n">
        <f aca="false">B29+1</f>
        <v>45679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jeudi</v>
      </c>
      <c r="B31" s="31" t="n">
        <f aca="false">B30+1</f>
        <v>45680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vendredi</v>
      </c>
      <c r="B32" s="31" t="n">
        <f aca="false">B31+1</f>
        <v>45681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samedi</v>
      </c>
      <c r="B33" s="31" t="n">
        <f aca="false">B32+1</f>
        <v>45682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dimanche</v>
      </c>
      <c r="B34" s="31" t="n">
        <f aca="false">B33+1</f>
        <v>45683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lundi</v>
      </c>
      <c r="B35" s="31" t="n">
        <f aca="false">B34+1</f>
        <v>45684</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mardi</v>
      </c>
      <c r="B36" s="31" t="n">
        <f aca="false">B35+1</f>
        <v>45685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mercredi</v>
      </c>
      <c r="B37" s="31" t="n">
        <f aca="false">B36+1</f>
        <v>45686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jeudi</v>
      </c>
      <c r="B38" s="31" t="n">
        <f aca="false">B37+1</f>
        <v>45687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vendredi</v>
      </c>
      <c r="B39" s="31" t="n">
        <f aca="false">B38+1</f>
        <v>45688</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janvier!A2-F8</f>
        <v>22</v>
      </c>
      <c r="B2" s="1" t="str">
        <f aca="false">moisModèle!B2</f>
        <v>solde vacances en fin de mois</v>
      </c>
      <c r="C2" s="3"/>
      <c r="E2" s="4"/>
      <c r="G2" s="4"/>
      <c r="H2" s="4"/>
      <c r="I2" s="4"/>
      <c r="J2" s="4"/>
      <c r="K2" s="4"/>
      <c r="L2" s="4"/>
      <c r="M2" s="4"/>
      <c r="N2" s="4"/>
    </row>
    <row r="3" customFormat="false" ht="12.8" hidden="false" customHeight="false" outlineLevel="0" collapsed="false">
      <c r="A3" s="24" t="n">
        <v>0</v>
      </c>
      <c r="B3" s="1" t="str">
        <f aca="false">moisModèle!B3</f>
        <v>nb heures payées mois courant</v>
      </c>
      <c r="C3" s="3"/>
      <c r="E3" s="4"/>
      <c r="G3" s="4"/>
      <c r="H3" s="4"/>
      <c r="I3" s="4"/>
      <c r="J3" s="4"/>
      <c r="K3" s="4"/>
      <c r="L3" s="4"/>
      <c r="M3" s="4"/>
      <c r="N3" s="4"/>
    </row>
    <row r="4" customFormat="false" ht="12.8" hidden="false" customHeight="false" outlineLevel="0" collapsed="false">
      <c r="A4" s="24" t="n">
        <f aca="false">moisModèle!A4-A3+D8</f>
        <v>-6.21250000000002</v>
      </c>
      <c r="B4" s="1" t="str">
        <f aca="false">moisModèle!B4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SUM(D9:D36)</f>
        <v>-6.2125</v>
      </c>
      <c r="E8" s="29"/>
      <c r="F8" s="23" t="n">
        <f aca="false">SUM(F9:F36)</f>
        <v>0</v>
      </c>
      <c r="G8" s="29"/>
      <c r="H8" s="29"/>
      <c r="I8" s="29"/>
      <c r="J8" s="29"/>
      <c r="K8" s="29"/>
      <c r="L8" s="29"/>
      <c r="M8" s="29"/>
      <c r="N8" s="29"/>
      <c r="O8" s="23"/>
      <c r="P8" s="23"/>
      <c r="Q8" s="23"/>
      <c r="R8" s="23"/>
      <c r="S8" s="19"/>
      <c r="U8" s="24" t="n">
        <f aca="false">SUM(U9:U36)</f>
        <v>0</v>
      </c>
      <c r="V8" s="24" t="n">
        <f aca="false">SUM(V9:V36)</f>
        <v>0</v>
      </c>
      <c r="W8" s="24" t="n">
        <f aca="false">SUM(W9:W36)</f>
        <v>0</v>
      </c>
      <c r="X8" s="24" t="n">
        <f aca="false">SUM(X9:X36)</f>
        <v>0</v>
      </c>
      <c r="Y8" s="24" t="n">
        <f aca="false">SUM(Y9:Y36)</f>
        <v>0</v>
      </c>
      <c r="Z8" s="24" t="n">
        <f aca="false">SUM(Z9:Z36)</f>
        <v>0</v>
      </c>
      <c r="AA8" s="24" t="n">
        <f aca="false">SUM(AA9:AA36)</f>
        <v>0</v>
      </c>
      <c r="AB8" s="24" t="n">
        <f aca="false">SUM(AB9:AB36)</f>
        <v>0</v>
      </c>
      <c r="AC8" s="24" t="n">
        <f aca="false">SUM(AC9:AC36)</f>
        <v>0</v>
      </c>
      <c r="AD8" s="24" t="n">
        <f aca="false">SUM(AD9:AD36)</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false">EDATE(janvier!B9,1)</f>
        <v>45689</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45690</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45691</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45692</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45693</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45694</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45695</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45696</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45697</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45698</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45699</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45700</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45701</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45702</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45703</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45704</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45705</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45706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45707</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45708</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45709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45710</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45711</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45712</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45713</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45714</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45715</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45716</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C37" s="3"/>
      <c r="D37" s="8"/>
    </row>
    <row r="38" customFormat="false" ht="12.8" hidden="false" customHeight="false" outlineLevel="0" collapsed="false">
      <c r="C38" s="3"/>
    </row>
    <row r="39" customFormat="false" ht="12.8" hidden="false" customHeight="false" outlineLevel="0" collapsed="false">
      <c r="C39" s="3"/>
    </row>
    <row r="40" customFormat="false" ht="12.8" hidden="false" customHeight="false" outlineLevel="0" collapsed="false">
      <c r="C40"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1" activeCellId="0" sqref="L2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février!A1</f>
        <v>0.345138888888889</v>
      </c>
      <c r="B1" s="1" t="str">
        <f aca="false">février!B1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février!A2-F8</f>
        <v>22</v>
      </c>
      <c r="B2" s="1" t="str">
        <f aca="false">février!B2</f>
        <v>solde vacances en fin de mois</v>
      </c>
      <c r="C2" s="3"/>
      <c r="E2" s="4"/>
      <c r="G2" s="4"/>
      <c r="H2" s="4"/>
      <c r="I2" s="4"/>
      <c r="J2" s="4"/>
      <c r="K2" s="4"/>
      <c r="L2" s="4"/>
      <c r="M2" s="4"/>
      <c r="N2" s="4"/>
    </row>
    <row r="3" customFormat="false" ht="12.8" hidden="false" customHeight="false" outlineLevel="0" collapsed="false">
      <c r="A3" s="24" t="n">
        <v>0</v>
      </c>
      <c r="B3" s="1" t="str">
        <f aca="false">février!B3</f>
        <v>nb heures payées mois courant</v>
      </c>
      <c r="C3" s="3"/>
      <c r="E3" s="4"/>
      <c r="G3" s="4"/>
      <c r="H3" s="4"/>
      <c r="I3" s="4"/>
      <c r="J3" s="4"/>
      <c r="K3" s="4"/>
      <c r="L3" s="4"/>
      <c r="M3" s="4"/>
      <c r="N3" s="4"/>
    </row>
    <row r="4" customFormat="false" ht="12.8" hidden="false" customHeight="false" outlineLevel="0" collapsed="false">
      <c r="A4" s="24" t="n">
        <f aca="false">février!A4-A3+D8</f>
        <v>-12.770138888889</v>
      </c>
      <c r="B4" s="1" t="str">
        <f aca="false">février!B4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-6.55763888888889</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false">EDATE(février!B9,1)</f>
        <v>45717</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45718</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45719</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45720</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45721</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45722</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45723</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45724</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45725</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45726</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45727</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45728</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45729</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45730</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45731</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45732</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45733</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45734</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45735</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45736</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45737</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45738</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45739</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45740</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45741</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45742</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45743</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45744</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samedi</v>
      </c>
      <c r="B37" s="31" t="n">
        <f aca="false">B36+1</f>
        <v>45745</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dimanche</v>
      </c>
      <c r="B38" s="31" t="n">
        <f aca="false">B37+1</f>
        <v>45746</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lundi</v>
      </c>
      <c r="B39" s="31" t="n">
        <f aca="false">B38+1</f>
        <v>45747</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mars!A1</f>
        <v>0.345138888888889</v>
      </c>
      <c r="B1" s="1" t="str">
        <f aca="false">mars!B1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mars!A2-F8</f>
        <v>22</v>
      </c>
      <c r="B2" s="1" t="str">
        <f aca="false">mars!B2</f>
        <v>solde vacances en fin de mois</v>
      </c>
      <c r="C2" s="3"/>
      <c r="E2" s="4"/>
      <c r="G2" s="4"/>
      <c r="H2" s="4"/>
      <c r="I2" s="4"/>
      <c r="J2" s="4"/>
      <c r="K2" s="4"/>
      <c r="L2" s="4"/>
      <c r="M2" s="4"/>
      <c r="N2" s="4"/>
    </row>
    <row r="3" customFormat="false" ht="12.8" hidden="false" customHeight="false" outlineLevel="0" collapsed="false">
      <c r="A3" s="24" t="n">
        <v>0</v>
      </c>
      <c r="B3" s="1" t="str">
        <f aca="false">mars!B3</f>
        <v>nb heures payées mois courant</v>
      </c>
      <c r="C3" s="3"/>
      <c r="E3" s="4"/>
      <c r="G3" s="4"/>
      <c r="H3" s="4"/>
      <c r="I3" s="4"/>
      <c r="J3" s="4"/>
      <c r="K3" s="4"/>
      <c r="L3" s="4"/>
      <c r="M3" s="4"/>
      <c r="N3" s="4"/>
    </row>
    <row r="4" customFormat="false" ht="12.8" hidden="false" customHeight="false" outlineLevel="0" collapsed="false">
      <c r="A4" s="24" t="n">
        <f aca="false">mars!A4-A3+D8</f>
        <v>-19.6729166666672</v>
      </c>
      <c r="B4" s="1" t="str">
        <f aca="false">mars!B4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-6.90277777777778</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mardi</v>
      </c>
      <c r="B9" s="31" t="n">
        <f aca="false">EDATE(mars!B9,1)</f>
        <v>45748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mercredi</v>
      </c>
      <c r="B10" s="31" t="n">
        <f aca="false">B9+1</f>
        <v>45749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jeudi</v>
      </c>
      <c r="B11" s="31" t="n">
        <f aca="false">B10+1</f>
        <v>45750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vendredi</v>
      </c>
      <c r="B12" s="31" t="n">
        <f aca="false">B11+1</f>
        <v>45751</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samedi</v>
      </c>
      <c r="B13" s="31" t="n">
        <f aca="false">B12+1</f>
        <v>45752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dimanche</v>
      </c>
      <c r="B14" s="31" t="n">
        <f aca="false">B13+1</f>
        <v>45753</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lundi</v>
      </c>
      <c r="B15" s="31" t="n">
        <f aca="false">B14+1</f>
        <v>45754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mardi</v>
      </c>
      <c r="B16" s="31" t="n">
        <f aca="false">B15+1</f>
        <v>45755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mercredi</v>
      </c>
      <c r="B17" s="31" t="n">
        <f aca="false">B16+1</f>
        <v>45756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jeudi</v>
      </c>
      <c r="B18" s="31" t="n">
        <f aca="false">B17+1</f>
        <v>45757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vendredi</v>
      </c>
      <c r="B19" s="31" t="n">
        <f aca="false">B18+1</f>
        <v>45758</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samedi</v>
      </c>
      <c r="B20" s="31" t="n">
        <f aca="false">B19+1</f>
        <v>45759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dimanche</v>
      </c>
      <c r="B21" s="31" t="n">
        <f aca="false">B20+1</f>
        <v>45760</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lundi</v>
      </c>
      <c r="B22" s="31" t="n">
        <f aca="false">B21+1</f>
        <v>45761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mardi</v>
      </c>
      <c r="B23" s="31" t="n">
        <f aca="false">B22+1</f>
        <v>45762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mercredi</v>
      </c>
      <c r="B24" s="31" t="n">
        <f aca="false">B23+1</f>
        <v>45763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jeudi</v>
      </c>
      <c r="B25" s="31" t="n">
        <f aca="false">B24+1</f>
        <v>45764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vendredi</v>
      </c>
      <c r="B26" s="31" t="n">
        <f aca="false">B25+1</f>
        <v>45765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S26" s="1" t="s">
        <v>37</v>
      </c>
      <c r="T26" s="3" t="n">
        <f aca="false">E26-SUM(U26:AD26)-O26*$A$1</f>
        <v>0</v>
      </c>
    </row>
    <row r="27" customFormat="false" ht="12.8" hidden="false" customHeight="false" outlineLevel="0" collapsed="false">
      <c r="A27" s="30" t="str">
        <f aca="false">TEXT(B27,"jjjj")</f>
        <v>samedi</v>
      </c>
      <c r="B27" s="31" t="n">
        <f aca="false">B26+1</f>
        <v>45766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dimanche</v>
      </c>
      <c r="B28" s="31" t="n">
        <f aca="false">B27+1</f>
        <v>45767</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lundi</v>
      </c>
      <c r="B29" s="31" t="n">
        <f aca="false">B28+1</f>
        <v>45768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S29" s="1" t="s">
        <v>37</v>
      </c>
      <c r="T29" s="3" t="n">
        <f aca="false">E29-SUM(U29:AD29)-O29*$A$1</f>
        <v>0</v>
      </c>
    </row>
    <row r="30" customFormat="false" ht="12.8" hidden="false" customHeight="false" outlineLevel="0" collapsed="false">
      <c r="A30" s="30" t="str">
        <f aca="false">TEXT(B30,"jjjj")</f>
        <v>mardi</v>
      </c>
      <c r="B30" s="31" t="n">
        <f aca="false">B29+1</f>
        <v>45769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mercredi</v>
      </c>
      <c r="B31" s="31" t="n">
        <f aca="false">B30+1</f>
        <v>45770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jeudi</v>
      </c>
      <c r="B32" s="31" t="n">
        <f aca="false">B31+1</f>
        <v>45771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vendredi</v>
      </c>
      <c r="B33" s="31" t="n">
        <f aca="false">B32+1</f>
        <v>45772</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samedi</v>
      </c>
      <c r="B34" s="31" t="n">
        <f aca="false">B33+1</f>
        <v>45773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dimanche</v>
      </c>
      <c r="B35" s="31" t="n">
        <f aca="false">B34+1</f>
        <v>45774</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lundi</v>
      </c>
      <c r="B36" s="31" t="n">
        <f aca="false">B35+1</f>
        <v>45775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mardi</v>
      </c>
      <c r="B37" s="31" t="n">
        <f aca="false">B36+1</f>
        <v>45776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mercredi</v>
      </c>
      <c r="B38" s="31" t="n">
        <f aca="false">B37+1</f>
        <v>45777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c r="B39" s="31"/>
      <c r="C39" s="3"/>
      <c r="D39" s="8"/>
      <c r="E39" s="3"/>
      <c r="F39" s="32"/>
      <c r="G39" s="3"/>
      <c r="H39" s="3"/>
      <c r="I39" s="3"/>
      <c r="J39" s="3"/>
      <c r="K39" s="3"/>
      <c r="L39" s="3"/>
      <c r="M39" s="3"/>
      <c r="N39" s="3"/>
      <c r="O39" s="3"/>
      <c r="P39" s="3"/>
      <c r="Q39" s="3"/>
      <c r="R39" s="3"/>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1" activeCellId="0" sqref="J2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avril!A1</f>
        <v>0.345138888888889</v>
      </c>
      <c r="B1" s="1" t="str">
        <f aca="false">avril!B1</f>
        <v>horaire journalier</v>
      </c>
      <c r="C1" s="3"/>
      <c r="E1" s="4"/>
      <c r="G1" s="4"/>
      <c r="H1" s="4"/>
      <c r="I1" s="4"/>
      <c r="J1" s="4"/>
      <c r="K1" s="4"/>
      <c r="L1" s="4"/>
      <c r="M1" s="4"/>
      <c r="N1" s="4"/>
      <c r="S1" s="3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avril!A2-F8</f>
        <v>22</v>
      </c>
      <c r="B2" s="1" t="str">
        <f aca="false">avril!B2</f>
        <v>solde vacances en fin de mois</v>
      </c>
      <c r="C2" s="3"/>
      <c r="E2" s="4"/>
      <c r="G2" s="4"/>
      <c r="H2" s="4"/>
      <c r="I2" s="4"/>
      <c r="J2" s="4"/>
      <c r="K2" s="4"/>
      <c r="L2" s="4"/>
      <c r="M2" s="4"/>
      <c r="N2" s="4"/>
      <c r="S2" s="34"/>
    </row>
    <row r="3" customFormat="false" ht="12.8" hidden="false" customHeight="false" outlineLevel="0" collapsed="false">
      <c r="A3" s="24" t="n">
        <v>0</v>
      </c>
      <c r="B3" s="1" t="str">
        <f aca="false">avril!B3</f>
        <v>nb heures payées mois courant</v>
      </c>
      <c r="C3" s="3"/>
      <c r="E3" s="4"/>
      <c r="G3" s="4"/>
      <c r="H3" s="4"/>
      <c r="I3" s="4"/>
      <c r="J3" s="4"/>
      <c r="K3" s="4"/>
      <c r="L3" s="4"/>
      <c r="M3" s="4"/>
      <c r="N3" s="4"/>
      <c r="S3" s="34"/>
    </row>
    <row r="4" customFormat="false" ht="12.8" hidden="false" customHeight="false" outlineLevel="0" collapsed="false">
      <c r="A4" s="24" t="n">
        <f aca="false">avril!A4-A3+D8</f>
        <v>-22.779166666669</v>
      </c>
      <c r="B4" s="1" t="str">
        <f aca="false">avril!B4</f>
        <v>solde balance en fin de mois</v>
      </c>
      <c r="C4" s="3"/>
      <c r="E4" s="4"/>
      <c r="G4" s="4"/>
      <c r="H4" s="4"/>
      <c r="I4" s="4"/>
      <c r="J4" s="4"/>
      <c r="K4" s="4"/>
      <c r="L4" s="4"/>
      <c r="M4" s="4"/>
      <c r="N4" s="4"/>
      <c r="S4" s="34"/>
    </row>
    <row r="5" customFormat="false" ht="12.8" hidden="false" customHeight="false" outlineLevel="0" collapsed="false">
      <c r="C5" s="3"/>
      <c r="E5" s="4"/>
      <c r="G5" s="4"/>
      <c r="H5" s="4"/>
      <c r="I5" s="4"/>
      <c r="J5" s="4"/>
      <c r="K5" s="4"/>
      <c r="L5" s="4"/>
      <c r="M5" s="4"/>
      <c r="N5" s="4"/>
      <c r="S5" s="34"/>
    </row>
    <row r="6" customFormat="false" ht="12.8" hidden="false" customHeight="false" outlineLevel="0" collapsed="false">
      <c r="C6" s="3"/>
      <c r="E6" s="4"/>
      <c r="G6" s="4"/>
      <c r="H6" s="4"/>
      <c r="I6" s="4"/>
      <c r="J6" s="4"/>
      <c r="K6" s="4"/>
      <c r="L6" s="4"/>
      <c r="M6" s="4"/>
      <c r="N6" s="4"/>
      <c r="S6" s="3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3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-3.10625</v>
      </c>
      <c r="E8" s="29"/>
      <c r="F8" s="23" t="n">
        <f aca="false">SUM(F9:F39)</f>
        <v>0</v>
      </c>
      <c r="G8" s="29"/>
      <c r="H8" s="29"/>
      <c r="I8" s="29"/>
      <c r="J8" s="29"/>
      <c r="K8" s="29"/>
      <c r="L8" s="29"/>
      <c r="M8" s="29"/>
      <c r="N8" s="29"/>
      <c r="O8" s="23"/>
      <c r="P8" s="23"/>
      <c r="Q8" s="23"/>
      <c r="R8" s="23"/>
      <c r="S8" s="13"/>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jeudi</v>
      </c>
      <c r="B9" s="31" t="n">
        <f aca="false">EDATE(avril!B9,1)</f>
        <v>45778</v>
      </c>
      <c r="C9" s="3" t="n">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S9" s="34" t="s">
        <v>37</v>
      </c>
      <c r="T9" s="3" t="n">
        <f aca="false">E9-SUM(U9:AD9)-O9*$A$1</f>
        <v>0</v>
      </c>
    </row>
    <row r="10" customFormat="false" ht="12.8" hidden="false" customHeight="false" outlineLevel="0" collapsed="false">
      <c r="A10" s="30" t="str">
        <f aca="false">TEXT(B10,"jjjj")</f>
        <v>vendredi</v>
      </c>
      <c r="B10" s="31" t="n">
        <f aca="false">B9+1</f>
        <v>45779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S10" s="34"/>
      <c r="T10" s="3" t="n">
        <f aca="false">E10-SUM(U10:AD10)-O10*$A$1</f>
        <v>0</v>
      </c>
    </row>
    <row r="11" customFormat="false" ht="12.8" hidden="false" customHeight="false" outlineLevel="0" collapsed="false">
      <c r="A11" s="30" t="str">
        <f aca="false">TEXT(B11,"jjjj")</f>
        <v>samedi</v>
      </c>
      <c r="B11" s="31" t="n">
        <f aca="false">B10+1</f>
        <v>45780</v>
      </c>
      <c r="C11" s="3" t="n">
        <f aca="false">IF(OR(WEEKDAY(B11)=1,WEEKDAY(B11)=7),0,$A$1)</f>
        <v>0</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S11" s="34"/>
      <c r="T11" s="3" t="n">
        <f aca="false">E11-SUM(U11:AD11)-O11*$A$1</f>
        <v>0</v>
      </c>
    </row>
    <row r="12" customFormat="false" ht="12.8" hidden="false" customHeight="false" outlineLevel="0" collapsed="false">
      <c r="A12" s="30" t="str">
        <f aca="false">TEXT(B12,"jjjj")</f>
        <v>dimanche</v>
      </c>
      <c r="B12" s="31" t="n">
        <f aca="false">B11+1</f>
        <v>45781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S12" s="34"/>
      <c r="T12" s="3" t="n">
        <f aca="false">E12-SUM(U12:AD12)-O12*$A$1</f>
        <v>0</v>
      </c>
    </row>
    <row r="13" customFormat="false" ht="12.8" hidden="false" customHeight="false" outlineLevel="0" collapsed="false">
      <c r="A13" s="30" t="str">
        <f aca="false">TEXT(B13,"jjjj")</f>
        <v>lundi</v>
      </c>
      <c r="B13" s="31" t="n">
        <f aca="false">B12+1</f>
        <v>45782</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S13" s="34"/>
      <c r="T13" s="3" t="n">
        <f aca="false">E13-SUM(U13:AD13)-O13*$A$1</f>
        <v>0</v>
      </c>
    </row>
    <row r="14" customFormat="false" ht="12.8" hidden="false" customHeight="false" outlineLevel="0" collapsed="false">
      <c r="A14" s="30" t="str">
        <f aca="false">TEXT(B14,"jjjj")</f>
        <v>mardi</v>
      </c>
      <c r="B14" s="31" t="n">
        <f aca="false">B13+1</f>
        <v>45783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S14" s="34"/>
      <c r="T14" s="3" t="n">
        <f aca="false">E14-SUM(U14:AD14)-O14*$A$1</f>
        <v>0</v>
      </c>
      <c r="AE14" s="7"/>
    </row>
    <row r="15" customFormat="false" ht="12.8" hidden="false" customHeight="false" outlineLevel="0" collapsed="false">
      <c r="A15" s="30" t="str">
        <f aca="false">TEXT(B15,"jjjj")</f>
        <v>mercredi</v>
      </c>
      <c r="B15" s="31" t="n">
        <f aca="false">B14+1</f>
        <v>45784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S15" s="34"/>
      <c r="T15" s="3" t="n">
        <f aca="false">E15-SUM(U15:AD15)-O15*$A$1</f>
        <v>0</v>
      </c>
    </row>
    <row r="16" customFormat="false" ht="12.8" hidden="false" customHeight="false" outlineLevel="0" collapsed="false">
      <c r="A16" s="30" t="str">
        <f aca="false">TEXT(B16,"jjjj")</f>
        <v>jeudi</v>
      </c>
      <c r="B16" s="31" t="n">
        <f aca="false">B15+1</f>
        <v>45785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S16" s="34"/>
      <c r="T16" s="3" t="n">
        <f aca="false">E16-SUM(U16:AD16)-O16*$A$1</f>
        <v>0</v>
      </c>
    </row>
    <row r="17" customFormat="false" ht="12.8" hidden="false" customHeight="false" outlineLevel="0" collapsed="false">
      <c r="A17" s="30" t="str">
        <f aca="false">TEXT(B17,"jjjj")</f>
        <v>vendredi</v>
      </c>
      <c r="B17" s="31" t="n">
        <f aca="false">B16+1</f>
        <v>45786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S17" s="34"/>
      <c r="T17" s="3" t="n">
        <f aca="false">E17-SUM(U17:AD17)-O17*$A$1</f>
        <v>0</v>
      </c>
    </row>
    <row r="18" customFormat="false" ht="12.8" hidden="false" customHeight="false" outlineLevel="0" collapsed="false">
      <c r="A18" s="30" t="str">
        <f aca="false">TEXT(B18,"jjjj")</f>
        <v>samedi</v>
      </c>
      <c r="B18" s="31" t="n">
        <f aca="false">B17+1</f>
        <v>45787</v>
      </c>
      <c r="C18" s="3" t="n">
        <f aca="false">IF(OR(WEEKDAY(B18)=1,WEEKDAY(B18)=7),0,$A$1)</f>
        <v>0</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S18" s="34"/>
      <c r="T18" s="3" t="n">
        <f aca="false">E18-SUM(U18:AD18)-O18*$A$1</f>
        <v>0</v>
      </c>
    </row>
    <row r="19" customFormat="false" ht="12.8" hidden="false" customHeight="false" outlineLevel="0" collapsed="false">
      <c r="A19" s="30" t="str">
        <f aca="false">TEXT(B19,"jjjj")</f>
        <v>dimanche</v>
      </c>
      <c r="B19" s="31" t="n">
        <f aca="false">B18+1</f>
        <v>45788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S19" s="34"/>
      <c r="T19" s="3" t="n">
        <f aca="false">E19-SUM(U19:AD19)-O19*$A$1</f>
        <v>0</v>
      </c>
    </row>
    <row r="20" customFormat="false" ht="12.8" hidden="false" customHeight="false" outlineLevel="0" collapsed="false">
      <c r="A20" s="30" t="str">
        <f aca="false">TEXT(B20,"jjjj")</f>
        <v>lundi</v>
      </c>
      <c r="B20" s="31" t="n">
        <f aca="false">B19+1</f>
        <v>45789</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S20" s="34"/>
      <c r="T20" s="3" t="n">
        <f aca="false">E20-SUM(U20:AD20)-O20*$A$1</f>
        <v>0</v>
      </c>
    </row>
    <row r="21" customFormat="false" ht="12.8" hidden="false" customHeight="false" outlineLevel="0" collapsed="false">
      <c r="A21" s="30" t="str">
        <f aca="false">TEXT(B21,"jjjj")</f>
        <v>mardi</v>
      </c>
      <c r="B21" s="31" t="n">
        <f aca="false">B20+1</f>
        <v>45790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S21" s="34"/>
      <c r="T21" s="3" t="n">
        <f aca="false">E21-SUM(U21:AD21)-O21*$A$1</f>
        <v>0</v>
      </c>
    </row>
    <row r="22" customFormat="false" ht="12.8" hidden="false" customHeight="false" outlineLevel="0" collapsed="false">
      <c r="A22" s="30" t="str">
        <f aca="false">TEXT(B22,"jjjj")</f>
        <v>mercredi</v>
      </c>
      <c r="B22" s="31" t="n">
        <f aca="false">B21+1</f>
        <v>45791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S22" s="34"/>
      <c r="T22" s="3" t="n">
        <f aca="false">E22-SUM(U22:AD22)-O22*$A$1</f>
        <v>0</v>
      </c>
    </row>
    <row r="23" customFormat="false" ht="12.8" hidden="false" customHeight="false" outlineLevel="0" collapsed="false">
      <c r="A23" s="30" t="str">
        <f aca="false">TEXT(B23,"jjjj")</f>
        <v>jeudi</v>
      </c>
      <c r="B23" s="31" t="n">
        <f aca="false">B22+1</f>
        <v>45792</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S23" s="34"/>
      <c r="T23" s="3" t="n">
        <f aca="false">E23-SUM(U23:AD23)-O23*$A$1</f>
        <v>0</v>
      </c>
    </row>
    <row r="24" customFormat="false" ht="12.8" hidden="false" customHeight="false" outlineLevel="0" collapsed="false">
      <c r="A24" s="30" t="str">
        <f aca="false">TEXT(B24,"jjjj")</f>
        <v>vendredi</v>
      </c>
      <c r="B24" s="31" t="n">
        <f aca="false">B23+1</f>
        <v>45793</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S24" s="34"/>
      <c r="T24" s="3" t="n">
        <f aca="false">E24-SUM(U24:AD24)-O24*$A$1</f>
        <v>0</v>
      </c>
    </row>
    <row r="25" customFormat="false" ht="12.8" hidden="false" customHeight="false" outlineLevel="0" collapsed="false">
      <c r="A25" s="30" t="str">
        <f aca="false">TEXT(B25,"jjjj")</f>
        <v>samedi</v>
      </c>
      <c r="B25" s="31" t="n">
        <f aca="false">B24+1</f>
        <v>45794</v>
      </c>
      <c r="C25" s="3" t="n">
        <f aca="false">IF(OR(WEEKDAY(B25)=1,WEEKDAY(B25)=7),0,$A$1)</f>
        <v>0</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S25" s="34"/>
      <c r="T25" s="3" t="n">
        <f aca="false">E25-SUM(U25:AD25)-O25*$A$1</f>
        <v>0</v>
      </c>
    </row>
    <row r="26" customFormat="false" ht="12.8" hidden="false" customHeight="false" outlineLevel="0" collapsed="false">
      <c r="A26" s="30" t="str">
        <f aca="false">TEXT(B26,"jjjj")</f>
        <v>dimanche</v>
      </c>
      <c r="B26" s="31" t="n">
        <f aca="false">B25+1</f>
        <v>45795</v>
      </c>
      <c r="C26" s="3" t="n">
        <f aca="false">IF(OR(WEEKDAY(B26)=1,WEEKDAY(B26)=7),0,$A$1)</f>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S26" s="34"/>
      <c r="T26" s="3" t="n">
        <f aca="false">E26-SUM(U26:AD26)-O26*$A$1</f>
        <v>0</v>
      </c>
    </row>
    <row r="27" customFormat="false" ht="12.8" hidden="false" customHeight="false" outlineLevel="0" collapsed="false">
      <c r="A27" s="30" t="str">
        <f aca="false">TEXT(B27,"jjjj")</f>
        <v>lundi</v>
      </c>
      <c r="B27" s="31" t="n">
        <f aca="false">B26+1</f>
        <v>45796</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S27" s="34"/>
      <c r="T27" s="3" t="n">
        <f aca="false">E27-SUM(U27:AD27)-O27*$A$1</f>
        <v>0</v>
      </c>
    </row>
    <row r="28" customFormat="false" ht="12.8" hidden="false" customHeight="false" outlineLevel="0" collapsed="false">
      <c r="A28" s="30" t="str">
        <f aca="false">TEXT(B28,"jjjj")</f>
        <v>mardi</v>
      </c>
      <c r="B28" s="31" t="n">
        <f aca="false">B27+1</f>
        <v>45797</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S28" s="34"/>
      <c r="T28" s="3" t="n">
        <f aca="false">E28-SUM(U28:AD28)-O28*$A$1</f>
        <v>0</v>
      </c>
    </row>
    <row r="29" customFormat="false" ht="12.8" hidden="false" customHeight="false" outlineLevel="0" collapsed="false">
      <c r="A29" s="30" t="str">
        <f aca="false">TEXT(B29,"jjjj")</f>
        <v>mercredi</v>
      </c>
      <c r="B29" s="31" t="n">
        <f aca="false">B28+1</f>
        <v>45798</v>
      </c>
      <c r="C29" s="3" t="n">
        <f aca="false">IF(OR(WEEKDAY(B29)=1,WEEKDAY(B29)=7),0,$A$1)</f>
        <v>0.345138888888889</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S29" s="34"/>
      <c r="T29" s="3" t="n">
        <f aca="false">E29-SUM(U29:AD29)-O29*$A$1</f>
        <v>0</v>
      </c>
    </row>
    <row r="30" customFormat="false" ht="12.8" hidden="false" customHeight="false" outlineLevel="0" collapsed="false">
      <c r="A30" s="30" t="str">
        <f aca="false">TEXT(B30,"jjjj")</f>
        <v>jeudi</v>
      </c>
      <c r="B30" s="31" t="n">
        <f aca="false">B29+1</f>
        <v>45799</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S30" s="34"/>
      <c r="T30" s="3" t="n">
        <f aca="false">E30-SUM(U30:AD30)-O30*$A$1</f>
        <v>0</v>
      </c>
    </row>
    <row r="31" customFormat="false" ht="12.8" hidden="false" customHeight="false" outlineLevel="0" collapsed="false">
      <c r="A31" s="30" t="str">
        <f aca="false">TEXT(B31,"jjjj")</f>
        <v>vendredi</v>
      </c>
      <c r="B31" s="31" t="n">
        <f aca="false">B30+1</f>
        <v>45800</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S31" s="34"/>
      <c r="T31" s="3" t="n">
        <f aca="false">E31-SUM(U31:AD31)-O31*$A$1</f>
        <v>0</v>
      </c>
    </row>
    <row r="32" customFormat="false" ht="12.8" hidden="false" customHeight="false" outlineLevel="0" collapsed="false">
      <c r="A32" s="30" t="str">
        <f aca="false">TEXT(B32,"jjjj")</f>
        <v>samedi</v>
      </c>
      <c r="B32" s="31" t="n">
        <f aca="false">B31+1</f>
        <v>45801</v>
      </c>
      <c r="C32" s="3" t="n">
        <f aca="false">IF(OR(WEEKDAY(B32)=1,WEEKDAY(B32)=7),0,$A$1)</f>
        <v>0</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S32" s="34"/>
      <c r="T32" s="3" t="n">
        <f aca="false">E32-SUM(U32:AD32)-O32*$A$1</f>
        <v>0</v>
      </c>
    </row>
    <row r="33" customFormat="false" ht="12.8" hidden="false" customHeight="false" outlineLevel="0" collapsed="false">
      <c r="A33" s="30" t="str">
        <f aca="false">TEXT(B33,"jjjj")</f>
        <v>dimanche</v>
      </c>
      <c r="B33" s="31" t="n">
        <f aca="false">B32+1</f>
        <v>45802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S33" s="34"/>
      <c r="T33" s="3" t="n">
        <f aca="false">E33-SUM(U33:AD33)-O33*$A$1</f>
        <v>0</v>
      </c>
    </row>
    <row r="34" customFormat="false" ht="12.8" hidden="false" customHeight="false" outlineLevel="0" collapsed="false">
      <c r="A34" s="30" t="str">
        <f aca="false">TEXT(B34,"jjjj")</f>
        <v>lundi</v>
      </c>
      <c r="B34" s="31" t="n">
        <f aca="false">B33+1</f>
        <v>45803</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S34" s="34"/>
      <c r="T34" s="3" t="n">
        <f aca="false">E34-SUM(U34:AD34)-O34*$A$1</f>
        <v>0</v>
      </c>
    </row>
    <row r="35" customFormat="false" ht="12.8" hidden="false" customHeight="false" outlineLevel="0" collapsed="false">
      <c r="A35" s="30" t="str">
        <f aca="false">TEXT(B35,"jjjj")</f>
        <v>mardi</v>
      </c>
      <c r="B35" s="31" t="n">
        <f aca="false">B34+1</f>
        <v>45804</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S35" s="34"/>
      <c r="T35" s="3" t="n">
        <f aca="false">E35-SUM(U35:AD35)-O35*$A$1</f>
        <v>0</v>
      </c>
    </row>
    <row r="36" customFormat="false" ht="12.8" hidden="false" customHeight="false" outlineLevel="0" collapsed="false">
      <c r="A36" s="30" t="str">
        <f aca="false">TEXT(B36,"jjjj")</f>
        <v>mercredi</v>
      </c>
      <c r="B36" s="31" t="n">
        <f aca="false">B35+1</f>
        <v>45805</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S36" s="34"/>
      <c r="T36" s="3" t="n">
        <f aca="false">E36-SUM(U36:AD36)-O36*$A$1</f>
        <v>0</v>
      </c>
    </row>
    <row r="37" customFormat="false" ht="12.8" hidden="false" customHeight="false" outlineLevel="0" collapsed="false">
      <c r="A37" s="30" t="str">
        <f aca="false">TEXT(B37,"jjjj")</f>
        <v>jeudi</v>
      </c>
      <c r="B37" s="31" t="n">
        <f aca="false">B36+1</f>
        <v>45806</v>
      </c>
      <c r="C37" s="3" t="n">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S37" s="34" t="s">
        <v>37</v>
      </c>
      <c r="T37" s="3" t="n">
        <f aca="false">E37-SUM(U37:AD37)-O37*$A$1</f>
        <v>0</v>
      </c>
    </row>
    <row r="38" customFormat="false" ht="12.8" hidden="false" customHeight="false" outlineLevel="0" collapsed="false">
      <c r="A38" s="30" t="str">
        <f aca="false">TEXT(B38,"jjjj")</f>
        <v>vendredi</v>
      </c>
      <c r="B38" s="31" t="n">
        <f aca="false">B37+1</f>
        <v>45807</v>
      </c>
      <c r="C38" s="3" t="n">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S38" s="34" t="s">
        <v>37</v>
      </c>
      <c r="T38" s="3" t="n">
        <f aca="false">E38-SUM(U38:AD38)-O38*$A$1</f>
        <v>0</v>
      </c>
    </row>
    <row r="39" customFormat="false" ht="12.8" hidden="false" customHeight="false" outlineLevel="0" collapsed="false">
      <c r="A39" s="30" t="str">
        <f aca="false">TEXT(B39,"jjjj")</f>
        <v>samedi</v>
      </c>
      <c r="B39" s="31" t="n">
        <f aca="false">B38+1</f>
        <v>45808</v>
      </c>
      <c r="C39" s="3" t="n">
        <f aca="false">IF(OR(WEEKDAY(B39)=1,WEEKDAY(B39)=7),0,$A$1)</f>
        <v>0</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
      <c r="P39" s="3"/>
      <c r="Q39" s="3"/>
      <c r="R39" s="3"/>
      <c r="S39" s="34"/>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19" activeCellId="0" sqref="L19"/>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mai!A1</f>
        <v>0.345138888888889</v>
      </c>
      <c r="B1" s="1" t="str">
        <f aca="false">mai!B1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mai!A2-F8</f>
        <v>22</v>
      </c>
      <c r="B2" s="1" t="str">
        <f aca="false">mai!B2</f>
        <v>solde vacances en fin de mois</v>
      </c>
      <c r="C2" s="3"/>
      <c r="E2" s="4"/>
      <c r="G2" s="4"/>
      <c r="H2" s="4"/>
      <c r="I2" s="4"/>
      <c r="J2" s="4"/>
      <c r="K2" s="4"/>
      <c r="L2" s="4"/>
      <c r="M2" s="4"/>
      <c r="N2" s="4"/>
    </row>
    <row r="3" customFormat="false" ht="12.8" hidden="false" customHeight="false" outlineLevel="0" collapsed="false">
      <c r="A3" s="24" t="n">
        <v>0</v>
      </c>
      <c r="B3" s="1" t="str">
        <f aca="false">mai!B3</f>
        <v>nb heures payées mois courant</v>
      </c>
      <c r="C3" s="3"/>
      <c r="E3" s="4"/>
      <c r="G3" s="4"/>
      <c r="H3" s="4"/>
      <c r="I3" s="4"/>
      <c r="J3" s="4"/>
      <c r="K3" s="4"/>
      <c r="L3" s="4"/>
      <c r="M3" s="4"/>
      <c r="N3" s="4"/>
    </row>
    <row r="4" customFormat="false" ht="12.8" hidden="false" customHeight="false" outlineLevel="0" collapsed="false">
      <c r="A4" s="24" t="n">
        <f aca="false">mai!A4-A3+D8</f>
        <v>-22.7791666666759</v>
      </c>
      <c r="B4" s="1" t="str">
        <f aca="false">mai!B4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dimanche</v>
      </c>
      <c r="B9" s="31" t="n">
        <f aca="true">IF(MID(CELL("FILENAME"),SEARCH("$",CELL("FILENAME"))+1,LEN(CELL("FILENAME")))="janvier",DATE(init!A20,1,1),EDATE(mai!B9,1))</f>
        <v>45809</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lundi</v>
      </c>
      <c r="B10" s="31" t="n">
        <f aca="false">B9+1</f>
        <v>45810</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mardi</v>
      </c>
      <c r="B11" s="31" t="n">
        <f aca="false">B10+1</f>
        <v>45811</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mercredi</v>
      </c>
      <c r="B12" s="31" t="n">
        <f aca="false">B11+1</f>
        <v>45812</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jeudi</v>
      </c>
      <c r="B13" s="31" t="n">
        <f aca="false">B12+1</f>
        <v>45813</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vendredi</v>
      </c>
      <c r="B14" s="31" t="n">
        <f aca="false">B13+1</f>
        <v>45814</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samedi</v>
      </c>
      <c r="B15" s="31" t="n">
        <f aca="false">B14+1</f>
        <v>45815</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dimanche</v>
      </c>
      <c r="B16" s="31" t="n">
        <f aca="false">B15+1</f>
        <v>45816</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lundi</v>
      </c>
      <c r="B17" s="31" t="n">
        <f aca="false">B16+1</f>
        <v>45817</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mardi</v>
      </c>
      <c r="B18" s="31" t="n">
        <f aca="false">B17+1</f>
        <v>45818</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mercredi</v>
      </c>
      <c r="B19" s="31" t="n">
        <f aca="false">B18+1</f>
        <v>45819</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jeudi</v>
      </c>
      <c r="B20" s="31" t="n">
        <f aca="false">B19+1</f>
        <v>45820</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vendredi</v>
      </c>
      <c r="B21" s="31" t="n">
        <f aca="false">B20+1</f>
        <v>45821</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samedi</v>
      </c>
      <c r="B22" s="31" t="n">
        <f aca="false">B21+1</f>
        <v>45822</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dimanche</v>
      </c>
      <c r="B23" s="31" t="n">
        <f aca="false">B22+1</f>
        <v>45823</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lundi</v>
      </c>
      <c r="B24" s="31" t="n">
        <f aca="false">B23+1</f>
        <v>45824</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mardi</v>
      </c>
      <c r="B25" s="31" t="n">
        <f aca="false">B24+1</f>
        <v>45825</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mercredi</v>
      </c>
      <c r="B26" s="31" t="n">
        <f aca="false">B25+1</f>
        <v>45826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jeudi</v>
      </c>
      <c r="B27" s="31" t="n">
        <f aca="false">B26+1</f>
        <v>45827</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vendredi</v>
      </c>
      <c r="B28" s="31" t="n">
        <f aca="false">B27+1</f>
        <v>45828</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samedi</v>
      </c>
      <c r="B29" s="31" t="n">
        <f aca="false">B28+1</f>
        <v>45829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dimanche</v>
      </c>
      <c r="B30" s="31" t="n">
        <f aca="false">B29+1</f>
        <v>45830</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lundi</v>
      </c>
      <c r="B31" s="31" t="n">
        <f aca="false">B30+1</f>
        <v>45831</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mardi</v>
      </c>
      <c r="B32" s="31" t="n">
        <f aca="false">B31+1</f>
        <v>45832</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mercredi</v>
      </c>
      <c r="B33" s="31" t="n">
        <f aca="false">B32+1</f>
        <v>45833</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jeudi</v>
      </c>
      <c r="B34" s="31" t="n">
        <f aca="false">B33+1</f>
        <v>45834</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vendredi</v>
      </c>
      <c r="B35" s="31" t="n">
        <f aca="false">B34+1</f>
        <v>45835</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samedi</v>
      </c>
      <c r="B36" s="31" t="n">
        <f aca="false">B35+1</f>
        <v>45836</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dimanche</v>
      </c>
      <c r="B37" s="31" t="n">
        <f aca="false">B36+1</f>
        <v>45837</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lundi</v>
      </c>
      <c r="B38" s="31" t="n">
        <f aca="false">B37+1</f>
        <v>45838</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8" activeCellId="0" sqref="G28"/>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juin!A1</f>
        <v>0.345138888888889</v>
      </c>
      <c r="B1" s="1" t="str">
        <f aca="false">juin!B1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juin!A2-F8</f>
        <v>22</v>
      </c>
      <c r="B2" s="1" t="str">
        <f aca="false">juin!B2</f>
        <v>solde vacances en fin de mois</v>
      </c>
      <c r="C2" s="3"/>
      <c r="E2" s="4"/>
      <c r="G2" s="4"/>
      <c r="H2" s="4"/>
      <c r="I2" s="4"/>
      <c r="J2" s="4"/>
      <c r="K2" s="4"/>
      <c r="L2" s="4"/>
      <c r="M2" s="4"/>
      <c r="N2" s="4"/>
    </row>
    <row r="3" customFormat="false" ht="12.8" hidden="false" customHeight="false" outlineLevel="0" collapsed="false">
      <c r="A3" s="24" t="n">
        <v>0</v>
      </c>
      <c r="B3" s="1" t="str">
        <f aca="false">juin!B3</f>
        <v>nb heures payées mois courant</v>
      </c>
      <c r="C3" s="3"/>
      <c r="E3" s="4"/>
      <c r="G3" s="4"/>
      <c r="H3" s="4"/>
      <c r="I3" s="4"/>
      <c r="J3" s="4"/>
      <c r="K3" s="4"/>
      <c r="L3" s="4"/>
      <c r="M3" s="4"/>
      <c r="N3" s="4"/>
    </row>
    <row r="4" customFormat="false" ht="12.8" hidden="false" customHeight="false" outlineLevel="0" collapsed="false">
      <c r="A4" s="24" t="n">
        <f aca="false">juin!A4-A3+D8</f>
        <v>-22.7791666666851</v>
      </c>
      <c r="B4" s="1" t="str">
        <f aca="false">juin!B4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mardi</v>
      </c>
      <c r="B9" s="31" t="n">
        <f aca="true">IF(MID(CELL("FILENAME"),SEARCH("$",CELL("FILENAME"))+1,LEN(CELL("FILENAME")))="janvier",DATE(init!A20,1,1),EDATE(juin!B9,1))</f>
        <v>45839</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mercredi</v>
      </c>
      <c r="B10" s="31" t="n">
        <f aca="false">B9+1</f>
        <v>45840</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jeudi</v>
      </c>
      <c r="B11" s="31" t="n">
        <f aca="false">B10+1</f>
        <v>45841</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vendredi</v>
      </c>
      <c r="B12" s="31" t="n">
        <f aca="false">B11+1</f>
        <v>45842</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samedi</v>
      </c>
      <c r="B13" s="31" t="n">
        <f aca="false">B12+1</f>
        <v>45843</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dimanche</v>
      </c>
      <c r="B14" s="31" t="n">
        <f aca="false">B13+1</f>
        <v>45844</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lundi</v>
      </c>
      <c r="B15" s="31" t="n">
        <f aca="false">B14+1</f>
        <v>45845</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mardi</v>
      </c>
      <c r="B16" s="31" t="n">
        <f aca="false">B15+1</f>
        <v>45846</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mercredi</v>
      </c>
      <c r="B17" s="31" t="n">
        <f aca="false">B16+1</f>
        <v>45847</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jeudi</v>
      </c>
      <c r="B18" s="31" t="n">
        <f aca="false">B17+1</f>
        <v>45848</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vendredi</v>
      </c>
      <c r="B19" s="31" t="n">
        <f aca="false">B18+1</f>
        <v>45849</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samedi</v>
      </c>
      <c r="B20" s="31" t="n">
        <f aca="false">B19+1</f>
        <v>45850</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dimanche</v>
      </c>
      <c r="B21" s="31" t="n">
        <f aca="false">B20+1</f>
        <v>45851</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lundi</v>
      </c>
      <c r="B22" s="31" t="n">
        <f aca="false">B21+1</f>
        <v>45852</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mardi</v>
      </c>
      <c r="B23" s="31" t="n">
        <f aca="false">B22+1</f>
        <v>45853</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mercredi</v>
      </c>
      <c r="B24" s="31" t="n">
        <f aca="false">B23+1</f>
        <v>45854</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jeudi</v>
      </c>
      <c r="B25" s="31" t="n">
        <f aca="false">B24+1</f>
        <v>45855</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vendredi</v>
      </c>
      <c r="B26" s="31" t="n">
        <f aca="false">B25+1</f>
        <v>45856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samedi</v>
      </c>
      <c r="B27" s="31" t="n">
        <f aca="false">B26+1</f>
        <v>45857</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dimanche</v>
      </c>
      <c r="B28" s="31" t="n">
        <f aca="false">B27+1</f>
        <v>45858</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lundi</v>
      </c>
      <c r="B29" s="31" t="n">
        <f aca="false">B28+1</f>
        <v>45859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mardi</v>
      </c>
      <c r="B30" s="31" t="n">
        <f aca="false">B29+1</f>
        <v>45860</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mercredi</v>
      </c>
      <c r="B31" s="31" t="n">
        <f aca="false">B30+1</f>
        <v>45861</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jeudi</v>
      </c>
      <c r="B32" s="31" t="n">
        <f aca="false">B31+1</f>
        <v>45862</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vendredi</v>
      </c>
      <c r="B33" s="31" t="n">
        <f aca="false">B32+1</f>
        <v>45863</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samedi</v>
      </c>
      <c r="B34" s="31" t="n">
        <f aca="false">B33+1</f>
        <v>45864</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dimanche</v>
      </c>
      <c r="B35" s="31" t="n">
        <f aca="false">B34+1</f>
        <v>45865</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lundi</v>
      </c>
      <c r="B36" s="31" t="n">
        <f aca="false">B35+1</f>
        <v>45866</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mardi</v>
      </c>
      <c r="B37" s="31" t="n">
        <f aca="false">B36+1</f>
        <v>45867</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mercredi</v>
      </c>
      <c r="B38" s="31" t="n">
        <f aca="false">B37+1</f>
        <v>45868</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jeudi</v>
      </c>
      <c r="B39" s="31" t="n">
        <f aca="false">B38+1</f>
        <v>45869</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R5" activeCellId="0" sqref="R5"/>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juillet!A1</f>
        <v>0.345138888888889</v>
      </c>
      <c r="B1" s="1" t="str">
        <f aca="false">juillet!B1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juillet!A2-F8</f>
        <v>22</v>
      </c>
      <c r="B2" s="1" t="str">
        <f aca="false">juillet!B2</f>
        <v>solde vacances en fin de mois</v>
      </c>
      <c r="C2" s="3"/>
      <c r="E2" s="4"/>
      <c r="G2" s="4"/>
      <c r="H2" s="4"/>
      <c r="I2" s="4"/>
      <c r="J2" s="4"/>
      <c r="K2" s="4"/>
      <c r="L2" s="4"/>
      <c r="M2" s="4"/>
      <c r="N2" s="4"/>
    </row>
    <row r="3" customFormat="false" ht="12.8" hidden="false" customHeight="false" outlineLevel="0" collapsed="false">
      <c r="A3" s="24" t="n">
        <v>0</v>
      </c>
      <c r="B3" s="1" t="str">
        <f aca="false">juillet!B3</f>
        <v>nb heures payées mois courant</v>
      </c>
      <c r="C3" s="3"/>
      <c r="E3" s="4"/>
      <c r="G3" s="4"/>
      <c r="H3" s="4"/>
      <c r="I3" s="4"/>
      <c r="J3" s="4"/>
      <c r="K3" s="4"/>
      <c r="L3" s="4"/>
      <c r="M3" s="4"/>
      <c r="N3" s="4"/>
    </row>
    <row r="4" customFormat="false" ht="12.8" hidden="false" customHeight="false" outlineLevel="0" collapsed="false">
      <c r="A4" s="24" t="n">
        <f aca="false">juillet!A4-A3+D8</f>
        <v>-22.7791666666851</v>
      </c>
      <c r="B4" s="1" t="str">
        <f aca="false">juillet!B4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vendredi</v>
      </c>
      <c r="B9" s="31" t="n">
        <f aca="true">IF(MID(CELL("FILENAME"),SEARCH("$",CELL("FILENAME"))+1,LEN(CELL("FILENAME")))="janvier",DATE(init!A20,1,1),EDATE(juillet!B9,1))</f>
        <v>45870</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samedi</v>
      </c>
      <c r="B10" s="31" t="n">
        <f aca="false">B9+1</f>
        <v>45871</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dimanche</v>
      </c>
      <c r="B11" s="31" t="n">
        <f aca="false">B10+1</f>
        <v>45872</v>
      </c>
      <c r="C11" s="3" t="n">
        <f aca="false">IF(OR(WEEKDAY(B11)=1,WEEKDAY(B11)=7),0,$A$1)</f>
        <v>0</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lundi</v>
      </c>
      <c r="B12" s="31" t="n">
        <f aca="false">B11+1</f>
        <v>45873</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mardi</v>
      </c>
      <c r="B13" s="31" t="n">
        <f aca="false">B12+1</f>
        <v>45874</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mercredi</v>
      </c>
      <c r="B14" s="31" t="n">
        <f aca="false">B13+1</f>
        <v>45875</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jeudi</v>
      </c>
      <c r="B15" s="31" t="n">
        <f aca="false">B14+1</f>
        <v>45876</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vendredi</v>
      </c>
      <c r="B16" s="31" t="n">
        <f aca="false">B15+1</f>
        <v>45877</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samedi</v>
      </c>
      <c r="B17" s="31" t="n">
        <f aca="false">B16+1</f>
        <v>45878</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dimanche</v>
      </c>
      <c r="B18" s="31" t="n">
        <f aca="false">B17+1</f>
        <v>45879</v>
      </c>
      <c r="C18" s="3" t="n">
        <f aca="false">IF(OR(WEEKDAY(B18)=1,WEEKDAY(B18)=7),0,$A$1)</f>
        <v>0</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lundi</v>
      </c>
      <c r="B19" s="31" t="n">
        <f aca="false">B18+1</f>
        <v>45880</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mardi</v>
      </c>
      <c r="B20" s="31" t="n">
        <f aca="false">B19+1</f>
        <v>45881</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mercredi</v>
      </c>
      <c r="B21" s="31" t="n">
        <f aca="false">B20+1</f>
        <v>45882</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jeudi</v>
      </c>
      <c r="B22" s="31" t="n">
        <f aca="false">B21+1</f>
        <v>45883</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vendredi</v>
      </c>
      <c r="B23" s="31" t="n">
        <f aca="false">B22+1</f>
        <v>45884</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samedi</v>
      </c>
      <c r="B24" s="31" t="n">
        <f aca="false">B23+1</f>
        <v>45885</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dimanche</v>
      </c>
      <c r="B25" s="31" t="n">
        <f aca="false">B24+1</f>
        <v>45886</v>
      </c>
      <c r="C25" s="3" t="n">
        <f aca="false">IF(OR(WEEKDAY(B25)=1,WEEKDAY(B25)=7),0,$A$1)</f>
        <v>0</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lundi</v>
      </c>
      <c r="B26" s="31" t="n">
        <f aca="false">B25+1</f>
        <v>45887</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mardi</v>
      </c>
      <c r="B27" s="31" t="n">
        <f aca="false">B26+1</f>
        <v>45888</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mercredi</v>
      </c>
      <c r="B28" s="31" t="n">
        <f aca="false">B27+1</f>
        <v>45889</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jeudi</v>
      </c>
      <c r="B29" s="31" t="n">
        <f aca="false">B28+1</f>
        <v>45890</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vendredi</v>
      </c>
      <c r="B30" s="31" t="n">
        <f aca="false">B29+1</f>
        <v>45891</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samedi</v>
      </c>
      <c r="B31" s="31" t="n">
        <f aca="false">B30+1</f>
        <v>45892</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dimanche</v>
      </c>
      <c r="B32" s="31" t="n">
        <f aca="false">B31+1</f>
        <v>45893</v>
      </c>
      <c r="C32" s="3" t="n">
        <f aca="false">IF(OR(WEEKDAY(B32)=1,WEEKDAY(B32)=7),0,$A$1)</f>
        <v>0</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lundi</v>
      </c>
      <c r="B33" s="31" t="n">
        <f aca="false">B32+1</f>
        <v>45894</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mardi</v>
      </c>
      <c r="B34" s="31" t="n">
        <f aca="false">B33+1</f>
        <v>45895</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mercredi</v>
      </c>
      <c r="B35" s="31" t="n">
        <f aca="false">B34+1</f>
        <v>45896</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jeudi</v>
      </c>
      <c r="B36" s="31" t="n">
        <f aca="false">B35+1</f>
        <v>45897</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vendredi</v>
      </c>
      <c r="B37" s="31" t="n">
        <f aca="false">B36+1</f>
        <v>45898</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samedi</v>
      </c>
      <c r="B38" s="31" t="n">
        <f aca="false">B37+1</f>
        <v>45899</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dimanche</v>
      </c>
      <c r="B39" s="31" t="n">
        <f aca="false">B38+1</f>
        <v>45900</v>
      </c>
      <c r="C39" s="3" t="n">
        <f aca="false">IF(OR(WEEKDAY(B39)=1,WEEKDAY(B39)=7),0,$A$1)</f>
        <v>0</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5" activeCellId="0" sqref="K15"/>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août!A1</f>
        <v>0.345138888888889</v>
      </c>
      <c r="B1" s="1" t="str">
        <f aca="false">août!B1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août!A2-F8</f>
        <v>22</v>
      </c>
      <c r="B2" s="1" t="str">
        <f aca="false">août!B2</f>
        <v>solde vacances en fin de mois</v>
      </c>
      <c r="C2" s="3"/>
      <c r="E2" s="4"/>
      <c r="G2" s="4"/>
      <c r="H2" s="4"/>
      <c r="I2" s="4"/>
      <c r="J2" s="4"/>
      <c r="K2" s="4"/>
      <c r="L2" s="4"/>
      <c r="M2" s="4"/>
      <c r="N2" s="4"/>
    </row>
    <row r="3" customFormat="false" ht="12.8" hidden="false" customHeight="false" outlineLevel="0" collapsed="false">
      <c r="A3" s="24" t="n">
        <v>0</v>
      </c>
      <c r="B3" s="1" t="str">
        <f aca="false">août!B3</f>
        <v>nb heures payées mois courant</v>
      </c>
      <c r="C3" s="3"/>
      <c r="E3" s="4"/>
      <c r="G3" s="4"/>
      <c r="H3" s="4"/>
      <c r="I3" s="4"/>
      <c r="J3" s="4"/>
      <c r="K3" s="4"/>
      <c r="L3" s="4"/>
      <c r="M3" s="4"/>
      <c r="N3" s="4"/>
    </row>
    <row r="4" customFormat="false" ht="12.8" hidden="false" customHeight="false" outlineLevel="0" collapsed="false">
      <c r="A4" s="24" t="n">
        <f aca="false">août!A4-A3+D8</f>
        <v>-22.7791666666851</v>
      </c>
      <c r="B4" s="1" t="str">
        <f aca="false">août!B4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lundi</v>
      </c>
      <c r="B9" s="31" t="n">
        <f aca="true">IF(MID(CELL("FILENAME"),SEARCH("$",CELL("FILENAME"))+1,LEN(CELL("FILENAME")))="janvier",DATE(init!A20,1,1),EDATE(août!B9,1))</f>
        <v>45901</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mardi</v>
      </c>
      <c r="B10" s="31" t="n">
        <f aca="false">B9+1</f>
        <v>45902</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mercredi</v>
      </c>
      <c r="B11" s="31" t="n">
        <f aca="false">B10+1</f>
        <v>45903</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jeudi</v>
      </c>
      <c r="B12" s="31" t="n">
        <f aca="false">B11+1</f>
        <v>45904</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vendredi</v>
      </c>
      <c r="B13" s="31" t="n">
        <f aca="false">B12+1</f>
        <v>45905</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samedi</v>
      </c>
      <c r="B14" s="31" t="n">
        <f aca="false">B13+1</f>
        <v>45906</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dimanche</v>
      </c>
      <c r="B15" s="31" t="n">
        <f aca="false">B14+1</f>
        <v>45907</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lundi</v>
      </c>
      <c r="B16" s="31" t="n">
        <f aca="false">B15+1</f>
        <v>45908</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mardi</v>
      </c>
      <c r="B17" s="31" t="n">
        <f aca="false">B16+1</f>
        <v>45909</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mercredi</v>
      </c>
      <c r="B18" s="31" t="n">
        <f aca="false">B17+1</f>
        <v>45910</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jeudi</v>
      </c>
      <c r="B19" s="31" t="n">
        <f aca="false">B18+1</f>
        <v>45911</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vendredi</v>
      </c>
      <c r="B20" s="31" t="n">
        <f aca="false">B19+1</f>
        <v>45912</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samedi</v>
      </c>
      <c r="B21" s="31" t="n">
        <f aca="false">B20+1</f>
        <v>45913</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dimanche</v>
      </c>
      <c r="B22" s="31" t="n">
        <f aca="false">B21+1</f>
        <v>45914</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lundi</v>
      </c>
      <c r="B23" s="31" t="n">
        <f aca="false">B22+1</f>
        <v>45915</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mardi</v>
      </c>
      <c r="B24" s="31" t="n">
        <f aca="false">B23+1</f>
        <v>45916</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mercredi</v>
      </c>
      <c r="B25" s="31" t="n">
        <f aca="false">B24+1</f>
        <v>45917</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jeudi</v>
      </c>
      <c r="B26" s="31" t="n">
        <f aca="false">B25+1</f>
        <v>45918</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vendredi</v>
      </c>
      <c r="B27" s="31" t="n">
        <f aca="false">B26+1</f>
        <v>45919</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samedi</v>
      </c>
      <c r="B28" s="31" t="n">
        <f aca="false">B27+1</f>
        <v>45920</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dimanche</v>
      </c>
      <c r="B29" s="31" t="n">
        <f aca="false">B28+1</f>
        <v>45921</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lundi</v>
      </c>
      <c r="B30" s="31" t="n">
        <f aca="false">B29+1</f>
        <v>45922</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mardi</v>
      </c>
      <c r="B31" s="31" t="n">
        <f aca="false">B30+1</f>
        <v>45923</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mercredi</v>
      </c>
      <c r="B32" s="31" t="n">
        <f aca="false">B31+1</f>
        <v>45924</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jeudi</v>
      </c>
      <c r="B33" s="31" t="n">
        <f aca="false">B32+1</f>
        <v>45925</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vendredi</v>
      </c>
      <c r="B34" s="31" t="n">
        <f aca="false">B33+1</f>
        <v>45926</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samedi</v>
      </c>
      <c r="B35" s="31" t="n">
        <f aca="false">B34+1</f>
        <v>45927</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dimanche</v>
      </c>
      <c r="B36" s="31" t="n">
        <f aca="false">B35+1</f>
        <v>45928</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lundi</v>
      </c>
      <c r="B37" s="31" t="n">
        <f aca="false">B36+1</f>
        <v>45929</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mardi</v>
      </c>
      <c r="B38" s="31" t="n">
        <f aca="false">B37+1</f>
        <v>45930</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septembre!A1</f>
        <v>0.345138888888889</v>
      </c>
      <c r="B1" s="1" t="str">
        <f aca="false">septembre!B1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septembre!A2-F8</f>
        <v>22</v>
      </c>
      <c r="B2" s="1" t="str">
        <f aca="false">septembre!B2</f>
        <v>solde vacances en fin de mois</v>
      </c>
      <c r="C2" s="3"/>
      <c r="E2" s="4"/>
      <c r="G2" s="4"/>
      <c r="H2" s="4"/>
      <c r="I2" s="4"/>
      <c r="J2" s="4"/>
      <c r="K2" s="4"/>
      <c r="L2" s="4"/>
      <c r="M2" s="4"/>
      <c r="N2" s="4"/>
    </row>
    <row r="3" customFormat="false" ht="12.8" hidden="false" customHeight="false" outlineLevel="0" collapsed="false">
      <c r="A3" s="24" t="n">
        <v>0</v>
      </c>
      <c r="B3" s="1" t="str">
        <f aca="false">septembre!B3</f>
        <v>nb heures payées mois courant</v>
      </c>
      <c r="C3" s="3"/>
      <c r="E3" s="4"/>
      <c r="G3" s="4"/>
      <c r="H3" s="4"/>
      <c r="I3" s="4"/>
      <c r="J3" s="4"/>
      <c r="K3" s="4"/>
      <c r="L3" s="4"/>
      <c r="M3" s="4"/>
      <c r="N3" s="4"/>
    </row>
    <row r="4" customFormat="false" ht="12.8" hidden="false" customHeight="false" outlineLevel="0" collapsed="false">
      <c r="A4" s="24" t="n">
        <f aca="false">septembre!A4-A3+D8</f>
        <v>-22.7791666666851</v>
      </c>
      <c r="B4" s="1" t="str">
        <f aca="false">septembre!B4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mercredi</v>
      </c>
      <c r="B9" s="31" t="n">
        <f aca="true">IF(MID(CELL("FILENAME"),SEARCH("$",CELL("FILENAME"))+1,LEN(CELL("FILENAME")))="janvier",DATE(init!A20,1,1),EDATE(septembre!B9,1))</f>
        <v>45931</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jeudi</v>
      </c>
      <c r="B10" s="31" t="n">
        <f aca="false">B9+1</f>
        <v>45932</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vendredi</v>
      </c>
      <c r="B11" s="31" t="n">
        <f aca="false">B10+1</f>
        <v>45933</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samedi</v>
      </c>
      <c r="B12" s="31" t="n">
        <f aca="false">B11+1</f>
        <v>45934</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dimanche</v>
      </c>
      <c r="B13" s="31" t="n">
        <f aca="false">B12+1</f>
        <v>45935</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lundi</v>
      </c>
      <c r="B14" s="31" t="n">
        <f aca="false">B13+1</f>
        <v>45936</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mardi</v>
      </c>
      <c r="B15" s="31" t="n">
        <f aca="false">B14+1</f>
        <v>45937</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mercredi</v>
      </c>
      <c r="B16" s="31" t="n">
        <f aca="false">B15+1</f>
        <v>45938</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jeudi</v>
      </c>
      <c r="B17" s="31" t="n">
        <f aca="false">B16+1</f>
        <v>45939</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vendredi</v>
      </c>
      <c r="B18" s="31" t="n">
        <f aca="false">B17+1</f>
        <v>45940</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samedi</v>
      </c>
      <c r="B19" s="31" t="n">
        <f aca="false">B18+1</f>
        <v>45941</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dimanche</v>
      </c>
      <c r="B20" s="31" t="n">
        <f aca="false">B19+1</f>
        <v>45942</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lundi</v>
      </c>
      <c r="B21" s="31" t="n">
        <f aca="false">B20+1</f>
        <v>45943</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mardi</v>
      </c>
      <c r="B22" s="31" t="n">
        <f aca="false">B21+1</f>
        <v>45944</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mercredi</v>
      </c>
      <c r="B23" s="31" t="n">
        <f aca="false">B22+1</f>
        <v>45945</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jeudi</v>
      </c>
      <c r="B24" s="31" t="n">
        <f aca="false">B23+1</f>
        <v>45946</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vendredi</v>
      </c>
      <c r="B25" s="31" t="n">
        <f aca="false">B24+1</f>
        <v>45947</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samedi</v>
      </c>
      <c r="B26" s="31" t="n">
        <f aca="false">B25+1</f>
        <v>45948</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dimanche</v>
      </c>
      <c r="B27" s="31" t="n">
        <f aca="false">B26+1</f>
        <v>45949</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lundi</v>
      </c>
      <c r="B28" s="31" t="n">
        <f aca="false">B27+1</f>
        <v>45950</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mardi</v>
      </c>
      <c r="B29" s="31" t="n">
        <f aca="false">B28+1</f>
        <v>45951</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mercredi</v>
      </c>
      <c r="B30" s="31" t="n">
        <f aca="false">B29+1</f>
        <v>45952</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jeudi</v>
      </c>
      <c r="B31" s="31" t="n">
        <f aca="false">B30+1</f>
        <v>45953</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vendredi</v>
      </c>
      <c r="B32" s="31" t="n">
        <f aca="false">B31+1</f>
        <v>45954</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samedi</v>
      </c>
      <c r="B33" s="31" t="n">
        <f aca="false">B32+1</f>
        <v>45955</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dimanche</v>
      </c>
      <c r="B34" s="31" t="n">
        <f aca="false">B33+1</f>
        <v>45956</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lundi</v>
      </c>
      <c r="B35" s="31" t="n">
        <f aca="false">B34+1</f>
        <v>45957</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mardi</v>
      </c>
      <c r="B36" s="31" t="n">
        <f aca="false">B35+1</f>
        <v>45958</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mercredi</v>
      </c>
      <c r="B37" s="31" t="n">
        <f aca="false">B36+1</f>
        <v>45959</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jeudi</v>
      </c>
      <c r="B38" s="31" t="n">
        <f aca="false">B37+1</f>
        <v>45960</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vendredi</v>
      </c>
      <c r="B39" s="31" t="n">
        <f aca="false">B38+1</f>
        <v>45961</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8" activeCellId="0" sqref="I18"/>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octobre!A1</f>
        <v>0.345138888888889</v>
      </c>
      <c r="B1" s="1" t="str">
        <f aca="false">octobre!B1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octobre!A2-F8</f>
        <v>22</v>
      </c>
      <c r="B2" s="1" t="str">
        <f aca="false">octobre!B2</f>
        <v>solde vacances en fin de mois</v>
      </c>
      <c r="C2" s="3"/>
      <c r="E2" s="4"/>
      <c r="G2" s="4"/>
      <c r="H2" s="4"/>
      <c r="I2" s="4"/>
      <c r="J2" s="4"/>
      <c r="K2" s="4"/>
      <c r="L2" s="4"/>
      <c r="M2" s="4"/>
      <c r="N2" s="4"/>
    </row>
    <row r="3" customFormat="false" ht="12.8" hidden="false" customHeight="false" outlineLevel="0" collapsed="false">
      <c r="A3" s="24" t="n">
        <v>0</v>
      </c>
      <c r="B3" s="1" t="str">
        <f aca="false">octobre!B3</f>
        <v>nb heures payées mois courant</v>
      </c>
      <c r="C3" s="3"/>
      <c r="E3" s="4"/>
      <c r="G3" s="4"/>
      <c r="H3" s="4"/>
      <c r="I3" s="4"/>
      <c r="J3" s="4"/>
      <c r="K3" s="4"/>
      <c r="L3" s="4"/>
      <c r="M3" s="4"/>
      <c r="N3" s="4"/>
    </row>
    <row r="4" customFormat="false" ht="12.8" hidden="false" customHeight="false" outlineLevel="0" collapsed="false">
      <c r="A4" s="24" t="n">
        <f aca="false">octobre!A4-A3+D8</f>
        <v>-22.7791666666851</v>
      </c>
      <c r="B4" s="1" t="str">
        <f aca="false">octobre!B4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true">IF(MID(CELL("FILENAME"),SEARCH("$",CELL("FILENAME"))+1,LEN(CELL("FILENAME")))="janvier",DATE(init!A20,1,1),EDATE(octobre!B9,1))</f>
        <v>45962</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45963</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45964</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45965</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45966</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45967</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45968</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45969</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45970</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45971</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45972</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45973</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45974</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45975</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45976</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45977</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45978</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45979</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45980</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45981</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45982</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45983</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45984</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45985</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45986</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45987</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45988</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45989</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samedi</v>
      </c>
      <c r="B37" s="31" t="n">
        <f aca="false">B36+1</f>
        <v>45990</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dimanche</v>
      </c>
      <c r="B38" s="31" t="n">
        <f aca="false">B37+1</f>
        <v>45991</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0" activeCellId="0" sqref="J20"/>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novembre!A1</f>
        <v>0.345138888888889</v>
      </c>
      <c r="B1" s="1" t="str">
        <f aca="false">novembre!B1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novembre!A2-F8</f>
        <v>22</v>
      </c>
      <c r="B2" s="1" t="str">
        <f aca="false">novembre!B2</f>
        <v>solde vacances en fin de mois</v>
      </c>
      <c r="C2" s="3"/>
      <c r="E2" s="4"/>
      <c r="G2" s="4"/>
      <c r="H2" s="4"/>
      <c r="I2" s="4"/>
      <c r="J2" s="4"/>
      <c r="K2" s="4"/>
      <c r="L2" s="4"/>
      <c r="M2" s="4"/>
      <c r="N2" s="4"/>
    </row>
    <row r="3" customFormat="false" ht="12.8" hidden="false" customHeight="false" outlineLevel="0" collapsed="false">
      <c r="A3" s="24" t="n">
        <v>0</v>
      </c>
      <c r="B3" s="1" t="str">
        <f aca="false">novembre!B3</f>
        <v>nb heures payées mois courant</v>
      </c>
      <c r="C3" s="3"/>
      <c r="E3" s="4"/>
      <c r="G3" s="4"/>
      <c r="H3" s="4"/>
      <c r="I3" s="4"/>
      <c r="J3" s="4"/>
      <c r="K3" s="4"/>
      <c r="L3" s="4"/>
      <c r="M3" s="4"/>
      <c r="N3" s="4"/>
    </row>
    <row r="4" customFormat="false" ht="12.8" hidden="false" customHeight="false" outlineLevel="0" collapsed="false">
      <c r="A4" s="24" t="n">
        <f aca="false">novembre!A4-A3+D8</f>
        <v>-22.7791666666851</v>
      </c>
      <c r="B4" s="1" t="str">
        <f aca="false">novembre!B4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lundi</v>
      </c>
      <c r="B9" s="31" t="n">
        <f aca="true">IF(MID(CELL("FILENAME"),SEARCH("$",CELL("FILENAME"))+1,LEN(CELL("FILENAME")))="janvier",DATE(init!A20,1,1),EDATE(novembre!B9,1))</f>
        <v>45992</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mardi</v>
      </c>
      <c r="B10" s="31" t="n">
        <f aca="false">B9+1</f>
        <v>45993</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mercredi</v>
      </c>
      <c r="B11" s="31" t="n">
        <f aca="false">B10+1</f>
        <v>45994</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jeudi</v>
      </c>
      <c r="B12" s="31" t="n">
        <f aca="false">B11+1</f>
        <v>45995</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vendredi</v>
      </c>
      <c r="B13" s="31" t="n">
        <f aca="false">B12+1</f>
        <v>45996</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samedi</v>
      </c>
      <c r="B14" s="31" t="n">
        <f aca="false">B13+1</f>
        <v>45997</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dimanche</v>
      </c>
      <c r="B15" s="31" t="n">
        <f aca="false">B14+1</f>
        <v>45998</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lundi</v>
      </c>
      <c r="B16" s="31" t="n">
        <f aca="false">B15+1</f>
        <v>45999</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mardi</v>
      </c>
      <c r="B17" s="31" t="n">
        <f aca="false">B16+1</f>
        <v>46000</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mercredi</v>
      </c>
      <c r="B18" s="31" t="n">
        <f aca="false">B17+1</f>
        <v>46001</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jeudi</v>
      </c>
      <c r="B19" s="31" t="n">
        <f aca="false">B18+1</f>
        <v>46002</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vendredi</v>
      </c>
      <c r="B20" s="31" t="n">
        <f aca="false">B19+1</f>
        <v>46003</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samedi</v>
      </c>
      <c r="B21" s="31" t="n">
        <f aca="false">B20+1</f>
        <v>46004</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dimanche</v>
      </c>
      <c r="B22" s="31" t="n">
        <f aca="false">B21+1</f>
        <v>46005</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lundi</v>
      </c>
      <c r="B23" s="31" t="n">
        <f aca="false">B22+1</f>
        <v>46006</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mardi</v>
      </c>
      <c r="B24" s="31" t="n">
        <f aca="false">B23+1</f>
        <v>46007</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mercredi</v>
      </c>
      <c r="B25" s="31" t="n">
        <f aca="false">B24+1</f>
        <v>46008</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jeudi</v>
      </c>
      <c r="B26" s="31" t="n">
        <f aca="false">B25+1</f>
        <v>46009</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vendredi</v>
      </c>
      <c r="B27" s="31" t="n">
        <f aca="false">B26+1</f>
        <v>46010</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samedi</v>
      </c>
      <c r="B28" s="31" t="n">
        <f aca="false">B27+1</f>
        <v>46011</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dimanche</v>
      </c>
      <c r="B29" s="31" t="n">
        <f aca="false">B28+1</f>
        <v>46012</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lundi</v>
      </c>
      <c r="B30" s="31" t="n">
        <f aca="false">B29+1</f>
        <v>46013</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mardi</v>
      </c>
      <c r="B31" s="31" t="n">
        <f aca="false">B30+1</f>
        <v>46014</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mercredi</v>
      </c>
      <c r="B32" s="31" t="n">
        <f aca="false">B31+1</f>
        <v>46015</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jeudi</v>
      </c>
      <c r="B33" s="31" t="n">
        <f aca="false">B32+1</f>
        <v>46016</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vendredi</v>
      </c>
      <c r="B34" s="31" t="n">
        <f aca="false">B33+1</f>
        <v>46017</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samedi</v>
      </c>
      <c r="B35" s="31" t="n">
        <f aca="false">B34+1</f>
        <v>46018</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dimanche</v>
      </c>
      <c r="B36" s="31" t="n">
        <f aca="false">B35+1</f>
        <v>46019</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lundi</v>
      </c>
      <c r="B37" s="31" t="n">
        <f aca="false">B36+1</f>
        <v>46020</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mardi</v>
      </c>
      <c r="B38" s="31" t="n">
        <f aca="false">B37+1</f>
        <v>46021</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mercredi</v>
      </c>
      <c r="B39" s="31" t="n">
        <f aca="false">B38+1</f>
        <v>46022</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docProps/app.xml><?xml version="1.0" encoding="utf-8"?>
<Properties xmlns="http://schemas.openxmlformats.org/officeDocument/2006/extended-properties" xmlns:vt="http://schemas.openxmlformats.org/officeDocument/2006/docPropsVTypes">
  <Template/>
  <TotalTime>127234</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2005-11-02T16:58:42Z</dcterms:created>
  <dc:creator>jc</dc:creator>
  <dc:description/>
  <dc:language>fr-FR</dc:language>
  <cp:lastModifiedBy/>
  <cp:lastPrinted>2008-12-11T08:32:08Z</cp:lastPrinted>
  <dcterms:modified xsi:type="dcterms:W3CDTF">2025-05-14T21:34:18Z</dcterms:modified>
  <cp:revision>973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