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<sst xmlns="http://schemas.openxmlformats.org/spreadsheetml/2006/main" count="256" uniqueCount="40">
  <si>
    <t xml:space="preserve">horaire journalier</t>
  </si>
  <si>
    <t xml:space="preserve">assurances, org interne, divers</t>
  </si>
  <si>
    <t xml:space="preserve">informatique</t>
  </si>
  <si>
    <t xml:space="preserve">of + stock + gestion cmd et plans clients</t>
  </si>
  <si>
    <t xml:space="preserve">offres, facturation, contact client</t>
  </si>
  <si>
    <t xml:space="preserve">rh</t>
  </si>
  <si>
    <t xml:space="preserve">achats + contact fournisseurs</t>
  </si>
  <si>
    <t xml:space="preserve">livraisons, délais, contact clients</t>
  </si>
  <si>
    <t xml:space="preserve">qualité</t>
  </si>
  <si>
    <t xml:space="preserve">compta</t>
  </si>
  <si>
    <t xml:space="preserve">autre</t>
  </si>
  <si>
    <t xml:space="preserve">remarque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</si>
  <si>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</si>
  <si>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</si>
  <si>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</si>
  <si>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</si>
  <si>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Meca</t>
  </si>
  <si>
    <t xml:space="preserve">prénom</t>
  </si>
  <si>
    <t xml:space="preserve">date actuelle</t>
  </si>
  <si>
    <t xml:space="preserve">total</t>
  </si>
  <si>
    <t xml:space="preserve">heure actuelle</t>
  </si>
  <si>
    <t xml:space="preserve">solde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</si>
  <si>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</si>
  <si>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</si>
  <si>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</si>
  <si>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</si>
  <si>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</si>
  <si>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</si>
  <si>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</si>
  <si>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</si>
  <si>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</si>
  <si>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</si>
  <si>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</si>
  <si>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</si>
  <si>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</si>
  <si>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</si>
  <si>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</si>
  <si>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congé</t>
  </si>
  <si>
    <t xml:space="preserve">entrée</t>
  </si>
  <si>
    <t xml:space="preserve">sortie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</si>
</sst>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6.25" hidden="false" customHeight="fals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 t="s">
        <v>1</v>
      </c>
      <c r="R1" s="4" t="s">
        <v>2</v>
      </c>
      <c r="S1" s="4" t="s">
        <v>3</v>
      </c>
      <c r="T1" s="4" t="s">
        <v>4</v>
      </c>
      <c r="U1" s="5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1" t="s">
        <v>11</v>
      </c>
    </row>
    <row r="2" customFormat="false" ht="12.8" hidden="false" customHeight="false" outlineLevel="0" collapsed="false">
      <c r="A2" s="1" t="n">
        <v>25</v>
      </c>
      <c r="B2" s="1" t="s">
        <v>12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2" t="n">
        <v>0.227083333333333</v>
      </c>
      <c r="B4" s="1" t="s">
        <v>13</v>
      </c>
    </row>
    <row r="6" customFormat="false" ht="12.8" hidden="false" customHeight="false" outlineLevel="0" collapsed="false">
      <c r="A6" s="1" t="s">
        <v>14</v>
      </c>
      <c r="B6" s="1" t="s">
        <v>15</v>
      </c>
    </row>
    <row r="7" customFormat="false" ht="12.8" hidden="false" customHeight="false" outlineLevel="0" collapsed="false">
      <c r="A7" s="1" t="s">
        <v>16</v>
      </c>
      <c r="B7" s="1" t="s">
        <v>17</v>
      </c>
      <c r="C7" s="6"/>
      <c r="D7" s="6"/>
    </row>
    <row r="8" customFormat="false" ht="12.8" hidden="false" customHeight="false" outlineLevel="0" collapsed="false">
      <c r="A8" s="7" t="n">
        <f aca="true">TODAY()</f>
        <v>45725</v>
      </c>
      <c r="B8" s="8" t="s">
        <v>18</v>
      </c>
      <c r="C8" s="6"/>
      <c r="D8" s="6"/>
      <c r="P8" s="9" t="s">
        <v>19</v>
      </c>
      <c r="Q8" s="10" t="n">
        <f aca="false">SUM(janvier:décembre!Q8)</f>
        <v>1.80208333333333</v>
      </c>
      <c r="R8" s="10" t="n">
        <f aca="false">SUM(janvier:décembre!R8)</f>
        <v>1.34722222222222</v>
      </c>
      <c r="S8" s="10" t="n">
        <f aca="false">SUM(janvier:décembre!S8)</f>
        <v>1.66666666666667</v>
      </c>
      <c r="T8" s="10" t="n">
        <f aca="false">SUM(janvier:décembre!T8)</f>
        <v>3.33333333333333</v>
      </c>
      <c r="U8" s="10" t="n">
        <f aca="false">SUM(janvier:décembre!U8)</f>
        <v>2.27083333333333</v>
      </c>
      <c r="V8" s="10" t="n">
        <f aca="false">SUM(janvier:décembre!V8)</f>
        <v>3.04166666666667</v>
      </c>
      <c r="W8" s="10" t="n">
        <f aca="false">SUM(janvier:décembre!W8)</f>
        <v>1.66666666666667</v>
      </c>
      <c r="X8" s="10" t="n">
        <f aca="false">SUM(janvier:décembre!X8)</f>
        <v>0.708333333333333</v>
      </c>
      <c r="Y8" s="10" t="n">
        <f aca="false">SUM(janvier:décembre!Y8)</f>
        <v>1.29166666666667</v>
      </c>
      <c r="Z8" s="10" t="n">
        <f aca="false">SUM(janvier:décembre!Z8)</f>
        <v>0.333333333333333</v>
      </c>
    </row>
    <row r="9" customFormat="false" ht="12.8" hidden="false" customHeight="false" outlineLevel="0" collapsed="false">
      <c r="A9" s="11" t="n">
        <f aca="true">NOW()-TODAY()</f>
        <v>0.97179016604059</v>
      </c>
      <c r="B9" s="8" t="s">
        <v>20</v>
      </c>
      <c r="C9" s="12"/>
      <c r="D9" s="12"/>
    </row>
    <row r="10" customFormat="false" ht="12.8" hidden="false" customHeight="false" outlineLevel="0" collapsed="false">
      <c r="A10" s="13"/>
      <c r="B10" s="13"/>
      <c r="C10" s="6"/>
      <c r="D10" s="6"/>
    </row>
    <row r="11" customFormat="false" ht="12.8" hidden="false" customHeight="false" outlineLevel="0" collapsed="false">
      <c r="A11" s="13"/>
      <c r="B11" s="13"/>
      <c r="C11" s="6"/>
      <c r="D11" s="6"/>
    </row>
    <row r="12" customFormat="false" ht="12.8" hidden="false" customHeight="false" outlineLevel="0" collapsed="false">
      <c r="A12" s="13"/>
      <c r="B12" s="13"/>
      <c r="C12" s="6"/>
      <c r="D12" s="6"/>
    </row>
    <row r="13" customFormat="false" ht="12.8" hidden="false" customHeight="false" outlineLevel="0" collapsed="false">
      <c r="A13" s="13"/>
      <c r="B13" s="13"/>
      <c r="C13" s="6"/>
      <c r="D13" s="6"/>
    </row>
    <row r="14" customFormat="false" ht="12.8" hidden="false" customHeight="false" outlineLevel="0" collapsed="false">
      <c r="A14" s="14"/>
      <c r="B14" s="13"/>
      <c r="C14" s="6"/>
      <c r="D14" s="6"/>
    </row>
    <row r="15" customFormat="false" ht="12.8" hidden="false" customHeight="false" outlineLevel="0" collapsed="false">
      <c r="C15" s="6"/>
      <c r="D15" s="6"/>
    </row>
    <row r="16" customFormat="false" ht="12.8" hidden="false" customHeight="false" outlineLevel="0" collapsed="false">
      <c r="A16" s="15"/>
    </row>
    <row r="19" customFormat="false" ht="12.8" hidden="false" customHeight="false" outlineLevel="0" collapsed="false">
      <c r="E19" s="3"/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4" customFormat="false" ht="12.8" hidden="false" customHeight="false" outlineLevel="0" collapsed="false">
      <c r="E24" s="3"/>
    </row>
    <row r="25" customFormat="false" ht="12.8" hidden="false" customHeight="false" outlineLevel="0" collapsed="false">
      <c r="E25" s="3"/>
    </row>
    <row r="27" customFormat="false" ht="12.8" hidden="false" customHeight="false" outlineLevel="0" collapsed="false">
      <c r="E27" s="3"/>
    </row>
    <row r="29" customFormat="false" ht="12.8" hidden="false" customHeight="false" outlineLevel="0" collapsed="false">
      <c r="E29" s="3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août!A2-N8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août!A4-A3+D8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lundi</v>
      </c>
      <c r="B9" s="22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mardi</v>
      </c>
      <c r="B10" s="22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mercredi</v>
      </c>
      <c r="B11" s="22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jeudi</v>
      </c>
      <c r="B12" s="22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vendredi</v>
      </c>
      <c r="B13" s="22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samedi</v>
      </c>
      <c r="B14" s="22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dimanche</v>
      </c>
      <c r="B15" s="22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lundi</v>
      </c>
      <c r="B16" s="22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mardi</v>
      </c>
      <c r="B17" s="22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mercredi</v>
      </c>
      <c r="B18" s="22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jeudi</v>
      </c>
      <c r="B19" s="22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vendredi</v>
      </c>
      <c r="B20" s="22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samedi</v>
      </c>
      <c r="B21" s="22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dimanche</v>
      </c>
      <c r="B22" s="22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lundi</v>
      </c>
      <c r="B23" s="22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mardi</v>
      </c>
      <c r="B24" s="22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mercredi</v>
      </c>
      <c r="B25" s="22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jeudi</v>
      </c>
      <c r="B26" s="22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vendredi</v>
      </c>
      <c r="B27" s="22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samedi</v>
      </c>
      <c r="B28" s="22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dimanche</v>
      </c>
      <c r="B29" s="22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lundi</v>
      </c>
      <c r="B30" s="22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mardi</v>
      </c>
      <c r="B31" s="22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mercredi</v>
      </c>
      <c r="B32" s="22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jeudi</v>
      </c>
      <c r="B33" s="22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vendredi</v>
      </c>
      <c r="B34" s="22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samedi</v>
      </c>
      <c r="B35" s="22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dimanche</v>
      </c>
      <c r="B36" s="22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lundi</v>
      </c>
      <c r="B37" s="22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mardi</v>
      </c>
      <c r="B38" s="22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septembre!A2-N8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septembre!A4-A3+D8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mercredi</v>
      </c>
      <c r="B9" s="22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jeudi</v>
      </c>
      <c r="B10" s="22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vendredi</v>
      </c>
      <c r="B11" s="22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samedi</v>
      </c>
      <c r="B12" s="22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dimanche</v>
      </c>
      <c r="B13" s="22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lundi</v>
      </c>
      <c r="B14" s="22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mardi</v>
      </c>
      <c r="B15" s="22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mercredi</v>
      </c>
      <c r="B16" s="22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jeudi</v>
      </c>
      <c r="B17" s="22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vendredi</v>
      </c>
      <c r="B18" s="22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samedi</v>
      </c>
      <c r="B19" s="22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dimanche</v>
      </c>
      <c r="B20" s="22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lundi</v>
      </c>
      <c r="B21" s="22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mardi</v>
      </c>
      <c r="B22" s="22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mercredi</v>
      </c>
      <c r="B23" s="22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jeudi</v>
      </c>
      <c r="B24" s="22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vendredi</v>
      </c>
      <c r="B25" s="22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samedi</v>
      </c>
      <c r="B26" s="22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dimanche</v>
      </c>
      <c r="B27" s="22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lundi</v>
      </c>
      <c r="B28" s="22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mardi</v>
      </c>
      <c r="B29" s="22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mercredi</v>
      </c>
      <c r="B30" s="22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jeudi</v>
      </c>
      <c r="B31" s="22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vendredi</v>
      </c>
      <c r="B32" s="22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samedi</v>
      </c>
      <c r="B33" s="22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dimanche</v>
      </c>
      <c r="B34" s="22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lundi</v>
      </c>
      <c r="B35" s="22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mardi</v>
      </c>
      <c r="B36" s="22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mercredi</v>
      </c>
      <c r="B37" s="22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jeudi</v>
      </c>
      <c r="B38" s="22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vendredi</v>
      </c>
      <c r="B39" s="22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" activeCellId="0" sqref="Q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octobre!A2-N8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octobre!A4-A3+D8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samedi</v>
      </c>
      <c r="B37" s="22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dimanche</v>
      </c>
      <c r="B38" s="22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31" activeCellId="0" sqref="S3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novembre!A2-N8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novembre!A4-A3+D8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lundi</v>
      </c>
      <c r="B9" s="22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mardi</v>
      </c>
      <c r="B10" s="22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mercredi</v>
      </c>
      <c r="B11" s="22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jeudi</v>
      </c>
      <c r="B12" s="22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vendredi</v>
      </c>
      <c r="B13" s="22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samedi</v>
      </c>
      <c r="B14" s="22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dimanche</v>
      </c>
      <c r="B15" s="22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lundi</v>
      </c>
      <c r="B16" s="22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mardi</v>
      </c>
      <c r="B17" s="22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mercredi</v>
      </c>
      <c r="B18" s="22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jeudi</v>
      </c>
      <c r="B19" s="22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vendredi</v>
      </c>
      <c r="B20" s="22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samedi</v>
      </c>
      <c r="B21" s="22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dimanche</v>
      </c>
      <c r="B22" s="22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lundi</v>
      </c>
      <c r="B23" s="22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mardi</v>
      </c>
      <c r="B24" s="22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mercredi</v>
      </c>
      <c r="B25" s="22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jeudi</v>
      </c>
      <c r="B26" s="22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vendredi</v>
      </c>
      <c r="B27" s="22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samedi</v>
      </c>
      <c r="B28" s="22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dimanche</v>
      </c>
      <c r="B29" s="22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lundi</v>
      </c>
      <c r="B30" s="22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mardi</v>
      </c>
      <c r="B31" s="22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mercredi</v>
      </c>
      <c r="B32" s="22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jeudi</v>
      </c>
      <c r="B33" s="22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vendredi</v>
      </c>
      <c r="B34" s="22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samedi</v>
      </c>
      <c r="B35" s="22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dimanche</v>
      </c>
      <c r="B36" s="22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lundi</v>
      </c>
      <c r="B37" s="22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mardi</v>
      </c>
      <c r="B38" s="22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mercredi</v>
      </c>
      <c r="B39" s="22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2" t="s">
        <v>21</v>
      </c>
      <c r="Q1" s="2" t="str">
        <f aca="false">init!Q1</f>
        <v>assurances, org interne, divers</v>
      </c>
      <c r="R1" s="2" t="str">
        <f aca="false">init!R1</f>
        <v>informatique</v>
      </c>
      <c r="S1" s="2" t="str">
        <f aca="false">init!S1</f>
        <v>of + stock + gestion cmd et plans clients</v>
      </c>
      <c r="T1" s="2" t="str">
        <f aca="false">init!T1</f>
        <v>offres, facturation, contact client</v>
      </c>
      <c r="U1" s="2" t="str">
        <f aca="false">init!U1</f>
        <v>rh</v>
      </c>
      <c r="V1" s="2" t="str">
        <f aca="false">init!V1</f>
        <v>achats + contact fournisseurs</v>
      </c>
      <c r="W1" s="2" t="str">
        <f aca="false">init!W1</f>
        <v>livraisons, délais, contact clients</v>
      </c>
      <c r="X1" s="2" t="str">
        <f aca="false">init!X1</f>
        <v>qualité</v>
      </c>
      <c r="Y1" s="2" t="str">
        <f aca="false">init!Y1</f>
        <v>compta</v>
      </c>
      <c r="Z1" s="2" t="str">
        <f aca="false">init!Z1</f>
        <v>autre</v>
      </c>
      <c r="AA1" s="2" t="str">
        <f aca="false">init!AA1</f>
        <v>remarque</v>
      </c>
    </row>
    <row r="2" customFormat="false" ht="12.8" hidden="false" customHeight="false" outlineLevel="0" collapsed="false">
      <c r="A2" s="16" t="n">
        <f aca="false">init!A2-N8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init!A4-A3+D8</f>
        <v>1.05694444444444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0.829861111111111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0.885416666666667</v>
      </c>
      <c r="R8" s="17" t="n">
        <f aca="false">SUM(R9:R39)</f>
        <v>0.354166666666667</v>
      </c>
      <c r="S8" s="17" t="n">
        <f aca="false">SUM(S9:S39)</f>
        <v>0.916666666666667</v>
      </c>
      <c r="T8" s="17" t="n">
        <f aca="false">SUM(T9:T39)</f>
        <v>1.70833333333333</v>
      </c>
      <c r="U8" s="17" t="n">
        <f aca="false">SUM(U9:U39)</f>
        <v>1.07638888888889</v>
      </c>
      <c r="V8" s="17" t="n">
        <f aca="false">SUM(V9:V39)</f>
        <v>1.375</v>
      </c>
      <c r="W8" s="17" t="n">
        <f aca="false">SUM(W9:W39)</f>
        <v>0.708333333333333</v>
      </c>
      <c r="X8" s="17" t="n">
        <f aca="false">SUM(X9:X39)</f>
        <v>0.166666666666667</v>
      </c>
      <c r="Y8" s="17" t="n">
        <f aca="false">SUM(Y9:Y39)</f>
        <v>0.541666666666667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mercredi</v>
      </c>
      <c r="B9" s="22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O9" s="24" t="s">
        <v>32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jeudi</v>
      </c>
      <c r="B10" s="22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O10" s="24" t="s">
        <v>32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vendredi</v>
      </c>
      <c r="B11" s="22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O11" s="24" t="s">
        <v>32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samedi</v>
      </c>
      <c r="B12" s="22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dimanche</v>
      </c>
      <c r="B13" s="22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0.180555555555556</v>
      </c>
      <c r="E13" s="2" t="n">
        <f aca="false">G13-F13+I13-H13+K13-J13+M13-L13+N13*$A$1</f>
        <v>0.180555555555556</v>
      </c>
      <c r="F13" s="2" t="n">
        <v>0.708333333333333</v>
      </c>
      <c r="G13" s="2" t="n">
        <v>0.888888888888889</v>
      </c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  <c r="R13" s="2" t="n">
        <v>0.125</v>
      </c>
      <c r="U13" s="2" t="n">
        <v>0.0555555555555556</v>
      </c>
    </row>
    <row r="14" customFormat="false" ht="12.8" hidden="false" customHeight="false" outlineLevel="0" collapsed="false">
      <c r="A14" s="21" t="str">
        <f aca="false">TEXT(B14,"jjjj")</f>
        <v>lundi</v>
      </c>
      <c r="B14" s="22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0.04375</v>
      </c>
      <c r="E14" s="2" t="n">
        <f aca="false">G14-F14+I14-H14+K14-J14+M14-L14+N14*$A$1</f>
        <v>0.388888888888889</v>
      </c>
      <c r="F14" s="2" t="n">
        <v>0.395833333333333</v>
      </c>
      <c r="G14" s="2" t="n">
        <v>0.520833333333333</v>
      </c>
      <c r="H14" s="2" t="n">
        <v>0.590277777777778</v>
      </c>
      <c r="I14" s="2" t="n">
        <v>0.854166666666667</v>
      </c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Q14" s="2" t="n">
        <v>0.0972222222222222</v>
      </c>
      <c r="S14" s="2" t="n">
        <v>0.0416666666666667</v>
      </c>
      <c r="U14" s="2" t="n">
        <v>0.0833333333333333</v>
      </c>
      <c r="V14" s="2" t="n">
        <v>0.0416666666666667</v>
      </c>
      <c r="W14" s="2" t="n">
        <v>0.0416666666666667</v>
      </c>
      <c r="Y14" s="2" t="n">
        <v>0.0833333333333333</v>
      </c>
      <c r="AA14" s="25"/>
    </row>
    <row r="15" customFormat="false" ht="12.8" hidden="false" customHeight="false" outlineLevel="0" collapsed="false">
      <c r="A15" s="21" t="str">
        <f aca="false">TEXT(B15,"jjjj")</f>
        <v>mardi</v>
      </c>
      <c r="B15" s="22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0.0888888888888889</v>
      </c>
      <c r="E15" s="2" t="n">
        <f aca="false">G15-F15+I15-H15+K15-J15+M15-L15+N15*$A$1</f>
        <v>0.434027777777778</v>
      </c>
      <c r="F15" s="2" t="n">
        <v>0.385416666666667</v>
      </c>
      <c r="G15" s="2" t="n">
        <v>0.517361111111111</v>
      </c>
      <c r="H15" s="2" t="n">
        <v>0.59375</v>
      </c>
      <c r="I15" s="2" t="n">
        <v>0.895833333333333</v>
      </c>
      <c r="J15" s="2"/>
      <c r="K15" s="2"/>
      <c r="L15" s="2"/>
      <c r="M15" s="2"/>
      <c r="N15" s="23" t="n">
        <v>0</v>
      </c>
      <c r="P15" s="2" t="n">
        <f aca="false">E15-SUM(Q15:Z15)-N15*$A$1</f>
        <v>0</v>
      </c>
      <c r="Q15" s="2" t="n">
        <v>0.0381944444444445</v>
      </c>
      <c r="S15" s="2" t="n">
        <v>0.0416666666666667</v>
      </c>
      <c r="T15" s="2" t="n">
        <v>0.0833333333333333</v>
      </c>
      <c r="U15" s="2" t="n">
        <v>0.125</v>
      </c>
      <c r="V15" s="2" t="n">
        <v>0.0416666666666667</v>
      </c>
      <c r="W15" s="2" t="n">
        <v>0.0416666666666667</v>
      </c>
      <c r="Y15" s="2" t="n">
        <v>0.0625</v>
      </c>
    </row>
    <row r="16" customFormat="false" ht="12.8" hidden="false" customHeight="false" outlineLevel="0" collapsed="false">
      <c r="A16" s="21" t="str">
        <f aca="false">TEXT(B16,"jjjj")</f>
        <v>mercredi</v>
      </c>
      <c r="B16" s="22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0.0715277777777778</v>
      </c>
      <c r="E16" s="2" t="n">
        <f aca="false">G16-F16+I16-H16+K16-J16+M16-L16+N16*$A$1</f>
        <v>0.416666666666667</v>
      </c>
      <c r="F16" s="2" t="n">
        <v>0.413194444444444</v>
      </c>
      <c r="G16" s="2" t="n">
        <v>0.53125</v>
      </c>
      <c r="H16" s="2" t="n">
        <v>0.590277777777778</v>
      </c>
      <c r="I16" s="2" t="n">
        <v>0.888888888888889</v>
      </c>
      <c r="J16" s="2"/>
      <c r="K16" s="2"/>
      <c r="L16" s="2"/>
      <c r="M16" s="2"/>
      <c r="N16" s="23" t="n">
        <v>0</v>
      </c>
      <c r="P16" s="2" t="n">
        <f aca="false">E16-SUM(Q16:Z16)-N16*$A$1</f>
        <v>0</v>
      </c>
      <c r="Q16" s="2" t="n">
        <v>0.0416666666666667</v>
      </c>
      <c r="R16" s="2" t="n">
        <v>0.0416666666666667</v>
      </c>
      <c r="S16" s="2" t="n">
        <v>0.0416666666666667</v>
      </c>
      <c r="T16" s="2" t="n">
        <v>0.0625</v>
      </c>
      <c r="U16" s="2" t="n">
        <v>0.0833333333333333</v>
      </c>
      <c r="V16" s="2" t="n">
        <v>0.0625</v>
      </c>
      <c r="W16" s="2" t="n">
        <v>0.0416666666666667</v>
      </c>
      <c r="Y16" s="2" t="n">
        <v>0.0416666666666667</v>
      </c>
    </row>
    <row r="17" customFormat="false" ht="12.8" hidden="false" customHeight="false" outlineLevel="0" collapsed="false">
      <c r="A17" s="21" t="str">
        <f aca="false">TEXT(B17,"jjjj")</f>
        <v>jeudi</v>
      </c>
      <c r="B17" s="22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-0.0673611111111111</v>
      </c>
      <c r="E17" s="2" t="n">
        <f aca="false">G17-F17+I17-H17+K17-J17+M17-L17+N17*$A$1</f>
        <v>0.277777777777778</v>
      </c>
      <c r="F17" s="2" t="n">
        <v>0.395833333333333</v>
      </c>
      <c r="G17" s="2" t="n">
        <v>0.513888888888889</v>
      </c>
      <c r="H17" s="2" t="n">
        <v>0.590277777777778</v>
      </c>
      <c r="I17" s="2" t="n">
        <v>0.75</v>
      </c>
      <c r="J17" s="2"/>
      <c r="K17" s="2"/>
      <c r="L17" s="2"/>
      <c r="M17" s="2"/>
      <c r="N17" s="23" t="n">
        <v>0</v>
      </c>
      <c r="P17" s="2" t="n">
        <f aca="false">E17-SUM(Q17:Z17)-N17*$A$1</f>
        <v>0</v>
      </c>
      <c r="Q17" s="2" t="n">
        <v>0.0277777777777778</v>
      </c>
      <c r="S17" s="2" t="n">
        <v>0.0416666666666667</v>
      </c>
      <c r="T17" s="2" t="n">
        <v>0.0416666666666667</v>
      </c>
      <c r="U17" s="2" t="n">
        <v>0.0833333333333333</v>
      </c>
      <c r="V17" s="2" t="n">
        <v>0.0833333333333333</v>
      </c>
    </row>
    <row r="18" customFormat="false" ht="12.8" hidden="false" customHeight="false" outlineLevel="0" collapsed="false">
      <c r="A18" s="21" t="str">
        <f aca="false">TEXT(B18,"jjjj")</f>
        <v>vendredi</v>
      </c>
      <c r="B18" s="22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0.0645833333333333</v>
      </c>
      <c r="E18" s="2" t="n">
        <f aca="false">G18-F18+I18-H18+K18-J18+M18-L18+N18*$A$1</f>
        <v>0.409722222222222</v>
      </c>
      <c r="F18" s="2" t="n">
        <v>0.395833333333333</v>
      </c>
      <c r="G18" s="2" t="n">
        <v>0.520833333333333</v>
      </c>
      <c r="H18" s="2" t="n">
        <v>0.590277777777778</v>
      </c>
      <c r="I18" s="2" t="n">
        <v>0.875</v>
      </c>
      <c r="J18" s="2"/>
      <c r="K18" s="2"/>
      <c r="L18" s="2"/>
      <c r="M18" s="2"/>
      <c r="N18" s="23" t="n">
        <v>0</v>
      </c>
      <c r="P18" s="2" t="n">
        <f aca="false">E18-SUM(Q18:Z18)-N18*$A$1</f>
        <v>0</v>
      </c>
      <c r="Q18" s="2" t="n">
        <v>0.0347222222222222</v>
      </c>
      <c r="R18" s="2" t="n">
        <v>0.0208333333333333</v>
      </c>
      <c r="S18" s="2" t="n">
        <v>0.0625</v>
      </c>
      <c r="T18" s="2" t="n">
        <v>0.125</v>
      </c>
      <c r="U18" s="2" t="n">
        <v>0.0416666666666667</v>
      </c>
      <c r="V18" s="2" t="n">
        <v>0.0625</v>
      </c>
      <c r="W18" s="2" t="n">
        <v>0.0416666666666667</v>
      </c>
      <c r="Y18" s="2" t="n">
        <v>0.0208333333333333</v>
      </c>
    </row>
    <row r="19" customFormat="false" ht="12.8" hidden="false" customHeight="false" outlineLevel="0" collapsed="false">
      <c r="A19" s="21" t="str">
        <f aca="false">TEXT(B19,"jjjj")</f>
        <v>samedi</v>
      </c>
      <c r="B19" s="22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dimanche</v>
      </c>
      <c r="B20" s="22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lundi</v>
      </c>
      <c r="B21" s="22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0.0993055555555556</v>
      </c>
      <c r="E21" s="2" t="n">
        <f aca="false">G21-F21+I21-H21+K21-J21+M21-L21+N21*$A$1</f>
        <v>0.444444444444444</v>
      </c>
      <c r="F21" s="2" t="n">
        <v>0.395833333333333</v>
      </c>
      <c r="G21" s="2" t="n">
        <v>0.524305555555556</v>
      </c>
      <c r="H21" s="2" t="n">
        <v>0.59375</v>
      </c>
      <c r="I21" s="2" t="n">
        <v>0.909722222222222</v>
      </c>
      <c r="J21" s="2"/>
      <c r="K21" s="2"/>
      <c r="L21" s="2"/>
      <c r="M21" s="2"/>
      <c r="N21" s="23" t="n">
        <v>0</v>
      </c>
      <c r="P21" s="2" t="n">
        <f aca="false">E21-SUM(Q21:Z21)-N21*$A$1</f>
        <v>0</v>
      </c>
      <c r="Q21" s="2" t="n">
        <v>0.0486111111111111</v>
      </c>
      <c r="R21" s="2" t="n">
        <v>0.0625</v>
      </c>
      <c r="S21" s="2" t="n">
        <v>0.0625</v>
      </c>
      <c r="U21" s="2" t="n">
        <v>0.166666666666667</v>
      </c>
      <c r="V21" s="2" t="n">
        <v>0.0625</v>
      </c>
      <c r="W21" s="2" t="n">
        <v>0.0416666666666667</v>
      </c>
    </row>
    <row r="22" customFormat="false" ht="12.8" hidden="false" customHeight="false" outlineLevel="0" collapsed="false">
      <c r="A22" s="21" t="str">
        <f aca="false">TEXT(B22,"jjjj")</f>
        <v>mardi</v>
      </c>
      <c r="B22" s="22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0.102777777777778</v>
      </c>
      <c r="E22" s="2" t="n">
        <f aca="false">G22-F22+I22-H22+K22-J22+M22-L22+N22*$A$1</f>
        <v>0.447916666666667</v>
      </c>
      <c r="F22" s="2" t="n">
        <v>0.385416666666667</v>
      </c>
      <c r="G22" s="2" t="n">
        <v>0.513888888888889</v>
      </c>
      <c r="H22" s="2" t="n">
        <v>0.590277777777778</v>
      </c>
      <c r="I22" s="2" t="n">
        <v>0.909722222222222</v>
      </c>
      <c r="J22" s="2"/>
      <c r="K22" s="2"/>
      <c r="L22" s="2"/>
      <c r="M22" s="2"/>
      <c r="N22" s="23" t="n">
        <v>0</v>
      </c>
      <c r="P22" s="2" t="n">
        <f aca="false">E22-SUM(Q22:Z22)-N22*$A$1</f>
        <v>0</v>
      </c>
      <c r="Q22" s="2" t="n">
        <v>0.03125</v>
      </c>
      <c r="S22" s="2" t="n">
        <v>0.0416666666666667</v>
      </c>
      <c r="T22" s="2" t="n">
        <v>0.0833333333333333</v>
      </c>
      <c r="U22" s="2" t="n">
        <v>0.0416666666666667</v>
      </c>
      <c r="V22" s="2" t="n">
        <v>0.125</v>
      </c>
      <c r="W22" s="2" t="n">
        <v>0.0416666666666667</v>
      </c>
      <c r="X22" s="2" t="n">
        <v>0.0833333333333333</v>
      </c>
    </row>
    <row r="23" customFormat="false" ht="12.8" hidden="false" customHeight="false" outlineLevel="0" collapsed="false">
      <c r="A23" s="21" t="str">
        <f aca="false">TEXT(B23,"jjjj")</f>
        <v>mercredi</v>
      </c>
      <c r="B23" s="22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0.0159722222222222</v>
      </c>
      <c r="E23" s="2" t="n">
        <f aca="false">G23-F23+I23-H23+K23-J23+M23-L23+N23*$A$1</f>
        <v>0.361111111111111</v>
      </c>
      <c r="F23" s="2" t="n">
        <v>0.395833333333333</v>
      </c>
      <c r="G23" s="2" t="n">
        <v>0.520833333333333</v>
      </c>
      <c r="H23" s="2" t="n">
        <v>0.590277777777778</v>
      </c>
      <c r="I23" s="2" t="n">
        <v>0.826388888888889</v>
      </c>
      <c r="J23" s="2"/>
      <c r="K23" s="2"/>
      <c r="L23" s="2"/>
      <c r="M23" s="2"/>
      <c r="N23" s="23" t="n">
        <v>0</v>
      </c>
      <c r="P23" s="2" t="n">
        <f aca="false">E23-SUM(Q23:Z23)-N23*$A$1</f>
        <v>0</v>
      </c>
      <c r="Q23" s="2" t="n">
        <v>0.0486111111111111</v>
      </c>
      <c r="S23" s="2" t="n">
        <v>0.0416666666666667</v>
      </c>
      <c r="T23" s="2" t="n">
        <v>0.104166666666667</v>
      </c>
      <c r="U23" s="2" t="n">
        <v>0.0416666666666667</v>
      </c>
      <c r="V23" s="2" t="n">
        <v>0.0833333333333333</v>
      </c>
      <c r="W23" s="2" t="n">
        <v>0.0416666666666667</v>
      </c>
    </row>
    <row r="24" customFormat="false" ht="12.8" hidden="false" customHeight="false" outlineLevel="0" collapsed="false">
      <c r="A24" s="21" t="str">
        <f aca="false">TEXT(B24,"jjjj")</f>
        <v>jeudi</v>
      </c>
      <c r="B24" s="22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-0.0743055555555556</v>
      </c>
      <c r="E24" s="2" t="n">
        <f aca="false">G24-F24+I24-H24+K24-J24+M24-L24+N24*$A$1</f>
        <v>0.270833333333333</v>
      </c>
      <c r="F24" s="2" t="n">
        <v>0.40625</v>
      </c>
      <c r="G24" s="2" t="n">
        <v>0.517361111111111</v>
      </c>
      <c r="H24" s="2" t="n">
        <v>0.590277777777778</v>
      </c>
      <c r="I24" s="2" t="n">
        <v>0.75</v>
      </c>
      <c r="J24" s="2"/>
      <c r="K24" s="2"/>
      <c r="L24" s="2"/>
      <c r="M24" s="2"/>
      <c r="N24" s="23" t="n">
        <v>0</v>
      </c>
      <c r="P24" s="2" t="n">
        <f aca="false">E24-SUM(Q24:Z24)-N24*$A$1</f>
        <v>0</v>
      </c>
      <c r="Q24" s="2" t="n">
        <v>0.0416666666666667</v>
      </c>
      <c r="S24" s="2" t="n">
        <v>0.0416666666666667</v>
      </c>
      <c r="T24" s="2" t="n">
        <v>0.0416666666666667</v>
      </c>
      <c r="U24" s="2" t="n">
        <v>0.0416666666666667</v>
      </c>
      <c r="V24" s="2" t="n">
        <v>0.0625</v>
      </c>
      <c r="W24" s="2" t="n">
        <v>0.0416666666666667</v>
      </c>
    </row>
    <row r="25" customFormat="false" ht="12.8" hidden="false" customHeight="false" outlineLevel="0" collapsed="false">
      <c r="A25" s="21" t="str">
        <f aca="false">TEXT(B25,"jjjj")</f>
        <v>vendredi</v>
      </c>
      <c r="B25" s="22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0.0645833333333333</v>
      </c>
      <c r="E25" s="2" t="n">
        <f aca="false">G25-F25+I25-H25+K25-J25+M25-L25+N25*$A$1</f>
        <v>0.409722222222222</v>
      </c>
      <c r="F25" s="2" t="n">
        <v>0.395833333333333</v>
      </c>
      <c r="G25" s="2" t="n">
        <v>0.520833333333333</v>
      </c>
      <c r="H25" s="2" t="n">
        <v>0.590277777777778</v>
      </c>
      <c r="I25" s="2" t="n">
        <v>0.875</v>
      </c>
      <c r="J25" s="2"/>
      <c r="K25" s="2"/>
      <c r="L25" s="2"/>
      <c r="M25" s="2"/>
      <c r="N25" s="23" t="n">
        <v>0</v>
      </c>
      <c r="P25" s="2" t="n">
        <f aca="false">E25-SUM(Q25:Z25)-N25*$A$1</f>
        <v>0</v>
      </c>
      <c r="Q25" s="2" t="n">
        <v>0.0347222222222222</v>
      </c>
      <c r="R25" s="2" t="n">
        <v>0.0208333333333333</v>
      </c>
      <c r="S25" s="2" t="n">
        <v>0.0625</v>
      </c>
      <c r="T25" s="2" t="n">
        <v>0.104166666666667</v>
      </c>
      <c r="U25" s="2" t="n">
        <v>0.0625</v>
      </c>
      <c r="V25" s="2" t="n">
        <v>0.0625</v>
      </c>
      <c r="Y25" s="2" t="n">
        <v>0.0625</v>
      </c>
    </row>
    <row r="26" customFormat="false" ht="12.8" hidden="false" customHeight="false" outlineLevel="0" collapsed="false">
      <c r="A26" s="21" t="str">
        <f aca="false">TEXT(B26,"jjjj")</f>
        <v>samedi</v>
      </c>
      <c r="B26" s="22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dimanche</v>
      </c>
      <c r="B27" s="22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lundi</v>
      </c>
      <c r="B28" s="22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0.0923611111111111</v>
      </c>
      <c r="E28" s="2" t="n">
        <f aca="false">G28-F28+I28-H28+K28-J28+M28-L28+N28*$A$1</f>
        <v>0.4375</v>
      </c>
      <c r="F28" s="2" t="n">
        <v>0.388888888888889</v>
      </c>
      <c r="G28" s="2" t="n">
        <v>0.506944444444444</v>
      </c>
      <c r="H28" s="2" t="n">
        <v>0.586805555555556</v>
      </c>
      <c r="I28" s="2" t="n">
        <v>0.90625</v>
      </c>
      <c r="J28" s="2"/>
      <c r="K28" s="2"/>
      <c r="L28" s="2"/>
      <c r="M28" s="2"/>
      <c r="N28" s="23" t="n">
        <v>0</v>
      </c>
      <c r="P28" s="2" t="n">
        <f aca="false">E28-SUM(Q28:Z28)-N28*$A$1</f>
        <v>0</v>
      </c>
      <c r="S28" s="2" t="n">
        <v>0.0625</v>
      </c>
      <c r="T28" s="2" t="n">
        <v>0.145833333333333</v>
      </c>
      <c r="U28" s="2" t="n">
        <v>0.0416666666666667</v>
      </c>
      <c r="V28" s="2" t="n">
        <v>0.0833333333333333</v>
      </c>
      <c r="W28" s="2" t="n">
        <v>0.0416666666666667</v>
      </c>
      <c r="Y28" s="2" t="n">
        <v>0.0625</v>
      </c>
    </row>
    <row r="29" customFormat="false" ht="12.8" hidden="false" customHeight="false" outlineLevel="0" collapsed="false">
      <c r="A29" s="21" t="str">
        <f aca="false">TEXT(B29,"jjjj")</f>
        <v>mardi</v>
      </c>
      <c r="B29" s="22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0.102777777777778</v>
      </c>
      <c r="E29" s="2" t="n">
        <f aca="false">G29-F29+I29-H29+K29-J29+M29-L29+N29*$A$1</f>
        <v>0.447916666666667</v>
      </c>
      <c r="F29" s="2" t="n">
        <v>0.385416666666667</v>
      </c>
      <c r="G29" s="2" t="n">
        <v>0.517361111111111</v>
      </c>
      <c r="H29" s="2" t="n">
        <v>0.59375</v>
      </c>
      <c r="I29" s="2" t="n">
        <v>0.909722222222222</v>
      </c>
      <c r="J29" s="2"/>
      <c r="K29" s="2"/>
      <c r="L29" s="2"/>
      <c r="M29" s="2"/>
      <c r="N29" s="23" t="n">
        <v>0</v>
      </c>
      <c r="P29" s="2" t="n">
        <f aca="false">E29-SUM(Q29:Z29)-N29*$A$1</f>
        <v>0</v>
      </c>
      <c r="Q29" s="2" t="n">
        <v>0.03125</v>
      </c>
      <c r="S29" s="2" t="n">
        <v>0.0625</v>
      </c>
      <c r="T29" s="2" t="n">
        <v>0.208333333333333</v>
      </c>
      <c r="U29" s="2" t="n">
        <v>0.0416666666666667</v>
      </c>
      <c r="V29" s="2" t="n">
        <v>0.0625</v>
      </c>
      <c r="W29" s="2" t="n">
        <v>0.0416666666666667</v>
      </c>
    </row>
    <row r="30" customFormat="false" ht="12.8" hidden="false" customHeight="false" outlineLevel="0" collapsed="false">
      <c r="A30" s="21" t="str">
        <f aca="false">TEXT(B30,"jjjj")</f>
        <v>mercredi</v>
      </c>
      <c r="B30" s="22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0.0194444444444444</v>
      </c>
      <c r="E30" s="2" t="n">
        <f aca="false">G30-F30+I30-H30+K30-J30+M30-L30+N30*$A$1</f>
        <v>0.364583333333333</v>
      </c>
      <c r="F30" s="2" t="n">
        <v>0.385416666666667</v>
      </c>
      <c r="G30" s="2" t="n">
        <v>0.513888888888889</v>
      </c>
      <c r="H30" s="2" t="n">
        <v>0.586805555555556</v>
      </c>
      <c r="I30" s="2" t="n">
        <v>0.822916666666667</v>
      </c>
      <c r="J30" s="2"/>
      <c r="K30" s="2"/>
      <c r="L30" s="2"/>
      <c r="M30" s="2"/>
      <c r="N30" s="23" t="n">
        <v>0</v>
      </c>
      <c r="P30" s="2" t="n">
        <f aca="false">E30-SUM(Q30:Z30)-N30*$A$1</f>
        <v>0</v>
      </c>
      <c r="Q30" s="2" t="n">
        <v>0.03125</v>
      </c>
      <c r="R30" s="2" t="n">
        <v>0.0833333333333333</v>
      </c>
      <c r="S30" s="2" t="n">
        <v>0.0416666666666667</v>
      </c>
      <c r="T30" s="2" t="n">
        <v>0.104166666666667</v>
      </c>
      <c r="U30" s="2" t="n">
        <v>0.0416666666666667</v>
      </c>
      <c r="V30" s="2" t="n">
        <v>0.0625</v>
      </c>
    </row>
    <row r="31" customFormat="false" ht="12.8" hidden="false" customHeight="false" outlineLevel="0" collapsed="false">
      <c r="A31" s="21" t="str">
        <f aca="false">TEXT(B31,"jjjj")</f>
        <v>jeudi</v>
      </c>
      <c r="B31" s="22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-0.0361111111111111</v>
      </c>
      <c r="E31" s="2" t="n">
        <f aca="false">G31-F31+I31-H31+K31-J31+M31-L31+N31*$A$1</f>
        <v>0.309027777777778</v>
      </c>
      <c r="F31" s="2" t="n">
        <v>0.378472222222222</v>
      </c>
      <c r="G31" s="2" t="n">
        <v>0.524305555555556</v>
      </c>
      <c r="H31" s="2" t="n">
        <v>0.586805555555556</v>
      </c>
      <c r="I31" s="2" t="n">
        <v>0.75</v>
      </c>
      <c r="J31" s="2"/>
      <c r="K31" s="2"/>
      <c r="L31" s="2"/>
      <c r="M31" s="2"/>
      <c r="N31" s="23" t="n">
        <v>0</v>
      </c>
      <c r="P31" s="2" t="n">
        <f aca="false">E31-SUM(Q31:Z31)-N31*$A$1</f>
        <v>0</v>
      </c>
      <c r="Q31" s="2" t="n">
        <v>0.0381944444444445</v>
      </c>
      <c r="T31" s="2" t="n">
        <v>0.104166666666667</v>
      </c>
      <c r="V31" s="2" t="n">
        <v>0.0416666666666667</v>
      </c>
      <c r="W31" s="2" t="n">
        <v>0.0416666666666667</v>
      </c>
      <c r="X31" s="2" t="n">
        <v>0.0416666666666667</v>
      </c>
      <c r="Y31" s="2" t="n">
        <v>0.0416666666666667</v>
      </c>
    </row>
    <row r="32" customFormat="false" ht="12.8" hidden="false" customHeight="false" outlineLevel="0" collapsed="false">
      <c r="A32" s="21" t="str">
        <f aca="false">TEXT(B32,"jjjj")</f>
        <v>vendredi</v>
      </c>
      <c r="B32" s="22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0.0229166666666667</v>
      </c>
      <c r="E32" s="2" t="n">
        <f aca="false">G32-F32+I32-H32+K32-J32+M32-L32+N32*$A$1</f>
        <v>0.368055555555556</v>
      </c>
      <c r="F32" s="2" t="n">
        <v>0.375</v>
      </c>
      <c r="G32" s="2" t="n">
        <v>0.524305555555556</v>
      </c>
      <c r="H32" s="2" t="n">
        <v>0.59375</v>
      </c>
      <c r="I32" s="2" t="n">
        <v>0.8125</v>
      </c>
      <c r="J32" s="2"/>
      <c r="K32" s="2"/>
      <c r="L32" s="2"/>
      <c r="M32" s="2"/>
      <c r="N32" s="23" t="n">
        <v>0</v>
      </c>
      <c r="P32" s="2" t="n">
        <f aca="false">E32-SUM(Q32:Z32)-N32*$A$1</f>
        <v>0</v>
      </c>
      <c r="Q32" s="2" t="n">
        <v>0.0763888888888889</v>
      </c>
      <c r="S32" s="2" t="n">
        <v>0.0416666666666667</v>
      </c>
      <c r="T32" s="2" t="n">
        <v>0.104166666666667</v>
      </c>
      <c r="U32" s="2" t="n">
        <v>0.0416666666666667</v>
      </c>
      <c r="V32" s="2" t="n">
        <v>0.0625</v>
      </c>
      <c r="W32" s="2" t="n">
        <v>0.0416666666666667</v>
      </c>
    </row>
    <row r="33" customFormat="false" ht="12.8" hidden="false" customHeight="false" outlineLevel="0" collapsed="false">
      <c r="A33" s="21" t="str">
        <f aca="false">TEXT(B33,"jjjj")</f>
        <v>samedi</v>
      </c>
      <c r="B33" s="22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dimanche</v>
      </c>
      <c r="B34" s="22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lundi</v>
      </c>
      <c r="B35" s="22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-0.0881944444444445</v>
      </c>
      <c r="E35" s="2" t="n">
        <f aca="false">G35-F35+I35-H35+K35-J35+M35-L35+N35*$A$1</f>
        <v>0.256944444444444</v>
      </c>
      <c r="F35" s="2" t="n">
        <v>0.402777777777778</v>
      </c>
      <c r="G35" s="2" t="n">
        <v>0.513888888888889</v>
      </c>
      <c r="H35" s="2" t="n">
        <v>0.590277777777778</v>
      </c>
      <c r="I35" s="2" t="n">
        <v>0.736111111111111</v>
      </c>
      <c r="J35" s="2"/>
      <c r="K35" s="2"/>
      <c r="L35" s="2"/>
      <c r="M35" s="2"/>
      <c r="N35" s="23" t="n">
        <v>0</v>
      </c>
      <c r="P35" s="2" t="n">
        <f aca="false">E35-SUM(Q35:Z35)-N35*$A$1</f>
        <v>0</v>
      </c>
      <c r="Q35" s="2" t="n">
        <v>0.0486111111111111</v>
      </c>
      <c r="S35" s="2" t="n">
        <v>0.0416666666666667</v>
      </c>
      <c r="T35" s="2" t="n">
        <v>0.0625</v>
      </c>
      <c r="V35" s="2" t="n">
        <v>0.0625</v>
      </c>
      <c r="W35" s="2" t="n">
        <v>0.0416666666666667</v>
      </c>
    </row>
    <row r="36" customFormat="false" ht="12.8" hidden="false" customHeight="false" outlineLevel="0" collapsed="false">
      <c r="A36" s="21" t="str">
        <f aca="false">TEXT(B36,"jjjj")</f>
        <v>mardi</v>
      </c>
      <c r="B36" s="22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0.0784722222222222</v>
      </c>
      <c r="E36" s="2" t="n">
        <f aca="false">G36-F36+I36-H36+K36-J36+M36-L36+N36*$A$1</f>
        <v>0.423611111111111</v>
      </c>
      <c r="F36" s="2" t="n">
        <v>0.399305555555556</v>
      </c>
      <c r="G36" s="2" t="n">
        <v>0.517361111111111</v>
      </c>
      <c r="H36" s="2" t="n">
        <v>0.590277777777778</v>
      </c>
      <c r="I36" s="2" t="n">
        <v>0.895833333333333</v>
      </c>
      <c r="J36" s="2"/>
      <c r="K36" s="2"/>
      <c r="L36" s="2"/>
      <c r="M36" s="2"/>
      <c r="N36" s="23" t="n">
        <v>0</v>
      </c>
      <c r="P36" s="2" t="n">
        <f aca="false">E36-SUM(Q36:Z36)-N36*$A$1</f>
        <v>0</v>
      </c>
      <c r="Q36" s="2" t="n">
        <v>0.0694444444444445</v>
      </c>
      <c r="S36" s="2" t="n">
        <v>0.0625</v>
      </c>
      <c r="T36" s="2" t="n">
        <v>0.0833333333333333</v>
      </c>
      <c r="U36" s="2" t="n">
        <v>0.0416666666666667</v>
      </c>
      <c r="V36" s="2" t="n">
        <v>0.0833333333333333</v>
      </c>
      <c r="W36" s="2" t="n">
        <v>0.0416666666666667</v>
      </c>
      <c r="Y36" s="2" t="n">
        <v>0.0416666666666667</v>
      </c>
    </row>
    <row r="37" customFormat="false" ht="12.8" hidden="false" customHeight="false" outlineLevel="0" collapsed="false">
      <c r="A37" s="21" t="str">
        <f aca="false">TEXT(B37,"jjjj")</f>
        <v>mercredi</v>
      </c>
      <c r="B37" s="22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0.0194444444444444</v>
      </c>
      <c r="E37" s="2" t="n">
        <f aca="false">G37-F37+I37-H37+K37-J37+M37-L37+N37*$A$1</f>
        <v>0.364583333333333</v>
      </c>
      <c r="F37" s="2" t="n">
        <v>0.388888888888889</v>
      </c>
      <c r="G37" s="2" t="n">
        <v>0.520833333333333</v>
      </c>
      <c r="H37" s="2" t="n">
        <v>0.590277777777778</v>
      </c>
      <c r="I37" s="2" t="n">
        <v>0.822916666666667</v>
      </c>
      <c r="J37" s="2"/>
      <c r="K37" s="2"/>
      <c r="L37" s="2"/>
      <c r="M37" s="2"/>
      <c r="N37" s="23" t="n">
        <v>0</v>
      </c>
      <c r="P37" s="2" t="n">
        <f aca="false">E37-SUM(Q37:Z37)-N37*$A$1</f>
        <v>0</v>
      </c>
      <c r="Q37" s="2" t="n">
        <v>0.03125</v>
      </c>
      <c r="S37" s="2" t="n">
        <v>0.0416666666666667</v>
      </c>
      <c r="T37" s="2" t="n">
        <v>0.0625</v>
      </c>
      <c r="V37" s="2" t="n">
        <v>0.0833333333333333</v>
      </c>
      <c r="W37" s="2" t="n">
        <v>0.0416666666666667</v>
      </c>
      <c r="X37" s="2" t="n">
        <v>0.0416666666666667</v>
      </c>
      <c r="Y37" s="2" t="n">
        <v>0.0625</v>
      </c>
    </row>
    <row r="38" customFormat="false" ht="12.8" hidden="false" customHeight="false" outlineLevel="0" collapsed="false">
      <c r="A38" s="21" t="str">
        <f aca="false">TEXT(B38,"jjjj")</f>
        <v>jeudi</v>
      </c>
      <c r="B38" s="22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-0.0638888888888889</v>
      </c>
      <c r="E38" s="2" t="n">
        <f aca="false">G38-F38+I38-H38+K38-J38+M38-L38+N38*$A$1</f>
        <v>0.28125</v>
      </c>
      <c r="F38" s="2" t="n">
        <v>0.388888888888889</v>
      </c>
      <c r="G38" s="2" t="n">
        <v>0.513888888888889</v>
      </c>
      <c r="H38" s="2" t="n">
        <v>0.586805555555556</v>
      </c>
      <c r="I38" s="2" t="n">
        <v>0.743055555555556</v>
      </c>
      <c r="J38" s="2"/>
      <c r="K38" s="2"/>
      <c r="L38" s="2"/>
      <c r="M38" s="2"/>
      <c r="N38" s="23" t="n">
        <v>0</v>
      </c>
      <c r="P38" s="2" t="n">
        <f aca="false">E38-SUM(Q38:Z38)-N38*$A$1</f>
        <v>0</v>
      </c>
      <c r="Q38" s="2" t="n">
        <v>0.0520833333333333</v>
      </c>
      <c r="S38" s="2" t="n">
        <v>0.0416666666666667</v>
      </c>
      <c r="T38" s="2" t="n">
        <v>0.0625</v>
      </c>
      <c r="V38" s="2" t="n">
        <v>0.0625</v>
      </c>
      <c r="W38" s="2" t="n">
        <v>0.0416666666666667</v>
      </c>
      <c r="Y38" s="2" t="n">
        <v>0.0208333333333333</v>
      </c>
    </row>
    <row r="39" customFormat="false" ht="12.8" hidden="false" customHeight="false" outlineLevel="0" collapsed="false">
      <c r="A39" s="21" t="str">
        <f aca="false">TEXT(B39,"jjjj")</f>
        <v>vendredi</v>
      </c>
      <c r="B39" s="22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0.0923611111111111</v>
      </c>
      <c r="E39" s="2" t="n">
        <f aca="false">G39-F39+I39-H39+K39-J39+M39-L39+N39*$A$1</f>
        <v>0.4375</v>
      </c>
      <c r="F39" s="2" t="n">
        <v>0.388888888888889</v>
      </c>
      <c r="G39" s="2" t="n">
        <v>0.513888888888889</v>
      </c>
      <c r="H39" s="2" t="n">
        <v>0.590277777777778</v>
      </c>
      <c r="I39" s="2" t="n">
        <v>0.902777777777778</v>
      </c>
      <c r="J39" s="2"/>
      <c r="K39" s="2"/>
      <c r="L39" s="2"/>
      <c r="M39" s="2"/>
      <c r="N39" s="23" t="n">
        <v>0</v>
      </c>
      <c r="P39" s="2" t="n">
        <f aca="false">E39-SUM(Q39:Z39)-N39*$A$1</f>
        <v>0</v>
      </c>
      <c r="Q39" s="2" t="n">
        <v>0.0625</v>
      </c>
      <c r="S39" s="2" t="n">
        <v>0.0416666666666667</v>
      </c>
      <c r="T39" s="2" t="n">
        <v>0.125</v>
      </c>
      <c r="U39" s="2" t="n">
        <v>0.0416666666666667</v>
      </c>
      <c r="V39" s="2" t="n">
        <v>0.0833333333333333</v>
      </c>
      <c r="W39" s="2" t="n">
        <v>0.0416666666666667</v>
      </c>
      <c r="Y39" s="2" t="n">
        <v>0.0416666666666667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37" activeCellId="0" sqref="Q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janvier!A2-N8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janvier!A4-A3+D8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1.37847222222222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0.916666666666667</v>
      </c>
      <c r="R8" s="17" t="n">
        <f aca="false">SUM(R9:R39)</f>
        <v>0.993055555555556</v>
      </c>
      <c r="S8" s="17" t="n">
        <f aca="false">SUM(S9:S39)</f>
        <v>0.75</v>
      </c>
      <c r="T8" s="17" t="n">
        <f aca="false">SUM(T9:T39)</f>
        <v>1.625</v>
      </c>
      <c r="U8" s="17" t="n">
        <f aca="false">SUM(U9:U39)</f>
        <v>0.958333333333333</v>
      </c>
      <c r="V8" s="17" t="n">
        <f aca="false">SUM(V9:V39)</f>
        <v>1.39583333333333</v>
      </c>
      <c r="W8" s="17" t="n">
        <f aca="false">SUM(W9:W39)</f>
        <v>0.729166666666667</v>
      </c>
      <c r="X8" s="17" t="n">
        <f aca="false">SUM(X9:X39)</f>
        <v>0.166666666666667</v>
      </c>
      <c r="Y8" s="17" t="n">
        <f aca="false">SUM(Y9:Y39)</f>
        <v>0.458333333333333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0.201388888888889</v>
      </c>
      <c r="E9" s="2" t="n">
        <f aca="false">G9-F9+I9-H9+K9-J9+M9-L9+N9*$A$1</f>
        <v>0.201388888888889</v>
      </c>
      <c r="F9" s="2" t="n">
        <v>0.666666666666667</v>
      </c>
      <c r="G9" s="2" t="n">
        <v>0.868055555555556</v>
      </c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  <c r="Q9" s="2" t="n">
        <v>0.0416666666666667</v>
      </c>
      <c r="R9" s="2" t="n">
        <v>0.159722222222222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0.0958333333333333</v>
      </c>
      <c r="E11" s="2" t="n">
        <f aca="false">G11-F11+I11-H11+K11-J11+M11-L11+N11*$A$1</f>
        <v>0.440972222222222</v>
      </c>
      <c r="F11" s="2" t="n">
        <v>0.395833333333333</v>
      </c>
      <c r="G11" s="2" t="n">
        <v>0.520833333333333</v>
      </c>
      <c r="H11" s="2" t="n">
        <v>0.590277777777778</v>
      </c>
      <c r="I11" s="2" t="n">
        <v>0.90625</v>
      </c>
      <c r="J11" s="2"/>
      <c r="K11" s="2"/>
      <c r="L11" s="2"/>
      <c r="M11" s="2"/>
      <c r="N11" s="23" t="n">
        <v>0</v>
      </c>
      <c r="P11" s="2" t="n">
        <f aca="false">E11-SUM(Q11:Z11)-N11*$A$1</f>
        <v>0</v>
      </c>
      <c r="Q11" s="2" t="n">
        <v>0.0451388888888889</v>
      </c>
      <c r="S11" s="2" t="n">
        <v>0.0416666666666667</v>
      </c>
      <c r="T11" s="2" t="n">
        <v>0.104166666666667</v>
      </c>
      <c r="U11" s="2" t="n">
        <v>0.0416666666666667</v>
      </c>
      <c r="V11" s="2" t="n">
        <v>0.0625</v>
      </c>
      <c r="W11" s="2" t="n">
        <v>0.0416666666666667</v>
      </c>
      <c r="X11" s="2" t="n">
        <v>0.0208333333333333</v>
      </c>
      <c r="Y11" s="2" t="n">
        <v>0.0833333333333333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0.0194444444444444</v>
      </c>
      <c r="E12" s="2" t="n">
        <f aca="false">G12-F12+I12-H12+K12-J12+M12-L12+N12*$A$1</f>
        <v>0.364583333333333</v>
      </c>
      <c r="F12" s="2" t="n">
        <v>0.392361111111111</v>
      </c>
      <c r="G12" s="2" t="n">
        <v>0.513888888888889</v>
      </c>
      <c r="H12" s="2" t="n">
        <v>0.583333333333333</v>
      </c>
      <c r="I12" s="2" t="n">
        <v>0.826388888888889</v>
      </c>
      <c r="J12" s="2"/>
      <c r="K12" s="2"/>
      <c r="L12" s="2"/>
      <c r="M12" s="2"/>
      <c r="N12" s="23" t="n">
        <v>0</v>
      </c>
      <c r="P12" s="2" t="n">
        <f aca="false">E12-SUM(Q12:Z12)-N12*$A$1</f>
        <v>0</v>
      </c>
      <c r="Q12" s="2" t="n">
        <v>0.0520833333333333</v>
      </c>
      <c r="S12" s="2" t="n">
        <v>0.0416666666666667</v>
      </c>
      <c r="T12" s="2" t="n">
        <v>0.104166666666667</v>
      </c>
      <c r="U12" s="2" t="n">
        <v>0.0208333333333333</v>
      </c>
      <c r="V12" s="2" t="n">
        <v>0.0625</v>
      </c>
      <c r="W12" s="2" t="n">
        <v>0.0416666666666667</v>
      </c>
      <c r="X12" s="2" t="n">
        <v>0.0416666666666667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-0.00138888888888889</v>
      </c>
      <c r="E13" s="2" t="n">
        <f aca="false">G13-F13+I13-H13+K13-J13+M13-L13+N13*$A$1</f>
        <v>0.34375</v>
      </c>
      <c r="F13" s="2" t="n">
        <v>0.395833333333333</v>
      </c>
      <c r="G13" s="2" t="n">
        <v>0.520833333333333</v>
      </c>
      <c r="H13" s="2" t="n">
        <v>0.614583333333333</v>
      </c>
      <c r="I13" s="2" t="n">
        <v>0.833333333333333</v>
      </c>
      <c r="J13" s="2"/>
      <c r="K13" s="2"/>
      <c r="L13" s="2"/>
      <c r="M13" s="2"/>
      <c r="N13" s="23" t="n">
        <v>0</v>
      </c>
      <c r="P13" s="2" t="n">
        <f aca="false">E13-SUM(Q13:Z13)-N13*$A$1</f>
        <v>0</v>
      </c>
      <c r="Q13" s="2" t="n">
        <v>0.0520833333333333</v>
      </c>
      <c r="S13" s="2" t="n">
        <v>0.0416666666666667</v>
      </c>
      <c r="T13" s="2" t="n">
        <v>0.0833333333333333</v>
      </c>
      <c r="U13" s="2" t="n">
        <v>0.0416666666666667</v>
      </c>
      <c r="V13" s="2" t="n">
        <v>0.0833333333333333</v>
      </c>
      <c r="W13" s="2" t="n">
        <v>0.0416666666666667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-0.0569444444444444</v>
      </c>
      <c r="E14" s="2" t="n">
        <f aca="false">G14-F14+I14-H14+K14-J14+M14-L14+N14*$A$1</f>
        <v>0.288194444444444</v>
      </c>
      <c r="F14" s="2" t="n">
        <v>0.392361111111111</v>
      </c>
      <c r="G14" s="2" t="n">
        <v>0.517361111111111</v>
      </c>
      <c r="H14" s="2" t="n">
        <v>0.586805555555556</v>
      </c>
      <c r="I14" s="2" t="n">
        <v>0.75</v>
      </c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Q14" s="2" t="n">
        <v>0.0173611111111111</v>
      </c>
      <c r="R14" s="2" t="n">
        <v>0.0208333333333333</v>
      </c>
      <c r="S14" s="2" t="n">
        <v>0.0416666666666667</v>
      </c>
      <c r="T14" s="2" t="n">
        <v>0.0625</v>
      </c>
      <c r="U14" s="2" t="n">
        <v>0.0416666666666667</v>
      </c>
      <c r="V14" s="2" t="n">
        <v>0.0625</v>
      </c>
      <c r="W14" s="2" t="n">
        <v>0.0416666666666667</v>
      </c>
      <c r="AA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0.0923611111111111</v>
      </c>
      <c r="E15" s="2" t="n">
        <f aca="false">G15-F15+I15-H15+K15-J15+M15-L15+N15*$A$1</f>
        <v>0.4375</v>
      </c>
      <c r="F15" s="2" t="n">
        <v>0.395833333333333</v>
      </c>
      <c r="G15" s="2" t="n">
        <v>0.53125</v>
      </c>
      <c r="H15" s="2" t="n">
        <v>0.59375</v>
      </c>
      <c r="I15" s="2" t="n">
        <v>0.895833333333333</v>
      </c>
      <c r="J15" s="2"/>
      <c r="K15" s="2"/>
      <c r="L15" s="2"/>
      <c r="M15" s="2"/>
      <c r="N15" s="23" t="n">
        <v>0</v>
      </c>
      <c r="P15" s="2" t="n">
        <f aca="false">E15-SUM(Q15:Z15)-N15*$A$1</f>
        <v>0</v>
      </c>
      <c r="Q15" s="2" t="n">
        <v>0.0625</v>
      </c>
      <c r="R15" s="2" t="n">
        <v>0.0625</v>
      </c>
      <c r="S15" s="2" t="n">
        <v>0.0416666666666667</v>
      </c>
      <c r="T15" s="2" t="n">
        <v>0.104166666666667</v>
      </c>
      <c r="U15" s="2" t="n">
        <v>0.0416666666666667</v>
      </c>
      <c r="V15" s="2" t="n">
        <v>0.0625</v>
      </c>
      <c r="W15" s="2" t="n">
        <v>0.0416666666666667</v>
      </c>
      <c r="X15" s="2" t="n">
        <v>0.0208333333333333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0.229166666666667</v>
      </c>
      <c r="E16" s="2" t="n">
        <f aca="false">G16-F16+I16-H16+K16-J16+M16-L16+N16*$A$1</f>
        <v>0.229166666666667</v>
      </c>
      <c r="F16" s="2" t="n">
        <v>0.729166666666667</v>
      </c>
      <c r="G16" s="2" t="n">
        <v>0.958333333333333</v>
      </c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  <c r="Q16" s="2" t="n">
        <v>0.0416666666666667</v>
      </c>
      <c r="R16" s="2" t="n">
        <v>0.1875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0.04375</v>
      </c>
      <c r="E18" s="2" t="n">
        <f aca="false">G18-F18+I18-H18+K18-J18+M18-L18+N18*$A$1</f>
        <v>0.388888888888889</v>
      </c>
      <c r="F18" s="2" t="n">
        <v>0.399305555555556</v>
      </c>
      <c r="G18" s="2" t="n">
        <v>0.517361111111111</v>
      </c>
      <c r="H18" s="2" t="n">
        <v>0.590277777777778</v>
      </c>
      <c r="I18" s="2" t="n">
        <v>0.861111111111111</v>
      </c>
      <c r="J18" s="2"/>
      <c r="K18" s="2"/>
      <c r="L18" s="2"/>
      <c r="M18" s="2"/>
      <c r="N18" s="23" t="n">
        <v>0</v>
      </c>
      <c r="P18" s="2" t="n">
        <f aca="false">E18-SUM(Q18:Z18)-N18*$A$1</f>
        <v>0</v>
      </c>
      <c r="Q18" s="2" t="n">
        <v>0.0555555555555556</v>
      </c>
      <c r="S18" s="2" t="n">
        <v>0.0625</v>
      </c>
      <c r="T18" s="2" t="n">
        <v>0.0833333333333333</v>
      </c>
      <c r="U18" s="2" t="n">
        <v>0.0416666666666667</v>
      </c>
      <c r="V18" s="2" t="n">
        <v>0.0625</v>
      </c>
      <c r="W18" s="2" t="n">
        <v>0.0416666666666667</v>
      </c>
      <c r="Y18" s="2" t="n">
        <v>0.0416666666666667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0.0715277777777778</v>
      </c>
      <c r="E19" s="2" t="n">
        <f aca="false">G19-F19+I19-H19+K19-J19+M19-L19+N19*$A$1</f>
        <v>0.416666666666667</v>
      </c>
      <c r="F19" s="2" t="n">
        <v>0.399305555555556</v>
      </c>
      <c r="G19" s="2" t="n">
        <v>0.517361111111111</v>
      </c>
      <c r="H19" s="2" t="n">
        <v>0.586805555555556</v>
      </c>
      <c r="I19" s="2" t="n">
        <v>0.885416666666667</v>
      </c>
      <c r="J19" s="2"/>
      <c r="K19" s="2"/>
      <c r="L19" s="2"/>
      <c r="M19" s="2"/>
      <c r="N19" s="23" t="n">
        <v>0</v>
      </c>
      <c r="P19" s="2" t="n">
        <f aca="false">E19-SUM(Q19:Z19)-N19*$A$1</f>
        <v>0</v>
      </c>
      <c r="Q19" s="2" t="n">
        <v>0.0416666666666667</v>
      </c>
      <c r="S19" s="2" t="n">
        <v>0.0416666666666667</v>
      </c>
      <c r="T19" s="2" t="n">
        <v>0.0833333333333333</v>
      </c>
      <c r="U19" s="2" t="n">
        <v>0.0416666666666667</v>
      </c>
      <c r="V19" s="2" t="n">
        <v>0.0833333333333333</v>
      </c>
      <c r="W19" s="2" t="n">
        <v>0.0416666666666667</v>
      </c>
      <c r="X19" s="2" t="n">
        <v>0.0416666666666667</v>
      </c>
      <c r="Y19" s="2" t="n">
        <v>0.0416666666666667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0.00902777777777778</v>
      </c>
      <c r="E20" s="2" t="n">
        <f aca="false">G20-F20+I20-H20+K20-J20+M20-L20+N20*$A$1</f>
        <v>0.354166666666667</v>
      </c>
      <c r="F20" s="2" t="n">
        <v>0.399305555555556</v>
      </c>
      <c r="G20" s="2" t="n">
        <v>0.517361111111111</v>
      </c>
      <c r="H20" s="2" t="n">
        <v>0.590277777777778</v>
      </c>
      <c r="I20" s="2" t="n">
        <v>0.826388888888889</v>
      </c>
      <c r="J20" s="2"/>
      <c r="K20" s="2"/>
      <c r="L20" s="2"/>
      <c r="M20" s="2"/>
      <c r="N20" s="23" t="n">
        <v>0</v>
      </c>
      <c r="P20" s="2" t="n">
        <f aca="false">E20-SUM(Q20:Z20)-N20*$A$1</f>
        <v>0</v>
      </c>
      <c r="Q20" s="2" t="n">
        <v>0.0625</v>
      </c>
      <c r="S20" s="2" t="n">
        <v>0.0416666666666667</v>
      </c>
      <c r="T20" s="2" t="n">
        <v>0.125</v>
      </c>
      <c r="U20" s="2" t="n">
        <v>0.0416666666666667</v>
      </c>
      <c r="V20" s="2" t="n">
        <v>0.0833333333333333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-0.0569444444444444</v>
      </c>
      <c r="E21" s="2" t="n">
        <f aca="false">G21-F21+I21-H21+K21-J21+M21-L21+N21*$A$1</f>
        <v>0.288194444444444</v>
      </c>
      <c r="F21" s="2" t="n">
        <v>0.388888888888889</v>
      </c>
      <c r="G21" s="2" t="n">
        <v>0.513888888888889</v>
      </c>
      <c r="H21" s="2" t="n">
        <v>0.579861111111111</v>
      </c>
      <c r="I21" s="2" t="n">
        <v>0.743055555555556</v>
      </c>
      <c r="J21" s="2"/>
      <c r="K21" s="2"/>
      <c r="L21" s="2"/>
      <c r="M21" s="2"/>
      <c r="N21" s="23" t="n">
        <v>0</v>
      </c>
      <c r="P21" s="2" t="n">
        <f aca="false">E21-SUM(Q21:Z21)-N21*$A$1</f>
        <v>0.288194444444444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0.0888888888888889</v>
      </c>
      <c r="E22" s="2" t="n">
        <f aca="false">G22-F22+I22-H22+K22-J22+M22-L22+N22*$A$1</f>
        <v>0.434027777777778</v>
      </c>
      <c r="F22" s="2" t="n">
        <v>0.399305555555556</v>
      </c>
      <c r="G22" s="2" t="n">
        <v>0.520833333333333</v>
      </c>
      <c r="H22" s="2" t="n">
        <v>0.59375</v>
      </c>
      <c r="I22" s="2" t="n">
        <v>0.90625</v>
      </c>
      <c r="J22" s="2"/>
      <c r="K22" s="2"/>
      <c r="L22" s="2"/>
      <c r="M22" s="2"/>
      <c r="N22" s="23" t="n">
        <v>0</v>
      </c>
      <c r="P22" s="2" t="n">
        <f aca="false">E22-SUM(Q22:Z22)-N22*$A$1</f>
        <v>0</v>
      </c>
      <c r="Q22" s="2" t="n">
        <v>0.0173611111111111</v>
      </c>
      <c r="R22" s="2" t="n">
        <v>0.0833333333333333</v>
      </c>
      <c r="T22" s="2" t="n">
        <v>0.0625</v>
      </c>
      <c r="U22" s="2" t="n">
        <v>0.166666666666667</v>
      </c>
      <c r="V22" s="2" t="n">
        <v>0.0625</v>
      </c>
      <c r="W22" s="2" t="n">
        <v>0.0416666666666667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0.0833333333333333</v>
      </c>
      <c r="E23" s="2" t="n">
        <f aca="false">G23-F23+I23-H23+K23-J23+M23-L23+N23*$A$1</f>
        <v>0.0833333333333333</v>
      </c>
      <c r="F23" s="2" t="n">
        <v>0.729166666666667</v>
      </c>
      <c r="G23" s="2" t="n">
        <v>0.8125</v>
      </c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  <c r="Q23" s="2" t="n">
        <v>0.0208333333333333</v>
      </c>
      <c r="R23" s="2" t="n">
        <v>0.0625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0.127083333333333</v>
      </c>
      <c r="E25" s="2" t="n">
        <f aca="false">G25-F25+I25-H25+K25-J25+M25-L25+N25*$A$1</f>
        <v>0.472222222222222</v>
      </c>
      <c r="F25" s="2" t="n">
        <v>0.395833333333333</v>
      </c>
      <c r="G25" s="2" t="n">
        <v>0.53125</v>
      </c>
      <c r="H25" s="2" t="n">
        <v>0.590277777777778</v>
      </c>
      <c r="I25" s="2" t="n">
        <v>0.927083333333333</v>
      </c>
      <c r="J25" s="2"/>
      <c r="K25" s="2"/>
      <c r="L25" s="2"/>
      <c r="M25" s="2"/>
      <c r="N25" s="23" t="n">
        <v>0</v>
      </c>
      <c r="P25" s="2" t="n">
        <f aca="false">E25-SUM(Q25:Z25)-N25*$A$1</f>
        <v>0</v>
      </c>
      <c r="Q25" s="2" t="n">
        <v>0.0347222222222222</v>
      </c>
      <c r="R25" s="2" t="n">
        <v>0.208333333333333</v>
      </c>
      <c r="S25" s="2" t="n">
        <v>0.0208333333333333</v>
      </c>
      <c r="T25" s="2" t="n">
        <v>0.0625</v>
      </c>
      <c r="U25" s="2" t="n">
        <v>0.125</v>
      </c>
      <c r="V25" s="2" t="n">
        <v>0.0208333333333333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0.0784722222222222</v>
      </c>
      <c r="E26" s="2" t="n">
        <f aca="false">G26-F26+I26-H26+K26-J26+M26-L26+N26*$A$1</f>
        <v>0.423611111111111</v>
      </c>
      <c r="F26" s="2" t="n">
        <v>0.395833333333333</v>
      </c>
      <c r="G26" s="2" t="n">
        <v>0.517361111111111</v>
      </c>
      <c r="H26" s="2" t="n">
        <v>0.590277777777778</v>
      </c>
      <c r="I26" s="2" t="n">
        <v>0.892361111111111</v>
      </c>
      <c r="J26" s="2"/>
      <c r="K26" s="2"/>
      <c r="L26" s="2"/>
      <c r="M26" s="2"/>
      <c r="N26" s="23" t="n">
        <v>0</v>
      </c>
      <c r="P26" s="2" t="n">
        <f aca="false">E26-SUM(Q26:Z26)-N26*$A$1</f>
        <v>0</v>
      </c>
      <c r="Q26" s="2" t="n">
        <v>0.0277777777777778</v>
      </c>
      <c r="R26" s="2" t="n">
        <v>0.0833333333333333</v>
      </c>
      <c r="S26" s="2" t="n">
        <v>0.0208333333333333</v>
      </c>
      <c r="T26" s="2" t="n">
        <v>0.0833333333333333</v>
      </c>
      <c r="U26" s="2" t="n">
        <v>0.125</v>
      </c>
      <c r="V26" s="2" t="n">
        <v>0.0416666666666667</v>
      </c>
      <c r="W26" s="2" t="n">
        <v>0.0416666666666667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0.123611111111111</v>
      </c>
      <c r="E27" s="2" t="n">
        <f aca="false">G27-F27+I27-H27+K27-J27+M27-L27+N27*$A$1</f>
        <v>0.46875</v>
      </c>
      <c r="F27" s="2" t="n">
        <v>0.395833333333333</v>
      </c>
      <c r="G27" s="2" t="n">
        <v>0.513888888888889</v>
      </c>
      <c r="H27" s="2" t="n">
        <v>0.59375</v>
      </c>
      <c r="I27" s="2" t="n">
        <v>0.944444444444444</v>
      </c>
      <c r="J27" s="2"/>
      <c r="K27" s="2"/>
      <c r="L27" s="2"/>
      <c r="M27" s="2"/>
      <c r="N27" s="23" t="n">
        <v>0</v>
      </c>
      <c r="P27" s="2" t="n">
        <f aca="false">E27-SUM(Q27:Z27)-N27*$A$1</f>
        <v>0</v>
      </c>
      <c r="Q27" s="2" t="n">
        <v>0.0729166666666667</v>
      </c>
      <c r="R27" s="2" t="n">
        <v>0.0625</v>
      </c>
      <c r="S27" s="2" t="n">
        <v>0.0625</v>
      </c>
      <c r="T27" s="2" t="n">
        <v>0.0625</v>
      </c>
      <c r="U27" s="2" t="n">
        <v>0.0416666666666667</v>
      </c>
      <c r="V27" s="2" t="n">
        <v>0.125</v>
      </c>
      <c r="W27" s="2" t="n">
        <v>0.0416666666666667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0.0923611111111111</v>
      </c>
      <c r="E28" s="2" t="n">
        <f aca="false">G28-F28+I28-H28+K28-J28+M28-L28+N28*$A$1</f>
        <v>0.4375</v>
      </c>
      <c r="F28" s="2" t="n">
        <v>0.402777777777778</v>
      </c>
      <c r="G28" s="2" t="n">
        <v>0.517361111111111</v>
      </c>
      <c r="H28" s="2" t="n">
        <v>0.590277777777778</v>
      </c>
      <c r="I28" s="2" t="n">
        <v>0.746527777777778</v>
      </c>
      <c r="J28" s="2" t="n">
        <v>0.833333333333333</v>
      </c>
      <c r="K28" s="2" t="n">
        <v>1</v>
      </c>
      <c r="L28" s="2"/>
      <c r="M28" s="2"/>
      <c r="N28" s="23" t="n">
        <v>0</v>
      </c>
      <c r="P28" s="2" t="n">
        <f aca="false">E28-SUM(Q28:Z28)-N28*$A$1</f>
        <v>0</v>
      </c>
      <c r="Q28" s="2" t="n">
        <v>0.0208333333333333</v>
      </c>
      <c r="S28" s="2" t="n">
        <v>0.0416666666666667</v>
      </c>
      <c r="T28" s="2" t="n">
        <v>0.0833333333333333</v>
      </c>
      <c r="U28" s="2" t="n">
        <v>0.0416666666666667</v>
      </c>
      <c r="V28" s="2" t="n">
        <v>0.0833333333333333</v>
      </c>
      <c r="W28" s="2" t="n">
        <v>0.0416666666666667</v>
      </c>
      <c r="Y28" s="2" t="n">
        <v>0.125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0.0125</v>
      </c>
      <c r="E29" s="2" t="n">
        <f aca="false">G29-F29+I29-H29+K29-J29+M29-L29+N29*$A$1</f>
        <v>0.357638888888889</v>
      </c>
      <c r="F29" s="2" t="n">
        <v>0.388888888888889</v>
      </c>
      <c r="G29" s="2" t="n">
        <v>0.513888888888889</v>
      </c>
      <c r="H29" s="2" t="n">
        <v>0.590277777777778</v>
      </c>
      <c r="I29" s="2" t="n">
        <v>0.822916666666667</v>
      </c>
      <c r="J29" s="2"/>
      <c r="K29" s="2"/>
      <c r="L29" s="2"/>
      <c r="M29" s="2"/>
      <c r="N29" s="23" t="n">
        <v>0</v>
      </c>
      <c r="P29" s="2" t="n">
        <f aca="false">E29-SUM(Q29:Z29)-N29*$A$1</f>
        <v>0</v>
      </c>
      <c r="Q29" s="2" t="n">
        <v>0.0659722222222222</v>
      </c>
      <c r="S29" s="2" t="n">
        <v>0.0416666666666667</v>
      </c>
      <c r="T29" s="2" t="n">
        <v>0.104166666666667</v>
      </c>
      <c r="U29" s="2" t="n">
        <v>0.0416666666666667</v>
      </c>
      <c r="V29" s="2" t="n">
        <v>0.0625</v>
      </c>
      <c r="W29" s="2" t="n">
        <v>0.0416666666666667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0.0680555555555556</v>
      </c>
      <c r="E32" s="2" t="n">
        <f aca="false">G32-F32+I32-H32+K32-J32+M32-L32+N32*$A$1</f>
        <v>0.413194444444444</v>
      </c>
      <c r="F32" s="2" t="n">
        <v>0.402777777777778</v>
      </c>
      <c r="G32" s="2" t="n">
        <v>0.513888888888889</v>
      </c>
      <c r="H32" s="2" t="n">
        <v>0.590277777777778</v>
      </c>
      <c r="I32" s="2" t="n">
        <v>0.892361111111111</v>
      </c>
      <c r="J32" s="2"/>
      <c r="K32" s="2"/>
      <c r="L32" s="2"/>
      <c r="M32" s="2"/>
      <c r="N32" s="23" t="n">
        <v>0</v>
      </c>
      <c r="P32" s="2" t="n">
        <f aca="false">E32-SUM(Q32:Z32)-N32*$A$1</f>
        <v>0</v>
      </c>
      <c r="Q32" s="2" t="n">
        <v>0.0381944444444445</v>
      </c>
      <c r="S32" s="2" t="n">
        <v>0.0625</v>
      </c>
      <c r="T32" s="2" t="n">
        <v>0.0833333333333333</v>
      </c>
      <c r="U32" s="2" t="n">
        <v>0.0208333333333333</v>
      </c>
      <c r="V32" s="2" t="n">
        <v>0.166666666666667</v>
      </c>
      <c r="W32" s="2" t="n">
        <v>0.0416666666666667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0.00902777777777778</v>
      </c>
      <c r="E33" s="2" t="n">
        <f aca="false">G33-F33+I33-H33+K33-J33+M33-L33+N33*$A$1</f>
        <v>0.354166666666667</v>
      </c>
      <c r="F33" s="2" t="n">
        <v>0.399305555555556</v>
      </c>
      <c r="G33" s="2" t="n">
        <v>0.517361111111111</v>
      </c>
      <c r="H33" s="2" t="n">
        <v>0.590277777777778</v>
      </c>
      <c r="I33" s="2" t="n">
        <v>0.826388888888889</v>
      </c>
      <c r="J33" s="2"/>
      <c r="K33" s="2"/>
      <c r="L33" s="2"/>
      <c r="M33" s="2"/>
      <c r="N33" s="23" t="n">
        <v>0</v>
      </c>
      <c r="P33" s="2" t="n">
        <f aca="false">E33-SUM(Q33:Z33)-N33*$A$1</f>
        <v>0</v>
      </c>
      <c r="Q33" s="2" t="n">
        <v>0.0625</v>
      </c>
      <c r="S33" s="2" t="n">
        <v>0.0416666666666667</v>
      </c>
      <c r="T33" s="2" t="n">
        <v>0.0833333333333333</v>
      </c>
      <c r="U33" s="2" t="n">
        <v>0.0416666666666667</v>
      </c>
      <c r="V33" s="2" t="n">
        <v>0.0833333333333333</v>
      </c>
      <c r="W33" s="2" t="n">
        <v>0.0416666666666667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0.0854166666666667</v>
      </c>
      <c r="E34" s="2" t="n">
        <f aca="false">G34-F34+I34-H34+K34-J34+M34-L34+N34*$A$1</f>
        <v>0.430555555555556</v>
      </c>
      <c r="F34" s="2" t="n">
        <v>0.395833333333333</v>
      </c>
      <c r="G34" s="2" t="n">
        <v>0.513888888888889</v>
      </c>
      <c r="H34" s="2" t="n">
        <v>0.586805555555556</v>
      </c>
      <c r="I34" s="2" t="n">
        <v>0.899305555555556</v>
      </c>
      <c r="J34" s="2"/>
      <c r="K34" s="2"/>
      <c r="L34" s="2"/>
      <c r="M34" s="2"/>
      <c r="N34" s="23" t="n">
        <v>0</v>
      </c>
      <c r="P34" s="2" t="n">
        <f aca="false">E34-SUM(Q34:Z34)-N34*$A$1</f>
        <v>0</v>
      </c>
      <c r="Q34" s="2" t="n">
        <v>0.0347222222222222</v>
      </c>
      <c r="R34" s="2" t="n">
        <v>0.0416666666666667</v>
      </c>
      <c r="S34" s="2" t="n">
        <v>0.0416666666666667</v>
      </c>
      <c r="T34" s="2" t="n">
        <v>0.0833333333333333</v>
      </c>
      <c r="V34" s="2" t="n">
        <v>0.0625</v>
      </c>
      <c r="W34" s="2" t="n">
        <v>0.0416666666666667</v>
      </c>
      <c r="Y34" s="2" t="n">
        <v>0.125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0.04375</v>
      </c>
      <c r="E35" s="2" t="n">
        <f aca="false">G35-F35+I35-H35+K35-J35+M35-L35+N35*$A$1</f>
        <v>0.388888888888889</v>
      </c>
      <c r="F35" s="2" t="n">
        <v>0.395833333333333</v>
      </c>
      <c r="G35" s="2" t="n">
        <v>0.513888888888889</v>
      </c>
      <c r="H35" s="2" t="n">
        <v>0.590277777777778</v>
      </c>
      <c r="I35" s="2" t="n">
        <v>0.861111111111111</v>
      </c>
      <c r="J35" s="2"/>
      <c r="K35" s="2"/>
      <c r="L35" s="2"/>
      <c r="M35" s="2"/>
      <c r="N35" s="23" t="n">
        <v>0</v>
      </c>
      <c r="P35" s="2" t="n">
        <f aca="false">E35-SUM(Q35:Z35)-N35*$A$1</f>
        <v>0</v>
      </c>
      <c r="Q35" s="2" t="n">
        <v>0.0347222222222222</v>
      </c>
      <c r="R35" s="2" t="n">
        <v>0.0208333333333333</v>
      </c>
      <c r="S35" s="2" t="n">
        <v>0.0625</v>
      </c>
      <c r="T35" s="2" t="n">
        <v>0.125</v>
      </c>
      <c r="U35" s="2" t="n">
        <v>0.0416666666666667</v>
      </c>
      <c r="V35" s="2" t="n">
        <v>0.0625</v>
      </c>
      <c r="W35" s="2" t="n">
        <v>0.0416666666666667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-0.08125</v>
      </c>
      <c r="E36" s="2" t="n">
        <f aca="false">G36-F36+I36-H36+K36-J36+M36-L36+N36*$A$1</f>
        <v>0.263888888888889</v>
      </c>
      <c r="F36" s="2" t="n">
        <v>0.40625</v>
      </c>
      <c r="G36" s="2" t="n">
        <v>0.517361111111111</v>
      </c>
      <c r="H36" s="2" t="n">
        <v>0.59375</v>
      </c>
      <c r="I36" s="2" t="n">
        <v>0.746527777777778</v>
      </c>
      <c r="J36" s="2"/>
      <c r="K36" s="2"/>
      <c r="L36" s="2"/>
      <c r="M36" s="2"/>
      <c r="N36" s="23" t="n">
        <v>0</v>
      </c>
      <c r="P36" s="2" t="n">
        <f aca="false">E36-SUM(Q36:Z36)-N36*$A$1</f>
        <v>0</v>
      </c>
      <c r="Q36" s="2" t="n">
        <v>0.0138888888888889</v>
      </c>
      <c r="T36" s="2" t="n">
        <v>0.0416666666666667</v>
      </c>
      <c r="V36" s="2" t="n">
        <v>0.0625</v>
      </c>
      <c r="W36" s="2" t="n">
        <v>0.0625</v>
      </c>
      <c r="X36" s="2" t="n">
        <v>0.0416666666666667</v>
      </c>
      <c r="Y36" s="2" t="n">
        <v>0.0416666666666667</v>
      </c>
    </row>
    <row r="37" customFormat="false" ht="12.8" hidden="false" customHeight="false" outlineLevel="0" collapsed="false">
      <c r="A37" s="21"/>
      <c r="B37" s="2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3"/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6" activeCellId="0" sqref="J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T1" s="2" t="s">
        <v>21</v>
      </c>
      <c r="U1" s="2" t="str">
        <f aca="false">init!Q1</f>
        <v>assurances, org interne, divers</v>
      </c>
      <c r="V1" s="2" t="str">
        <f aca="false">init!R1</f>
        <v>informatique</v>
      </c>
      <c r="W1" s="2" t="str">
        <f aca="false">init!S1</f>
        <v>of + stock + gestion cmd et plans clients</v>
      </c>
      <c r="X1" s="2" t="str">
        <f aca="false">init!T1</f>
        <v>offres, facturation, contact client</v>
      </c>
      <c r="Y1" s="2" t="str">
        <f aca="false">init!U1</f>
        <v>rh</v>
      </c>
      <c r="Z1" s="2" t="str">
        <f aca="false">init!V1</f>
        <v>achats + contact fournisseurs</v>
      </c>
      <c r="AA1" s="2" t="str">
        <f aca="false">init!W1</f>
        <v>livraisons, délais, contact clients</v>
      </c>
      <c r="AB1" s="2" t="str">
        <f aca="false">init!X1</f>
        <v>qualité</v>
      </c>
      <c r="AC1" s="2" t="str">
        <f aca="false">init!Y1</f>
        <v>compta</v>
      </c>
      <c r="AD1" s="2" t="str">
        <f aca="false">init!Z1</f>
        <v>autre</v>
      </c>
      <c r="AE1" s="2" t="str">
        <f aca="false">init!AA1</f>
        <v>remarque</v>
      </c>
    </row>
    <row r="2" customFormat="false" ht="12.8" hidden="false" customHeight="false" outlineLevel="0" collapsed="false">
      <c r="A2" s="16" t="n">
        <f aca="false">février!A2-O8</f>
        <v>25</v>
      </c>
      <c r="B2" s="1" t="s">
        <v>33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8" hidden="false" customHeight="false" outlineLevel="0" collapsed="false">
      <c r="A4" s="17" t="n">
        <f aca="false">février!A4-A3+D8</f>
        <v>2.43541666666667</v>
      </c>
      <c r="B4" s="1" t="s">
        <v>34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8" hidden="false" customHeight="fals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8" hidden="false" customHeight="fals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85" hidden="false" customHeight="false" outlineLevel="0" collapsed="false">
      <c r="A7" s="26"/>
      <c r="B7" s="26"/>
      <c r="C7" s="27" t="s">
        <v>35</v>
      </c>
      <c r="D7" s="26" t="s">
        <v>36</v>
      </c>
      <c r="E7" s="26" t="s">
        <v>21</v>
      </c>
      <c r="F7" s="26" t="s">
        <v>37</v>
      </c>
      <c r="G7" s="26" t="s">
        <v>38</v>
      </c>
      <c r="H7" s="26" t="s">
        <v>39</v>
      </c>
      <c r="I7" s="26" t="s">
        <v>38</v>
      </c>
      <c r="J7" s="26" t="s">
        <v>39</v>
      </c>
      <c r="K7" s="26" t="s">
        <v>38</v>
      </c>
      <c r="L7" s="26" t="s">
        <v>39</v>
      </c>
      <c r="M7" s="26" t="s">
        <v>38</v>
      </c>
      <c r="N7" s="26" t="s">
        <v>39</v>
      </c>
      <c r="O7" s="26" t="s">
        <v>38</v>
      </c>
      <c r="P7" s="26" t="s">
        <v>39</v>
      </c>
      <c r="Q7" s="26" t="s">
        <v>38</v>
      </c>
      <c r="R7" s="26" t="s">
        <v>39</v>
      </c>
      <c r="S7" s="26" t="s">
        <v>11</v>
      </c>
      <c r="T7" s="27"/>
      <c r="U7" s="27"/>
      <c r="V7" s="28"/>
      <c r="W7" s="27"/>
      <c r="X7" s="27"/>
      <c r="Y7" s="27"/>
      <c r="Z7" s="27"/>
      <c r="AA7" s="27"/>
      <c r="AB7" s="27"/>
      <c r="AC7" s="27"/>
      <c r="AD7" s="2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U8" s="17" t="n">
        <f aca="false">SUM(U9:U39)</f>
        <v>0.236111111111111</v>
      </c>
      <c r="V8" s="17" t="n">
        <f aca="false">SUM(V9:V39)</f>
        <v>0.270833333333333</v>
      </c>
      <c r="W8" s="17" t="n">
        <f aca="false">SUM(W9:W39)</f>
        <v>0.229166666666667</v>
      </c>
      <c r="X8" s="17" t="n">
        <f aca="false">SUM(X9:X39)</f>
        <v>0.375</v>
      </c>
      <c r="Y8" s="17" t="n">
        <f aca="false">SUM(Y9:Y39)</f>
        <v>0.291666666666667</v>
      </c>
      <c r="Z8" s="17" t="n">
        <f aca="false">SUM(Z9:Z39)</f>
        <v>0.333333333333333</v>
      </c>
      <c r="AA8" s="17" t="n">
        <f aca="false">SUM(AA9:AA39)</f>
        <v>0.208333333333333</v>
      </c>
      <c r="AB8" s="17" t="n">
        <f aca="false">SUM(AB9:AB39)</f>
        <v>0.104166666666667</v>
      </c>
      <c r="AC8" s="17" t="n">
        <f aca="false">SUM(AC9:AC39)</f>
        <v>0</v>
      </c>
      <c r="AD8" s="17" t="n">
        <f aca="false">SUM(AD9:AD39)</f>
        <v>0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</row>
    <row r="9" customFormat="false" ht="12.8" hidden="false" customHeight="false" outlineLevel="0" collapsed="false">
      <c r="A9" s="21" t="str">
        <f aca="false">TEXT(B9,"jjjj")</f>
        <v>samedi</v>
      </c>
      <c r="B9" s="22" t="n">
        <f aca="false">EDATE(février!B9,1)</f>
        <v>45717</v>
      </c>
      <c r="C9" s="2" t="n">
        <f aca="false">IF(OR(WEEKDAY(B9)=1,WEEKDAY(B9)=7),0,$A$1)</f>
        <v>0</v>
      </c>
      <c r="D9" s="10" t="n">
        <f aca="false">IF(TRUE(),0,E9-C9)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  <c r="T9" s="2" t="n">
        <f aca="false">E9-SUM(U9:AD9)-O9*$A$1</f>
        <v>0</v>
      </c>
    </row>
    <row r="10" customFormat="false" ht="12.8" hidden="false" customHeight="false" outlineLevel="0" collapsed="false">
      <c r="A10" s="21" t="str">
        <f aca="false">TEXT(B10,"jjjj")</f>
        <v>dimanche</v>
      </c>
      <c r="B10" s="22" t="n">
        <f aca="false">B9+1</f>
        <v>45718</v>
      </c>
      <c r="C10" s="2" t="n">
        <f aca="false">IF(OR(WEEKDAY(B10)=1,WEEKDAY(B10)=7),0,$A$1)</f>
        <v>0</v>
      </c>
      <c r="D10" s="10" t="n">
        <f aca="false">IF(TRUE(),0,E10-C10)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  <c r="T10" s="2" t="n">
        <f aca="false">E10-SUM(U10:AD10)-O10*$A$1</f>
        <v>0</v>
      </c>
    </row>
    <row r="11" customFormat="false" ht="12.8" hidden="false" customHeight="false" outlineLevel="0" collapsed="false">
      <c r="A11" s="21" t="str">
        <f aca="false">TEXT(B11,"jjjj")</f>
        <v>lundi</v>
      </c>
      <c r="B11" s="22" t="n">
        <f aca="false">B10+1</f>
        <v>45719</v>
      </c>
      <c r="C11" s="2" t="n">
        <f aca="false">IF(OR(WEEKDAY(B11)=1,WEEKDAY(B11)=7),0,$A$1)</f>
        <v>0.345138888888889</v>
      </c>
      <c r="D11" s="10" t="n">
        <f aca="false">IF(TRUE(),0,E11-C11)</f>
        <v>0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  <c r="T11" s="2" t="n">
        <f aca="false">E11-SUM(U11:AD11)-O11*$A$1</f>
        <v>-0.493055555555556</v>
      </c>
      <c r="U11" s="2" t="n">
        <v>0.0555555555555556</v>
      </c>
      <c r="V11" s="2" t="n">
        <v>0.0833333333333333</v>
      </c>
      <c r="W11" s="2" t="n">
        <v>0.0416666666666667</v>
      </c>
      <c r="X11" s="2" t="n">
        <v>0.125</v>
      </c>
      <c r="Y11" s="2" t="n">
        <v>0.0833333333333333</v>
      </c>
      <c r="Z11" s="2" t="n">
        <v>0.0625</v>
      </c>
      <c r="AA11" s="2" t="n">
        <v>0.0416666666666667</v>
      </c>
    </row>
    <row r="12" customFormat="false" ht="12.8" hidden="false" customHeight="false" outlineLevel="0" collapsed="false">
      <c r="A12" s="21" t="str">
        <f aca="false">TEXT(B12,"jjjj")</f>
        <v>mardi</v>
      </c>
      <c r="B12" s="22" t="n">
        <f aca="false">B11+1</f>
        <v>45720</v>
      </c>
      <c r="C12" s="2" t="n">
        <f aca="false">IF(OR(WEEKDAY(B12)=1,WEEKDAY(B12)=7),0,$A$1)</f>
        <v>0.345138888888889</v>
      </c>
      <c r="D12" s="10" t="n">
        <f aca="false">IF(TRUE(),0,E12-C12)</f>
        <v>0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  <c r="T12" s="2" t="n">
        <f aca="false">E12-SUM(U12:AD12)-O12*$A$1</f>
        <v>-0.486111111111111</v>
      </c>
      <c r="U12" s="2" t="n">
        <v>0.0486111111111111</v>
      </c>
      <c r="V12" s="2" t="n">
        <v>0.104166666666667</v>
      </c>
      <c r="W12" s="2" t="n">
        <v>0.0625</v>
      </c>
      <c r="X12" s="2" t="n">
        <v>0.0833333333333333</v>
      </c>
      <c r="Y12" s="2" t="n">
        <v>0.0833333333333333</v>
      </c>
      <c r="Z12" s="2" t="n">
        <v>0.0625</v>
      </c>
      <c r="AA12" s="2" t="n">
        <v>0.0416666666666667</v>
      </c>
    </row>
    <row r="13" customFormat="false" ht="12.8" hidden="false" customHeight="false" outlineLevel="0" collapsed="false">
      <c r="A13" s="21" t="str">
        <f aca="false">TEXT(B13,"jjjj")</f>
        <v>mercredi</v>
      </c>
      <c r="B13" s="22" t="n">
        <f aca="false">B12+1</f>
        <v>45721</v>
      </c>
      <c r="C13" s="2" t="n">
        <f aca="false">IF(OR(WEEKDAY(B13)=1,WEEKDAY(B13)=7),0,$A$1)</f>
        <v>0.345138888888889</v>
      </c>
      <c r="D13" s="10" t="n">
        <f aca="false">IF(TRUE(),0,E13-C13)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  <c r="T13" s="2" t="n">
        <f aca="false">E13-SUM(U13:AD13)-O13*$A$1</f>
        <v>-0.364583333333333</v>
      </c>
      <c r="U13" s="2" t="n">
        <v>0.0729166666666667</v>
      </c>
      <c r="V13" s="2" t="n">
        <v>0.0416666666666667</v>
      </c>
      <c r="W13" s="2" t="n">
        <v>0.0416666666666667</v>
      </c>
      <c r="X13" s="2" t="n">
        <v>0.0416666666666667</v>
      </c>
      <c r="Y13" s="2" t="n">
        <v>0.0416666666666667</v>
      </c>
      <c r="Z13" s="2" t="n">
        <v>0.0416666666666667</v>
      </c>
      <c r="AA13" s="2" t="n">
        <v>0.0416666666666667</v>
      </c>
      <c r="AB13" s="2" t="n">
        <v>0.0416666666666667</v>
      </c>
    </row>
    <row r="14" customFormat="false" ht="12.8" hidden="false" customHeight="false" outlineLevel="0" collapsed="false">
      <c r="A14" s="21" t="str">
        <f aca="false">TEXT(B14,"jjjj")</f>
        <v>jeudi</v>
      </c>
      <c r="B14" s="22" t="n">
        <f aca="false">B13+1</f>
        <v>45722</v>
      </c>
      <c r="C14" s="2" t="n">
        <f aca="false">IF(OR(WEEKDAY(B14)=1,WEEKDAY(B14)=7),0,$A$1)</f>
        <v>0.345138888888889</v>
      </c>
      <c r="D14" s="10" t="n">
        <f aca="false">IF(TRUE(),0,E14-C14)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T14" s="2" t="n">
        <f aca="false">E14-SUM(U14:AD14)-O14*$A$1</f>
        <v>-0.28125</v>
      </c>
      <c r="U14" s="2" t="n">
        <v>0.0104166666666667</v>
      </c>
      <c r="W14" s="2" t="n">
        <v>0.0416666666666667</v>
      </c>
      <c r="X14" s="2" t="n">
        <v>0.0416666666666667</v>
      </c>
      <c r="Z14" s="2" t="n">
        <v>0.0833333333333333</v>
      </c>
      <c r="AA14" s="2" t="n">
        <v>0.0416666666666667</v>
      </c>
      <c r="AB14" s="2" t="n">
        <v>0.0625</v>
      </c>
      <c r="AE14" s="25"/>
    </row>
    <row r="15" customFormat="false" ht="12.8" hidden="false" customHeight="false" outlineLevel="0" collapsed="false">
      <c r="A15" s="21" t="str">
        <f aca="false">TEXT(B15,"jjjj")</f>
        <v>vendredi</v>
      </c>
      <c r="B15" s="22" t="n">
        <f aca="false">B14+1</f>
        <v>45723</v>
      </c>
      <c r="C15" s="2" t="n">
        <f aca="false">IF(OR(WEEKDAY(B15)=1,WEEKDAY(B15)=7),0,$A$1)</f>
        <v>0.345138888888889</v>
      </c>
      <c r="D15" s="10" t="n">
        <f aca="false">IF(TRUE(),0,E15-C15)</f>
        <v>0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  <c r="T15" s="2" t="n">
        <f aca="false">E15-SUM(U15:AD15)-O15*$A$1</f>
        <v>-0.423611111111111</v>
      </c>
      <c r="U15" s="2" t="n">
        <v>0.0486111111111111</v>
      </c>
      <c r="V15" s="2" t="n">
        <v>0.0416666666666667</v>
      </c>
      <c r="W15" s="2" t="n">
        <v>0.0416666666666667</v>
      </c>
      <c r="X15" s="2" t="n">
        <v>0.0833333333333333</v>
      </c>
      <c r="Y15" s="2" t="n">
        <v>0.0833333333333333</v>
      </c>
      <c r="Z15" s="2" t="n">
        <v>0.0833333333333333</v>
      </c>
      <c r="AA15" s="2" t="n">
        <v>0.0416666666666667</v>
      </c>
    </row>
    <row r="16" customFormat="false" ht="12.8" hidden="false" customHeight="false" outlineLevel="0" collapsed="false">
      <c r="A16" s="21" t="str">
        <f aca="false">TEXT(B16,"jjjj")</f>
        <v>samedi</v>
      </c>
      <c r="B16" s="22" t="n">
        <f aca="false">B15+1</f>
        <v>45724</v>
      </c>
      <c r="C16" s="2" t="n">
        <f aca="false">IF(OR(WEEKDAY(B16)=1,WEEKDAY(B16)=7),0,$A$1)</f>
        <v>0</v>
      </c>
      <c r="D16" s="10" t="n">
        <f aca="false">IF(TRUE(),0,E16-C16)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  <c r="T16" s="2" t="n">
        <f aca="false">E16-SUM(U16:AD16)-O16*$A$1</f>
        <v>0</v>
      </c>
    </row>
    <row r="17" customFormat="false" ht="12.8" hidden="false" customHeight="false" outlineLevel="0" collapsed="false">
      <c r="A17" s="21" t="str">
        <f aca="false">TEXT(B17,"jjjj")</f>
        <v>dimanche</v>
      </c>
      <c r="B17" s="22" t="n">
        <f aca="false">B16+1</f>
        <v>45725</v>
      </c>
      <c r="C17" s="2" t="n">
        <f aca="false">IF(OR(WEEKDAY(B17)=1,WEEKDAY(B17)=7),0,$A$1)</f>
        <v>0</v>
      </c>
      <c r="D17" s="10" t="n">
        <f aca="false">IF(TRUE(),0,E17-C17)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  <c r="T17" s="2" t="n">
        <f aca="false">E17-SUM(U17:AD17)-O17*$A$1</f>
        <v>0</v>
      </c>
    </row>
    <row r="18" customFormat="false" ht="12.8" hidden="false" customHeight="false" outlineLevel="0" collapsed="false">
      <c r="A18" s="21" t="str">
        <f aca="false">TEXT(B18,"jjjj")</f>
        <v>lundi</v>
      </c>
      <c r="B18" s="22" t="n">
        <f aca="false">B17+1</f>
        <v>45726</v>
      </c>
      <c r="C18" s="2" t="n">
        <f aca="false">IF(OR(WEEKDAY(B18)=1,WEEKDAY(B18)=7),0,$A$1)</f>
        <v>0.345138888888889</v>
      </c>
      <c r="D18" s="10" t="n">
        <f aca="false">IF(TRUE(),0,E18-C18)</f>
        <v>0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  <c r="T18" s="2" t="n">
        <f aca="false">E18-SUM(U18:AD18)-O18*$A$1</f>
        <v>0</v>
      </c>
    </row>
    <row r="19" customFormat="false" ht="12.8" hidden="false" customHeight="false" outlineLevel="0" collapsed="false">
      <c r="A19" s="21" t="str">
        <f aca="false">TEXT(B19,"jjjj")</f>
        <v>mardi</v>
      </c>
      <c r="B19" s="22" t="n">
        <f aca="false">B18+1</f>
        <v>45727</v>
      </c>
      <c r="C19" s="2" t="n">
        <f aca="false">IF(OR(WEEKDAY(B19)=1,WEEKDAY(B19)=7),0,$A$1)</f>
        <v>0.345138888888889</v>
      </c>
      <c r="D19" s="10" t="n">
        <f aca="false">IF(TRUE(),0,E19-C19)</f>
        <v>0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  <c r="T19" s="2" t="n">
        <f aca="false">E19-SUM(U19:AD19)-O19*$A$1</f>
        <v>0</v>
      </c>
    </row>
    <row r="20" customFormat="false" ht="12.8" hidden="false" customHeight="false" outlineLevel="0" collapsed="false">
      <c r="A20" s="21" t="str">
        <f aca="false">TEXT(B20,"jjjj")</f>
        <v>mercredi</v>
      </c>
      <c r="B20" s="22" t="n">
        <f aca="false">B19+1</f>
        <v>45728</v>
      </c>
      <c r="C20" s="2" t="n">
        <f aca="false">IF(OR(WEEKDAY(B20)=1,WEEKDAY(B20)=7),0,$A$1)</f>
        <v>0.345138888888889</v>
      </c>
      <c r="D20" s="10" t="n">
        <f aca="false">IF(TRUE(),0,E20-C20)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  <c r="T20" s="2" t="n">
        <f aca="false">E20-SUM(U20:AD20)-O20*$A$1</f>
        <v>0</v>
      </c>
    </row>
    <row r="21" customFormat="false" ht="12.8" hidden="false" customHeight="false" outlineLevel="0" collapsed="false">
      <c r="A21" s="21" t="str">
        <f aca="false">TEXT(B21,"jjjj")</f>
        <v>jeudi</v>
      </c>
      <c r="B21" s="22" t="n">
        <f aca="false">B20+1</f>
        <v>45729</v>
      </c>
      <c r="C21" s="2" t="n">
        <f aca="false">IF(OR(WEEKDAY(B21)=1,WEEKDAY(B21)=7),0,$A$1)</f>
        <v>0.345138888888889</v>
      </c>
      <c r="D21" s="10" t="n">
        <f aca="false">IF(TRUE(),0,E21-C21)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  <c r="T21" s="2" t="n">
        <f aca="false">E21-SUM(U21:AD21)-O21*$A$1</f>
        <v>0</v>
      </c>
    </row>
    <row r="22" customFormat="false" ht="12.8" hidden="false" customHeight="false" outlineLevel="0" collapsed="false">
      <c r="A22" s="21" t="str">
        <f aca="false">TEXT(B22,"jjjj")</f>
        <v>vendredi</v>
      </c>
      <c r="B22" s="22" t="n">
        <f aca="false">B21+1</f>
        <v>45730</v>
      </c>
      <c r="C22" s="2" t="n">
        <f aca="false">IF(OR(WEEKDAY(B22)=1,WEEKDAY(B22)=7),0,$A$1)</f>
        <v>0.345138888888889</v>
      </c>
      <c r="D22" s="10" t="n">
        <f aca="false">IF(TRUE(),0,E22-C22)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  <c r="T22" s="2" t="n">
        <f aca="false">E22-SUM(U22:AD22)-O22*$A$1</f>
        <v>0</v>
      </c>
    </row>
    <row r="23" customFormat="false" ht="12.8" hidden="false" customHeight="false" outlineLevel="0" collapsed="false">
      <c r="A23" s="21" t="str">
        <f aca="false">TEXT(B23,"jjjj")</f>
        <v>samedi</v>
      </c>
      <c r="B23" s="22" t="n">
        <f aca="false">B22+1</f>
        <v>45731</v>
      </c>
      <c r="C23" s="2" t="n">
        <f aca="false">IF(OR(WEEKDAY(B23)=1,WEEKDAY(B23)=7),0,$A$1)</f>
        <v>0</v>
      </c>
      <c r="D23" s="10" t="n">
        <f aca="false">IF(TRUE(),0,E23-C23)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  <c r="T23" s="2" t="n">
        <f aca="false">E23-SUM(U23:AD23)-O23*$A$1</f>
        <v>0</v>
      </c>
    </row>
    <row r="24" customFormat="false" ht="12.8" hidden="false" customHeight="false" outlineLevel="0" collapsed="false">
      <c r="A24" s="21" t="str">
        <f aca="false">TEXT(B24,"jjjj")</f>
        <v>dimanche</v>
      </c>
      <c r="B24" s="22" t="n">
        <f aca="false">B23+1</f>
        <v>45732</v>
      </c>
      <c r="C24" s="2" t="n">
        <f aca="false">IF(OR(WEEKDAY(B24)=1,WEEKDAY(B24)=7),0,$A$1)</f>
        <v>0</v>
      </c>
      <c r="D24" s="10" t="n">
        <f aca="false">IF(TRUE(),0,E24-C24)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  <c r="T24" s="2" t="n">
        <f aca="false">E24-SUM(U24:AD24)-O24*$A$1</f>
        <v>0</v>
      </c>
    </row>
    <row r="25" customFormat="false" ht="12.8" hidden="false" customHeight="false" outlineLevel="0" collapsed="false">
      <c r="A25" s="21" t="str">
        <f aca="false">TEXT(B25,"jjjj")</f>
        <v>lundi</v>
      </c>
      <c r="B25" s="22" t="n">
        <f aca="false">B24+1</f>
        <v>45733</v>
      </c>
      <c r="C25" s="2" t="n">
        <f aca="false">IF(OR(WEEKDAY(B25)=1,WEEKDAY(B25)=7),0,$A$1)</f>
        <v>0.345138888888889</v>
      </c>
      <c r="D25" s="10" t="n">
        <f aca="false">IF(TRUE(),0,E25-C25)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  <c r="T25" s="2" t="n">
        <f aca="false">E25-SUM(U25:AD25)-O25*$A$1</f>
        <v>0</v>
      </c>
    </row>
    <row r="26" customFormat="false" ht="12.8" hidden="false" customHeight="false" outlineLevel="0" collapsed="false">
      <c r="A26" s="21" t="str">
        <f aca="false">TEXT(B26,"jjjj")</f>
        <v>mardi</v>
      </c>
      <c r="B26" s="22" t="n">
        <f aca="false">B25+1</f>
        <v>45734</v>
      </c>
      <c r="C26" s="2" t="n">
        <f aca="false">IF(OR(WEEKDAY(B26)=1,WEEKDAY(B26)=7),0,$A$1)</f>
        <v>0.345138888888889</v>
      </c>
      <c r="D26" s="10" t="n">
        <f aca="false">IF(TRUE(),0,E26-C26)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  <c r="T26" s="2" t="n">
        <f aca="false">E26-SUM(U26:AD26)-O26*$A$1</f>
        <v>0</v>
      </c>
    </row>
    <row r="27" customFormat="false" ht="12.8" hidden="false" customHeight="false" outlineLevel="0" collapsed="false">
      <c r="A27" s="21" t="str">
        <f aca="false">TEXT(B27,"jjjj")</f>
        <v>mercredi</v>
      </c>
      <c r="B27" s="22" t="n">
        <f aca="false">B26+1</f>
        <v>45735</v>
      </c>
      <c r="C27" s="2" t="n">
        <f aca="false">IF(OR(WEEKDAY(B27)=1,WEEKDAY(B27)=7),0,$A$1)</f>
        <v>0.345138888888889</v>
      </c>
      <c r="D27" s="10" t="n">
        <f aca="false">IF(TRUE(),0,E27-C27)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  <c r="T27" s="2" t="n">
        <f aca="false">E27-SUM(U27:AD27)-O27*$A$1</f>
        <v>0</v>
      </c>
    </row>
    <row r="28" customFormat="false" ht="12.8" hidden="false" customHeight="false" outlineLevel="0" collapsed="false">
      <c r="A28" s="21" t="str">
        <f aca="false">TEXT(B28,"jjjj")</f>
        <v>jeudi</v>
      </c>
      <c r="B28" s="22" t="n">
        <f aca="false">B27+1</f>
        <v>45736</v>
      </c>
      <c r="C28" s="2" t="n">
        <f aca="false">IF(OR(WEEKDAY(B28)=1,WEEKDAY(B28)=7),0,$A$1)</f>
        <v>0.345138888888889</v>
      </c>
      <c r="D28" s="10" t="n">
        <f aca="false">IF(TRUE(),0,E28-C28)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  <c r="T28" s="2" t="n">
        <f aca="false">E28-SUM(U28:AD28)-O28*$A$1</f>
        <v>0</v>
      </c>
    </row>
    <row r="29" customFormat="false" ht="12.8" hidden="false" customHeight="false" outlineLevel="0" collapsed="false">
      <c r="A29" s="21" t="str">
        <f aca="false">TEXT(B29,"jjjj")</f>
        <v>vendredi</v>
      </c>
      <c r="B29" s="22" t="n">
        <f aca="false">B28+1</f>
        <v>45737</v>
      </c>
      <c r="C29" s="2" t="n">
        <f aca="false">IF(OR(WEEKDAY(B29)=1,WEEKDAY(B29)=7),0,$A$1)</f>
        <v>0.345138888888889</v>
      </c>
      <c r="D29" s="10" t="n">
        <f aca="false">IF(TRUE(),0,E29-C29)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3"/>
      <c r="P29" s="23"/>
      <c r="Q29" s="23"/>
      <c r="R29" s="23"/>
      <c r="T29" s="2" t="n">
        <f aca="false">E29-SUM(U29:AD29)-O29*$A$1</f>
        <v>0</v>
      </c>
    </row>
    <row r="30" customFormat="false" ht="12.8" hidden="false" customHeight="false" outlineLevel="0" collapsed="false">
      <c r="A30" s="21" t="str">
        <f aca="false">TEXT(B30,"jjjj")</f>
        <v>samedi</v>
      </c>
      <c r="B30" s="22" t="n">
        <f aca="false">B29+1</f>
        <v>45738</v>
      </c>
      <c r="C30" s="2" t="n">
        <f aca="false">IF(OR(WEEKDAY(B30)=1,WEEKDAY(B30)=7),0,$A$1)</f>
        <v>0</v>
      </c>
      <c r="D30" s="10" t="n">
        <f aca="false">IF(TRUE(),0,E30-C30)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  <c r="T30" s="2" t="n">
        <f aca="false">E30-SUM(U30:AD30)-O30*$A$1</f>
        <v>0</v>
      </c>
    </row>
    <row r="31" customFormat="false" ht="12.8" hidden="false" customHeight="false" outlineLevel="0" collapsed="false">
      <c r="A31" s="21" t="str">
        <f aca="false">TEXT(B31,"jjjj")</f>
        <v>dimanche</v>
      </c>
      <c r="B31" s="22" t="n">
        <f aca="false">B30+1</f>
        <v>45739</v>
      </c>
      <c r="C31" s="2" t="n">
        <f aca="false">IF(OR(WEEKDAY(B31)=1,WEEKDAY(B31)=7),0,$A$1)</f>
        <v>0</v>
      </c>
      <c r="D31" s="10" t="n">
        <f aca="false">IF(TRUE(),0,E31-C31)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  <c r="T31" s="2" t="n">
        <f aca="false">E31-SUM(U31:AD31)-O31*$A$1</f>
        <v>0</v>
      </c>
    </row>
    <row r="32" customFormat="false" ht="12.8" hidden="false" customHeight="false" outlineLevel="0" collapsed="false">
      <c r="A32" s="21" t="str">
        <f aca="false">TEXT(B32,"jjjj")</f>
        <v>lundi</v>
      </c>
      <c r="B32" s="22" t="n">
        <f aca="false">B31+1</f>
        <v>45740</v>
      </c>
      <c r="C32" s="2" t="n">
        <f aca="false">IF(OR(WEEKDAY(B32)=1,WEEKDAY(B32)=7),0,$A$1)</f>
        <v>0.345138888888889</v>
      </c>
      <c r="D32" s="10" t="n">
        <f aca="false">IF(TRUE(),0,E32-C32)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3"/>
      <c r="P32" s="23"/>
      <c r="Q32" s="23"/>
      <c r="R32" s="23"/>
      <c r="T32" s="2" t="n">
        <f aca="false">E32-SUM(U32:AD32)-O32*$A$1</f>
        <v>0</v>
      </c>
    </row>
    <row r="33" customFormat="false" ht="12.8" hidden="false" customHeight="false" outlineLevel="0" collapsed="false">
      <c r="A33" s="21" t="str">
        <f aca="false">TEXT(B33,"jjjj")</f>
        <v>mardi</v>
      </c>
      <c r="B33" s="22" t="n">
        <f aca="false">B32+1</f>
        <v>45741</v>
      </c>
      <c r="C33" s="2" t="n">
        <f aca="false">IF(OR(WEEKDAY(B33)=1,WEEKDAY(B33)=7),0,$A$1)</f>
        <v>0.345138888888889</v>
      </c>
      <c r="D33" s="10" t="n">
        <f aca="false">IF(TRUE(),0,E33-C33)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  <c r="T33" s="2" t="n">
        <f aca="false">E33-SUM(U33:AD33)-O33*$A$1</f>
        <v>0</v>
      </c>
    </row>
    <row r="34" customFormat="false" ht="12.8" hidden="false" customHeight="false" outlineLevel="0" collapsed="false">
      <c r="A34" s="21" t="str">
        <f aca="false">TEXT(B34,"jjjj")</f>
        <v>mercredi</v>
      </c>
      <c r="B34" s="22" t="n">
        <f aca="false">B33+1</f>
        <v>45742</v>
      </c>
      <c r="C34" s="2" t="n">
        <f aca="false">IF(OR(WEEKDAY(B34)=1,WEEKDAY(B34)=7),0,$A$1)</f>
        <v>0.345138888888889</v>
      </c>
      <c r="D34" s="10" t="n">
        <f aca="false">IF(TRUE(),0,E34-C34)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  <c r="T34" s="2" t="n">
        <f aca="false">E34-SUM(U34:AD34)-O34*$A$1</f>
        <v>0</v>
      </c>
    </row>
    <row r="35" customFormat="false" ht="12.8" hidden="false" customHeight="false" outlineLevel="0" collapsed="false">
      <c r="A35" s="21" t="str">
        <f aca="false">TEXT(B35,"jjjj")</f>
        <v>jeudi</v>
      </c>
      <c r="B35" s="22" t="n">
        <f aca="false">B34+1</f>
        <v>45743</v>
      </c>
      <c r="C35" s="2" t="n">
        <f aca="false">IF(OR(WEEKDAY(B35)=1,WEEKDAY(B35)=7),0,$A$1)</f>
        <v>0.345138888888889</v>
      </c>
      <c r="D35" s="10" t="n">
        <f aca="false">IF(TRUE(),0,E35-C35)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  <c r="T35" s="2" t="n">
        <f aca="false">E35-SUM(U35:AD35)-O35*$A$1</f>
        <v>0</v>
      </c>
    </row>
    <row r="36" customFormat="false" ht="12.8" hidden="false" customHeight="false" outlineLevel="0" collapsed="false">
      <c r="A36" s="21" t="str">
        <f aca="false">TEXT(B36,"jjjj")</f>
        <v>vendredi</v>
      </c>
      <c r="B36" s="22" t="n">
        <f aca="false">B35+1</f>
        <v>45744</v>
      </c>
      <c r="C36" s="2" t="n">
        <f aca="false">IF(OR(WEEKDAY(B36)=1,WEEKDAY(B36)=7),0,$A$1)</f>
        <v>0.345138888888889</v>
      </c>
      <c r="D36" s="10" t="n">
        <f aca="false">IF(TRUE(),0,E36-C36)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  <c r="T36" s="2" t="n">
        <f aca="false">E36-SUM(U36:AD36)-O36*$A$1</f>
        <v>0</v>
      </c>
    </row>
    <row r="37" customFormat="false" ht="12.8" hidden="false" customHeight="false" outlineLevel="0" collapsed="false">
      <c r="A37" s="21" t="str">
        <f aca="false">TEXT(B37,"jjjj")</f>
        <v>samedi</v>
      </c>
      <c r="B37" s="22" t="n">
        <f aca="false">B36+1</f>
        <v>45745</v>
      </c>
      <c r="C37" s="2" t="n">
        <f aca="false">IF(OR(WEEKDAY(B37)=1,WEEKDAY(B37)=7),0,$A$1)</f>
        <v>0</v>
      </c>
      <c r="D37" s="10" t="n">
        <f aca="false">IF(TRUE(),0,E37-C37)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  <c r="T37" s="2" t="n">
        <f aca="false">E37-SUM(U37:AD37)-O37*$A$1</f>
        <v>0</v>
      </c>
    </row>
    <row r="38" customFormat="false" ht="12.8" hidden="false" customHeight="false" outlineLevel="0" collapsed="false">
      <c r="A38" s="21" t="str">
        <f aca="false">TEXT(B38,"jjjj")</f>
        <v>dimanche</v>
      </c>
      <c r="B38" s="22" t="n">
        <f aca="false">B37+1</f>
        <v>45746</v>
      </c>
      <c r="C38" s="2" t="n">
        <f aca="false">IF(OR(WEEKDAY(B38)=1,WEEKDAY(B38)=7),0,$A$1)</f>
        <v>0</v>
      </c>
      <c r="D38" s="10" t="n">
        <f aca="false">IF(TRUE(),0,E38-C38)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  <c r="T38" s="2" t="n">
        <f aca="false">E38-SUM(U38:AD38)-O38*$A$1</f>
        <v>0</v>
      </c>
    </row>
    <row r="39" customFormat="false" ht="12.8" hidden="false" customHeight="false" outlineLevel="0" collapsed="false">
      <c r="A39" s="21" t="str">
        <f aca="false">TEXT(B39,"jjjj")</f>
        <v>lundi</v>
      </c>
      <c r="B39" s="22" t="n">
        <f aca="false">B38+1</f>
        <v>45747</v>
      </c>
      <c r="C39" s="2" t="n">
        <f aca="false">IF(OR(WEEKDAY(B39)=1,WEEKDAY(B39)=7),0,$A$1)</f>
        <v>0.345138888888889</v>
      </c>
      <c r="D39" s="10" t="n">
        <f aca="false">IF(TRUE(),0,E39-C39)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  <c r="T39" s="2" t="n">
        <f aca="false">E39-SUM(U39:AD39)-O39*$A$1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mars!A1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mars!A2-N8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mars!A4-A3+D8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mardi</v>
      </c>
      <c r="B9" s="22" t="n">
        <f aca="false">EDATE(mars!B9,1)</f>
        <v>45748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mercredi</v>
      </c>
      <c r="B10" s="22" t="n">
        <f aca="false">B9+1</f>
        <v>45749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jeudi</v>
      </c>
      <c r="B11" s="22" t="n">
        <f aca="false">B10+1</f>
        <v>45750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vendredi</v>
      </c>
      <c r="B12" s="22" t="n">
        <f aca="false">B11+1</f>
        <v>45751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samedi</v>
      </c>
      <c r="B13" s="22" t="n">
        <f aca="false">B12+1</f>
        <v>45752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dimanche</v>
      </c>
      <c r="B14" s="22" t="n">
        <f aca="false">B13+1</f>
        <v>45753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lundi</v>
      </c>
      <c r="B15" s="22" t="n">
        <f aca="false">B14+1</f>
        <v>45754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mardi</v>
      </c>
      <c r="B16" s="22" t="n">
        <f aca="false">B15+1</f>
        <v>45755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mercredi</v>
      </c>
      <c r="B17" s="22" t="n">
        <f aca="false">B16+1</f>
        <v>45756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jeudi</v>
      </c>
      <c r="B18" s="22" t="n">
        <f aca="false">B17+1</f>
        <v>45757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vendredi</v>
      </c>
      <c r="B19" s="22" t="n">
        <f aca="false">B18+1</f>
        <v>45758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samedi</v>
      </c>
      <c r="B20" s="22" t="n">
        <f aca="false">B19+1</f>
        <v>45759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dimanche</v>
      </c>
      <c r="B21" s="22" t="n">
        <f aca="false">B20+1</f>
        <v>45760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lundi</v>
      </c>
      <c r="B22" s="22" t="n">
        <f aca="false">B21+1</f>
        <v>45761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mardi</v>
      </c>
      <c r="B23" s="22" t="n">
        <f aca="false">B22+1</f>
        <v>45762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mercredi</v>
      </c>
      <c r="B24" s="22" t="n">
        <f aca="false">B23+1</f>
        <v>45763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jeudi</v>
      </c>
      <c r="B25" s="22" t="n">
        <f aca="false">B24+1</f>
        <v>45764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vendredi</v>
      </c>
      <c r="B26" s="22" t="n">
        <f aca="false">B25+1</f>
        <v>45765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samedi</v>
      </c>
      <c r="B27" s="22" t="n">
        <f aca="false">B26+1</f>
        <v>45766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dimanche</v>
      </c>
      <c r="B28" s="22" t="n">
        <f aca="false">B27+1</f>
        <v>45767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lundi</v>
      </c>
      <c r="B29" s="22" t="n">
        <f aca="false">B28+1</f>
        <v>45768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mardi</v>
      </c>
      <c r="B30" s="22" t="n">
        <f aca="false">B29+1</f>
        <v>45769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mercredi</v>
      </c>
      <c r="B31" s="22" t="n">
        <f aca="false">B30+1</f>
        <v>45770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jeudi</v>
      </c>
      <c r="B32" s="22" t="n">
        <f aca="false">B31+1</f>
        <v>45771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vendredi</v>
      </c>
      <c r="B33" s="22" t="n">
        <f aca="false">B32+1</f>
        <v>45772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samedi</v>
      </c>
      <c r="B34" s="22" t="n">
        <f aca="false">B33+1</f>
        <v>45773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dimanche</v>
      </c>
      <c r="B35" s="22" t="n">
        <f aca="false">B34+1</f>
        <v>45774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lundi</v>
      </c>
      <c r="B36" s="22" t="n">
        <f aca="false">B35+1</f>
        <v>45775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mardi</v>
      </c>
      <c r="B37" s="22" t="n">
        <f aca="false">B36+1</f>
        <v>45776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mercredi</v>
      </c>
      <c r="B38" s="22" t="n">
        <f aca="false">B37+1</f>
        <v>45777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avril!A2-N8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avril!A4-A3+D8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jeudi</v>
      </c>
      <c r="B9" s="22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vendredi</v>
      </c>
      <c r="B10" s="22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samedi</v>
      </c>
      <c r="B11" s="22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dimanche</v>
      </c>
      <c r="B12" s="22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lundi</v>
      </c>
      <c r="B13" s="22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mardi</v>
      </c>
      <c r="B14" s="22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mercredi</v>
      </c>
      <c r="B15" s="22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jeudi</v>
      </c>
      <c r="B16" s="22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vendredi</v>
      </c>
      <c r="B17" s="22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samedi</v>
      </c>
      <c r="B18" s="22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dimanche</v>
      </c>
      <c r="B19" s="22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lundi</v>
      </c>
      <c r="B20" s="22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mardi</v>
      </c>
      <c r="B21" s="22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mercredi</v>
      </c>
      <c r="B22" s="22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jeudi</v>
      </c>
      <c r="B23" s="22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vendredi</v>
      </c>
      <c r="B24" s="22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samedi</v>
      </c>
      <c r="B25" s="22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dimanche</v>
      </c>
      <c r="B26" s="22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lundi</v>
      </c>
      <c r="B27" s="22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mardi</v>
      </c>
      <c r="B28" s="22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mercredi</v>
      </c>
      <c r="B29" s="22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jeudi</v>
      </c>
      <c r="B30" s="22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vendredi</v>
      </c>
      <c r="B31" s="22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samedi</v>
      </c>
      <c r="B32" s="22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dimanche</v>
      </c>
      <c r="B33" s="22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lundi</v>
      </c>
      <c r="B34" s="22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mardi</v>
      </c>
      <c r="B35" s="22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mercredi</v>
      </c>
      <c r="B36" s="22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jeudi</v>
      </c>
      <c r="B37" s="22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vendredi</v>
      </c>
      <c r="B38" s="22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samedi</v>
      </c>
      <c r="B39" s="22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mai!A2-N8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mai!A4-A3+D8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dimanche</v>
      </c>
      <c r="B9" s="22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lundi</v>
      </c>
      <c r="B10" s="22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mardi</v>
      </c>
      <c r="B11" s="22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mercredi</v>
      </c>
      <c r="B12" s="22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jeudi</v>
      </c>
      <c r="B13" s="22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vendredi</v>
      </c>
      <c r="B14" s="22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samedi</v>
      </c>
      <c r="B15" s="22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dimanche</v>
      </c>
      <c r="B16" s="22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lundi</v>
      </c>
      <c r="B17" s="22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mardi</v>
      </c>
      <c r="B18" s="22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mercredi</v>
      </c>
      <c r="B19" s="22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jeudi</v>
      </c>
      <c r="B20" s="22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vendredi</v>
      </c>
      <c r="B21" s="22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samedi</v>
      </c>
      <c r="B22" s="22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dimanche</v>
      </c>
      <c r="B23" s="22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lundi</v>
      </c>
      <c r="B24" s="22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mardi</v>
      </c>
      <c r="B25" s="22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mercredi</v>
      </c>
      <c r="B26" s="22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jeudi</v>
      </c>
      <c r="B27" s="22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vendredi</v>
      </c>
      <c r="B28" s="22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samedi</v>
      </c>
      <c r="B29" s="22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dimanche</v>
      </c>
      <c r="B30" s="22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lundi</v>
      </c>
      <c r="B31" s="22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mardi</v>
      </c>
      <c r="B32" s="22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mercredi</v>
      </c>
      <c r="B33" s="22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jeudi</v>
      </c>
      <c r="B34" s="22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vendredi</v>
      </c>
      <c r="B35" s="22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samedi</v>
      </c>
      <c r="B36" s="22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dimanche</v>
      </c>
      <c r="B37" s="22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lundi</v>
      </c>
      <c r="B38" s="22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juin!A2-N8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juin!A4-A3+D8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mardi</v>
      </c>
      <c r="B9" s="22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mercredi</v>
      </c>
      <c r="B10" s="22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jeudi</v>
      </c>
      <c r="B11" s="22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vendredi</v>
      </c>
      <c r="B12" s="22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samedi</v>
      </c>
      <c r="B13" s="22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dimanche</v>
      </c>
      <c r="B14" s="22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lundi</v>
      </c>
      <c r="B15" s="22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mardi</v>
      </c>
      <c r="B16" s="22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mercredi</v>
      </c>
      <c r="B17" s="22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jeudi</v>
      </c>
      <c r="B18" s="22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vendredi</v>
      </c>
      <c r="B19" s="22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samedi</v>
      </c>
      <c r="B20" s="22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dimanche</v>
      </c>
      <c r="B21" s="22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lundi</v>
      </c>
      <c r="B22" s="22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mardi</v>
      </c>
      <c r="B23" s="22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mercredi</v>
      </c>
      <c r="B24" s="22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jeudi</v>
      </c>
      <c r="B25" s="22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vendredi</v>
      </c>
      <c r="B26" s="22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samedi</v>
      </c>
      <c r="B27" s="22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dimanche</v>
      </c>
      <c r="B28" s="22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lundi</v>
      </c>
      <c r="B29" s="22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mardi</v>
      </c>
      <c r="B30" s="22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mercredi</v>
      </c>
      <c r="B31" s="22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jeudi</v>
      </c>
      <c r="B32" s="22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vendredi</v>
      </c>
      <c r="B33" s="22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samedi</v>
      </c>
      <c r="B34" s="22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dimanche</v>
      </c>
      <c r="B35" s="22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lundi</v>
      </c>
      <c r="B36" s="22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mardi</v>
      </c>
      <c r="B37" s="22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mercredi</v>
      </c>
      <c r="B38" s="22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jeudi</v>
      </c>
      <c r="B39" s="22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9" activeCellId="0" sqref="P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57.45" hidden="false" customHeight="fals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 t="s">
        <v>21</v>
      </c>
      <c r="Q1" s="4" t="str">
        <f aca="false">init!Q1</f>
        <v>assurances, org interne, divers</v>
      </c>
      <c r="R1" s="4" t="str">
        <f aca="false">init!R1</f>
        <v>informatique</v>
      </c>
      <c r="S1" s="4" t="str">
        <f aca="false">init!S1</f>
        <v>of + stock + gestion cmd et plans clients</v>
      </c>
      <c r="T1" s="4" t="str">
        <f aca="false">init!T1</f>
        <v>offres, facturation, contact client</v>
      </c>
      <c r="U1" s="4" t="str">
        <f aca="false">init!U1</f>
        <v>rh</v>
      </c>
      <c r="V1" s="4" t="str">
        <f aca="false">init!V1</f>
        <v>achats + contact fournisseurs</v>
      </c>
      <c r="W1" s="4" t="str">
        <f aca="false">init!W1</f>
        <v>livraisons, délais, contact clients</v>
      </c>
      <c r="X1" s="4" t="str">
        <f aca="false">init!X1</f>
        <v>qualité</v>
      </c>
      <c r="Y1" s="4" t="str">
        <f aca="false">init!Y1</f>
        <v>compta</v>
      </c>
      <c r="Z1" s="4" t="str">
        <f aca="false">init!Z1</f>
        <v>autre</v>
      </c>
      <c r="AA1" s="4" t="str">
        <f aca="false">init!AA1</f>
        <v>remarque</v>
      </c>
    </row>
    <row r="2" customFormat="false" ht="12.8" hidden="false" customHeight="false" outlineLevel="0" collapsed="false">
      <c r="A2" s="16" t="n">
        <f aca="false">juillet!A2-N8</f>
        <v>25</v>
      </c>
      <c r="B2" s="1" t="s">
        <v>22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A3" s="17" t="n">
        <v>0</v>
      </c>
      <c r="B3" s="1" t="s">
        <v>23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17" t="n">
        <f aca="false">juillet!A4-A3+D8</f>
        <v>2.43541666666667</v>
      </c>
      <c r="B4" s="1" t="s">
        <v>24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8" hidden="false" customHeight="false" outlineLevel="0" collapsed="false">
      <c r="C7" s="2" t="s">
        <v>25</v>
      </c>
      <c r="D7" s="1" t="s">
        <v>26</v>
      </c>
      <c r="E7" s="3" t="s">
        <v>27</v>
      </c>
      <c r="F7" s="3" t="s">
        <v>28</v>
      </c>
      <c r="G7" s="3" t="s">
        <v>29</v>
      </c>
      <c r="H7" s="3" t="s">
        <v>28</v>
      </c>
      <c r="I7" s="3" t="s">
        <v>29</v>
      </c>
      <c r="J7" s="3" t="s">
        <v>28</v>
      </c>
      <c r="K7" s="3" t="s">
        <v>29</v>
      </c>
      <c r="L7" s="3" t="s">
        <v>28</v>
      </c>
      <c r="M7" s="3" t="s">
        <v>29</v>
      </c>
      <c r="N7" s="3" t="s">
        <v>30</v>
      </c>
      <c r="O7" s="18" t="s">
        <v>31</v>
      </c>
      <c r="R7" s="17"/>
    </row>
    <row r="8" customFormat="false" ht="12.8" hidden="false" customHeight="fals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 t="n">
        <f aca="false">SUM(Q9:Q39)</f>
        <v>0</v>
      </c>
      <c r="R8" s="17" t="n">
        <f aca="false">SUM(R9:R39)</f>
        <v>0</v>
      </c>
      <c r="S8" s="17" t="n">
        <f aca="false">SUM(S9:S39)</f>
        <v>0</v>
      </c>
      <c r="T8" s="17" t="n">
        <f aca="false">SUM(T9:T39)</f>
        <v>0</v>
      </c>
      <c r="U8" s="17" t="n">
        <f aca="false">SUM(U9:U39)</f>
        <v>0</v>
      </c>
      <c r="V8" s="17" t="n">
        <f aca="false">SUM(V9:V39)</f>
        <v>0</v>
      </c>
      <c r="W8" s="17" t="n">
        <f aca="false">SUM(W9:W39)</f>
        <v>0</v>
      </c>
      <c r="X8" s="17" t="n">
        <f aca="false">SUM(X9:X39)</f>
        <v>0</v>
      </c>
      <c r="Y8" s="17" t="n">
        <f aca="false">SUM(Y9:Y39)</f>
        <v>0</v>
      </c>
      <c r="Z8" s="17" t="n">
        <f aca="false">SUM(Z9:Z39)</f>
        <v>0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8" hidden="false" customHeight="false" outlineLevel="0" collapsed="false">
      <c r="A9" s="21" t="str">
        <f aca="false">TEXT(B9,"jjjj")</f>
        <v>vendredi</v>
      </c>
      <c r="B9" s="22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P9" s="2" t="n">
        <f aca="false">E9-SUM(Q9:Z9)-N9*$A$1</f>
        <v>0</v>
      </c>
    </row>
    <row r="10" customFormat="false" ht="12.8" hidden="false" customHeight="false" outlineLevel="0" collapsed="false">
      <c r="A10" s="21" t="str">
        <f aca="false">TEXT(B10,"jjjj")</f>
        <v>samedi</v>
      </c>
      <c r="B10" s="22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P10" s="2" t="n">
        <f aca="false">E10-SUM(Q10:Z10)-N10*$A$1</f>
        <v>0</v>
      </c>
    </row>
    <row r="11" customFormat="false" ht="12.8" hidden="false" customHeight="false" outlineLevel="0" collapsed="false">
      <c r="A11" s="21" t="str">
        <f aca="false">TEXT(B11,"jjjj")</f>
        <v>dimanche</v>
      </c>
      <c r="B11" s="22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P11" s="2" t="n">
        <f aca="false">E11-SUM(Q11:Z11)-N11*$A$1</f>
        <v>0</v>
      </c>
    </row>
    <row r="12" customFormat="false" ht="12.8" hidden="false" customHeight="false" outlineLevel="0" collapsed="false">
      <c r="A12" s="21" t="str">
        <f aca="false">TEXT(B12,"jjjj")</f>
        <v>lundi</v>
      </c>
      <c r="B12" s="22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  <c r="P12" s="2" t="n">
        <f aca="false">E12-SUM(Q12:Z12)-N12*$A$1</f>
        <v>0</v>
      </c>
    </row>
    <row r="13" customFormat="false" ht="12.8" hidden="false" customHeight="false" outlineLevel="0" collapsed="false">
      <c r="A13" s="21" t="str">
        <f aca="false">TEXT(B13,"jjjj")</f>
        <v>mardi</v>
      </c>
      <c r="B13" s="22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  <c r="P13" s="2" t="n">
        <f aca="false">E13-SUM(Q13:Z13)-N13*$A$1</f>
        <v>0</v>
      </c>
    </row>
    <row r="14" customFormat="false" ht="12.8" hidden="false" customHeight="false" outlineLevel="0" collapsed="false">
      <c r="A14" s="21" t="str">
        <f aca="false">TEXT(B14,"jjjj")</f>
        <v>mercredi</v>
      </c>
      <c r="B14" s="22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P14" s="2" t="n">
        <f aca="false">E14-SUM(Q14:Z14)-N14*$A$1</f>
        <v>0</v>
      </c>
      <c r="AA14" s="25"/>
    </row>
    <row r="15" customFormat="false" ht="12.8" hidden="false" customHeight="false" outlineLevel="0" collapsed="false">
      <c r="A15" s="21" t="str">
        <f aca="false">TEXT(B15,"jjjj")</f>
        <v>jeudi</v>
      </c>
      <c r="B15" s="22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  <c r="P15" s="2" t="n">
        <f aca="false">E15-SUM(Q15:Z15)-N15*$A$1</f>
        <v>0</v>
      </c>
    </row>
    <row r="16" customFormat="false" ht="12.8" hidden="false" customHeight="false" outlineLevel="0" collapsed="false">
      <c r="A16" s="21" t="str">
        <f aca="false">TEXT(B16,"jjjj")</f>
        <v>vendredi</v>
      </c>
      <c r="B16" s="22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  <c r="P16" s="2" t="n">
        <f aca="false">E16-SUM(Q16:Z16)-N16*$A$1</f>
        <v>0</v>
      </c>
    </row>
    <row r="17" customFormat="false" ht="12.8" hidden="false" customHeight="false" outlineLevel="0" collapsed="false">
      <c r="A17" s="21" t="str">
        <f aca="false">TEXT(B17,"jjjj")</f>
        <v>samedi</v>
      </c>
      <c r="B17" s="22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  <c r="P17" s="2" t="n">
        <f aca="false">E17-SUM(Q17:Z17)-N17*$A$1</f>
        <v>0</v>
      </c>
    </row>
    <row r="18" customFormat="false" ht="12.8" hidden="false" customHeight="false" outlineLevel="0" collapsed="false">
      <c r="A18" s="21" t="str">
        <f aca="false">TEXT(B18,"jjjj")</f>
        <v>dimanche</v>
      </c>
      <c r="B18" s="22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  <c r="P18" s="2" t="n">
        <f aca="false">E18-SUM(Q18:Z18)-N18*$A$1</f>
        <v>0</v>
      </c>
    </row>
    <row r="19" customFormat="false" ht="12.8" hidden="false" customHeight="false" outlineLevel="0" collapsed="false">
      <c r="A19" s="21" t="str">
        <f aca="false">TEXT(B19,"jjjj")</f>
        <v>lundi</v>
      </c>
      <c r="B19" s="22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  <c r="P19" s="2" t="n">
        <f aca="false">E19-SUM(Q19:Z19)-N19*$A$1</f>
        <v>0</v>
      </c>
    </row>
    <row r="20" customFormat="false" ht="12.8" hidden="false" customHeight="false" outlineLevel="0" collapsed="false">
      <c r="A20" s="21" t="str">
        <f aca="false">TEXT(B20,"jjjj")</f>
        <v>mardi</v>
      </c>
      <c r="B20" s="22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  <c r="P20" s="2" t="n">
        <f aca="false">E20-SUM(Q20:Z20)-N20*$A$1</f>
        <v>0</v>
      </c>
    </row>
    <row r="21" customFormat="false" ht="12.8" hidden="false" customHeight="false" outlineLevel="0" collapsed="false">
      <c r="A21" s="21" t="str">
        <f aca="false">TEXT(B21,"jjjj")</f>
        <v>mercredi</v>
      </c>
      <c r="B21" s="22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  <c r="P21" s="2" t="n">
        <f aca="false">E21-SUM(Q21:Z21)-N21*$A$1</f>
        <v>0</v>
      </c>
    </row>
    <row r="22" customFormat="false" ht="12.8" hidden="false" customHeight="false" outlineLevel="0" collapsed="false">
      <c r="A22" s="21" t="str">
        <f aca="false">TEXT(B22,"jjjj")</f>
        <v>jeudi</v>
      </c>
      <c r="B22" s="22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  <c r="P22" s="2" t="n">
        <f aca="false">E22-SUM(Q22:Z22)-N22*$A$1</f>
        <v>0</v>
      </c>
    </row>
    <row r="23" customFormat="false" ht="12.8" hidden="false" customHeight="false" outlineLevel="0" collapsed="false">
      <c r="A23" s="21" t="str">
        <f aca="false">TEXT(B23,"jjjj")</f>
        <v>vendredi</v>
      </c>
      <c r="B23" s="22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  <c r="P23" s="2" t="n">
        <f aca="false">E23-SUM(Q23:Z23)-N23*$A$1</f>
        <v>0</v>
      </c>
    </row>
    <row r="24" customFormat="false" ht="12.8" hidden="false" customHeight="false" outlineLevel="0" collapsed="false">
      <c r="A24" s="21" t="str">
        <f aca="false">TEXT(B24,"jjjj")</f>
        <v>samedi</v>
      </c>
      <c r="B24" s="22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  <c r="P24" s="2" t="n">
        <f aca="false">E24-SUM(Q24:Z24)-N24*$A$1</f>
        <v>0</v>
      </c>
    </row>
    <row r="25" customFormat="false" ht="12.8" hidden="false" customHeight="false" outlineLevel="0" collapsed="false">
      <c r="A25" s="21" t="str">
        <f aca="false">TEXT(B25,"jjjj")</f>
        <v>dimanche</v>
      </c>
      <c r="B25" s="22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  <c r="P25" s="2" t="n">
        <f aca="false">E25-SUM(Q25:Z25)-N25*$A$1</f>
        <v>0</v>
      </c>
    </row>
    <row r="26" customFormat="false" ht="12.8" hidden="false" customHeight="false" outlineLevel="0" collapsed="false">
      <c r="A26" s="21" t="str">
        <f aca="false">TEXT(B26,"jjjj")</f>
        <v>lundi</v>
      </c>
      <c r="B26" s="22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  <c r="P26" s="2" t="n">
        <f aca="false">E26-SUM(Q26:Z26)-N26*$A$1</f>
        <v>0</v>
      </c>
    </row>
    <row r="27" customFormat="false" ht="12.8" hidden="false" customHeight="false" outlineLevel="0" collapsed="false">
      <c r="A27" s="21" t="str">
        <f aca="false">TEXT(B27,"jjjj")</f>
        <v>mardi</v>
      </c>
      <c r="B27" s="22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  <c r="P27" s="2" t="n">
        <f aca="false">E27-SUM(Q27:Z27)-N27*$A$1</f>
        <v>0</v>
      </c>
    </row>
    <row r="28" customFormat="false" ht="12.8" hidden="false" customHeight="false" outlineLevel="0" collapsed="false">
      <c r="A28" s="21" t="str">
        <f aca="false">TEXT(B28,"jjjj")</f>
        <v>mercredi</v>
      </c>
      <c r="B28" s="22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  <c r="P28" s="2" t="n">
        <f aca="false">E28-SUM(Q28:Z28)-N28*$A$1</f>
        <v>0</v>
      </c>
    </row>
    <row r="29" customFormat="false" ht="12.8" hidden="false" customHeight="false" outlineLevel="0" collapsed="false">
      <c r="A29" s="21" t="str">
        <f aca="false">TEXT(B29,"jjjj")</f>
        <v>jeudi</v>
      </c>
      <c r="B29" s="22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  <c r="P29" s="2" t="n">
        <f aca="false">E29-SUM(Q29:Z29)-N29*$A$1</f>
        <v>0</v>
      </c>
    </row>
    <row r="30" customFormat="false" ht="12.8" hidden="false" customHeight="false" outlineLevel="0" collapsed="false">
      <c r="A30" s="21" t="str">
        <f aca="false">TEXT(B30,"jjjj")</f>
        <v>vendredi</v>
      </c>
      <c r="B30" s="22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  <c r="P30" s="2" t="n">
        <f aca="false">E30-SUM(Q30:Z30)-N30*$A$1</f>
        <v>0</v>
      </c>
    </row>
    <row r="31" customFormat="false" ht="12.8" hidden="false" customHeight="false" outlineLevel="0" collapsed="false">
      <c r="A31" s="21" t="str">
        <f aca="false">TEXT(B31,"jjjj")</f>
        <v>samedi</v>
      </c>
      <c r="B31" s="22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  <c r="P31" s="2" t="n">
        <f aca="false">E31-SUM(Q31:Z31)-N31*$A$1</f>
        <v>0</v>
      </c>
    </row>
    <row r="32" customFormat="false" ht="12.8" hidden="false" customHeight="false" outlineLevel="0" collapsed="false">
      <c r="A32" s="21" t="str">
        <f aca="false">TEXT(B32,"jjjj")</f>
        <v>dimanche</v>
      </c>
      <c r="B32" s="22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  <c r="P32" s="2" t="n">
        <f aca="false">E32-SUM(Q32:Z32)-N32*$A$1</f>
        <v>0</v>
      </c>
    </row>
    <row r="33" customFormat="false" ht="12.8" hidden="false" customHeight="false" outlineLevel="0" collapsed="false">
      <c r="A33" s="21" t="str">
        <f aca="false">TEXT(B33,"jjjj")</f>
        <v>lundi</v>
      </c>
      <c r="B33" s="22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  <c r="P33" s="2" t="n">
        <f aca="false">E33-SUM(Q33:Z33)-N33*$A$1</f>
        <v>0</v>
      </c>
    </row>
    <row r="34" customFormat="false" ht="12.8" hidden="false" customHeight="false" outlineLevel="0" collapsed="false">
      <c r="A34" s="21" t="str">
        <f aca="false">TEXT(B34,"jjjj")</f>
        <v>mardi</v>
      </c>
      <c r="B34" s="22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  <c r="P34" s="2" t="n">
        <f aca="false">E34-SUM(Q34:Z34)-N34*$A$1</f>
        <v>0</v>
      </c>
    </row>
    <row r="35" customFormat="false" ht="12.8" hidden="false" customHeight="false" outlineLevel="0" collapsed="false">
      <c r="A35" s="21" t="str">
        <f aca="false">TEXT(B35,"jjjj")</f>
        <v>mercredi</v>
      </c>
      <c r="B35" s="22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  <c r="P35" s="2" t="n">
        <f aca="false">E35-SUM(Q35:Z35)-N35*$A$1</f>
        <v>0</v>
      </c>
    </row>
    <row r="36" customFormat="false" ht="12.8" hidden="false" customHeight="false" outlineLevel="0" collapsed="false">
      <c r="A36" s="21" t="str">
        <f aca="false">TEXT(B36,"jjjj")</f>
        <v>jeudi</v>
      </c>
      <c r="B36" s="22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  <c r="P36" s="2" t="n">
        <f aca="false">E36-SUM(Q36:Z36)-N36*$A$1</f>
        <v>0</v>
      </c>
    </row>
    <row r="37" customFormat="false" ht="12.8" hidden="false" customHeight="false" outlineLevel="0" collapsed="false">
      <c r="A37" s="21" t="str">
        <f aca="false">TEXT(B37,"jjjj")</f>
        <v>vendredi</v>
      </c>
      <c r="B37" s="22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  <c r="P37" s="2" t="n">
        <f aca="false">E37-SUM(Q37:Z37)-N37*$A$1</f>
        <v>0</v>
      </c>
    </row>
    <row r="38" customFormat="false" ht="12.8" hidden="false" customHeight="false" outlineLevel="0" collapsed="false">
      <c r="A38" s="21" t="str">
        <f aca="false">TEXT(B38,"jjjj")</f>
        <v>samedi</v>
      </c>
      <c r="B38" s="22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  <c r="P38" s="2" t="n">
        <f aca="false">E38-SUM(Q38:Z38)-N38*$A$1</f>
        <v>0</v>
      </c>
    </row>
    <row r="39" customFormat="false" ht="12.8" hidden="false" customHeight="false" outlineLevel="0" collapsed="false">
      <c r="A39" s="21" t="str">
        <f aca="false">TEXT(B39,"jjjj")</f>
        <v>dimanche</v>
      </c>
      <c r="B39" s="22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  <c r="P39" s="2" t="n">
        <f aca="false">E39-SUM(Q39:Z39)-N39*$A$1</f>
        <v>0</v>
      </c>
    </row>
    <row r="40" customFormat="false" ht="12.8" hidden="false" customHeight="false" outlineLevel="0" collapsed="false">
      <c r="C40" s="2"/>
      <c r="D40" s="10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126680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2025-03-09T23:23:49Z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