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clipboard)</t>
        </r>
      </text>
    </comment>
  </commentList>
</comments>
</file>

<file path=xl/sharedStrings.xml><?xml version="1.0" encoding="utf-8"?>
<sst xmlns="http://schemas.openxmlformats.org/spreadsheetml/2006/main" count="148" uniqueCount="128">
  <si>
    <t xml:space="preserve">paramètres généraux</t>
  </si>
  <si>
    <t xml:space="preserve">v180625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</si>
  <si>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</si>
  <si>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</si>
  <si>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</si>
  <si>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</si>
  <si>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</si>
  <si>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Alberto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</si>
  <si>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</si>
  <si>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</si>
  <si>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</si>
  <si>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</si>
  <si>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</si>
  <si>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</si>
  <si>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</si>
  <si>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</si>
  <si>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</si>
  <si>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</si>
  <si>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</si>
  <si>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</si>
  <si>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</si>
  <si>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</si>
  <si>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</si>
  <si>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</si>
  <si>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</si>
  <si>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</si>
  <si>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</si>
  <si>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</si>
  <si>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</si>
  <si>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</si>
  <si>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</si>
  <si>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</si>
  <si>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</si>
  <si>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</si>
  <si>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</si>
  <si>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</si>
  <si>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</si>
  <si>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</si>
  <si>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</si>
  <si>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</si>
  <si>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</si>
  <si>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</si>
  <si>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</si>
  <si>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</si>
  <si>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</si>
  <si>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</si>
  <si>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</si>
  <si>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</si>
  <si>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</si>
  <si>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</si>
  <si>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</si>
  <si>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</si>
  <si>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</si>
  <si>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</si>
  <si>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</si>
  <si>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</si>
  <si>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</si>
  <si>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</si>
  <si>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</si>
  <si>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</si>
  <si>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</si>
  <si>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warning</t>
  </si>
  <si>
    <t xml:space="preserve">pas d’erreur</t>
  </si>
  <si>
    <t xml:space="preserve">plus de 6h sans pause</t>
  </si>
  <si>
    <t xml:space="preserve">python</t>
  </si>
  <si>
    <t xml:space="preserve">non implémenté</t>
  </si>
  <si>
    <t xml:space="preserve">horaire bloc non respecté</t>
  </si>
  <si>
    <t xml:space="preserve">timbrage manquant</t>
  </si>
  <si>
    <t xml:space="preserve">error</t>
  </si>
  <si>
    <t xml:space="preserve">feuilleCalc + python</t>
  </si>
  <si>
    <t xml:space="preserve">incohérence chronologie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</si>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</sst>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58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2"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<Relationship Id="rId18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" name="Image 49" descr=""/>
        <xdr:cNvPicPr/>
      </xdr:nvPicPr>
      <xdr:blipFill>
        <a:blip r:embed="rId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2" name="Image 50" descr=""/>
        <xdr:cNvPicPr/>
      </xdr:nvPicPr>
      <xdr:blipFill>
        <a:blip r:embed="rId3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3" name="Image 51" descr=""/>
        <xdr:cNvPicPr/>
      </xdr:nvPicPr>
      <xdr:blipFill>
        <a:blip r:embed="rId4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4" name="Image 52" descr=""/>
        <xdr:cNvPicPr/>
      </xdr:nvPicPr>
      <xdr:blipFill>
        <a:blip r:embed="rId5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5" name="Image 53" descr=""/>
        <xdr:cNvPicPr/>
      </xdr:nvPicPr>
      <xdr:blipFill>
        <a:blip r:embed="rId6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6" name="Image 54" descr=""/>
        <xdr:cNvPicPr/>
      </xdr:nvPicPr>
      <xdr:blipFill>
        <a:blip r:embed="rId7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40" name="Image 10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41" name="Image 22" descr=""/>
        <xdr:cNvPicPr/>
      </xdr:nvPicPr>
      <xdr:blipFill>
        <a:blip r:embed="rId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42" name="Image 35" descr=""/>
        <xdr:cNvPicPr/>
      </xdr:nvPicPr>
      <xdr:blipFill>
        <a:blip r:embed="rId3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43" name="Image 46" descr=""/>
        <xdr:cNvPicPr/>
      </xdr:nvPicPr>
      <xdr:blipFill>
        <a:blip r:embed="rId4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44" name="Image 97" descr=""/>
        <xdr:cNvPicPr/>
      </xdr:nvPicPr>
      <xdr:blipFill>
        <a:blip r:embed="rId5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45" name="Image 98" descr=""/>
        <xdr:cNvPicPr/>
      </xdr:nvPicPr>
      <xdr:blipFill>
        <a:blip r:embed="rId6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46" name="Image 99" descr=""/>
        <xdr:cNvPicPr/>
      </xdr:nvPicPr>
      <xdr:blipFill>
        <a:blip r:embed="rId7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47" name="Image 100" descr=""/>
        <xdr:cNvPicPr/>
      </xdr:nvPicPr>
      <xdr:blipFill>
        <a:blip r:embed="rId8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48" name="Image 101" descr=""/>
        <xdr:cNvPicPr/>
      </xdr:nvPicPr>
      <xdr:blipFill>
        <a:blip r:embed="rId9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49" name="Image 102" descr=""/>
        <xdr:cNvPicPr/>
      </xdr:nvPicPr>
      <xdr:blipFill>
        <a:blip r:embed="rId10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50" name="Image 171" descr=""/>
        <xdr:cNvPicPr/>
      </xdr:nvPicPr>
      <xdr:blipFill>
        <a:blip r:embed="rId1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51" name="Image 172" descr=""/>
        <xdr:cNvPicPr/>
      </xdr:nvPicPr>
      <xdr:blipFill>
        <a:blip r:embed="rId1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52" name="Image 173" descr=""/>
        <xdr:cNvPicPr/>
      </xdr:nvPicPr>
      <xdr:blipFill>
        <a:blip r:embed="rId13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53" name="Image 174" descr=""/>
        <xdr:cNvPicPr/>
      </xdr:nvPicPr>
      <xdr:blipFill>
        <a:blip r:embed="rId14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54" name="Image 175" descr=""/>
        <xdr:cNvPicPr/>
      </xdr:nvPicPr>
      <xdr:blipFill>
        <a:blip r:embed="rId15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55" name="Image 176" descr=""/>
        <xdr:cNvPicPr/>
      </xdr:nvPicPr>
      <xdr:blipFill>
        <a:blip r:embed="rId16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56" name="Image 177" descr=""/>
        <xdr:cNvPicPr/>
      </xdr:nvPicPr>
      <xdr:blipFill>
        <a:blip r:embed="rId17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57" name="Image 11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58" name="Image 23" descr=""/>
        <xdr:cNvPicPr/>
      </xdr:nvPicPr>
      <xdr:blipFill>
        <a:blip r:embed="rId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59" name="Image 36" descr=""/>
        <xdr:cNvPicPr/>
      </xdr:nvPicPr>
      <xdr:blipFill>
        <a:blip r:embed="rId3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60" name="Image 47" descr=""/>
        <xdr:cNvPicPr/>
      </xdr:nvPicPr>
      <xdr:blipFill>
        <a:blip r:embed="rId4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61" name="Image 103" descr=""/>
        <xdr:cNvPicPr/>
      </xdr:nvPicPr>
      <xdr:blipFill>
        <a:blip r:embed="rId5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62" name="Image 104" descr=""/>
        <xdr:cNvPicPr/>
      </xdr:nvPicPr>
      <xdr:blipFill>
        <a:blip r:embed="rId6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63" name="Image 105" descr=""/>
        <xdr:cNvPicPr/>
      </xdr:nvPicPr>
      <xdr:blipFill>
        <a:blip r:embed="rId7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64" name="Image 106" descr=""/>
        <xdr:cNvPicPr/>
      </xdr:nvPicPr>
      <xdr:blipFill>
        <a:blip r:embed="rId8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65" name="Image 107" descr=""/>
        <xdr:cNvPicPr/>
      </xdr:nvPicPr>
      <xdr:blipFill>
        <a:blip r:embed="rId9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66" name="Image 108" descr=""/>
        <xdr:cNvPicPr/>
      </xdr:nvPicPr>
      <xdr:blipFill>
        <a:blip r:embed="rId10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67" name="Image 178" descr=""/>
        <xdr:cNvPicPr/>
      </xdr:nvPicPr>
      <xdr:blipFill>
        <a:blip r:embed="rId1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68" name="Image 179" descr=""/>
        <xdr:cNvPicPr/>
      </xdr:nvPicPr>
      <xdr:blipFill>
        <a:blip r:embed="rId1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69" name="Image 180" descr=""/>
        <xdr:cNvPicPr/>
      </xdr:nvPicPr>
      <xdr:blipFill>
        <a:blip r:embed="rId13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70" name="Image 181" descr=""/>
        <xdr:cNvPicPr/>
      </xdr:nvPicPr>
      <xdr:blipFill>
        <a:blip r:embed="rId14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71" name="Image 182" descr=""/>
        <xdr:cNvPicPr/>
      </xdr:nvPicPr>
      <xdr:blipFill>
        <a:blip r:embed="rId15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72" name="Image 183" descr=""/>
        <xdr:cNvPicPr/>
      </xdr:nvPicPr>
      <xdr:blipFill>
        <a:blip r:embed="rId16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73" name="Image 184" descr=""/>
        <xdr:cNvPicPr/>
      </xdr:nvPicPr>
      <xdr:blipFill>
        <a:blip r:embed="rId17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74" name="Image 12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75" name="Image 24" descr=""/>
        <xdr:cNvPicPr/>
      </xdr:nvPicPr>
      <xdr:blipFill>
        <a:blip r:embed="rId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76" name="Image 37" descr=""/>
        <xdr:cNvPicPr/>
      </xdr:nvPicPr>
      <xdr:blipFill>
        <a:blip r:embed="rId3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77" name="Image 48" descr=""/>
        <xdr:cNvPicPr/>
      </xdr:nvPicPr>
      <xdr:blipFill>
        <a:blip r:embed="rId4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78" name="Image 109" descr=""/>
        <xdr:cNvPicPr/>
      </xdr:nvPicPr>
      <xdr:blipFill>
        <a:blip r:embed="rId5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79" name="Image 110" descr=""/>
        <xdr:cNvPicPr/>
      </xdr:nvPicPr>
      <xdr:blipFill>
        <a:blip r:embed="rId6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80" name="Image 111" descr=""/>
        <xdr:cNvPicPr/>
      </xdr:nvPicPr>
      <xdr:blipFill>
        <a:blip r:embed="rId7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81" name="Image 112" descr=""/>
        <xdr:cNvPicPr/>
      </xdr:nvPicPr>
      <xdr:blipFill>
        <a:blip r:embed="rId8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82" name="Image 113" descr=""/>
        <xdr:cNvPicPr/>
      </xdr:nvPicPr>
      <xdr:blipFill>
        <a:blip r:embed="rId9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83" name="Image 114" descr=""/>
        <xdr:cNvPicPr/>
      </xdr:nvPicPr>
      <xdr:blipFill>
        <a:blip r:embed="rId10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84" name="Image 185" descr=""/>
        <xdr:cNvPicPr/>
      </xdr:nvPicPr>
      <xdr:blipFill>
        <a:blip r:embed="rId1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85" name="Image 186" descr=""/>
        <xdr:cNvPicPr/>
      </xdr:nvPicPr>
      <xdr:blipFill>
        <a:blip r:embed="rId1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86" name="Image 187" descr=""/>
        <xdr:cNvPicPr/>
      </xdr:nvPicPr>
      <xdr:blipFill>
        <a:blip r:embed="rId13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87" name="Image 188" descr=""/>
        <xdr:cNvPicPr/>
      </xdr:nvPicPr>
      <xdr:blipFill>
        <a:blip r:embed="rId14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88" name="Image 189" descr=""/>
        <xdr:cNvPicPr/>
      </xdr:nvPicPr>
      <xdr:blipFill>
        <a:blip r:embed="rId15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89" name="Image 190" descr=""/>
        <xdr:cNvPicPr/>
      </xdr:nvPicPr>
      <xdr:blipFill>
        <a:blip r:embed="rId16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90" name="Image 191" descr=""/>
        <xdr:cNvPicPr/>
      </xdr:nvPicPr>
      <xdr:blipFill>
        <a:blip r:embed="rId17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7" name="Image 1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8" name="Image 13" descr=""/>
        <xdr:cNvPicPr/>
      </xdr:nvPicPr>
      <xdr:blipFill>
        <a:blip r:embed="rId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9" name="Image 14" descr=""/>
        <xdr:cNvPicPr/>
      </xdr:nvPicPr>
      <xdr:blipFill>
        <a:blip r:embed="rId3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0" name="Image 25" descr=""/>
        <xdr:cNvPicPr/>
      </xdr:nvPicPr>
      <xdr:blipFill>
        <a:blip r:embed="rId4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1" name="Image 27" descr=""/>
        <xdr:cNvPicPr/>
      </xdr:nvPicPr>
      <xdr:blipFill>
        <a:blip r:embed="rId5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2" name="Image 38" descr=""/>
        <xdr:cNvPicPr/>
      </xdr:nvPicPr>
      <xdr:blipFill>
        <a:blip r:embed="rId6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3" name="Image 115" descr=""/>
        <xdr:cNvPicPr/>
      </xdr:nvPicPr>
      <xdr:blipFill>
        <a:blip r:embed="rId7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4" name="Image 116" descr=""/>
        <xdr:cNvPicPr/>
      </xdr:nvPicPr>
      <xdr:blipFill>
        <a:blip r:embed="rId8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5" name="Image 117" descr=""/>
        <xdr:cNvPicPr/>
      </xdr:nvPicPr>
      <xdr:blipFill>
        <a:blip r:embed="rId9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6" name="Image 118" descr=""/>
        <xdr:cNvPicPr/>
      </xdr:nvPicPr>
      <xdr:blipFill>
        <a:blip r:embed="rId10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7" name="Image 119" descr=""/>
        <xdr:cNvPicPr/>
      </xdr:nvPicPr>
      <xdr:blipFill>
        <a:blip r:embed="rId1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8" name="Image 120" descr=""/>
        <xdr:cNvPicPr/>
      </xdr:nvPicPr>
      <xdr:blipFill>
        <a:blip r:embed="rId1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9" name="Image 121" descr=""/>
        <xdr:cNvPicPr/>
      </xdr:nvPicPr>
      <xdr:blipFill>
        <a:blip r:embed="rId13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20" name="Image 2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21" name="Image 15" descr=""/>
        <xdr:cNvPicPr/>
      </xdr:nvPicPr>
      <xdr:blipFill>
        <a:blip r:embed="rId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22" name="Image 26" descr=""/>
        <xdr:cNvPicPr/>
      </xdr:nvPicPr>
      <xdr:blipFill>
        <a:blip r:embed="rId3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23" name="Image 28" descr=""/>
        <xdr:cNvPicPr/>
      </xdr:nvPicPr>
      <xdr:blipFill>
        <a:blip r:embed="rId4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24" name="Image 39" descr=""/>
        <xdr:cNvPicPr/>
      </xdr:nvPicPr>
      <xdr:blipFill>
        <a:blip r:embed="rId5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25" name="Image 55" descr=""/>
        <xdr:cNvPicPr/>
      </xdr:nvPicPr>
      <xdr:blipFill>
        <a:blip r:embed="rId6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26" name="Image 56" descr=""/>
        <xdr:cNvPicPr/>
      </xdr:nvPicPr>
      <xdr:blipFill>
        <a:blip r:embed="rId7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27" name="Image 57" descr=""/>
        <xdr:cNvPicPr/>
      </xdr:nvPicPr>
      <xdr:blipFill>
        <a:blip r:embed="rId8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28" name="Image 58" descr=""/>
        <xdr:cNvPicPr/>
      </xdr:nvPicPr>
      <xdr:blipFill>
        <a:blip r:embed="rId9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29" name="Image 59" descr=""/>
        <xdr:cNvPicPr/>
      </xdr:nvPicPr>
      <xdr:blipFill>
        <a:blip r:embed="rId10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30" name="Image 60" descr=""/>
        <xdr:cNvPicPr/>
      </xdr:nvPicPr>
      <xdr:blipFill>
        <a:blip r:embed="rId1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31" name="Image 122" descr=""/>
        <xdr:cNvPicPr/>
      </xdr:nvPicPr>
      <xdr:blipFill>
        <a:blip r:embed="rId1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32" name="Image 123" descr=""/>
        <xdr:cNvPicPr/>
      </xdr:nvPicPr>
      <xdr:blipFill>
        <a:blip r:embed="rId13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33" name="Image 124" descr=""/>
        <xdr:cNvPicPr/>
      </xdr:nvPicPr>
      <xdr:blipFill>
        <a:blip r:embed="rId14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34" name="Image 125" descr=""/>
        <xdr:cNvPicPr/>
      </xdr:nvPicPr>
      <xdr:blipFill>
        <a:blip r:embed="rId15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35" name="Image 126" descr=""/>
        <xdr:cNvPicPr/>
      </xdr:nvPicPr>
      <xdr:blipFill>
        <a:blip r:embed="rId16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36" name="Image 127" descr=""/>
        <xdr:cNvPicPr/>
      </xdr:nvPicPr>
      <xdr:blipFill>
        <a:blip r:embed="rId17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37" name="Image 128" descr=""/>
        <xdr:cNvPicPr/>
      </xdr:nvPicPr>
      <xdr:blipFill>
        <a:blip r:embed="rId18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38" name="Image 4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39" name="Image 16" descr=""/>
        <xdr:cNvPicPr/>
      </xdr:nvPicPr>
      <xdr:blipFill>
        <a:blip r:embed="rId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40" name="Image 29" descr=""/>
        <xdr:cNvPicPr/>
      </xdr:nvPicPr>
      <xdr:blipFill>
        <a:blip r:embed="rId3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41" name="Image 40" descr=""/>
        <xdr:cNvPicPr/>
      </xdr:nvPicPr>
      <xdr:blipFill>
        <a:blip r:embed="rId4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42" name="Image 61" descr=""/>
        <xdr:cNvPicPr/>
      </xdr:nvPicPr>
      <xdr:blipFill>
        <a:blip r:embed="rId5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43" name="Image 62" descr=""/>
        <xdr:cNvPicPr/>
      </xdr:nvPicPr>
      <xdr:blipFill>
        <a:blip r:embed="rId6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44" name="Image 63" descr=""/>
        <xdr:cNvPicPr/>
      </xdr:nvPicPr>
      <xdr:blipFill>
        <a:blip r:embed="rId7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45" name="Image 64" descr=""/>
        <xdr:cNvPicPr/>
      </xdr:nvPicPr>
      <xdr:blipFill>
        <a:blip r:embed="rId8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46" name="Image 65" descr=""/>
        <xdr:cNvPicPr/>
      </xdr:nvPicPr>
      <xdr:blipFill>
        <a:blip r:embed="rId9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47" name="Image 66" descr=""/>
        <xdr:cNvPicPr/>
      </xdr:nvPicPr>
      <xdr:blipFill>
        <a:blip r:embed="rId10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48" name="Image 129" descr=""/>
        <xdr:cNvPicPr/>
      </xdr:nvPicPr>
      <xdr:blipFill>
        <a:blip r:embed="rId1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49" name="Image 130" descr=""/>
        <xdr:cNvPicPr/>
      </xdr:nvPicPr>
      <xdr:blipFill>
        <a:blip r:embed="rId1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50" name="Image 131" descr=""/>
        <xdr:cNvPicPr/>
      </xdr:nvPicPr>
      <xdr:blipFill>
        <a:blip r:embed="rId13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51" name="Image 132" descr=""/>
        <xdr:cNvPicPr/>
      </xdr:nvPicPr>
      <xdr:blipFill>
        <a:blip r:embed="rId14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52" name="Image 133" descr=""/>
        <xdr:cNvPicPr/>
      </xdr:nvPicPr>
      <xdr:blipFill>
        <a:blip r:embed="rId15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53" name="Image 134" descr=""/>
        <xdr:cNvPicPr/>
      </xdr:nvPicPr>
      <xdr:blipFill>
        <a:blip r:embed="rId16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54" name="Image 135" descr=""/>
        <xdr:cNvPicPr/>
      </xdr:nvPicPr>
      <xdr:blipFill>
        <a:blip r:embed="rId17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55" name="Image 5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56" name="Image 17" descr=""/>
        <xdr:cNvPicPr/>
      </xdr:nvPicPr>
      <xdr:blipFill>
        <a:blip r:embed="rId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57" name="Image 30" descr=""/>
        <xdr:cNvPicPr/>
      </xdr:nvPicPr>
      <xdr:blipFill>
        <a:blip r:embed="rId3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58" name="Image 41" descr=""/>
        <xdr:cNvPicPr/>
      </xdr:nvPicPr>
      <xdr:blipFill>
        <a:blip r:embed="rId4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59" name="Image 67" descr=""/>
        <xdr:cNvPicPr/>
      </xdr:nvPicPr>
      <xdr:blipFill>
        <a:blip r:embed="rId5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60" name="Image 68" descr=""/>
        <xdr:cNvPicPr/>
      </xdr:nvPicPr>
      <xdr:blipFill>
        <a:blip r:embed="rId6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61" name="Image 69" descr=""/>
        <xdr:cNvPicPr/>
      </xdr:nvPicPr>
      <xdr:blipFill>
        <a:blip r:embed="rId7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62" name="Image 70" descr=""/>
        <xdr:cNvPicPr/>
      </xdr:nvPicPr>
      <xdr:blipFill>
        <a:blip r:embed="rId8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63" name="Image 71" descr=""/>
        <xdr:cNvPicPr/>
      </xdr:nvPicPr>
      <xdr:blipFill>
        <a:blip r:embed="rId9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64" name="Image 72" descr=""/>
        <xdr:cNvPicPr/>
      </xdr:nvPicPr>
      <xdr:blipFill>
        <a:blip r:embed="rId10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65" name="Image 136" descr=""/>
        <xdr:cNvPicPr/>
      </xdr:nvPicPr>
      <xdr:blipFill>
        <a:blip r:embed="rId1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66" name="Image 137" descr=""/>
        <xdr:cNvPicPr/>
      </xdr:nvPicPr>
      <xdr:blipFill>
        <a:blip r:embed="rId1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67" name="Image 138" descr=""/>
        <xdr:cNvPicPr/>
      </xdr:nvPicPr>
      <xdr:blipFill>
        <a:blip r:embed="rId13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68" name="Image 139" descr=""/>
        <xdr:cNvPicPr/>
      </xdr:nvPicPr>
      <xdr:blipFill>
        <a:blip r:embed="rId14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69" name="Image 140" descr=""/>
        <xdr:cNvPicPr/>
      </xdr:nvPicPr>
      <xdr:blipFill>
        <a:blip r:embed="rId15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70" name="Image 141" descr=""/>
        <xdr:cNvPicPr/>
      </xdr:nvPicPr>
      <xdr:blipFill>
        <a:blip r:embed="rId16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71" name="Image 142" descr=""/>
        <xdr:cNvPicPr/>
      </xdr:nvPicPr>
      <xdr:blipFill>
        <a:blip r:embed="rId17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72" name="Image 6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73" name="Image 18" descr=""/>
        <xdr:cNvPicPr/>
      </xdr:nvPicPr>
      <xdr:blipFill>
        <a:blip r:embed="rId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74" name="Image 31" descr=""/>
        <xdr:cNvPicPr/>
      </xdr:nvPicPr>
      <xdr:blipFill>
        <a:blip r:embed="rId3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75" name="Image 42" descr=""/>
        <xdr:cNvPicPr/>
      </xdr:nvPicPr>
      <xdr:blipFill>
        <a:blip r:embed="rId4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76" name="Image 73" descr=""/>
        <xdr:cNvPicPr/>
      </xdr:nvPicPr>
      <xdr:blipFill>
        <a:blip r:embed="rId5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77" name="Image 74" descr=""/>
        <xdr:cNvPicPr/>
      </xdr:nvPicPr>
      <xdr:blipFill>
        <a:blip r:embed="rId6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78" name="Image 75" descr=""/>
        <xdr:cNvPicPr/>
      </xdr:nvPicPr>
      <xdr:blipFill>
        <a:blip r:embed="rId7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79" name="Image 76" descr=""/>
        <xdr:cNvPicPr/>
      </xdr:nvPicPr>
      <xdr:blipFill>
        <a:blip r:embed="rId8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80" name="Image 77" descr=""/>
        <xdr:cNvPicPr/>
      </xdr:nvPicPr>
      <xdr:blipFill>
        <a:blip r:embed="rId9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81" name="Image 78" descr=""/>
        <xdr:cNvPicPr/>
      </xdr:nvPicPr>
      <xdr:blipFill>
        <a:blip r:embed="rId10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82" name="Image 143" descr=""/>
        <xdr:cNvPicPr/>
      </xdr:nvPicPr>
      <xdr:blipFill>
        <a:blip r:embed="rId1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83" name="Image 144" descr=""/>
        <xdr:cNvPicPr/>
      </xdr:nvPicPr>
      <xdr:blipFill>
        <a:blip r:embed="rId1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84" name="Image 145" descr=""/>
        <xdr:cNvPicPr/>
      </xdr:nvPicPr>
      <xdr:blipFill>
        <a:blip r:embed="rId13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85" name="Image 146" descr=""/>
        <xdr:cNvPicPr/>
      </xdr:nvPicPr>
      <xdr:blipFill>
        <a:blip r:embed="rId14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86" name="Image 147" descr=""/>
        <xdr:cNvPicPr/>
      </xdr:nvPicPr>
      <xdr:blipFill>
        <a:blip r:embed="rId15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87" name="Image 148" descr=""/>
        <xdr:cNvPicPr/>
      </xdr:nvPicPr>
      <xdr:blipFill>
        <a:blip r:embed="rId16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88" name="Image 149" descr=""/>
        <xdr:cNvPicPr/>
      </xdr:nvPicPr>
      <xdr:blipFill>
        <a:blip r:embed="rId17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89" name="Image 7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90" name="Image 19" descr=""/>
        <xdr:cNvPicPr/>
      </xdr:nvPicPr>
      <xdr:blipFill>
        <a:blip r:embed="rId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91" name="Image 32" descr=""/>
        <xdr:cNvPicPr/>
      </xdr:nvPicPr>
      <xdr:blipFill>
        <a:blip r:embed="rId3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92" name="Image 43" descr=""/>
        <xdr:cNvPicPr/>
      </xdr:nvPicPr>
      <xdr:blipFill>
        <a:blip r:embed="rId4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93" name="Image 79" descr=""/>
        <xdr:cNvPicPr/>
      </xdr:nvPicPr>
      <xdr:blipFill>
        <a:blip r:embed="rId5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94" name="Image 80" descr=""/>
        <xdr:cNvPicPr/>
      </xdr:nvPicPr>
      <xdr:blipFill>
        <a:blip r:embed="rId6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95" name="Image 81" descr=""/>
        <xdr:cNvPicPr/>
      </xdr:nvPicPr>
      <xdr:blipFill>
        <a:blip r:embed="rId7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96" name="Image 82" descr=""/>
        <xdr:cNvPicPr/>
      </xdr:nvPicPr>
      <xdr:blipFill>
        <a:blip r:embed="rId8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97" name="Image 83" descr=""/>
        <xdr:cNvPicPr/>
      </xdr:nvPicPr>
      <xdr:blipFill>
        <a:blip r:embed="rId9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98" name="Image 84" descr=""/>
        <xdr:cNvPicPr/>
      </xdr:nvPicPr>
      <xdr:blipFill>
        <a:blip r:embed="rId10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99" name="Image 150" descr=""/>
        <xdr:cNvPicPr/>
      </xdr:nvPicPr>
      <xdr:blipFill>
        <a:blip r:embed="rId1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00" name="Image 151" descr=""/>
        <xdr:cNvPicPr/>
      </xdr:nvPicPr>
      <xdr:blipFill>
        <a:blip r:embed="rId1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01" name="Image 152" descr=""/>
        <xdr:cNvPicPr/>
      </xdr:nvPicPr>
      <xdr:blipFill>
        <a:blip r:embed="rId13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02" name="Image 153" descr=""/>
        <xdr:cNvPicPr/>
      </xdr:nvPicPr>
      <xdr:blipFill>
        <a:blip r:embed="rId14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03" name="Image 154" descr=""/>
        <xdr:cNvPicPr/>
      </xdr:nvPicPr>
      <xdr:blipFill>
        <a:blip r:embed="rId15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04" name="Image 155" descr=""/>
        <xdr:cNvPicPr/>
      </xdr:nvPicPr>
      <xdr:blipFill>
        <a:blip r:embed="rId16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05" name="Image 156" descr=""/>
        <xdr:cNvPicPr/>
      </xdr:nvPicPr>
      <xdr:blipFill>
        <a:blip r:embed="rId17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06" name="Image 8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07" name="Image 20" descr=""/>
        <xdr:cNvPicPr/>
      </xdr:nvPicPr>
      <xdr:blipFill>
        <a:blip r:embed="rId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08" name="Image 33" descr=""/>
        <xdr:cNvPicPr/>
      </xdr:nvPicPr>
      <xdr:blipFill>
        <a:blip r:embed="rId3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09" name="Image 44" descr=""/>
        <xdr:cNvPicPr/>
      </xdr:nvPicPr>
      <xdr:blipFill>
        <a:blip r:embed="rId4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10" name="Image 85" descr=""/>
        <xdr:cNvPicPr/>
      </xdr:nvPicPr>
      <xdr:blipFill>
        <a:blip r:embed="rId5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11" name="Image 86" descr=""/>
        <xdr:cNvPicPr/>
      </xdr:nvPicPr>
      <xdr:blipFill>
        <a:blip r:embed="rId6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12" name="Image 87" descr=""/>
        <xdr:cNvPicPr/>
      </xdr:nvPicPr>
      <xdr:blipFill>
        <a:blip r:embed="rId7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13" name="Image 88" descr=""/>
        <xdr:cNvPicPr/>
      </xdr:nvPicPr>
      <xdr:blipFill>
        <a:blip r:embed="rId8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14" name="Image 89" descr=""/>
        <xdr:cNvPicPr/>
      </xdr:nvPicPr>
      <xdr:blipFill>
        <a:blip r:embed="rId9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15" name="Image 90" descr=""/>
        <xdr:cNvPicPr/>
      </xdr:nvPicPr>
      <xdr:blipFill>
        <a:blip r:embed="rId10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16" name="Image 157" descr=""/>
        <xdr:cNvPicPr/>
      </xdr:nvPicPr>
      <xdr:blipFill>
        <a:blip r:embed="rId1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17" name="Image 158" descr=""/>
        <xdr:cNvPicPr/>
      </xdr:nvPicPr>
      <xdr:blipFill>
        <a:blip r:embed="rId1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18" name="Image 159" descr=""/>
        <xdr:cNvPicPr/>
      </xdr:nvPicPr>
      <xdr:blipFill>
        <a:blip r:embed="rId13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19" name="Image 160" descr=""/>
        <xdr:cNvPicPr/>
      </xdr:nvPicPr>
      <xdr:blipFill>
        <a:blip r:embed="rId14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20" name="Image 161" descr=""/>
        <xdr:cNvPicPr/>
      </xdr:nvPicPr>
      <xdr:blipFill>
        <a:blip r:embed="rId15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21" name="Image 162" descr=""/>
        <xdr:cNvPicPr/>
      </xdr:nvPicPr>
      <xdr:blipFill>
        <a:blip r:embed="rId16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22" name="Image 163" descr=""/>
        <xdr:cNvPicPr/>
      </xdr:nvPicPr>
      <xdr:blipFill>
        <a:blip r:embed="rId17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23" name="Image 9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24" name="Image 21" descr=""/>
        <xdr:cNvPicPr/>
      </xdr:nvPicPr>
      <xdr:blipFill>
        <a:blip r:embed="rId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25" name="Image 34" descr=""/>
        <xdr:cNvPicPr/>
      </xdr:nvPicPr>
      <xdr:blipFill>
        <a:blip r:embed="rId3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26" name="Image 45" descr=""/>
        <xdr:cNvPicPr/>
      </xdr:nvPicPr>
      <xdr:blipFill>
        <a:blip r:embed="rId4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27" name="Image 91" descr=""/>
        <xdr:cNvPicPr/>
      </xdr:nvPicPr>
      <xdr:blipFill>
        <a:blip r:embed="rId5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28" name="Image 92" descr=""/>
        <xdr:cNvPicPr/>
      </xdr:nvPicPr>
      <xdr:blipFill>
        <a:blip r:embed="rId6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29" name="Image 93" descr=""/>
        <xdr:cNvPicPr/>
      </xdr:nvPicPr>
      <xdr:blipFill>
        <a:blip r:embed="rId7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30" name="Image 94" descr=""/>
        <xdr:cNvPicPr/>
      </xdr:nvPicPr>
      <xdr:blipFill>
        <a:blip r:embed="rId8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31" name="Image 95" descr=""/>
        <xdr:cNvPicPr/>
      </xdr:nvPicPr>
      <xdr:blipFill>
        <a:blip r:embed="rId9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32" name="Image 96" descr=""/>
        <xdr:cNvPicPr/>
      </xdr:nvPicPr>
      <xdr:blipFill>
        <a:blip r:embed="rId10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33" name="Image 164" descr=""/>
        <xdr:cNvPicPr/>
      </xdr:nvPicPr>
      <xdr:blipFill>
        <a:blip r:embed="rId1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34" name="Image 165" descr=""/>
        <xdr:cNvPicPr/>
      </xdr:nvPicPr>
      <xdr:blipFill>
        <a:blip r:embed="rId1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35" name="Image 166" descr=""/>
        <xdr:cNvPicPr/>
      </xdr:nvPicPr>
      <xdr:blipFill>
        <a:blip r:embed="rId13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36" name="Image 167" descr=""/>
        <xdr:cNvPicPr/>
      </xdr:nvPicPr>
      <xdr:blipFill>
        <a:blip r:embed="rId14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37" name="Image 168" descr=""/>
        <xdr:cNvPicPr/>
      </xdr:nvPicPr>
      <xdr:blipFill>
        <a:blip r:embed="rId15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38" name="Image 169" descr=""/>
        <xdr:cNvPicPr/>
      </xdr:nvPicPr>
      <xdr:blipFill>
        <a:blip r:embed="rId16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39" name="Image 170" descr=""/>
        <xdr:cNvPicPr/>
      </xdr:nvPicPr>
      <xdr:blipFill>
        <a:blip r:embed="rId17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7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2" activeCellId="0" sqref="A1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2025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0.0833333333333333</v>
      </c>
      <c r="B14" s="1" t="s">
        <v>11</v>
      </c>
    </row>
    <row r="15" customFormat="false" ht="12.8" hidden="false" customHeight="false" outlineLevel="0" collapsed="false">
      <c r="A15" s="13"/>
    </row>
    <row r="16" customFormat="false" ht="12.8" hidden="false" customHeight="false" outlineLevel="0" collapsed="false">
      <c r="A16" s="13"/>
    </row>
    <row r="17" customFormat="false" ht="12.8" hidden="false" customHeight="false" outlineLevel="0" collapsed="false">
      <c r="A17" s="13"/>
    </row>
    <row r="18" customFormat="false" ht="12.8" hidden="false" customHeight="false" outlineLevel="0" collapsed="false">
      <c r="A18" s="13"/>
    </row>
    <row r="19" customFormat="false" ht="12.8" hidden="false" customHeight="false" outlineLevel="0" collapsed="false">
      <c r="A19" s="2" t="s">
        <v>12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4" t="n">
        <f aca="true">TODAY()</f>
        <v>45838</v>
      </c>
      <c r="B21" s="15" t="s">
        <v>13</v>
      </c>
      <c r="C21" s="10"/>
      <c r="D21" s="10"/>
      <c r="P21" s="16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2.8" hidden="false" customHeight="false" outlineLevel="0" collapsed="false">
      <c r="A22" s="17" t="n">
        <f aca="true">NOW()-TODAY()</f>
        <v>0.99809773712331</v>
      </c>
      <c r="B22" s="15" t="s">
        <v>14</v>
      </c>
      <c r="C22" s="18"/>
      <c r="D22" s="18"/>
    </row>
    <row r="23" customFormat="false" ht="12.8" hidden="false" customHeight="false" outlineLevel="0" collapsed="false">
      <c r="A23" s="14" t="str">
        <f aca="false">"Evaluated"</f>
        <v>Evaluated</v>
      </c>
      <c r="B23" s="15" t="s">
        <v>15</v>
      </c>
      <c r="C23" s="18"/>
      <c r="D23" s="18"/>
    </row>
    <row r="24" customFormat="false" ht="12.8" hidden="false" customHeight="false" outlineLevel="0" collapsed="false">
      <c r="A24" s="19" t="n">
        <v>2</v>
      </c>
      <c r="B24" s="15" t="s">
        <v>16</v>
      </c>
      <c r="C24" s="10"/>
      <c r="D24" s="10"/>
    </row>
    <row r="25" customFormat="false" ht="12.8" hidden="false" customHeight="false" outlineLevel="0" collapsed="false">
      <c r="A25" s="19" t="n">
        <v>9</v>
      </c>
      <c r="B25" s="15" t="s">
        <v>17</v>
      </c>
      <c r="C25" s="10"/>
      <c r="D25" s="10"/>
    </row>
    <row r="26" customFormat="false" ht="12.8" hidden="false" customHeight="false" outlineLevel="0" collapsed="false">
      <c r="A26" s="14" t="s">
        <v>18</v>
      </c>
      <c r="B26" s="15" t="s">
        <v>19</v>
      </c>
      <c r="C26" s="10"/>
      <c r="D26" s="10"/>
    </row>
    <row r="27" customFormat="false" ht="12.8" hidden="false" customHeight="false" outlineLevel="0" collapsed="false">
      <c r="A27" s="14" t="s">
        <v>20</v>
      </c>
      <c r="B27" s="15" t="s">
        <v>21</v>
      </c>
      <c r="C27" s="10"/>
      <c r="D27" s="10"/>
    </row>
    <row r="28" customFormat="false" ht="12.8" hidden="false" customHeight="false" outlineLevel="0" collapsed="false">
      <c r="A28" s="14" t="s">
        <v>22</v>
      </c>
      <c r="B28" s="15" t="s">
        <v>23</v>
      </c>
      <c r="C28" s="10"/>
      <c r="D28" s="10"/>
    </row>
    <row r="29" customFormat="false" ht="12.8" hidden="false" customHeight="false" outlineLevel="0" collapsed="false">
      <c r="A29" s="14" t="s">
        <v>24</v>
      </c>
      <c r="B29" s="15" t="s">
        <v>25</v>
      </c>
      <c r="C29" s="10"/>
      <c r="D29" s="10"/>
    </row>
    <row r="30" customFormat="false" ht="12.8" hidden="false" customHeight="false" outlineLevel="0" collapsed="false">
      <c r="A30" s="14" t="s">
        <v>26</v>
      </c>
      <c r="B30" s="15" t="s">
        <v>27</v>
      </c>
      <c r="C30" s="10"/>
      <c r="D30" s="10"/>
    </row>
    <row r="31" customFormat="false" ht="12.8" hidden="false" customHeight="false" outlineLevel="0" collapsed="false">
      <c r="A31" s="14" t="s">
        <v>28</v>
      </c>
      <c r="B31" s="15" t="s">
        <v>29</v>
      </c>
      <c r="C31" s="10"/>
      <c r="D31" s="10"/>
    </row>
    <row r="32" customFormat="false" ht="12.8" hidden="false" customHeight="false" outlineLevel="0" collapsed="false">
      <c r="A32" s="14" t="s">
        <v>30</v>
      </c>
      <c r="B32" s="15" t="s">
        <v>31</v>
      </c>
      <c r="C32" s="10"/>
      <c r="D32" s="10"/>
    </row>
    <row r="33" customFormat="false" ht="12.8" hidden="false" customHeight="false" outlineLevel="0" collapsed="false">
      <c r="A33" s="14" t="s">
        <v>32</v>
      </c>
      <c r="B33" s="15" t="s">
        <v>33</v>
      </c>
      <c r="C33" s="10"/>
      <c r="D33" s="10"/>
    </row>
    <row r="34" customFormat="false" ht="13.25" hidden="false" customHeight="false" outlineLevel="0" collapsed="false">
      <c r="A34" s="14" t="s">
        <v>34</v>
      </c>
      <c r="B34" s="15" t="s">
        <v>35</v>
      </c>
      <c r="C34" s="10"/>
      <c r="D34" s="10"/>
    </row>
    <row r="35" customFormat="false" ht="12.8" hidden="false" customHeight="false" outlineLevel="0" collapsed="false">
      <c r="A35" s="14" t="s">
        <v>36</v>
      </c>
      <c r="B35" s="15" t="s">
        <v>37</v>
      </c>
      <c r="C35" s="10"/>
      <c r="D35" s="10"/>
    </row>
    <row r="36" customFormat="false" ht="12.8" hidden="false" customHeight="false" outlineLevel="0" collapsed="false">
      <c r="A36" s="14" t="s">
        <v>38</v>
      </c>
      <c r="B36" s="15" t="s">
        <v>39</v>
      </c>
      <c r="C36" s="10"/>
      <c r="D36" s="10"/>
    </row>
    <row r="37" customFormat="false" ht="12.8" hidden="false" customHeight="false" outlineLevel="0" collapsed="false">
      <c r="A37" s="14" t="s">
        <v>40</v>
      </c>
      <c r="B37" s="15" t="s">
        <v>41</v>
      </c>
      <c r="C37" s="10"/>
      <c r="D37" s="10"/>
    </row>
    <row r="38" customFormat="false" ht="12.8" hidden="false" customHeight="false" outlineLevel="0" collapsed="false">
      <c r="A38" s="14" t="s">
        <v>42</v>
      </c>
      <c r="B38" s="15" t="s">
        <v>43</v>
      </c>
      <c r="C38" s="10"/>
      <c r="D38" s="10"/>
    </row>
    <row r="39" customFormat="false" ht="12.8" hidden="false" customHeight="false" outlineLevel="0" collapsed="false">
      <c r="A39" s="14" t="s">
        <v>44</v>
      </c>
      <c r="B39" s="15" t="s">
        <v>45</v>
      </c>
      <c r="C39" s="10"/>
      <c r="D39" s="10"/>
    </row>
    <row r="40" customFormat="false" ht="12.8" hidden="false" customHeight="false" outlineLevel="0" collapsed="false">
      <c r="A40" s="14" t="s">
        <v>46</v>
      </c>
      <c r="B40" s="15" t="s">
        <v>47</v>
      </c>
    </row>
    <row r="41" customFormat="false" ht="12.8" hidden="false" customHeight="false" outlineLevel="0" collapsed="false">
      <c r="A41" s="14" t="s">
        <v>48</v>
      </c>
      <c r="B41" s="15" t="s">
        <v>49</v>
      </c>
    </row>
    <row r="42" customFormat="false" ht="12.8" hidden="false" customHeight="false" outlineLevel="0" collapsed="false">
      <c r="A42" s="14" t="s">
        <v>50</v>
      </c>
      <c r="B42" s="15" t="s">
        <v>51</v>
      </c>
    </row>
    <row r="43" customFormat="false" ht="12.8" hidden="false" customHeight="false" outlineLevel="0" collapsed="false">
      <c r="A43" s="20" t="s">
        <v>52</v>
      </c>
      <c r="B43" s="20" t="s">
        <v>53</v>
      </c>
      <c r="C43" s="20"/>
      <c r="E43" s="3"/>
    </row>
    <row r="44" customFormat="false" ht="12.8" hidden="false" customHeight="false" outlineLevel="0" collapsed="false">
      <c r="A44" s="20" t="s">
        <v>54</v>
      </c>
      <c r="B44" s="20" t="s">
        <v>55</v>
      </c>
      <c r="C44" s="20"/>
      <c r="E44" s="3"/>
    </row>
    <row r="45" customFormat="false" ht="12.8" hidden="false" customHeight="false" outlineLevel="0" collapsed="false">
      <c r="A45" s="20"/>
      <c r="B45" s="20"/>
      <c r="C45" s="20"/>
      <c r="E45" s="3"/>
    </row>
    <row r="46" customFormat="false" ht="12.8" hidden="false" customHeight="false" outlineLevel="0" collapsed="false">
      <c r="A46" s="20"/>
      <c r="B46" s="20"/>
      <c r="C46" s="20"/>
      <c r="E46" s="3"/>
    </row>
    <row r="47" customFormat="false" ht="12.8" hidden="false" customHeight="false" outlineLevel="0" collapsed="false">
      <c r="A47" s="20"/>
      <c r="B47" s="20"/>
    </row>
    <row r="48" customFormat="false" ht="12.8" hidden="false" customHeight="false" outlineLevel="0" collapsed="false">
      <c r="A48" s="20"/>
      <c r="B48" s="20"/>
    </row>
    <row r="49" customFormat="false" ht="12.8" hidden="false" customHeight="false" outlineLevel="0" collapsed="false">
      <c r="A49" s="21"/>
    </row>
    <row r="50" customFormat="false" ht="12.8" hidden="false" customHeight="false" outlineLevel="0" collapsed="false">
      <c r="A50" s="21"/>
    </row>
    <row r="51" customFormat="false" ht="12.8" hidden="false" customHeight="false" outlineLevel="0" collapsed="false">
      <c r="A51" s="22" t="s">
        <v>56</v>
      </c>
      <c r="B51" s="1" t="s">
        <v>57</v>
      </c>
      <c r="C51" s="1" t="s">
        <v>58</v>
      </c>
      <c r="D51" s="1" t="s">
        <v>59</v>
      </c>
      <c r="E51" s="1" t="s">
        <v>60</v>
      </c>
    </row>
    <row r="52" customFormat="false" ht="12.8" hidden="false" customHeight="false" outlineLevel="0" collapsed="false">
      <c r="A52" s="1" t="n">
        <v>0</v>
      </c>
      <c r="C52" s="1" t="s">
        <v>61</v>
      </c>
      <c r="E52" s="1" t="s">
        <v>62</v>
      </c>
    </row>
    <row r="53" customFormat="false" ht="13.25" hidden="false" customHeight="false" outlineLevel="0" collapsed="false">
      <c r="A53" s="1" t="n">
        <v>10</v>
      </c>
      <c r="B53" s="23" t="s">
        <v>63</v>
      </c>
      <c r="C53" s="1" t="s">
        <v>61</v>
      </c>
      <c r="D53" s="1" t="s">
        <v>64</v>
      </c>
      <c r="E53" s="1" t="s">
        <v>65</v>
      </c>
    </row>
    <row r="54" customFormat="false" ht="12.8" hidden="false" customHeight="false" outlineLevel="0" collapsed="false">
      <c r="A54" s="1" t="n">
        <v>20</v>
      </c>
      <c r="B54" s="1" t="s">
        <v>66</v>
      </c>
      <c r="C54" s="1" t="s">
        <v>61</v>
      </c>
      <c r="D54" s="1" t="s">
        <v>64</v>
      </c>
      <c r="E54" s="1" t="s">
        <v>65</v>
      </c>
    </row>
    <row r="55" customFormat="false" ht="12.8" hidden="false" customHeight="false" outlineLevel="0" collapsed="false">
      <c r="A55" s="1" t="n">
        <v>30</v>
      </c>
      <c r="B55" s="1" t="s">
        <v>67</v>
      </c>
      <c r="C55" s="1" t="s">
        <v>68</v>
      </c>
      <c r="D55" s="1" t="s">
        <v>69</v>
      </c>
    </row>
    <row r="56" customFormat="false" ht="12.8" hidden="false" customHeight="false" outlineLevel="0" collapsed="false">
      <c r="A56" s="1" t="n">
        <v>40</v>
      </c>
      <c r="B56" s="1" t="s">
        <v>70</v>
      </c>
      <c r="C56" s="1" t="s">
        <v>68</v>
      </c>
      <c r="D56" s="1" t="s">
        <v>64</v>
      </c>
    </row>
    <row r="57" customFormat="false" ht="12.8" hidden="false" customHeight="false" outlineLevel="0" collapsed="false">
      <c r="A57" s="1" t="n">
        <v>50</v>
      </c>
      <c r="B57" s="1" t="s">
        <v>71</v>
      </c>
      <c r="C57" s="1" t="s">
        <v>68</v>
      </c>
      <c r="D57" s="1" t="s">
        <v>69</v>
      </c>
      <c r="E57" s="3"/>
    </row>
    <row r="58" customFormat="false" ht="12.8" hidden="false" customHeight="false" outlineLevel="0" collapsed="false">
      <c r="E58" s="3"/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2" t="s">
        <v>72</v>
      </c>
      <c r="E60" s="3"/>
    </row>
    <row r="61" customFormat="false" ht="12.8" hidden="false" customHeight="false" outlineLevel="0" collapsed="false">
      <c r="A61" s="20"/>
      <c r="E61" s="3"/>
    </row>
    <row r="62" customFormat="false" ht="12.8" hidden="false" customHeight="false" outlineLevel="0" collapsed="false">
      <c r="A62" s="21"/>
      <c r="E62" s="3"/>
    </row>
    <row r="63" customFormat="false" ht="12.8" hidden="false" customHeight="false" outlineLevel="0" collapsed="false">
      <c r="A63" s="21" t="s">
        <v>73</v>
      </c>
      <c r="E63" s="3"/>
    </row>
    <row r="64" customFormat="false" ht="12.8" hidden="false" customHeight="false" outlineLevel="0" collapsed="false">
      <c r="A64" s="21" t="s">
        <v>74</v>
      </c>
      <c r="E64" s="3"/>
    </row>
    <row r="65" customFormat="false" ht="12.8" hidden="false" customHeight="false" outlineLevel="0" collapsed="false">
      <c r="A65" s="21" t="s">
        <v>75</v>
      </c>
      <c r="E65" s="3"/>
    </row>
    <row r="66" customFormat="false" ht="12.8" hidden="false" customHeight="false" outlineLevel="0" collapsed="false">
      <c r="A66" s="21" t="s">
        <v>76</v>
      </c>
      <c r="E66" s="3"/>
    </row>
    <row r="67" customFormat="false" ht="12.8" hidden="false" customHeight="false" outlineLevel="0" collapsed="false">
      <c r="A67" s="21" t="s">
        <v>77</v>
      </c>
      <c r="E67" s="3"/>
    </row>
    <row r="68" customFormat="false" ht="12.8" hidden="false" customHeight="false" outlineLevel="0" collapsed="false">
      <c r="A68" s="21" t="s">
        <v>78</v>
      </c>
      <c r="E68" s="3"/>
    </row>
    <row r="69" customFormat="false" ht="12.8" hidden="false" customHeight="false" outlineLevel="0" collapsed="false">
      <c r="A69" s="21" t="s">
        <v>79</v>
      </c>
      <c r="E69" s="3"/>
    </row>
    <row r="70" customFormat="false" ht="12.8" hidden="false" customHeight="false" outlineLevel="0" collapsed="false">
      <c r="A70" s="21" t="s">
        <v>80</v>
      </c>
      <c r="E70" s="3"/>
    </row>
    <row r="71" customFormat="false" ht="12.8" hidden="false" customHeight="false" outlineLevel="0" collapsed="false">
      <c r="A71" s="21"/>
      <c r="E71" s="3"/>
    </row>
    <row r="72" customFormat="false" ht="12.8" hidden="false" customHeight="false" outlineLevel="0" collapsed="false">
      <c r="A72" s="21"/>
      <c r="E72" s="3"/>
    </row>
    <row r="73" customFormat="false" ht="12.8" hidden="false" customHeight="false" outlineLevel="0" collapsed="false">
      <c r="A73" s="21" t="s">
        <v>81</v>
      </c>
      <c r="E73" s="3"/>
    </row>
    <row r="74" customFormat="false" ht="12.8" hidden="false" customHeight="false" outlineLevel="0" collapsed="false">
      <c r="A74" s="21"/>
      <c r="E74" s="3"/>
    </row>
    <row r="75" customFormat="false" ht="12.8" hidden="false" customHeight="false" outlineLevel="0" collapsed="false">
      <c r="A75" s="21"/>
      <c r="E75" s="3"/>
    </row>
    <row r="76" customFormat="false" ht="12.8" hidden="false" customHeight="false" outlineLevel="0" collapsed="false">
      <c r="A76" s="21"/>
      <c r="E76" s="3"/>
    </row>
    <row r="77" customFormat="false" ht="12.8" hidden="false" customHeight="false" outlineLevel="0" collapsed="false">
      <c r="A77" s="21"/>
    </row>
    <row r="78" customFormat="false" ht="12.8" hidden="false" customHeight="false" outlineLevel="0" collapsed="false">
      <c r="A78" s="1" t="s">
        <v>82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83</v>
      </c>
    </row>
    <row r="81" customFormat="false" ht="12.8" hidden="false" customHeight="false" outlineLevel="0" collapsed="false">
      <c r="A81" s="1" t="s">
        <v>84</v>
      </c>
    </row>
    <row r="82" customFormat="false" ht="12.8" hidden="false" customHeight="false" outlineLevel="0" collapsed="false">
      <c r="A82" s="1" t="s">
        <v>85</v>
      </c>
    </row>
    <row r="83" customFormat="false" ht="12.8" hidden="false" customHeight="false" outlineLevel="0" collapsed="false">
      <c r="A83" s="1" t="s">
        <v>86</v>
      </c>
    </row>
    <row r="84" customFormat="false" ht="12.8" hidden="false" customHeight="false" outlineLevel="0" collapsed="false">
      <c r="A84" s="1" t="s">
        <v>87</v>
      </c>
    </row>
    <row r="85" customFormat="false" ht="12.8" hidden="false" customHeight="false" outlineLevel="0" collapsed="false">
      <c r="A85" s="1" t="s">
        <v>88</v>
      </c>
    </row>
    <row r="86" customFormat="false" ht="12.8" hidden="false" customHeight="false" outlineLevel="0" collapsed="false">
      <c r="A86" s="1" t="s">
        <v>89</v>
      </c>
      <c r="E86" s="3"/>
    </row>
    <row r="87" customFormat="false" ht="12.8" hidden="false" customHeight="false" outlineLevel="0" collapsed="false">
      <c r="A87" s="1" t="s">
        <v>90</v>
      </c>
      <c r="E87" s="3"/>
    </row>
    <row r="88" customFormat="false" ht="12.8" hidden="false" customHeight="false" outlineLevel="0" collapsed="false">
      <c r="A88" s="1" t="s">
        <v>91</v>
      </c>
      <c r="E88" s="3"/>
    </row>
    <row r="89" customFormat="false" ht="12.8" hidden="false" customHeight="false" outlineLevel="0" collapsed="false">
      <c r="A89" s="1" t="s">
        <v>92</v>
      </c>
      <c r="E89" s="3"/>
    </row>
    <row r="91" customFormat="false" ht="12.8" hidden="false" customHeight="false" outlineLevel="0" collapsed="false">
      <c r="A91" s="1" t="s">
        <v>93</v>
      </c>
    </row>
    <row r="92" customFormat="false" ht="12.8" hidden="false" customHeight="false" outlineLevel="0" collapsed="false">
      <c r="A92" s="1" t="s">
        <v>94</v>
      </c>
    </row>
    <row r="94" customFormat="false" ht="12.8" hidden="false" customHeight="false" outlineLevel="0" collapsed="false">
      <c r="A94" s="1" t="s">
        <v>95</v>
      </c>
    </row>
    <row r="95" customFormat="false" ht="12.8" hidden="false" customHeight="false" outlineLevel="0" collapsed="false">
      <c r="A95" s="1" t="s">
        <v>96</v>
      </c>
    </row>
    <row r="96" customFormat="false" ht="12.8" hidden="false" customHeight="false" outlineLevel="0" collapsed="false">
      <c r="A96" s="1" t="s">
        <v>97</v>
      </c>
    </row>
    <row r="97" customFormat="false" ht="12.8" hidden="false" customHeight="false" outlineLevel="0" collapsed="false">
      <c r="A97" s="1" t="s">
        <v>98</v>
      </c>
    </row>
    <row r="98" customFormat="false" ht="12.8" hidden="false" customHeight="false" outlineLevel="0" collapsed="false">
      <c r="A98" s="1" t="s">
        <v>99</v>
      </c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</sheetData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0" sqref="H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39" t="str">
        <f aca="false">"timbrage, "&amp;TEXT($B$9,"MMMM AAAA")</f>
        <v>timbrage, août 2025</v>
      </c>
      <c r="J1" s="39"/>
      <c r="K1" s="39"/>
      <c r="L1" s="39"/>
      <c r="M1" s="3"/>
      <c r="N1" s="3"/>
      <c r="O1" s="3"/>
      <c r="X1" s="25" t="str">
        <f aca="false">juillet!X1</f>
        <v>solde</v>
      </c>
      <c r="Y1" s="25" t="str">
        <f aca="false">juillet!Y1</f>
        <v>tot1</v>
      </c>
      <c r="Z1" s="25" t="str">
        <f aca="false">juillet!Z1</f>
        <v>tot2</v>
      </c>
      <c r="AA1" s="25" t="str">
        <f aca="false">juillet!AA1</f>
        <v>tot3</v>
      </c>
      <c r="AB1" s="25" t="str">
        <f aca="false">juillet!AB1</f>
        <v>tot4</v>
      </c>
      <c r="AC1" s="25" t="str">
        <f aca="false">juillet!AC1</f>
        <v>tot5</v>
      </c>
      <c r="AD1" s="25" t="str">
        <f aca="false">juillet!AD1</f>
        <v>tot6</v>
      </c>
      <c r="AE1" s="25" t="str">
        <f aca="false">juillet!AE1</f>
        <v>tot7</v>
      </c>
      <c r="AF1" s="25" t="str">
        <f aca="false">juillet!AF1</f>
        <v>tot8</v>
      </c>
      <c r="AG1" s="25" t="str">
        <f aca="false">juillet!AG1</f>
        <v>tot9</v>
      </c>
      <c r="AH1" s="25" t="str">
        <f aca="false">juillet!AH1</f>
        <v>tot10</v>
      </c>
      <c r="AI1" s="40" t="str">
        <f aca="false">juillet!AI1</f>
        <v>remarque</v>
      </c>
    </row>
    <row r="2" customFormat="false" ht="12.8" hidden="false" customHeight="false" outlineLevel="0" collapsed="false">
      <c r="A2" s="26" t="n">
        <f aca="false">juillet!A5</f>
        <v>-33.551902262882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juillet!B3</f>
        <v>nb heures payées mois courant</v>
      </c>
      <c r="C3" s="2"/>
      <c r="E3" s="3"/>
      <c r="H3" s="3"/>
      <c r="I3" s="15" t="str">
        <f aca="false">juillet!I3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juillet!A4-F8</f>
        <v>20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-33.551902262882</v>
      </c>
      <c r="B5" s="1" t="str">
        <f aca="false">juillet!B5</f>
        <v>balance en fin de mois</v>
      </c>
      <c r="C5" s="2"/>
      <c r="E5" s="3"/>
      <c r="H5" s="3"/>
      <c r="I5" s="42" t="n">
        <f aca="false">MAX(juillet!I5,V8)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juillet!C7</f>
        <v>temps théorique</v>
      </c>
      <c r="D7" s="29" t="str">
        <f aca="false">juillet!D7</f>
        <v>balance</v>
      </c>
      <c r="E7" s="29" t="str">
        <f aca="false">juillet!E7</f>
        <v>temps présence</v>
      </c>
      <c r="F7" s="29" t="str">
        <f aca="false">juillet!F7</f>
        <v>vacan-ces (j)</v>
      </c>
      <c r="G7" s="29" t="str">
        <f aca="false">juillet!G7</f>
        <v>absence payée(j)</v>
      </c>
      <c r="H7" s="29" t="str">
        <f aca="false">juillet!H7</f>
        <v>entrée</v>
      </c>
      <c r="I7" s="29" t="str">
        <f aca="false">juillet!I7</f>
        <v>sortie</v>
      </c>
      <c r="J7" s="29" t="str">
        <f aca="false">juillet!J7</f>
        <v>entrée</v>
      </c>
      <c r="K7" s="29" t="str">
        <f aca="false">juillet!K7</f>
        <v>sortie</v>
      </c>
      <c r="L7" s="29" t="str">
        <f aca="false">juillet!L7</f>
        <v>entrée</v>
      </c>
      <c r="M7" s="29" t="str">
        <f aca="false">juillet!M7</f>
        <v>sortie</v>
      </c>
      <c r="N7" s="29" t="str">
        <f aca="false">juillet!N7</f>
        <v>entrée</v>
      </c>
      <c r="O7" s="29" t="str">
        <f aca="false">juillet!O7</f>
        <v>sortie</v>
      </c>
      <c r="P7" s="29" t="str">
        <f aca="false">juillet!P7</f>
        <v>entrée</v>
      </c>
      <c r="Q7" s="29" t="str">
        <f aca="false">juillet!Q7</f>
        <v>sortie</v>
      </c>
      <c r="R7" s="29" t="str">
        <f aca="false">juillet!R7</f>
        <v>entrée</v>
      </c>
      <c r="S7" s="29" t="str">
        <f aca="false">juillet!S7</f>
        <v>sortie</v>
      </c>
      <c r="T7" s="44" t="str">
        <f aca="false">juillet!T7</f>
        <v>remarque</v>
      </c>
      <c r="U7" s="44" t="str">
        <f aca="false">juillet!U7</f>
        <v>erreur ext</v>
      </c>
      <c r="V7" s="44" t="str">
        <f aca="false">juillet!V7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juillet!AM7</f>
        <v>err nbre timbrages</v>
      </c>
      <c r="AN7" s="44" t="str">
        <f aca="false">juillet!AN7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juillet!A8</f>
        <v>totaux mensuels:</v>
      </c>
      <c r="B8" s="45"/>
      <c r="C8" s="46" t="n">
        <f aca="false">SUM(C9:C39)</f>
        <v>7.24791666666667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vendredi</v>
      </c>
      <c r="B9" s="36" t="n">
        <f aca="false">EDATE(juillet!B9,1)</f>
        <v>45870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6" t="n">
        <f aca="false">B9+1</f>
        <v>45871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6" t="n">
        <f aca="false">B10+1</f>
        <v>45872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6" t="n">
        <f aca="false">B11+1</f>
        <v>45873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6" t="n">
        <f aca="false">B12+1</f>
        <v>45874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6" t="n">
        <f aca="false">B13+1</f>
        <v>45875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6" t="n">
        <f aca="false">B14+1</f>
        <v>45876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6" t="n">
        <f aca="false">B15+1</f>
        <v>45877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6" t="n">
        <f aca="false">B16+1</f>
        <v>45878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6" t="n">
        <f aca="false">B17+1</f>
        <v>45879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6" t="n">
        <f aca="false">B18+1</f>
        <v>45880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6" t="n">
        <f aca="false">B19+1</f>
        <v>45881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6" t="n">
        <f aca="false">B20+1</f>
        <v>45882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6" t="n">
        <f aca="false">B21+1</f>
        <v>45883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6" t="n">
        <f aca="false">B22+1</f>
        <v>45884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6" t="n">
        <f aca="false">B23+1</f>
        <v>45885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6" t="n">
        <f aca="false">B24+1</f>
        <v>45886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6" t="n">
        <f aca="false">B25+1</f>
        <v>45887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6" t="n">
        <f aca="false">B26+1</f>
        <v>45888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6" t="n">
        <f aca="false">B27+1</f>
        <v>45889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6" t="n">
        <f aca="false">B28+1</f>
        <v>45890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6" t="n">
        <f aca="false">B29+1</f>
        <v>45891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6" t="n">
        <f aca="false">B30+1</f>
        <v>45892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6" t="n">
        <f aca="false">B31+1</f>
        <v>45893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6" t="n">
        <f aca="false">B32+1</f>
        <v>45894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6" t="n">
        <f aca="false">B33+1</f>
        <v>45895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6" t="n">
        <f aca="false">B34+1</f>
        <v>45896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6" t="n">
        <f aca="false">B35+1</f>
        <v>45897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6" t="n">
        <f aca="false">B36+1</f>
        <v>45898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6" t="n">
        <f aca="false">B37+1</f>
        <v>45899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6" t="n">
        <f aca="false">B38+1</f>
        <v>45900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39" t="str">
        <f aca="false">"timbrage, "&amp;TEXT($B$9,"MMMM AAAA")</f>
        <v>timbrage, septembre 2025</v>
      </c>
      <c r="J1" s="39"/>
      <c r="K1" s="39"/>
      <c r="L1" s="39"/>
      <c r="M1" s="3"/>
      <c r="N1" s="3"/>
      <c r="O1" s="3"/>
      <c r="X1" s="25" t="str">
        <f aca="false">août!X1</f>
        <v>solde</v>
      </c>
      <c r="Y1" s="25" t="str">
        <f aca="false">août!Y1</f>
        <v>tot1</v>
      </c>
      <c r="Z1" s="25" t="str">
        <f aca="false">août!Z1</f>
        <v>tot2</v>
      </c>
      <c r="AA1" s="25" t="str">
        <f aca="false">août!AA1</f>
        <v>tot3</v>
      </c>
      <c r="AB1" s="25" t="str">
        <f aca="false">août!AB1</f>
        <v>tot4</v>
      </c>
      <c r="AC1" s="25" t="str">
        <f aca="false">août!AC1</f>
        <v>tot5</v>
      </c>
      <c r="AD1" s="25" t="str">
        <f aca="false">août!AD1</f>
        <v>tot6</v>
      </c>
      <c r="AE1" s="25" t="str">
        <f aca="false">août!AE1</f>
        <v>tot7</v>
      </c>
      <c r="AF1" s="25" t="str">
        <f aca="false">août!AF1</f>
        <v>tot8</v>
      </c>
      <c r="AG1" s="25" t="str">
        <f aca="false">août!AG1</f>
        <v>tot9</v>
      </c>
      <c r="AH1" s="25" t="str">
        <f aca="false">août!AH1</f>
        <v>tot10</v>
      </c>
      <c r="AI1" s="40" t="str">
        <f aca="false">août!AI1</f>
        <v>remarque</v>
      </c>
    </row>
    <row r="2" customFormat="false" ht="12.8" hidden="false" customHeight="false" outlineLevel="0" collapsed="false">
      <c r="A2" s="26" t="n">
        <f aca="false">août!A5</f>
        <v>-33.551902262882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août!B3</f>
        <v>nb heures payées mois courant</v>
      </c>
      <c r="C3" s="2"/>
      <c r="E3" s="3"/>
      <c r="H3" s="3"/>
      <c r="I3" s="15" t="str">
        <f aca="false">août!I3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août!A4-F8</f>
        <v>20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-33.551902262882</v>
      </c>
      <c r="B5" s="1" t="str">
        <f aca="false">août!B5</f>
        <v>balance en fin de mois</v>
      </c>
      <c r="C5" s="2"/>
      <c r="E5" s="3"/>
      <c r="H5" s="3"/>
      <c r="I5" s="42" t="n">
        <f aca="false">MAX(août!I5,V8)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août!C7</f>
        <v>temps théorique</v>
      </c>
      <c r="D7" s="29" t="str">
        <f aca="false">août!D7</f>
        <v>balance</v>
      </c>
      <c r="E7" s="29" t="str">
        <f aca="false">août!E7</f>
        <v>temps présence</v>
      </c>
      <c r="F7" s="29" t="str">
        <f aca="false">août!F7</f>
        <v>vacan-ces (j)</v>
      </c>
      <c r="G7" s="29" t="str">
        <f aca="false">août!G7</f>
        <v>absence payée(j)</v>
      </c>
      <c r="H7" s="29" t="str">
        <f aca="false">août!H7</f>
        <v>entrée</v>
      </c>
      <c r="I7" s="29" t="str">
        <f aca="false">août!I7</f>
        <v>sortie</v>
      </c>
      <c r="J7" s="29" t="str">
        <f aca="false">août!J7</f>
        <v>entrée</v>
      </c>
      <c r="K7" s="29" t="str">
        <f aca="false">août!K7</f>
        <v>sortie</v>
      </c>
      <c r="L7" s="29" t="str">
        <f aca="false">août!L7</f>
        <v>entrée</v>
      </c>
      <c r="M7" s="29" t="str">
        <f aca="false">août!M7</f>
        <v>sortie</v>
      </c>
      <c r="N7" s="29" t="str">
        <f aca="false">août!N7</f>
        <v>entrée</v>
      </c>
      <c r="O7" s="29" t="str">
        <f aca="false">août!O7</f>
        <v>sortie</v>
      </c>
      <c r="P7" s="29" t="str">
        <f aca="false">août!P7</f>
        <v>entrée</v>
      </c>
      <c r="Q7" s="29" t="str">
        <f aca="false">août!Q7</f>
        <v>sortie</v>
      </c>
      <c r="R7" s="29" t="str">
        <f aca="false">août!R7</f>
        <v>entrée</v>
      </c>
      <c r="S7" s="29" t="str">
        <f aca="false">août!S7</f>
        <v>sortie</v>
      </c>
      <c r="T7" s="44" t="str">
        <f aca="false">août!T7</f>
        <v>remarque</v>
      </c>
      <c r="U7" s="44" t="str">
        <f aca="false">août!U7</f>
        <v>erreur ext</v>
      </c>
      <c r="V7" s="44" t="str">
        <f aca="false">août!V7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août!AM7</f>
        <v>err nbre timbrages</v>
      </c>
      <c r="AN7" s="44" t="str">
        <f aca="false">août!AN7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août!A8</f>
        <v>totaux mensuels:</v>
      </c>
      <c r="B8" s="45"/>
      <c r="C8" s="46" t="n">
        <f aca="false">SUM(C9:C39)</f>
        <v>7.59305555555556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EDATE(août!B9,1)</f>
        <v>45901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45902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45903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45904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45905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45906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45907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45908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45909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45910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45911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45912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45913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45914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45915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45916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45917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45918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45919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45920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45921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45922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45923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45924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45925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45926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45927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45928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45929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45930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45931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K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39" t="str">
        <f aca="false">"timbrage, "&amp;TEXT($B$9,"MMMM AAAA")</f>
        <v>timbrage, octobre 2025</v>
      </c>
      <c r="J1" s="39"/>
      <c r="K1" s="39"/>
      <c r="L1" s="39"/>
      <c r="M1" s="3"/>
      <c r="N1" s="3"/>
      <c r="O1" s="3"/>
      <c r="X1" s="25" t="str">
        <f aca="false">septembre!X1</f>
        <v>solde</v>
      </c>
      <c r="Y1" s="25" t="str">
        <f aca="false">septembre!Y1</f>
        <v>tot1</v>
      </c>
      <c r="Z1" s="25" t="str">
        <f aca="false">septembre!Z1</f>
        <v>tot2</v>
      </c>
      <c r="AA1" s="25" t="str">
        <f aca="false">septembre!AA1</f>
        <v>tot3</v>
      </c>
      <c r="AB1" s="25" t="str">
        <f aca="false">septembre!AB1</f>
        <v>tot4</v>
      </c>
      <c r="AC1" s="25" t="str">
        <f aca="false">septembre!AC1</f>
        <v>tot5</v>
      </c>
      <c r="AD1" s="25" t="str">
        <f aca="false">septembre!AD1</f>
        <v>tot6</v>
      </c>
      <c r="AE1" s="25" t="str">
        <f aca="false">septembre!AE1</f>
        <v>tot7</v>
      </c>
      <c r="AF1" s="25" t="str">
        <f aca="false">septembre!AF1</f>
        <v>tot8</v>
      </c>
      <c r="AG1" s="25" t="str">
        <f aca="false">septembre!AG1</f>
        <v>tot9</v>
      </c>
      <c r="AH1" s="25" t="str">
        <f aca="false">septembre!AH1</f>
        <v>tot10</v>
      </c>
      <c r="AI1" s="40" t="str">
        <f aca="false">septembre!AI1</f>
        <v>remarque</v>
      </c>
    </row>
    <row r="2" customFormat="false" ht="12.8" hidden="false" customHeight="false" outlineLevel="0" collapsed="false">
      <c r="A2" s="26" t="n">
        <f aca="false">septembre!A5</f>
        <v>-33.551902262882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septembre!B3</f>
        <v>nb heures payées mois courant</v>
      </c>
      <c r="C3" s="2"/>
      <c r="E3" s="3"/>
      <c r="H3" s="3"/>
      <c r="I3" s="15" t="str">
        <f aca="false">septembre!I3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septembre!A4-F8</f>
        <v>20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-33.551902262882</v>
      </c>
      <c r="B5" s="1" t="str">
        <f aca="false">septembre!B5</f>
        <v>balance en fin de mois</v>
      </c>
      <c r="C5" s="2"/>
      <c r="E5" s="3"/>
      <c r="H5" s="3"/>
      <c r="I5" s="42" t="n">
        <f aca="false">MAX(septembre!I5,V8)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septembre!C7</f>
        <v>temps théorique</v>
      </c>
      <c r="D7" s="29" t="str">
        <f aca="false">septembre!D7</f>
        <v>balance</v>
      </c>
      <c r="E7" s="29" t="str">
        <f aca="false">septembre!E7</f>
        <v>temps présence</v>
      </c>
      <c r="F7" s="29" t="str">
        <f aca="false">septembre!F7</f>
        <v>vacan-ces (j)</v>
      </c>
      <c r="G7" s="29" t="str">
        <f aca="false">septembre!G7</f>
        <v>absence payée(j)</v>
      </c>
      <c r="H7" s="29" t="str">
        <f aca="false">septembre!H7</f>
        <v>entrée</v>
      </c>
      <c r="I7" s="29" t="str">
        <f aca="false">septembre!I7</f>
        <v>sortie</v>
      </c>
      <c r="J7" s="29" t="str">
        <f aca="false">septembre!J7</f>
        <v>entrée</v>
      </c>
      <c r="K7" s="29" t="str">
        <f aca="false">septembre!K7</f>
        <v>sortie</v>
      </c>
      <c r="L7" s="29" t="str">
        <f aca="false">septembre!L7</f>
        <v>entrée</v>
      </c>
      <c r="M7" s="29" t="str">
        <f aca="false">septembre!M7</f>
        <v>sortie</v>
      </c>
      <c r="N7" s="29" t="str">
        <f aca="false">septembre!N7</f>
        <v>entrée</v>
      </c>
      <c r="O7" s="29" t="str">
        <f aca="false">septembre!O7</f>
        <v>sortie</v>
      </c>
      <c r="P7" s="29" t="str">
        <f aca="false">septembre!P7</f>
        <v>entrée</v>
      </c>
      <c r="Q7" s="29" t="str">
        <f aca="false">septembre!Q7</f>
        <v>sortie</v>
      </c>
      <c r="R7" s="29" t="str">
        <f aca="false">septembre!R7</f>
        <v>entrée</v>
      </c>
      <c r="S7" s="29" t="str">
        <f aca="false">septembre!S7</f>
        <v>sortie</v>
      </c>
      <c r="T7" s="44" t="str">
        <f aca="false">septembre!T7</f>
        <v>remarque</v>
      </c>
      <c r="U7" s="44" t="str">
        <f aca="false">septembre!U7</f>
        <v>erreur ext</v>
      </c>
      <c r="V7" s="44" t="str">
        <f aca="false">septembre!V7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septembre!AM7</f>
        <v>err nbre timbrages</v>
      </c>
      <c r="AN7" s="44" t="str">
        <f aca="false">septembre!AN7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septembre!A8</f>
        <v>totaux mensuels:</v>
      </c>
      <c r="B8" s="45"/>
      <c r="C8" s="46" t="n">
        <f aca="false">SUM(C9:C39)</f>
        <v>7.93819444444444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EDATE(septembre!B9,1)</f>
        <v>45931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45932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45933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45934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45935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45936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45937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45938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45939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45940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45941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45942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45943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45944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45945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45946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45947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45948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45949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45950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45951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45952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45953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45954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45955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45956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45957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45958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45959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45960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45961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39" t="str">
        <f aca="false">"timbrage, "&amp;TEXT($B$9,"MMMM AAAA")</f>
        <v>timbrage, novembre 2025</v>
      </c>
      <c r="J1" s="39"/>
      <c r="K1" s="39"/>
      <c r="L1" s="39"/>
      <c r="M1" s="3"/>
      <c r="N1" s="3"/>
      <c r="O1" s="3"/>
      <c r="X1" s="25" t="str">
        <f aca="false">octobre!X1</f>
        <v>solde</v>
      </c>
      <c r="Y1" s="25" t="str">
        <f aca="false">octobre!Y1</f>
        <v>tot1</v>
      </c>
      <c r="Z1" s="25" t="str">
        <f aca="false">octobre!Z1</f>
        <v>tot2</v>
      </c>
      <c r="AA1" s="25" t="str">
        <f aca="false">octobre!AA1</f>
        <v>tot3</v>
      </c>
      <c r="AB1" s="25" t="str">
        <f aca="false">octobre!AB1</f>
        <v>tot4</v>
      </c>
      <c r="AC1" s="25" t="str">
        <f aca="false">octobre!AC1</f>
        <v>tot5</v>
      </c>
      <c r="AD1" s="25" t="str">
        <f aca="false">octobre!AD1</f>
        <v>tot6</v>
      </c>
      <c r="AE1" s="25" t="str">
        <f aca="false">octobre!AE1</f>
        <v>tot7</v>
      </c>
      <c r="AF1" s="25" t="str">
        <f aca="false">octobre!AF1</f>
        <v>tot8</v>
      </c>
      <c r="AG1" s="25" t="str">
        <f aca="false">octobre!AG1</f>
        <v>tot9</v>
      </c>
      <c r="AH1" s="25" t="str">
        <f aca="false">octobre!AH1</f>
        <v>tot10</v>
      </c>
      <c r="AI1" s="40" t="str">
        <f aca="false">octobre!AI1</f>
        <v>remarque</v>
      </c>
    </row>
    <row r="2" customFormat="false" ht="12.8" hidden="false" customHeight="false" outlineLevel="0" collapsed="false">
      <c r="A2" s="26" t="n">
        <f aca="false">octobre!A5</f>
        <v>-33.551902262882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octobre!B3</f>
        <v>nb heures payées mois courant</v>
      </c>
      <c r="C3" s="2"/>
      <c r="E3" s="3"/>
      <c r="H3" s="3"/>
      <c r="I3" s="15" t="str">
        <f aca="false">octobre!I3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octobre!A4-F8</f>
        <v>20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-33.551902262882</v>
      </c>
      <c r="B5" s="1" t="str">
        <f aca="false">octobre!B5</f>
        <v>balance en fin de mois</v>
      </c>
      <c r="C5" s="2"/>
      <c r="E5" s="3"/>
      <c r="H5" s="3"/>
      <c r="I5" s="42" t="n">
        <f aca="false">MAX(octobre!I5,V8)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octobre!C7</f>
        <v>temps théorique</v>
      </c>
      <c r="D7" s="29" t="str">
        <f aca="false">octobre!D7</f>
        <v>balance</v>
      </c>
      <c r="E7" s="29" t="str">
        <f aca="false">octobre!E7</f>
        <v>temps présence</v>
      </c>
      <c r="F7" s="29" t="str">
        <f aca="false">octobre!F7</f>
        <v>vacan-ces (j)</v>
      </c>
      <c r="G7" s="29" t="str">
        <f aca="false">octobre!G7</f>
        <v>absence payée(j)</v>
      </c>
      <c r="H7" s="29" t="str">
        <f aca="false">octobre!H7</f>
        <v>entrée</v>
      </c>
      <c r="I7" s="29" t="str">
        <f aca="false">octobre!I7</f>
        <v>sortie</v>
      </c>
      <c r="J7" s="29" t="str">
        <f aca="false">octobre!J7</f>
        <v>entrée</v>
      </c>
      <c r="K7" s="29" t="str">
        <f aca="false">octobre!K7</f>
        <v>sortie</v>
      </c>
      <c r="L7" s="29" t="str">
        <f aca="false">octobre!L7</f>
        <v>entrée</v>
      </c>
      <c r="M7" s="29" t="str">
        <f aca="false">octobre!M7</f>
        <v>sortie</v>
      </c>
      <c r="N7" s="29" t="str">
        <f aca="false">octobre!N7</f>
        <v>entrée</v>
      </c>
      <c r="O7" s="29" t="str">
        <f aca="false">octobre!O7</f>
        <v>sortie</v>
      </c>
      <c r="P7" s="29" t="str">
        <f aca="false">octobre!P7</f>
        <v>entrée</v>
      </c>
      <c r="Q7" s="29" t="str">
        <f aca="false">octobre!Q7</f>
        <v>sortie</v>
      </c>
      <c r="R7" s="29" t="str">
        <f aca="false">octobre!R7</f>
        <v>entrée</v>
      </c>
      <c r="S7" s="29" t="str">
        <f aca="false">octobre!S7</f>
        <v>sortie</v>
      </c>
      <c r="T7" s="44" t="str">
        <f aca="false">octobre!T7</f>
        <v>remarque</v>
      </c>
      <c r="U7" s="44" t="str">
        <f aca="false">octobre!U7</f>
        <v>erreur ext</v>
      </c>
      <c r="V7" s="44" t="str">
        <f aca="false">octobre!V7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octobre!AM7</f>
        <v>err nbre timbrages</v>
      </c>
      <c r="AN7" s="44" t="str">
        <f aca="false">octobre!AN7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octobre!A8</f>
        <v>totaux mensuels:</v>
      </c>
      <c r="B8" s="45"/>
      <c r="C8" s="46" t="n">
        <f aca="false">SUM(C9:C39)</f>
        <v>6.90277777777778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EDATE(octobre!B9,1)</f>
        <v>45962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45963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45964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45965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45966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45967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45968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45969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45970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45971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45972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45973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45974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45975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45976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45977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45978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45979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45980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45981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45982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45983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45984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45985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45986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45987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45988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45989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45990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45991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45992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39" t="str">
        <f aca="false">"timbrage, "&amp;TEXT($B$9,"MMMM AAAA")</f>
        <v>timbrage, décembre 2025</v>
      </c>
      <c r="J1" s="39"/>
      <c r="K1" s="39"/>
      <c r="L1" s="39"/>
      <c r="M1" s="3"/>
      <c r="N1" s="3"/>
      <c r="O1" s="3"/>
      <c r="X1" s="25" t="str">
        <f aca="false">novembre!X1</f>
        <v>solde</v>
      </c>
      <c r="Y1" s="25" t="str">
        <f aca="false">novembre!Y1</f>
        <v>tot1</v>
      </c>
      <c r="Z1" s="25" t="str">
        <f aca="false">novembre!Z1</f>
        <v>tot2</v>
      </c>
      <c r="AA1" s="25" t="str">
        <f aca="false">novembre!AA1</f>
        <v>tot3</v>
      </c>
      <c r="AB1" s="25" t="str">
        <f aca="false">novembre!AB1</f>
        <v>tot4</v>
      </c>
      <c r="AC1" s="25" t="str">
        <f aca="false">novembre!AC1</f>
        <v>tot5</v>
      </c>
      <c r="AD1" s="25" t="str">
        <f aca="false">novembre!AD1</f>
        <v>tot6</v>
      </c>
      <c r="AE1" s="25" t="str">
        <f aca="false">novembre!AE1</f>
        <v>tot7</v>
      </c>
      <c r="AF1" s="25" t="str">
        <f aca="false">novembre!AF1</f>
        <v>tot8</v>
      </c>
      <c r="AG1" s="25" t="str">
        <f aca="false">novembre!AG1</f>
        <v>tot9</v>
      </c>
      <c r="AH1" s="25" t="str">
        <f aca="false">novembre!AH1</f>
        <v>tot10</v>
      </c>
      <c r="AI1" s="40" t="str">
        <f aca="false">novembre!AI1</f>
        <v>remarque</v>
      </c>
    </row>
    <row r="2" customFormat="false" ht="12.8" hidden="false" customHeight="false" outlineLevel="0" collapsed="false">
      <c r="A2" s="26" t="n">
        <f aca="false">novembre!A5</f>
        <v>-33.551902262882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novembre!B3</f>
        <v>nb heures payées mois courant</v>
      </c>
      <c r="C3" s="2"/>
      <c r="E3" s="3"/>
      <c r="H3" s="3"/>
      <c r="I3" s="15" t="str">
        <f aca="false">novembre!I3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novembre!A4-F8</f>
        <v>20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-33.551902262882</v>
      </c>
      <c r="B5" s="1" t="str">
        <f aca="false">novembre!B5</f>
        <v>balance en fin de mois</v>
      </c>
      <c r="C5" s="2"/>
      <c r="E5" s="3"/>
      <c r="H5" s="3"/>
      <c r="I5" s="42" t="n">
        <f aca="false">MAX(novembre!I5,V8)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novembre!C7</f>
        <v>temps théorique</v>
      </c>
      <c r="D7" s="29" t="str">
        <f aca="false">novembre!D7</f>
        <v>balance</v>
      </c>
      <c r="E7" s="29" t="str">
        <f aca="false">novembre!E7</f>
        <v>temps présence</v>
      </c>
      <c r="F7" s="29" t="str">
        <f aca="false">novembre!F7</f>
        <v>vacan-ces (j)</v>
      </c>
      <c r="G7" s="29" t="str">
        <f aca="false">novembre!G7</f>
        <v>absence payée(j)</v>
      </c>
      <c r="H7" s="29" t="str">
        <f aca="false">novembre!H7</f>
        <v>entrée</v>
      </c>
      <c r="I7" s="29" t="str">
        <f aca="false">novembre!I7</f>
        <v>sortie</v>
      </c>
      <c r="J7" s="29" t="str">
        <f aca="false">novembre!J7</f>
        <v>entrée</v>
      </c>
      <c r="K7" s="29" t="str">
        <f aca="false">novembre!K7</f>
        <v>sortie</v>
      </c>
      <c r="L7" s="29" t="str">
        <f aca="false">novembre!L7</f>
        <v>entrée</v>
      </c>
      <c r="M7" s="29" t="str">
        <f aca="false">novembre!M7</f>
        <v>sortie</v>
      </c>
      <c r="N7" s="29" t="str">
        <f aca="false">novembre!N7</f>
        <v>entrée</v>
      </c>
      <c r="O7" s="29" t="str">
        <f aca="false">novembre!O7</f>
        <v>sortie</v>
      </c>
      <c r="P7" s="29" t="str">
        <f aca="false">novembre!P7</f>
        <v>entrée</v>
      </c>
      <c r="Q7" s="29" t="str">
        <f aca="false">novembre!Q7</f>
        <v>sortie</v>
      </c>
      <c r="R7" s="29" t="str">
        <f aca="false">novembre!R7</f>
        <v>entrée</v>
      </c>
      <c r="S7" s="29" t="str">
        <f aca="false">novembre!S7</f>
        <v>sortie</v>
      </c>
      <c r="T7" s="44" t="str">
        <f aca="false">novembre!T7</f>
        <v>remarque</v>
      </c>
      <c r="U7" s="44" t="str">
        <f aca="false">novembre!U7</f>
        <v>erreur ext</v>
      </c>
      <c r="V7" s="44" t="str">
        <f aca="false">novembre!V7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novembre!AM7</f>
        <v>err nbre timbrages</v>
      </c>
      <c r="AN7" s="44" t="str">
        <f aca="false">novembre!AN7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novembre!A8</f>
        <v>totaux mensuels:</v>
      </c>
      <c r="B8" s="45"/>
      <c r="C8" s="46" t="n">
        <f aca="false">SUM(C9:C39)</f>
        <v>7.93819444444444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EDATE(novembre!B9,1)</f>
        <v>45992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45993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45994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45995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45996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45997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45998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45999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46000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46001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46002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46003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46004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46005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46006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46007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46008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46009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46010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46011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46012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46013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46014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46015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46016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46017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46018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46019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46020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46021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46022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3" activeCellId="0" sqref="I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1" t="s">
        <v>100</v>
      </c>
      <c r="Y1" s="25" t="s">
        <v>101</v>
      </c>
      <c r="Z1" s="25" t="s">
        <v>102</v>
      </c>
      <c r="AA1" s="25" t="s">
        <v>103</v>
      </c>
      <c r="AB1" s="25" t="s">
        <v>104</v>
      </c>
      <c r="AC1" s="25" t="s">
        <v>105</v>
      </c>
      <c r="AD1" s="25" t="s">
        <v>106</v>
      </c>
      <c r="AE1" s="25" t="s">
        <v>107</v>
      </c>
      <c r="AF1" s="25" t="s">
        <v>108</v>
      </c>
      <c r="AG1" s="25" t="s">
        <v>109</v>
      </c>
      <c r="AH1" s="25" t="s">
        <v>110</v>
      </c>
      <c r="AI1" s="5" t="s">
        <v>111</v>
      </c>
    </row>
    <row r="2" customFormat="false" ht="12.8" hidden="false" customHeight="false" outlineLevel="0" collapsed="false">
      <c r="A2" s="26" t="n">
        <f aca="false">init!$A$14</f>
        <v>0.0833333333333333</v>
      </c>
      <c r="B2" s="9" t="s">
        <v>112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9" t="s">
        <v>113</v>
      </c>
      <c r="C3" s="2"/>
      <c r="E3" s="3"/>
      <c r="H3" s="3"/>
      <c r="I3" s="15" t="str">
        <f aca="false">init!$A$11&amp;" "&amp;init!$A$10</f>
        <v>Alberto Cerf</v>
      </c>
      <c r="J3" s="15"/>
      <c r="K3" s="3"/>
      <c r="L3" s="3"/>
      <c r="M3" s="3"/>
      <c r="N3" s="3"/>
      <c r="O3" s="3"/>
    </row>
    <row r="4" customFormat="false" ht="12.8" hidden="false" customHeight="false" outlineLevel="0" collapsed="false">
      <c r="A4" s="27" t="n">
        <f aca="false">init!$A$13</f>
        <v>22</v>
      </c>
      <c r="B4" s="9" t="s">
        <v>114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init!$A$14</f>
        <v>0.0833333333333333</v>
      </c>
      <c r="B5" s="9" t="s">
        <v>115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6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">
        <v>116</v>
      </c>
      <c r="D7" s="28" t="s">
        <v>117</v>
      </c>
      <c r="E7" s="28" t="s">
        <v>118</v>
      </c>
      <c r="F7" s="28" t="s">
        <v>119</v>
      </c>
      <c r="G7" s="28" t="s">
        <v>120</v>
      </c>
      <c r="H7" s="28" t="s">
        <v>121</v>
      </c>
      <c r="I7" s="28" t="s">
        <v>122</v>
      </c>
      <c r="J7" s="28" t="s">
        <v>121</v>
      </c>
      <c r="K7" s="28" t="s">
        <v>122</v>
      </c>
      <c r="L7" s="28" t="s">
        <v>121</v>
      </c>
      <c r="M7" s="28" t="s">
        <v>122</v>
      </c>
      <c r="N7" s="28" t="s">
        <v>121</v>
      </c>
      <c r="O7" s="28" t="s">
        <v>122</v>
      </c>
      <c r="P7" s="28" t="s">
        <v>121</v>
      </c>
      <c r="Q7" s="28" t="s">
        <v>122</v>
      </c>
      <c r="R7" s="28" t="s">
        <v>121</v>
      </c>
      <c r="S7" s="28" t="s">
        <v>122</v>
      </c>
      <c r="T7" s="30" t="s">
        <v>111</v>
      </c>
      <c r="U7" s="30" t="s">
        <v>123</v>
      </c>
      <c r="V7" s="30" t="s">
        <v>124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30" t="s">
        <v>125</v>
      </c>
      <c r="AN7" s="30" t="s">
        <v>126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2.8" hidden="false" customHeight="false" outlineLevel="0" collapsed="false">
      <c r="A8" s="32" t="s">
        <v>127</v>
      </c>
      <c r="B8" s="33"/>
      <c r="C8" s="34"/>
      <c r="D8" s="26"/>
      <c r="E8" s="35"/>
      <c r="F8" s="27"/>
      <c r="G8" s="27"/>
      <c r="H8" s="35"/>
      <c r="I8" s="35"/>
      <c r="J8" s="35"/>
      <c r="K8" s="35"/>
      <c r="L8" s="35"/>
      <c r="M8" s="35"/>
      <c r="N8" s="35"/>
      <c r="O8" s="35"/>
      <c r="P8" s="27"/>
      <c r="Q8" s="27"/>
      <c r="R8" s="27"/>
      <c r="S8" s="27"/>
      <c r="T8" s="16"/>
      <c r="U8" s="16"/>
      <c r="V8" s="16"/>
      <c r="W8" s="16"/>
      <c r="Y8" s="26" t="n">
        <f aca="false">SUM(janvier:décembre!Y8)</f>
        <v>0</v>
      </c>
      <c r="Z8" s="26" t="n">
        <f aca="false">SUM(janvier:décembre!Z8)</f>
        <v>0</v>
      </c>
      <c r="AA8" s="26" t="n">
        <f aca="false">SUM(janvier:décembre!AA8)</f>
        <v>0</v>
      </c>
      <c r="AB8" s="26" t="n">
        <f aca="false">SUM(janvier:décembre!AB8)</f>
        <v>0</v>
      </c>
      <c r="AC8" s="26" t="n">
        <f aca="false">SUM(janvier:décembre!AC8)</f>
        <v>0</v>
      </c>
      <c r="AD8" s="26" t="n">
        <f aca="false">SUM(janvier:décembre!AD8)</f>
        <v>0</v>
      </c>
      <c r="AE8" s="26" t="n">
        <f aca="false">SUM(janvier:décembre!AE8)</f>
        <v>0</v>
      </c>
      <c r="AF8" s="26" t="n">
        <f aca="false">SUM(janvier:décembre!AF8)</f>
        <v>0</v>
      </c>
      <c r="AG8" s="26" t="n">
        <f aca="false">SUM(janvier:décembre!AG8)</f>
        <v>0</v>
      </c>
      <c r="AH8" s="26" t="n">
        <f aca="false">SUM(janvier:décembre!AH8)</f>
        <v>0</v>
      </c>
      <c r="AI8" s="33"/>
      <c r="AJ8" s="33"/>
      <c r="AK8" s="33"/>
      <c r="AL8" s="33"/>
      <c r="AM8" s="16"/>
      <c r="AN8" s="16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  <c r="JA8" s="33"/>
      <c r="JB8" s="33"/>
      <c r="JC8" s="33"/>
      <c r="JD8" s="33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DATE(init!A4-1,12,1)</f>
        <v>45627</v>
      </c>
      <c r="C9" s="2"/>
      <c r="D9" s="13"/>
      <c r="E9" s="2"/>
      <c r="F9" s="37"/>
      <c r="G9" s="37"/>
      <c r="H9" s="2"/>
      <c r="I9" s="2"/>
      <c r="J9" s="2"/>
      <c r="K9" s="2"/>
      <c r="L9" s="2"/>
      <c r="M9" s="2"/>
      <c r="N9" s="2"/>
      <c r="O9" s="2"/>
      <c r="P9" s="37"/>
      <c r="Q9" s="37"/>
      <c r="R9" s="37"/>
      <c r="S9" s="37"/>
    </row>
    <row r="10" customFormat="false" ht="12.8" hidden="false" customHeight="false" outlineLevel="0" collapsed="false">
      <c r="B10" s="38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8" activeCellId="0" sqref="E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39" t="str">
        <f aca="false">"timbrage, "&amp;TEXT($B$9,"MMMM AAAA")</f>
        <v>timbrage, janvier 2025</v>
      </c>
      <c r="J1" s="39"/>
      <c r="K1" s="39"/>
      <c r="L1" s="39"/>
      <c r="M1" s="3"/>
      <c r="N1" s="3"/>
      <c r="O1" s="3"/>
      <c r="X1" s="25" t="str">
        <f aca="false">moisInit!X1</f>
        <v>solde</v>
      </c>
      <c r="Y1" s="25" t="str">
        <f aca="false">moisInit!Y1</f>
        <v>tot1</v>
      </c>
      <c r="Z1" s="25" t="str">
        <f aca="false">moisInit!Z1</f>
        <v>tot2</v>
      </c>
      <c r="AA1" s="25" t="str">
        <f aca="false">moisInit!AA1</f>
        <v>tot3</v>
      </c>
      <c r="AB1" s="25" t="str">
        <f aca="false">moisInit!AB1</f>
        <v>tot4</v>
      </c>
      <c r="AC1" s="25" t="str">
        <f aca="false">moisInit!AC1</f>
        <v>tot5</v>
      </c>
      <c r="AD1" s="25" t="str">
        <f aca="false">moisInit!AD1</f>
        <v>tot6</v>
      </c>
      <c r="AE1" s="25" t="str">
        <f aca="false">moisInit!AE1</f>
        <v>tot7</v>
      </c>
      <c r="AF1" s="25" t="str">
        <f aca="false">moisInit!AF1</f>
        <v>tot8</v>
      </c>
      <c r="AG1" s="25" t="str">
        <f aca="false">moisInit!AG1</f>
        <v>tot9</v>
      </c>
      <c r="AH1" s="25" t="str">
        <f aca="false">moisInit!AH1</f>
        <v>tot10</v>
      </c>
      <c r="AI1" s="40" t="str">
        <f aca="false">moisInit!AI1</f>
        <v>remarque</v>
      </c>
    </row>
    <row r="2" customFormat="false" ht="12.8" hidden="false" customHeight="false" outlineLevel="0" collapsed="false">
      <c r="A2" s="26" t="n">
        <f aca="false">moisInit!A5</f>
        <v>0.0833333333333333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moisInit!B3</f>
        <v>nb heures payées mois courant</v>
      </c>
      <c r="C3" s="2"/>
      <c r="E3" s="3"/>
      <c r="H3" s="3"/>
      <c r="I3" s="15" t="str">
        <f aca="false">moisInit!I3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moisInit!A4-F8</f>
        <v>20.5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-0.00937500000002315</v>
      </c>
      <c r="B5" s="1" t="str">
        <f aca="false">moisInit!B5</f>
        <v>balance en fin de mois</v>
      </c>
      <c r="C5" s="2"/>
      <c r="E5" s="3"/>
      <c r="H5" s="3"/>
      <c r="I5" s="42" t="n">
        <f aca="false">MAX(moisInit!I5,V8)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moisInit!C7</f>
        <v>temps théorique</v>
      </c>
      <c r="D7" s="29" t="str">
        <f aca="false">moisInit!D7</f>
        <v>balance</v>
      </c>
      <c r="E7" s="29" t="str">
        <f aca="false">moisInit!E7</f>
        <v>temps présence</v>
      </c>
      <c r="F7" s="29" t="str">
        <f aca="false">moisInit!F7</f>
        <v>vacan-ces (j)</v>
      </c>
      <c r="G7" s="29" t="str">
        <f aca="false">moisInit!G7</f>
        <v>absence payée(j)</v>
      </c>
      <c r="H7" s="29" t="str">
        <f aca="false">moisInit!H7</f>
        <v>entrée</v>
      </c>
      <c r="I7" s="29" t="str">
        <f aca="false">moisInit!I7</f>
        <v>sortie</v>
      </c>
      <c r="J7" s="29" t="str">
        <f aca="false">moisInit!J7</f>
        <v>entrée</v>
      </c>
      <c r="K7" s="29" t="str">
        <f aca="false">moisInit!K7</f>
        <v>sortie</v>
      </c>
      <c r="L7" s="29" t="str">
        <f aca="false">moisInit!L7</f>
        <v>entrée</v>
      </c>
      <c r="M7" s="29" t="str">
        <f aca="false">moisInit!M7</f>
        <v>sortie</v>
      </c>
      <c r="N7" s="29" t="str">
        <f aca="false">moisInit!N7</f>
        <v>entrée</v>
      </c>
      <c r="O7" s="29" t="str">
        <f aca="false">moisInit!O7</f>
        <v>sortie</v>
      </c>
      <c r="P7" s="29" t="str">
        <f aca="false">moisInit!P7</f>
        <v>entrée</v>
      </c>
      <c r="Q7" s="29" t="str">
        <f aca="false">moisInit!Q7</f>
        <v>sortie</v>
      </c>
      <c r="R7" s="29" t="str">
        <f aca="false">moisInit!R7</f>
        <v>entrée</v>
      </c>
      <c r="S7" s="29" t="str">
        <f aca="false">moisInit!S7</f>
        <v>sortie</v>
      </c>
      <c r="T7" s="44" t="str">
        <f aca="false">moisInit!T7</f>
        <v>remarque</v>
      </c>
      <c r="U7" s="44" t="str">
        <f aca="false">moisInit!U7</f>
        <v>erreur ext</v>
      </c>
      <c r="V7" s="44" t="str">
        <f aca="false">moisInit!V7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moisInit!AM7</f>
        <v>err nbre timbrages</v>
      </c>
      <c r="AN7" s="44" t="str">
        <f aca="false">moisInit!AN7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moisInit!A8</f>
        <v>totaux mensuels:</v>
      </c>
      <c r="B8" s="45"/>
      <c r="C8" s="46" t="n">
        <f aca="false">SUM(C9:C39)</f>
        <v>7.0753472222222</v>
      </c>
      <c r="D8" s="46" t="n">
        <f aca="false">SUM(D9:D39)</f>
        <v>-0.0927083333333333</v>
      </c>
      <c r="E8" s="46" t="n">
        <f aca="false">SUM(E9:E39)</f>
        <v>6.98263888888887</v>
      </c>
      <c r="F8" s="47" t="n">
        <f aca="false">SUM(F9:F39)</f>
        <v>1.5</v>
      </c>
      <c r="G8" s="47" t="n">
        <f aca="false">SUM(G9:G39)</f>
        <v>1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EDATE(moisInit!B9,1)</f>
        <v>45658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0.00902777777777778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0.354166666666666</v>
      </c>
      <c r="F9" s="52"/>
      <c r="G9" s="52"/>
      <c r="H9" s="53" t="n">
        <v>0.322916666666667</v>
      </c>
      <c r="I9" s="53" t="n">
        <v>0.409722222222222</v>
      </c>
      <c r="J9" s="53" t="n">
        <v>0.416666666666667</v>
      </c>
      <c r="K9" s="53" t="n">
        <v>0.520833333333333</v>
      </c>
      <c r="L9" s="53" t="n">
        <v>0.552083333333333</v>
      </c>
      <c r="M9" s="53" t="n">
        <v>0.715277777777778</v>
      </c>
      <c r="N9" s="53"/>
      <c r="O9" s="53"/>
      <c r="P9" s="52"/>
      <c r="Q9" s="52"/>
      <c r="R9" s="52"/>
      <c r="S9" s="53"/>
      <c r="T9" s="54"/>
      <c r="V9" s="55" t="n">
        <f aca="false">MAX(AM9,AN9)</f>
        <v>0</v>
      </c>
      <c r="X9" s="13" t="n">
        <f aca="false">E9-SUM(Y9:AH9)-F9*$A$1</f>
        <v>0.354166666666667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45659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0.0333333333333333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0.378472222222221</v>
      </c>
      <c r="F10" s="52"/>
      <c r="G10" s="52"/>
      <c r="H10" s="53" t="n">
        <v>0.322916666666667</v>
      </c>
      <c r="I10" s="53" t="n">
        <v>0.409722222222222</v>
      </c>
      <c r="J10" s="53" t="n">
        <v>0.416666666666667</v>
      </c>
      <c r="K10" s="53" t="n">
        <v>0.520833333333333</v>
      </c>
      <c r="L10" s="53" t="n">
        <v>0.552083333333333</v>
      </c>
      <c r="M10" s="53" t="n">
        <v>0.739583333333333</v>
      </c>
      <c r="N10" s="53"/>
      <c r="O10" s="53"/>
      <c r="P10" s="52"/>
      <c r="Q10" s="52"/>
      <c r="R10" s="52"/>
      <c r="S10" s="53"/>
      <c r="T10" s="54"/>
      <c r="V10" s="55" t="n">
        <f aca="false">MAX(AM10,AN10)</f>
        <v>0</v>
      </c>
      <c r="X10" s="13" t="n">
        <f aca="false">E10-SUM(Y10:AH10)-F10*$A$1</f>
        <v>0.378472222222222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45660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0.00902777777777778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2"/>
      <c r="G11" s="52"/>
      <c r="H11" s="53" t="n">
        <v>0.322916666666667</v>
      </c>
      <c r="I11" s="53" t="n">
        <v>0.409722222222222</v>
      </c>
      <c r="J11" s="53" t="n">
        <v>0.416666666666667</v>
      </c>
      <c r="K11" s="53" t="n">
        <v>0.520833333333333</v>
      </c>
      <c r="L11" s="53" t="n">
        <v>0.552083333333333</v>
      </c>
      <c r="M11" s="53" t="n">
        <v>0.715277777777778</v>
      </c>
      <c r="N11" s="53"/>
      <c r="O11" s="53"/>
      <c r="P11" s="52"/>
      <c r="Q11" s="52"/>
      <c r="R11" s="52"/>
      <c r="S11" s="53"/>
      <c r="T11" s="54"/>
      <c r="V11" s="55" t="n">
        <f aca="false">MAX(AM11,AN11)</f>
        <v>0</v>
      </c>
      <c r="X11" s="13" t="n">
        <f aca="false">E11-SUM(Y11:AH11)-F11*$A$1</f>
        <v>0.354166666666667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45661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6"/>
      <c r="M12" s="56"/>
      <c r="N12" s="53"/>
      <c r="O12" s="53"/>
      <c r="P12" s="52"/>
      <c r="Q12" s="52"/>
      <c r="R12" s="52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45662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2"/>
      <c r="Q13" s="52"/>
      <c r="R13" s="52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45663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0.00902777777777778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2"/>
      <c r="G14" s="52"/>
      <c r="H14" s="53" t="n">
        <v>0.322916666666667</v>
      </c>
      <c r="I14" s="53" t="n">
        <v>0.409722222222222</v>
      </c>
      <c r="J14" s="53" t="n">
        <v>0.416666666666667</v>
      </c>
      <c r="K14" s="53" t="n">
        <v>0.520833333333333</v>
      </c>
      <c r="L14" s="53" t="n">
        <v>0.552083333333333</v>
      </c>
      <c r="M14" s="53" t="n">
        <v>0.715277777777778</v>
      </c>
      <c r="N14" s="53"/>
      <c r="O14" s="53"/>
      <c r="P14" s="52"/>
      <c r="Q14" s="52"/>
      <c r="R14" s="52"/>
      <c r="S14" s="53"/>
      <c r="T14" s="54"/>
      <c r="V14" s="55" t="n">
        <f aca="false">MAX(AM14,AN14)</f>
        <v>0</v>
      </c>
      <c r="X14" s="13" t="n">
        <f aca="false">E14-SUM(Y14:AH14)-F14*$A$1</f>
        <v>0.354166666666667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45664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0.00208333333333333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2"/>
      <c r="G15" s="52"/>
      <c r="H15" s="53" t="n">
        <v>0.322916666666667</v>
      </c>
      <c r="I15" s="53" t="n">
        <v>0.409722222222222</v>
      </c>
      <c r="J15" s="53" t="n">
        <v>0.416666666666667</v>
      </c>
      <c r="K15" s="53" t="n">
        <v>0.520833333333333</v>
      </c>
      <c r="L15" s="53" t="n">
        <v>0.552083333333333</v>
      </c>
      <c r="M15" s="53" t="n">
        <v>0.625</v>
      </c>
      <c r="N15" s="53" t="n">
        <v>0.916666666666667</v>
      </c>
      <c r="O15" s="53" t="n">
        <v>1</v>
      </c>
      <c r="P15" s="52"/>
      <c r="Q15" s="52"/>
      <c r="R15" s="52"/>
      <c r="S15" s="53"/>
      <c r="T15" s="54"/>
      <c r="V15" s="55" t="n">
        <f aca="false">MAX(AM15,AN15)</f>
        <v>0</v>
      </c>
      <c r="X15" s="13" t="n">
        <f aca="false">E15-SUM(Y15:AH15)-F15*$A$1</f>
        <v>0.347222222222222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45665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-0.0465277777777778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0.298611111111111</v>
      </c>
      <c r="F16" s="52"/>
      <c r="G16" s="52"/>
      <c r="H16" s="53" t="n">
        <v>0</v>
      </c>
      <c r="I16" s="53" t="n">
        <v>0.0833333333333333</v>
      </c>
      <c r="J16" s="53" t="n">
        <v>0.520833333333333</v>
      </c>
      <c r="K16" s="53" t="n">
        <v>0.625</v>
      </c>
      <c r="L16" s="53" t="n">
        <v>0.645833333333333</v>
      </c>
      <c r="M16" s="53" t="n">
        <v>0.756944444444444</v>
      </c>
      <c r="N16" s="53"/>
      <c r="O16" s="53"/>
      <c r="P16" s="52"/>
      <c r="Q16" s="52"/>
      <c r="R16" s="52"/>
      <c r="S16" s="53"/>
      <c r="T16" s="54"/>
      <c r="V16" s="55" t="n">
        <f aca="false">MAX(AM16,AN16)</f>
        <v>0</v>
      </c>
      <c r="X16" s="13" t="n">
        <f aca="false">E16-SUM(Y16:AH16)-F16*$A$1</f>
        <v>0.298611111111111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45666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0.00902777777777778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0.354166666666666</v>
      </c>
      <c r="F17" s="52"/>
      <c r="G17" s="52"/>
      <c r="H17" s="53" t="n">
        <v>0.322916666666667</v>
      </c>
      <c r="I17" s="53" t="n">
        <v>0.409722222222222</v>
      </c>
      <c r="J17" s="53" t="n">
        <v>0.416666666666667</v>
      </c>
      <c r="K17" s="53" t="n">
        <v>0.520833333333333</v>
      </c>
      <c r="L17" s="53" t="n">
        <v>0.552083333333333</v>
      </c>
      <c r="M17" s="53" t="n">
        <v>0.715277777777778</v>
      </c>
      <c r="N17" s="53"/>
      <c r="O17" s="53"/>
      <c r="P17" s="52"/>
      <c r="Q17" s="52"/>
      <c r="R17" s="52"/>
      <c r="S17" s="53"/>
      <c r="T17" s="54"/>
      <c r="V17" s="55" t="n">
        <f aca="false">MAX(AM17,AN17)</f>
        <v>0</v>
      </c>
      <c r="X17" s="13" t="n">
        <f aca="false">E17-SUM(Y17:AH17)-F17*$A$1</f>
        <v>0.354166666666667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45667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0.00902777777777778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2"/>
      <c r="G18" s="52"/>
      <c r="H18" s="53" t="n">
        <v>0.322916666666667</v>
      </c>
      <c r="I18" s="53" t="n">
        <v>0.409722222222222</v>
      </c>
      <c r="J18" s="53" t="n">
        <v>0.416666666666667</v>
      </c>
      <c r="K18" s="53" t="n">
        <v>0.520833333333333</v>
      </c>
      <c r="L18" s="53" t="n">
        <v>0.552083333333333</v>
      </c>
      <c r="M18" s="53" t="n">
        <v>0.715277777777778</v>
      </c>
      <c r="N18" s="53"/>
      <c r="O18" s="53"/>
      <c r="P18" s="52"/>
      <c r="Q18" s="52"/>
      <c r="R18" s="52"/>
      <c r="S18" s="53"/>
      <c r="T18" s="54"/>
      <c r="V18" s="55" t="n">
        <f aca="false">MAX(AM18,AN18)</f>
        <v>0</v>
      </c>
      <c r="X18" s="13" t="n">
        <f aca="false">E18-SUM(Y18:AH18)-F18*$A$1</f>
        <v>0.354166666666667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45668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2"/>
      <c r="Q19" s="52"/>
      <c r="R19" s="52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45669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2"/>
      <c r="Q20" s="52"/>
      <c r="R20" s="52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45670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0.0159722222222222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0.36111111111111</v>
      </c>
      <c r="F21" s="52"/>
      <c r="G21" s="52"/>
      <c r="H21" s="53" t="n">
        <v>0.322916666666667</v>
      </c>
      <c r="I21" s="53" t="n">
        <v>0.409722222222222</v>
      </c>
      <c r="J21" s="53" t="n">
        <v>0.416666666666667</v>
      </c>
      <c r="K21" s="53" t="n">
        <v>0.520833333333333</v>
      </c>
      <c r="L21" s="53" t="n">
        <v>0.552083333333333</v>
      </c>
      <c r="M21" s="53" t="n">
        <v>0.722222222222222</v>
      </c>
      <c r="N21" s="53"/>
      <c r="O21" s="53"/>
      <c r="P21" s="52"/>
      <c r="Q21" s="52"/>
      <c r="R21" s="52"/>
      <c r="S21" s="53"/>
      <c r="T21" s="54"/>
      <c r="V21" s="55" t="n">
        <f aca="false">MAX(AM21,AN21)</f>
        <v>0</v>
      </c>
      <c r="X21" s="13" t="n">
        <f aca="false">E21-SUM(Y21:AH21)-F21*$A$1</f>
        <v>0.361111111111111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45671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0.0263888888888889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0.371527777777777</v>
      </c>
      <c r="F22" s="52"/>
      <c r="G22" s="52"/>
      <c r="H22" s="53" t="n">
        <v>0.3125</v>
      </c>
      <c r="I22" s="53" t="n">
        <v>0.409722222222222</v>
      </c>
      <c r="J22" s="53" t="n">
        <v>0.416666666666667</v>
      </c>
      <c r="K22" s="53" t="n">
        <v>0.520833333333333</v>
      </c>
      <c r="L22" s="53" t="n">
        <v>0.552083333333333</v>
      </c>
      <c r="M22" s="53" t="n">
        <v>0.722222222222222</v>
      </c>
      <c r="N22" s="53"/>
      <c r="O22" s="53"/>
      <c r="P22" s="52"/>
      <c r="Q22" s="52"/>
      <c r="R22" s="52"/>
      <c r="S22" s="53"/>
      <c r="T22" s="54"/>
      <c r="V22" s="55" t="n">
        <f aca="false">MAX(AM22,AN22)</f>
        <v>0</v>
      </c>
      <c r="X22" s="13" t="n">
        <f aca="false">E22-SUM(Y22:AH22)-F22*$A$1</f>
        <v>0.371527777777778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45672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0.0159722222222222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0.36111111111111</v>
      </c>
      <c r="F23" s="52"/>
      <c r="G23" s="52"/>
      <c r="H23" s="53" t="n">
        <v>0.322916666666667</v>
      </c>
      <c r="I23" s="53" t="n">
        <v>0.409722222222222</v>
      </c>
      <c r="J23" s="53" t="n">
        <v>0.416666666666667</v>
      </c>
      <c r="K23" s="53" t="n">
        <v>0.520833333333333</v>
      </c>
      <c r="L23" s="53" t="n">
        <v>0.552083333333333</v>
      </c>
      <c r="M23" s="53" t="n">
        <v>0.722222222222222</v>
      </c>
      <c r="N23" s="53"/>
      <c r="O23" s="53"/>
      <c r="P23" s="52"/>
      <c r="Q23" s="52"/>
      <c r="R23" s="52"/>
      <c r="S23" s="53"/>
      <c r="T23" s="54"/>
      <c r="V23" s="55" t="n">
        <f aca="false">MAX(AM23,AN23)</f>
        <v>0</v>
      </c>
      <c r="X23" s="13" t="n">
        <f aca="false">E23-SUM(Y23:AH23)-F23*$A$1</f>
        <v>0.361111111111111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45673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0.0159722222222222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0.36111111111111</v>
      </c>
      <c r="F24" s="52"/>
      <c r="G24" s="52"/>
      <c r="H24" s="53" t="n">
        <v>0.322916666666667</v>
      </c>
      <c r="I24" s="53" t="n">
        <v>0.409722222222222</v>
      </c>
      <c r="J24" s="53" t="n">
        <v>0.416666666666667</v>
      </c>
      <c r="K24" s="53" t="n">
        <v>0.520833333333333</v>
      </c>
      <c r="L24" s="53" t="n">
        <v>0.552083333333333</v>
      </c>
      <c r="M24" s="53" t="n">
        <v>0.722222222222222</v>
      </c>
      <c r="N24" s="53"/>
      <c r="O24" s="53"/>
      <c r="P24" s="52"/>
      <c r="Q24" s="52"/>
      <c r="R24" s="52"/>
      <c r="S24" s="53"/>
      <c r="T24" s="54"/>
      <c r="V24" s="55" t="n">
        <f aca="false">MAX(AM24,AN24)</f>
        <v>0</v>
      </c>
      <c r="X24" s="13" t="n">
        <f aca="false">E24-SUM(Y24:AH24)-F24*$A$1</f>
        <v>0.361111111111111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45674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0.0159722222222222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0.36111111111111</v>
      </c>
      <c r="F25" s="52"/>
      <c r="G25" s="52"/>
      <c r="H25" s="53" t="n">
        <v>0.322916666666667</v>
      </c>
      <c r="I25" s="53" t="n">
        <v>0.409722222222222</v>
      </c>
      <c r="J25" s="53" t="n">
        <v>0.416666666666667</v>
      </c>
      <c r="K25" s="53" t="n">
        <v>0.520833333333333</v>
      </c>
      <c r="L25" s="53" t="n">
        <v>0.552083333333333</v>
      </c>
      <c r="M25" s="53" t="n">
        <v>0.722222222222222</v>
      </c>
      <c r="N25" s="53"/>
      <c r="O25" s="53"/>
      <c r="P25" s="52"/>
      <c r="Q25" s="52"/>
      <c r="R25" s="52"/>
      <c r="S25" s="53"/>
      <c r="T25" s="54"/>
      <c r="V25" s="55" t="n">
        <f aca="false">MAX(AM25,AN25)</f>
        <v>0</v>
      </c>
      <c r="X25" s="13" t="n">
        <f aca="false">E25-SUM(Y25:AH25)-F25*$A$1</f>
        <v>0.361111111111111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45675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2"/>
      <c r="Q26" s="52"/>
      <c r="R26" s="52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45676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2"/>
      <c r="Q27" s="52"/>
      <c r="R27" s="52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45677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0.0159722222222222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0.36111111111111</v>
      </c>
      <c r="F28" s="52"/>
      <c r="G28" s="52"/>
      <c r="H28" s="53" t="n">
        <v>0.322916666666667</v>
      </c>
      <c r="I28" s="53" t="n">
        <v>0.409722222222222</v>
      </c>
      <c r="J28" s="53" t="n">
        <v>0.416666666666667</v>
      </c>
      <c r="K28" s="53" t="n">
        <v>0.520833333333333</v>
      </c>
      <c r="L28" s="53" t="n">
        <v>0.552083333333333</v>
      </c>
      <c r="M28" s="53" t="n">
        <v>0.722222222222222</v>
      </c>
      <c r="N28" s="53"/>
      <c r="O28" s="53"/>
      <c r="P28" s="52"/>
      <c r="Q28" s="52"/>
      <c r="R28" s="52"/>
      <c r="S28" s="53"/>
      <c r="T28" s="54"/>
      <c r="V28" s="55" t="n">
        <f aca="false">MAX(AM28,AN28)</f>
        <v>0</v>
      </c>
      <c r="X28" s="13" t="n">
        <f aca="false">E28-SUM(Y28:AH28)-F28*$A$1</f>
        <v>0.361111111111111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45678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2"/>
      <c r="R29" s="52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45679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0.0159722222222222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0.36111111111111</v>
      </c>
      <c r="F30" s="52"/>
      <c r="G30" s="52"/>
      <c r="H30" s="53" t="n">
        <v>0.322916666666667</v>
      </c>
      <c r="I30" s="53" t="n">
        <v>0.409722222222222</v>
      </c>
      <c r="J30" s="53" t="n">
        <v>0.416666666666667</v>
      </c>
      <c r="K30" s="53" t="n">
        <v>0.520833333333333</v>
      </c>
      <c r="L30" s="53" t="n">
        <v>0.552083333333333</v>
      </c>
      <c r="M30" s="53" t="n">
        <v>0.722222222222222</v>
      </c>
      <c r="N30" s="53"/>
      <c r="O30" s="53"/>
      <c r="P30" s="52"/>
      <c r="Q30" s="52"/>
      <c r="R30" s="52"/>
      <c r="S30" s="53"/>
      <c r="T30" s="54"/>
      <c r="V30" s="55" t="n">
        <f aca="false">MAX(AM30,AN30)</f>
        <v>0</v>
      </c>
      <c r="X30" s="13" t="n">
        <f aca="false">E30-SUM(Y30:AH30)-F30*$A$1</f>
        <v>0.361111111111111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45680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 t="n">
        <v>1</v>
      </c>
      <c r="G31" s="52"/>
      <c r="H31" s="53"/>
      <c r="I31" s="53"/>
      <c r="J31" s="53"/>
      <c r="K31" s="53"/>
      <c r="L31" s="53"/>
      <c r="M31" s="53"/>
      <c r="N31" s="53"/>
      <c r="O31" s="53"/>
      <c r="P31" s="52"/>
      <c r="Q31" s="52"/>
      <c r="R31" s="52"/>
      <c r="S31" s="53"/>
      <c r="T31" s="54"/>
      <c r="V31" s="55" t="n">
        <f aca="false">MAX(AM31,AN31)</f>
        <v>0</v>
      </c>
      <c r="X31" s="13" t="n">
        <f aca="false">E31-SUM(Y31:AH31)-F31*$A$1</f>
        <v>-0.345138888888889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45681</v>
      </c>
      <c r="C32" s="13" t="n">
        <f aca="false">IF(MONTH(B32)&lt;&gt;MONTH($B$9),0,IF(OR(WEEKDAY(B32)=1,WEEKDAY(B32)=7),0,$A$1)-$A$1*F32-$A$1*$G32)</f>
        <v>0.172569444444444</v>
      </c>
      <c r="D32" s="13" t="n">
        <f aca="false">IF(currentDate&lt;B32,0,E32-C32)</f>
        <v>0.0184027777777778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0.190972222222221</v>
      </c>
      <c r="F32" s="52" t="n">
        <v>0.5</v>
      </c>
      <c r="G32" s="52"/>
      <c r="H32" s="53" t="n">
        <v>0.322916666666667</v>
      </c>
      <c r="I32" s="53" t="n">
        <v>0.409722222222222</v>
      </c>
      <c r="J32" s="53" t="n">
        <v>0.416666666666667</v>
      </c>
      <c r="K32" s="53" t="n">
        <v>0.520833333333333</v>
      </c>
      <c r="L32" s="53"/>
      <c r="M32" s="53"/>
      <c r="N32" s="53"/>
      <c r="O32" s="53"/>
      <c r="P32" s="53"/>
      <c r="Q32" s="52"/>
      <c r="R32" s="52"/>
      <c r="S32" s="53"/>
      <c r="T32" s="54"/>
      <c r="V32" s="55" t="n">
        <f aca="false">MAX(AM32,AN32)</f>
        <v>0</v>
      </c>
      <c r="X32" s="13" t="n">
        <f aca="false">E32-SUM(Y32:AH32)-F32*$A$1</f>
        <v>0.0184027777777778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45682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2"/>
      <c r="Q33" s="52"/>
      <c r="R33" s="52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45683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2"/>
      <c r="Q34" s="52"/>
      <c r="R34" s="52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45684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0.0159722222222222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0.36111111111111</v>
      </c>
      <c r="F35" s="52"/>
      <c r="G35" s="52"/>
      <c r="H35" s="53" t="n">
        <v>0.322916666666667</v>
      </c>
      <c r="I35" s="53" t="n">
        <v>0.409722222222222</v>
      </c>
      <c r="J35" s="53" t="n">
        <v>0.416666666666667</v>
      </c>
      <c r="K35" s="53" t="n">
        <v>0.520833333333333</v>
      </c>
      <c r="L35" s="53" t="n">
        <v>0.552083333333333</v>
      </c>
      <c r="M35" s="53" t="n">
        <v>0.722222222222222</v>
      </c>
      <c r="N35" s="53"/>
      <c r="O35" s="53"/>
      <c r="P35" s="52"/>
      <c r="Q35" s="52"/>
      <c r="R35" s="52"/>
      <c r="S35" s="53"/>
      <c r="T35" s="54"/>
      <c r="V35" s="55" t="n">
        <f aca="false">MAX(AM35,AN35)</f>
        <v>0</v>
      </c>
      <c r="X35" s="13" t="n">
        <f aca="false">E35-SUM(Y35:AH35)-F35*$A$1</f>
        <v>0.361111111111111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45685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0.0159722222222222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0.36111111111111</v>
      </c>
      <c r="F36" s="52"/>
      <c r="G36" s="52"/>
      <c r="H36" s="53" t="n">
        <v>0.322916666666667</v>
      </c>
      <c r="I36" s="53" t="n">
        <v>0.409722222222222</v>
      </c>
      <c r="J36" s="53" t="n">
        <v>0.416666666666667</v>
      </c>
      <c r="K36" s="53" t="n">
        <v>0.520833333333333</v>
      </c>
      <c r="L36" s="53" t="n">
        <v>0.552083333333333</v>
      </c>
      <c r="M36" s="53" t="n">
        <v>0.722222222222222</v>
      </c>
      <c r="N36" s="53"/>
      <c r="O36" s="53"/>
      <c r="P36" s="52"/>
      <c r="Q36" s="52"/>
      <c r="R36" s="52"/>
      <c r="S36" s="53"/>
      <c r="T36" s="54"/>
      <c r="V36" s="55" t="n">
        <f aca="false">MAX(AM36,AN36)</f>
        <v>0</v>
      </c>
      <c r="X36" s="13" t="n">
        <f aca="false">E36-SUM(Y36:AH36)-F36*$A$1</f>
        <v>0.361111111111111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45686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0.0159722222222222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0.36111111111111</v>
      </c>
      <c r="F37" s="52"/>
      <c r="G37" s="52"/>
      <c r="H37" s="53" t="n">
        <v>0.322916666666667</v>
      </c>
      <c r="I37" s="53" t="n">
        <v>0.409722222222222</v>
      </c>
      <c r="J37" s="53" t="n">
        <v>0.416666666666667</v>
      </c>
      <c r="K37" s="53" t="n">
        <v>0.520833333333333</v>
      </c>
      <c r="L37" s="53" t="n">
        <v>0.552083333333333</v>
      </c>
      <c r="M37" s="53" t="n">
        <v>0.722222222222222</v>
      </c>
      <c r="N37" s="53"/>
      <c r="O37" s="53"/>
      <c r="P37" s="52"/>
      <c r="Q37" s="52"/>
      <c r="R37" s="52"/>
      <c r="S37" s="53"/>
      <c r="T37" s="54"/>
      <c r="V37" s="55" t="n">
        <f aca="false">MAX(AM37,AN37)</f>
        <v>0</v>
      </c>
      <c r="X37" s="13" t="n">
        <f aca="false">E37-SUM(Y37:AH37)-F37*$A$1</f>
        <v>0.361111111111111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45687</v>
      </c>
      <c r="C38" s="13" t="n">
        <f aca="false">IF(MONTH(B38)&lt;&gt;MONTH($B$9),0,IF(OR(WEEKDAY(B38)=1,WEEKDAY(B38)=7),0,$A$1)-$A$1*F38-$A$1*$G38)</f>
        <v>-2.31481481481481E-014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 t="n">
        <v>1</v>
      </c>
      <c r="H38" s="53"/>
      <c r="I38" s="53"/>
      <c r="J38" s="53"/>
      <c r="K38" s="53"/>
      <c r="L38" s="53"/>
      <c r="M38" s="53"/>
      <c r="N38" s="53"/>
      <c r="O38" s="53"/>
      <c r="P38" s="52"/>
      <c r="Q38" s="52"/>
      <c r="R38" s="52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45688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0.0298611111111111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0.374999999999999</v>
      </c>
      <c r="F39" s="52"/>
      <c r="G39" s="52"/>
      <c r="H39" s="53" t="n">
        <v>0.322916666666667</v>
      </c>
      <c r="I39" s="53" t="n">
        <v>0.409722222222222</v>
      </c>
      <c r="J39" s="53" t="n">
        <v>0.416666666666667</v>
      </c>
      <c r="K39" s="53" t="n">
        <v>0.520833333333333</v>
      </c>
      <c r="L39" s="53" t="n">
        <v>0.552083333333333</v>
      </c>
      <c r="M39" s="53" t="n">
        <v>0.736111111111111</v>
      </c>
      <c r="N39" s="53"/>
      <c r="O39" s="53"/>
      <c r="P39" s="52"/>
      <c r="Q39" s="52"/>
      <c r="R39" s="52"/>
      <c r="S39" s="53"/>
      <c r="T39" s="54"/>
      <c r="V39" s="55" t="n">
        <f aca="false">MAX(AM39,AN39)</f>
        <v>0</v>
      </c>
      <c r="X39" s="13" t="n">
        <f aca="false">E39-SUM(Y39:AH39)-F39*$A$1</f>
        <v>0.375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S9:X39 A9:G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29" activeCellId="0" sqref="M2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39" t="str">
        <f aca="false">"timbrage, "&amp;TEXT($B$9,"MMMM AAAA")</f>
        <v>timbrage, février 2025</v>
      </c>
      <c r="J1" s="39"/>
      <c r="K1" s="39"/>
      <c r="L1" s="39"/>
      <c r="M1" s="3"/>
      <c r="N1" s="3"/>
      <c r="O1" s="3"/>
      <c r="X1" s="25" t="str">
        <f aca="false">janvier!X1</f>
        <v>solde</v>
      </c>
      <c r="Y1" s="25" t="str">
        <f aca="false">janvier!Y1</f>
        <v>tot1</v>
      </c>
      <c r="Z1" s="25" t="str">
        <f aca="false">janvier!Z1</f>
        <v>tot2</v>
      </c>
      <c r="AA1" s="25" t="str">
        <f aca="false">janvier!AA1</f>
        <v>tot3</v>
      </c>
      <c r="AB1" s="25" t="str">
        <f aca="false">janvier!AB1</f>
        <v>tot4</v>
      </c>
      <c r="AC1" s="25" t="str">
        <f aca="false">janvier!AC1</f>
        <v>tot5</v>
      </c>
      <c r="AD1" s="25" t="str">
        <f aca="false">janvier!AD1</f>
        <v>tot6</v>
      </c>
      <c r="AE1" s="25" t="str">
        <f aca="false">janvier!AE1</f>
        <v>tot7</v>
      </c>
      <c r="AF1" s="25" t="str">
        <f aca="false">janvier!AF1</f>
        <v>tot8</v>
      </c>
      <c r="AG1" s="25" t="str">
        <f aca="false">janvier!AG1</f>
        <v>tot9</v>
      </c>
      <c r="AH1" s="25" t="str">
        <f aca="false">janvier!AH1</f>
        <v>tot10</v>
      </c>
      <c r="AI1" s="40" t="str">
        <f aca="false">janvier!AI1</f>
        <v>remarque</v>
      </c>
    </row>
    <row r="2" customFormat="false" ht="12.8" hidden="false" customHeight="false" outlineLevel="0" collapsed="false">
      <c r="A2" s="26" t="n">
        <f aca="false">janvier!A5</f>
        <v>-0.00937500000002315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janvier!B3</f>
        <v>nb heures payées mois courant</v>
      </c>
      <c r="C3" s="2"/>
      <c r="E3" s="3"/>
      <c r="H3" s="3"/>
      <c r="I3" s="15" t="str">
        <f aca="false">janvier!I3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janvier!A4-F8</f>
        <v>20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-3.86995781843755</v>
      </c>
      <c r="B5" s="1" t="str">
        <f aca="false">janvier!B5</f>
        <v>balance en fin de mois</v>
      </c>
      <c r="C5" s="2"/>
      <c r="E5" s="3"/>
      <c r="H5" s="3"/>
      <c r="I5" s="42" t="n">
        <f aca="false">MAX(janvier!I5,V8)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janvier!C7</f>
        <v>temps théorique</v>
      </c>
      <c r="D7" s="29" t="str">
        <f aca="false">janvier!D7</f>
        <v>balance</v>
      </c>
      <c r="E7" s="29" t="str">
        <f aca="false">janvier!E7</f>
        <v>temps présence</v>
      </c>
      <c r="F7" s="29" t="str">
        <f aca="false">janvier!F7</f>
        <v>vacan-ces (j)</v>
      </c>
      <c r="G7" s="29" t="str">
        <f aca="false">janvier!G7</f>
        <v>absence payée(j)</v>
      </c>
      <c r="H7" s="29" t="str">
        <f aca="false">janvier!H7</f>
        <v>entrée</v>
      </c>
      <c r="I7" s="29" t="str">
        <f aca="false">janvier!I7</f>
        <v>sortie</v>
      </c>
      <c r="J7" s="29" t="str">
        <f aca="false">janvier!J7</f>
        <v>entrée</v>
      </c>
      <c r="K7" s="29" t="str">
        <f aca="false">janvier!K7</f>
        <v>sortie</v>
      </c>
      <c r="L7" s="29" t="str">
        <f aca="false">janvier!L7</f>
        <v>entrée</v>
      </c>
      <c r="M7" s="29" t="str">
        <f aca="false">janvier!M7</f>
        <v>sortie</v>
      </c>
      <c r="N7" s="29" t="str">
        <f aca="false">janvier!N7</f>
        <v>entrée</v>
      </c>
      <c r="O7" s="29" t="str">
        <f aca="false">janvier!O7</f>
        <v>sortie</v>
      </c>
      <c r="P7" s="29" t="str">
        <f aca="false">janvier!P7</f>
        <v>entrée</v>
      </c>
      <c r="Q7" s="29" t="str">
        <f aca="false">janvier!Q7</f>
        <v>sortie</v>
      </c>
      <c r="R7" s="29" t="str">
        <f aca="false">janvier!R7</f>
        <v>entrée</v>
      </c>
      <c r="S7" s="29" t="str">
        <f aca="false">janvier!S7</f>
        <v>sortie</v>
      </c>
      <c r="T7" s="44" t="str">
        <f aca="false">janvier!T7</f>
        <v>remarque</v>
      </c>
      <c r="U7" s="44" t="str">
        <f aca="false">janvier!U7</f>
        <v>erreur ext</v>
      </c>
      <c r="V7" s="44" t="str">
        <f aca="false">janvier!V7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janvier!AM7</f>
        <v>err nbre timbrages</v>
      </c>
      <c r="AN7" s="44" t="str">
        <f aca="false">janvier!AN7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janvier!A8</f>
        <v>totaux mensuels:</v>
      </c>
      <c r="B8" s="45"/>
      <c r="C8" s="46" t="n">
        <f aca="false">SUM(C9:C39)</f>
        <v>6.73020833333334</v>
      </c>
      <c r="D8" s="46" t="n">
        <f aca="false">SUM(D9:D39)</f>
        <v>-3.8605828184375</v>
      </c>
      <c r="E8" s="46" t="n">
        <f aca="false">SUM(E9:E39)</f>
        <v>2.86962551490108</v>
      </c>
      <c r="F8" s="47" t="n">
        <f aca="false">SUM(F9:F39)</f>
        <v>0.5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30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EDATE(janvier!B9,1)</f>
        <v>45689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45690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45691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0.00902777777777778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2"/>
      <c r="G11" s="52"/>
      <c r="H11" s="53" t="n">
        <v>0.322916666666667</v>
      </c>
      <c r="I11" s="53" t="n">
        <v>0.409722222222222</v>
      </c>
      <c r="J11" s="53" t="n">
        <v>0.416666666666667</v>
      </c>
      <c r="K11" s="53" t="n">
        <v>0.520833333333333</v>
      </c>
      <c r="L11" s="53" t="n">
        <v>0.552083333333333</v>
      </c>
      <c r="M11" s="53" t="n">
        <v>0.715277777777778</v>
      </c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0.354166666666667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45692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0.00902777777777778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0.354166666666666</v>
      </c>
      <c r="F12" s="52"/>
      <c r="G12" s="52"/>
      <c r="H12" s="53" t="n">
        <v>0.322916666666667</v>
      </c>
      <c r="I12" s="53" t="n">
        <v>0.409722222222222</v>
      </c>
      <c r="J12" s="53" t="n">
        <v>0.416666666666667</v>
      </c>
      <c r="K12" s="53" t="n">
        <v>0.520833333333333</v>
      </c>
      <c r="L12" s="53" t="n">
        <v>0.552083333333333</v>
      </c>
      <c r="M12" s="53" t="n">
        <v>0.715277777777778</v>
      </c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0.354166666666667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45693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0.00902777777777778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0.354166666666666</v>
      </c>
      <c r="F13" s="52"/>
      <c r="G13" s="52"/>
      <c r="H13" s="53" t="n">
        <v>0.322916666666667</v>
      </c>
      <c r="I13" s="53" t="n">
        <v>0.409722222222222</v>
      </c>
      <c r="J13" s="53" t="n">
        <v>0.416666666666667</v>
      </c>
      <c r="K13" s="53" t="n">
        <v>0.520833333333333</v>
      </c>
      <c r="L13" s="53" t="n">
        <v>0.552083333333333</v>
      </c>
      <c r="M13" s="53" t="n">
        <v>0.715277777777778</v>
      </c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0.354166666666667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45694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0.00902777777777778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2"/>
      <c r="G14" s="52"/>
      <c r="H14" s="53" t="n">
        <v>0.322916666666667</v>
      </c>
      <c r="I14" s="53" t="n">
        <v>0.409722222222222</v>
      </c>
      <c r="J14" s="53" t="n">
        <v>0.416666666666667</v>
      </c>
      <c r="K14" s="53" t="n">
        <v>0.520833333333333</v>
      </c>
      <c r="L14" s="53" t="n">
        <v>0.552083333333333</v>
      </c>
      <c r="M14" s="53" t="n">
        <v>0.715277777777778</v>
      </c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0.354166666666667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45695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0.00208333333333333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2"/>
      <c r="G15" s="52"/>
      <c r="H15" s="53" t="n">
        <v>0.322916666666667</v>
      </c>
      <c r="I15" s="53" t="n">
        <v>0.409722222222222</v>
      </c>
      <c r="J15" s="53" t="n">
        <v>0.416666666666667</v>
      </c>
      <c r="K15" s="53" t="n">
        <v>0.520833333333333</v>
      </c>
      <c r="L15" s="53" t="n">
        <v>0.552083333333333</v>
      </c>
      <c r="M15" s="53" t="n">
        <v>0.625</v>
      </c>
      <c r="N15" s="53" t="n">
        <v>0.916666666666667</v>
      </c>
      <c r="O15" s="53" t="n">
        <v>1</v>
      </c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0.347222222222222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45696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0.0833333333333333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0.0833333333333333</v>
      </c>
      <c r="F16" s="52"/>
      <c r="G16" s="52"/>
      <c r="H16" s="53" t="n">
        <v>0</v>
      </c>
      <c r="I16" s="53" t="n">
        <v>0.0833333333333333</v>
      </c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0.0833333333333333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45697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45698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0.00902777777777778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2"/>
      <c r="G18" s="52"/>
      <c r="H18" s="53" t="n">
        <v>0.322916666666667</v>
      </c>
      <c r="I18" s="53" t="n">
        <v>0.409722222222222</v>
      </c>
      <c r="J18" s="53" t="n">
        <v>0.416666666666667</v>
      </c>
      <c r="K18" s="53" t="n">
        <v>0.520833333333333</v>
      </c>
      <c r="L18" s="53" t="n">
        <v>0.552083333333333</v>
      </c>
      <c r="M18" s="53" t="n">
        <v>0.715277777777778</v>
      </c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0.354166666666667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45699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0.323097737118056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0.668236626012198</v>
      </c>
      <c r="F19" s="52"/>
      <c r="G19" s="52"/>
      <c r="H19" s="53" t="n">
        <v>0.322916666666667</v>
      </c>
      <c r="I19" s="53" t="n">
        <v>0.409722222222222</v>
      </c>
      <c r="J19" s="53" t="n">
        <v>0.416666666666667</v>
      </c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30</v>
      </c>
      <c r="X19" s="13" t="n">
        <f aca="false">E19-SUM(Y19:AH19)-F19*$A$1</f>
        <v>0.668236626006944</v>
      </c>
      <c r="AM19" s="24" t="n">
        <f aca="false">IF(AND(currentDate&gt;$B19,NOT(ISEVEN(COUNTIF($H19:$S19,"&lt;&gt;")))),30,0)</f>
        <v>30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45700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45701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45702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45703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45704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45705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45706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45707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45708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45709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45710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45711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45712</v>
      </c>
      <c r="C32" s="13" t="n">
        <f aca="false">IF(MONTH(B32)&lt;&gt;MONTH($B$9),0,IF(OR(WEEKDAY(B32)=1,WEEKDAY(B32)=7),0,$A$1)-$A$1*F32-$A$1*$G32)</f>
        <v>0.172569444444444</v>
      </c>
      <c r="D32" s="13" t="n">
        <f aca="false">IF(currentDate&lt;B32,0,E32-C32)</f>
        <v>-0.172569444444444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 t="n">
        <v>0.5</v>
      </c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-0.172569444444444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45713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45714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45715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45716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45717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45718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45719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37:X39 A9:E36 S9:X36 F9:R10 F20:R36 F11:G19 P11:R1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3" activeCellId="0" sqref="B1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39" t="str">
        <f aca="false">"timbrage, "&amp;TEXT($B$9,"MMMM AAAA")</f>
        <v>timbrage, mars 2025</v>
      </c>
      <c r="J1" s="39"/>
      <c r="K1" s="39"/>
      <c r="L1" s="39"/>
      <c r="M1" s="3"/>
      <c r="N1" s="3"/>
      <c r="O1" s="3"/>
      <c r="X1" s="25" t="str">
        <f aca="false">février!X1</f>
        <v>solde</v>
      </c>
      <c r="Y1" s="25" t="str">
        <f aca="false">février!Y1</f>
        <v>tot1</v>
      </c>
      <c r="Z1" s="25" t="str">
        <f aca="false">février!Z1</f>
        <v>tot2</v>
      </c>
      <c r="AA1" s="25" t="str">
        <f aca="false">février!AA1</f>
        <v>tot3</v>
      </c>
      <c r="AB1" s="25" t="str">
        <f aca="false">février!AB1</f>
        <v>tot4</v>
      </c>
      <c r="AC1" s="25" t="str">
        <f aca="false">février!AC1</f>
        <v>tot5</v>
      </c>
      <c r="AD1" s="25" t="str">
        <f aca="false">février!AD1</f>
        <v>tot6</v>
      </c>
      <c r="AE1" s="25" t="str">
        <f aca="false">février!AE1</f>
        <v>tot7</v>
      </c>
      <c r="AF1" s="25" t="str">
        <f aca="false">février!AF1</f>
        <v>tot8</v>
      </c>
      <c r="AG1" s="25" t="str">
        <f aca="false">février!AG1</f>
        <v>tot9</v>
      </c>
      <c r="AH1" s="25" t="str">
        <f aca="false">février!AH1</f>
        <v>tot10</v>
      </c>
      <c r="AI1" s="40" t="str">
        <f aca="false">février!AI1</f>
        <v>remarque</v>
      </c>
    </row>
    <row r="2" customFormat="false" ht="12.8" hidden="false" customHeight="false" outlineLevel="0" collapsed="false">
      <c r="A2" s="26" t="n">
        <f aca="false">février!A5</f>
        <v>-3.86995781843755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février!B3</f>
        <v>nb heures payées mois courant</v>
      </c>
      <c r="C3" s="2"/>
      <c r="E3" s="3"/>
      <c r="H3" s="3"/>
      <c r="I3" s="15" t="str">
        <f aca="false">février!I3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février!A4-F8</f>
        <v>20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-11.1178744851042</v>
      </c>
      <c r="B5" s="1" t="str">
        <f aca="false">février!B5</f>
        <v>balance en fin de mois</v>
      </c>
      <c r="C5" s="2"/>
      <c r="E5" s="3"/>
      <c r="H5" s="3"/>
      <c r="I5" s="42" t="n">
        <f aca="false">MAX(février!I5,V8)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février!C7</f>
        <v>temps théorique</v>
      </c>
      <c r="D7" s="29" t="str">
        <f aca="false">février!D7</f>
        <v>balance</v>
      </c>
      <c r="E7" s="29" t="str">
        <f aca="false">février!E7</f>
        <v>temps présence</v>
      </c>
      <c r="F7" s="29" t="str">
        <f aca="false">février!F7</f>
        <v>vacan-ces (j)</v>
      </c>
      <c r="G7" s="29" t="str">
        <f aca="false">février!G7</f>
        <v>absence payée(j)</v>
      </c>
      <c r="H7" s="29" t="str">
        <f aca="false">février!H7</f>
        <v>entrée</v>
      </c>
      <c r="I7" s="29" t="str">
        <f aca="false">février!I7</f>
        <v>sortie</v>
      </c>
      <c r="J7" s="29" t="str">
        <f aca="false">février!J7</f>
        <v>entrée</v>
      </c>
      <c r="K7" s="29" t="str">
        <f aca="false">février!K7</f>
        <v>sortie</v>
      </c>
      <c r="L7" s="29" t="str">
        <f aca="false">février!L7</f>
        <v>entrée</v>
      </c>
      <c r="M7" s="29" t="str">
        <f aca="false">février!M7</f>
        <v>sortie</v>
      </c>
      <c r="N7" s="29" t="str">
        <f aca="false">février!N7</f>
        <v>entrée</v>
      </c>
      <c r="O7" s="29" t="str">
        <f aca="false">février!O7</f>
        <v>sortie</v>
      </c>
      <c r="P7" s="29" t="str">
        <f aca="false">février!P7</f>
        <v>entrée</v>
      </c>
      <c r="Q7" s="29" t="str">
        <f aca="false">février!Q7</f>
        <v>sortie</v>
      </c>
      <c r="R7" s="29" t="str">
        <f aca="false">février!R7</f>
        <v>entrée</v>
      </c>
      <c r="S7" s="29" t="str">
        <f aca="false">février!S7</f>
        <v>sortie</v>
      </c>
      <c r="T7" s="44" t="str">
        <f aca="false">février!T7</f>
        <v>remarque</v>
      </c>
      <c r="U7" s="44" t="str">
        <f aca="false">février!U7</f>
        <v>erreur ext</v>
      </c>
      <c r="V7" s="44" t="str">
        <f aca="false">février!V7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février!AM7</f>
        <v>err nbre timbrages</v>
      </c>
      <c r="AN7" s="44" t="str">
        <f aca="false">février!AN7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février!A8</f>
        <v>totaux mensuels:</v>
      </c>
      <c r="B8" s="45"/>
      <c r="C8" s="46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EDATE(février!B9,1)</f>
        <v>45717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45718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45719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45720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45721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45722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45723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45724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45725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45726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45727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45728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45729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45730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45731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45732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45733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45734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45735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45736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45737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45738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45739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45740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45741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45742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45743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45744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45745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45746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45747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39" t="str">
        <f aca="false">"timbrage, "&amp;TEXT($B$9,"MMMM AAAA")</f>
        <v>timbrage, avril 2025</v>
      </c>
      <c r="J1" s="39"/>
      <c r="K1" s="39"/>
      <c r="L1" s="39"/>
      <c r="M1" s="3"/>
      <c r="N1" s="3"/>
      <c r="O1" s="3"/>
      <c r="X1" s="25" t="str">
        <f aca="false">mars!X1</f>
        <v>solde</v>
      </c>
      <c r="Y1" s="25" t="str">
        <f aca="false">mars!Y1</f>
        <v>tot1</v>
      </c>
      <c r="Z1" s="25" t="str">
        <f aca="false">mars!Z1</f>
        <v>tot2</v>
      </c>
      <c r="AA1" s="25" t="str">
        <f aca="false">mars!AA1</f>
        <v>tot3</v>
      </c>
      <c r="AB1" s="25" t="str">
        <f aca="false">mars!AB1</f>
        <v>tot4</v>
      </c>
      <c r="AC1" s="25" t="str">
        <f aca="false">mars!AC1</f>
        <v>tot5</v>
      </c>
      <c r="AD1" s="25" t="str">
        <f aca="false">mars!AD1</f>
        <v>tot6</v>
      </c>
      <c r="AE1" s="25" t="str">
        <f aca="false">mars!AE1</f>
        <v>tot7</v>
      </c>
      <c r="AF1" s="25" t="str">
        <f aca="false">mars!AF1</f>
        <v>tot8</v>
      </c>
      <c r="AG1" s="25" t="str">
        <f aca="false">mars!AG1</f>
        <v>tot9</v>
      </c>
      <c r="AH1" s="25" t="str">
        <f aca="false">mars!AH1</f>
        <v>tot10</v>
      </c>
      <c r="AI1" s="40" t="str">
        <f aca="false">mars!AI1</f>
        <v>remarque</v>
      </c>
    </row>
    <row r="2" customFormat="false" ht="12.8" hidden="false" customHeight="false" outlineLevel="0" collapsed="false">
      <c r="A2" s="26" t="n">
        <f aca="false">mars!A5</f>
        <v>-11.1178744851042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mars!B3</f>
        <v>nb heures payées mois courant</v>
      </c>
      <c r="C3" s="2"/>
      <c r="E3" s="3"/>
      <c r="H3" s="3"/>
      <c r="I3" s="15" t="str">
        <f aca="false">mars!I3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mars!A4-F8</f>
        <v>20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-18.7109300406598</v>
      </c>
      <c r="B5" s="1" t="str">
        <f aca="false">mars!B5</f>
        <v>balance en fin de mois</v>
      </c>
      <c r="C5" s="2"/>
      <c r="E5" s="3"/>
      <c r="H5" s="3"/>
      <c r="I5" s="42" t="n">
        <f aca="false">MAX(mars!I5,V8)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mars!C7</f>
        <v>temps théorique</v>
      </c>
      <c r="D7" s="29" t="str">
        <f aca="false">mars!D7</f>
        <v>balance</v>
      </c>
      <c r="E7" s="29" t="str">
        <f aca="false">mars!E7</f>
        <v>temps présence</v>
      </c>
      <c r="F7" s="29" t="str">
        <f aca="false">mars!F7</f>
        <v>vacan-ces (j)</v>
      </c>
      <c r="G7" s="29" t="str">
        <f aca="false">mars!G7</f>
        <v>absence payée(j)</v>
      </c>
      <c r="H7" s="29" t="str">
        <f aca="false">mars!H7</f>
        <v>entrée</v>
      </c>
      <c r="I7" s="29" t="str">
        <f aca="false">mars!I7</f>
        <v>sortie</v>
      </c>
      <c r="J7" s="29" t="str">
        <f aca="false">mars!J7</f>
        <v>entrée</v>
      </c>
      <c r="K7" s="29" t="str">
        <f aca="false">mars!K7</f>
        <v>sortie</v>
      </c>
      <c r="L7" s="29" t="str">
        <f aca="false">mars!L7</f>
        <v>entrée</v>
      </c>
      <c r="M7" s="29" t="str">
        <f aca="false">mars!M7</f>
        <v>sortie</v>
      </c>
      <c r="N7" s="29" t="str">
        <f aca="false">mars!N7</f>
        <v>entrée</v>
      </c>
      <c r="O7" s="29" t="str">
        <f aca="false">mars!O7</f>
        <v>sortie</v>
      </c>
      <c r="P7" s="29" t="str">
        <f aca="false">mars!P7</f>
        <v>entrée</v>
      </c>
      <c r="Q7" s="29" t="str">
        <f aca="false">mars!Q7</f>
        <v>sortie</v>
      </c>
      <c r="R7" s="29" t="str">
        <f aca="false">mars!R7</f>
        <v>entrée</v>
      </c>
      <c r="S7" s="29" t="str">
        <f aca="false">mars!S7</f>
        <v>sortie</v>
      </c>
      <c r="T7" s="44" t="str">
        <f aca="false">mars!T7</f>
        <v>remarque</v>
      </c>
      <c r="U7" s="44" t="str">
        <f aca="false">mars!U7</f>
        <v>erreur ext</v>
      </c>
      <c r="V7" s="44" t="str">
        <f aca="false">mars!V7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mars!AM7</f>
        <v>err nbre timbrages</v>
      </c>
      <c r="AN7" s="44" t="str">
        <f aca="false">mars!AN7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mars!A8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mardi</v>
      </c>
      <c r="B9" s="36" t="n">
        <f aca="false">EDATE(mars!B9,1)</f>
        <v>45748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6" t="n">
        <f aca="false">B9+1</f>
        <v>45749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6" t="n">
        <f aca="false">B10+1</f>
        <v>45750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6" t="n">
        <f aca="false">B11+1</f>
        <v>45751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6" t="n">
        <f aca="false">B12+1</f>
        <v>45752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6" t="n">
        <f aca="false">B13+1</f>
        <v>45753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6" t="n">
        <f aca="false">B14+1</f>
        <v>45754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6" t="n">
        <f aca="false">B15+1</f>
        <v>45755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6" t="n">
        <f aca="false">B16+1</f>
        <v>45756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6" t="n">
        <f aca="false">B17+1</f>
        <v>45757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6" t="n">
        <f aca="false">B18+1</f>
        <v>45758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6" t="n">
        <f aca="false">B19+1</f>
        <v>45759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6" t="n">
        <f aca="false">B20+1</f>
        <v>45760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6" t="n">
        <f aca="false">B21+1</f>
        <v>45761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6" t="n">
        <f aca="false">B22+1</f>
        <v>45762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6" t="n">
        <f aca="false">B23+1</f>
        <v>45763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6" t="n">
        <f aca="false">B24+1</f>
        <v>45764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6" t="n">
        <f aca="false">B25+1</f>
        <v>45765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6" t="n">
        <f aca="false">B26+1</f>
        <v>45766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6" t="n">
        <f aca="false">B27+1</f>
        <v>45767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6" t="n">
        <f aca="false">B28+1</f>
        <v>45768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6" t="n">
        <f aca="false">B29+1</f>
        <v>45769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6" t="n">
        <f aca="false">B30+1</f>
        <v>45770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6" t="n">
        <f aca="false">B31+1</f>
        <v>45771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6" t="n">
        <f aca="false">B32+1</f>
        <v>45772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6" t="n">
        <f aca="false">B33+1</f>
        <v>45773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6" t="n">
        <f aca="false">B34+1</f>
        <v>45774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6" t="n">
        <f aca="false">B35+1</f>
        <v>45775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6" t="n">
        <f aca="false">B36+1</f>
        <v>45776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6" t="n">
        <f aca="false">B37+1</f>
        <v>45777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6" t="n">
        <f aca="false">B38+1</f>
        <v>45778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39" t="str">
        <f aca="false">"timbrage, "&amp;TEXT($B$9,"MMMM AAAA")</f>
        <v>timbrage, mai 2025</v>
      </c>
      <c r="J1" s="39"/>
      <c r="K1" s="39"/>
      <c r="L1" s="39"/>
      <c r="M1" s="3"/>
      <c r="N1" s="3"/>
      <c r="O1" s="3"/>
      <c r="X1" s="25" t="str">
        <f aca="false">avril!X1</f>
        <v>solde</v>
      </c>
      <c r="Y1" s="25" t="str">
        <f aca="false">avril!Y1</f>
        <v>tot1</v>
      </c>
      <c r="Z1" s="25" t="str">
        <f aca="false">avril!Z1</f>
        <v>tot2</v>
      </c>
      <c r="AA1" s="25" t="str">
        <f aca="false">avril!AA1</f>
        <v>tot3</v>
      </c>
      <c r="AB1" s="25" t="str">
        <f aca="false">avril!AB1</f>
        <v>tot4</v>
      </c>
      <c r="AC1" s="25" t="str">
        <f aca="false">avril!AC1</f>
        <v>tot5</v>
      </c>
      <c r="AD1" s="25" t="str">
        <f aca="false">avril!AD1</f>
        <v>tot6</v>
      </c>
      <c r="AE1" s="25" t="str">
        <f aca="false">avril!AE1</f>
        <v>tot7</v>
      </c>
      <c r="AF1" s="25" t="str">
        <f aca="false">avril!AF1</f>
        <v>tot8</v>
      </c>
      <c r="AG1" s="25" t="str">
        <f aca="false">avril!AG1</f>
        <v>tot9</v>
      </c>
      <c r="AH1" s="25" t="str">
        <f aca="false">avril!AH1</f>
        <v>tot10</v>
      </c>
      <c r="AI1" s="40" t="str">
        <f aca="false">avril!AI1</f>
        <v>remarque</v>
      </c>
    </row>
    <row r="2" customFormat="false" ht="12.8" hidden="false" customHeight="false" outlineLevel="0" collapsed="false">
      <c r="A2" s="26" t="n">
        <f aca="false">avril!A5</f>
        <v>-18.7109300406598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avril!B3</f>
        <v>nb heures payées mois courant</v>
      </c>
      <c r="C3" s="2"/>
      <c r="E3" s="3"/>
      <c r="H3" s="3"/>
      <c r="I3" s="15" t="str">
        <f aca="false">avril!I3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avril!A4-F8</f>
        <v>20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-26.3039855962153</v>
      </c>
      <c r="B5" s="1" t="str">
        <f aca="false">avril!B5</f>
        <v>balance en fin de mois</v>
      </c>
      <c r="C5" s="2"/>
      <c r="E5" s="3"/>
      <c r="H5" s="3"/>
      <c r="I5" s="42" t="n">
        <f aca="false">MAX(avril!I5,V8)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avril!C7</f>
        <v>temps théorique</v>
      </c>
      <c r="D7" s="29" t="str">
        <f aca="false">avril!D7</f>
        <v>balance</v>
      </c>
      <c r="E7" s="29" t="str">
        <f aca="false">avril!E7</f>
        <v>temps présence</v>
      </c>
      <c r="F7" s="29" t="str">
        <f aca="false">avril!F7</f>
        <v>vacan-ces (j)</v>
      </c>
      <c r="G7" s="29" t="str">
        <f aca="false">avril!G7</f>
        <v>absence payée(j)</v>
      </c>
      <c r="H7" s="29" t="str">
        <f aca="false">avril!H7</f>
        <v>entrée</v>
      </c>
      <c r="I7" s="29" t="str">
        <f aca="false">avril!I7</f>
        <v>sortie</v>
      </c>
      <c r="J7" s="29" t="str">
        <f aca="false">avril!J7</f>
        <v>entrée</v>
      </c>
      <c r="K7" s="29" t="str">
        <f aca="false">avril!K7</f>
        <v>sortie</v>
      </c>
      <c r="L7" s="29" t="str">
        <f aca="false">avril!L7</f>
        <v>entrée</v>
      </c>
      <c r="M7" s="29" t="str">
        <f aca="false">avril!M7</f>
        <v>sortie</v>
      </c>
      <c r="N7" s="29" t="str">
        <f aca="false">avril!N7</f>
        <v>entrée</v>
      </c>
      <c r="O7" s="29" t="str">
        <f aca="false">avril!O7</f>
        <v>sortie</v>
      </c>
      <c r="P7" s="29" t="str">
        <f aca="false">avril!P7</f>
        <v>entrée</v>
      </c>
      <c r="Q7" s="29" t="str">
        <f aca="false">avril!Q7</f>
        <v>sortie</v>
      </c>
      <c r="R7" s="29" t="str">
        <f aca="false">avril!R7</f>
        <v>entrée</v>
      </c>
      <c r="S7" s="29" t="str">
        <f aca="false">avril!S7</f>
        <v>sortie</v>
      </c>
      <c r="T7" s="44" t="str">
        <f aca="false">avril!T7</f>
        <v>remarque</v>
      </c>
      <c r="U7" s="44" t="str">
        <f aca="false">avril!U7</f>
        <v>erreur ext</v>
      </c>
      <c r="V7" s="44" t="str">
        <f aca="false">avril!V7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avril!AM7</f>
        <v>err nbre timbrages</v>
      </c>
      <c r="AN7" s="44" t="str">
        <f aca="false">avril!AN7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avril!A8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jeudi</v>
      </c>
      <c r="B9" s="36" t="n">
        <f aca="false">EDATE(avril!B9,1)</f>
        <v>45778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6" t="n">
        <f aca="false">B9+1</f>
        <v>45779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6" t="n">
        <f aca="false">B10+1</f>
        <v>45780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6" t="n">
        <f aca="false">B11+1</f>
        <v>45781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6" t="n">
        <f aca="false">B12+1</f>
        <v>45782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6" t="n">
        <f aca="false">B13+1</f>
        <v>45783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6" t="n">
        <f aca="false">B14+1</f>
        <v>45784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6" t="n">
        <f aca="false">B15+1</f>
        <v>45785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6" t="n">
        <f aca="false">B16+1</f>
        <v>45786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6" t="n">
        <f aca="false">B17+1</f>
        <v>45787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6" t="n">
        <f aca="false">B18+1</f>
        <v>45788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6" t="n">
        <f aca="false">B19+1</f>
        <v>45789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6" t="n">
        <f aca="false">B20+1</f>
        <v>45790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6" t="n">
        <f aca="false">B21+1</f>
        <v>45791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6" t="n">
        <f aca="false">B22+1</f>
        <v>45792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6" t="n">
        <f aca="false">B23+1</f>
        <v>45793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6" t="n">
        <f aca="false">B24+1</f>
        <v>45794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6" t="n">
        <f aca="false">B25+1</f>
        <v>45795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6" t="n">
        <f aca="false">B26+1</f>
        <v>45796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6" t="n">
        <f aca="false">B27+1</f>
        <v>45797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6" t="n">
        <f aca="false">B28+1</f>
        <v>45798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6" t="n">
        <f aca="false">B29+1</f>
        <v>45799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6" t="n">
        <f aca="false">B30+1</f>
        <v>45800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6" t="n">
        <f aca="false">B31+1</f>
        <v>45801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6" t="n">
        <f aca="false">B32+1</f>
        <v>45802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6" t="n">
        <f aca="false">B33+1</f>
        <v>45803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6" t="n">
        <f aca="false">B34+1</f>
        <v>45804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6" t="n">
        <f aca="false">B35+1</f>
        <v>45805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6" t="n">
        <f aca="false">B36+1</f>
        <v>45806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6" t="n">
        <f aca="false">B37+1</f>
        <v>45807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6" t="n">
        <f aca="false">B38+1</f>
        <v>45808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25" activeCellId="0" sqref="H2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39" t="str">
        <f aca="false">"timbrage, "&amp;TEXT($B$9,"MMMM AAAA")</f>
        <v>timbrage, juin 2025</v>
      </c>
      <c r="J1" s="39"/>
      <c r="K1" s="39"/>
      <c r="L1" s="39"/>
      <c r="M1" s="3"/>
      <c r="N1" s="3"/>
      <c r="O1" s="3"/>
      <c r="X1" s="25" t="str">
        <f aca="false">mai!X1</f>
        <v>solde</v>
      </c>
      <c r="Y1" s="25" t="str">
        <f aca="false">mai!Y1</f>
        <v>tot1</v>
      </c>
      <c r="Z1" s="25" t="str">
        <f aca="false">mai!Z1</f>
        <v>tot2</v>
      </c>
      <c r="AA1" s="25" t="str">
        <f aca="false">mai!AA1</f>
        <v>tot3</v>
      </c>
      <c r="AB1" s="25" t="str">
        <f aca="false">mai!AB1</f>
        <v>tot4</v>
      </c>
      <c r="AC1" s="25" t="str">
        <f aca="false">mai!AC1</f>
        <v>tot5</v>
      </c>
      <c r="AD1" s="25" t="str">
        <f aca="false">mai!AD1</f>
        <v>tot6</v>
      </c>
      <c r="AE1" s="25" t="str">
        <f aca="false">mai!AE1</f>
        <v>tot7</v>
      </c>
      <c r="AF1" s="25" t="str">
        <f aca="false">mai!AF1</f>
        <v>tot8</v>
      </c>
      <c r="AG1" s="25" t="str">
        <f aca="false">mai!AG1</f>
        <v>tot9</v>
      </c>
      <c r="AH1" s="25" t="str">
        <f aca="false">mai!AH1</f>
        <v>tot10</v>
      </c>
      <c r="AI1" s="40" t="str">
        <f aca="false">mai!AI1</f>
        <v>remarque</v>
      </c>
    </row>
    <row r="2" customFormat="false" ht="12.8" hidden="false" customHeight="false" outlineLevel="0" collapsed="false">
      <c r="A2" s="26" t="n">
        <f aca="false">mai!A5</f>
        <v>-26.3039855962153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mai!B3</f>
        <v>nb heures payées mois courant</v>
      </c>
      <c r="C3" s="2"/>
      <c r="E3" s="3"/>
      <c r="H3" s="3"/>
      <c r="I3" s="15" t="str">
        <f aca="false">mai!I3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mai!A4-F8</f>
        <v>20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-33.551902262882</v>
      </c>
      <c r="B5" s="1" t="str">
        <f aca="false">mai!B5</f>
        <v>balance en fin de mois</v>
      </c>
      <c r="C5" s="2"/>
      <c r="E5" s="3"/>
      <c r="H5" s="3"/>
      <c r="I5" s="42" t="n">
        <f aca="false">MAX(mai!I5,V8)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mai!C7</f>
        <v>temps théorique</v>
      </c>
      <c r="D7" s="29" t="str">
        <f aca="false">mai!D7</f>
        <v>balance</v>
      </c>
      <c r="E7" s="29" t="str">
        <f aca="false">mai!E7</f>
        <v>temps présence</v>
      </c>
      <c r="F7" s="29" t="str">
        <f aca="false">mai!F7</f>
        <v>vacan-ces (j)</v>
      </c>
      <c r="G7" s="29" t="str">
        <f aca="false">mai!G7</f>
        <v>absence payée(j)</v>
      </c>
      <c r="H7" s="29" t="str">
        <f aca="false">mai!H7</f>
        <v>entrée</v>
      </c>
      <c r="I7" s="29" t="str">
        <f aca="false">mai!I7</f>
        <v>sortie</v>
      </c>
      <c r="J7" s="29" t="str">
        <f aca="false">mai!J7</f>
        <v>entrée</v>
      </c>
      <c r="K7" s="29" t="str">
        <f aca="false">mai!K7</f>
        <v>sortie</v>
      </c>
      <c r="L7" s="29" t="str">
        <f aca="false">mai!L7</f>
        <v>entrée</v>
      </c>
      <c r="M7" s="29" t="str">
        <f aca="false">mai!M7</f>
        <v>sortie</v>
      </c>
      <c r="N7" s="29" t="str">
        <f aca="false">mai!N7</f>
        <v>entrée</v>
      </c>
      <c r="O7" s="29" t="str">
        <f aca="false">mai!O7</f>
        <v>sortie</v>
      </c>
      <c r="P7" s="29" t="str">
        <f aca="false">mai!P7</f>
        <v>entrée</v>
      </c>
      <c r="Q7" s="29" t="str">
        <f aca="false">mai!Q7</f>
        <v>sortie</v>
      </c>
      <c r="R7" s="29" t="str">
        <f aca="false">mai!R7</f>
        <v>entrée</v>
      </c>
      <c r="S7" s="29" t="str">
        <f aca="false">mai!S7</f>
        <v>sortie</v>
      </c>
      <c r="T7" s="44" t="str">
        <f aca="false">mai!T7</f>
        <v>remarque</v>
      </c>
      <c r="U7" s="44" t="str">
        <f aca="false">mai!U7</f>
        <v>erreur ext</v>
      </c>
      <c r="V7" s="44" t="str">
        <f aca="false">mai!V7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mai!AM7</f>
        <v>err nbre timbrages</v>
      </c>
      <c r="AN7" s="44" t="str">
        <f aca="false">mai!AN7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mai!A8</f>
        <v>totaux mensuels:</v>
      </c>
      <c r="B8" s="45"/>
      <c r="C8" s="46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EDATE(mai!B9,1)</f>
        <v>45809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6" t="n">
        <f aca="false">B9+1</f>
        <v>45810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6" t="n">
        <f aca="false">B10+1</f>
        <v>45811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6" t="n">
        <f aca="false">B11+1</f>
        <v>45812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6" t="n">
        <f aca="false">B12+1</f>
        <v>45813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6" t="n">
        <f aca="false">B13+1</f>
        <v>45814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6" t="n">
        <f aca="false">B14+1</f>
        <v>45815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6" t="n">
        <f aca="false">B15+1</f>
        <v>45816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6" t="n">
        <f aca="false">B16+1</f>
        <v>45817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6" t="n">
        <f aca="false">B17+1</f>
        <v>45818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6" t="n">
        <f aca="false">B18+1</f>
        <v>45819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6" t="n">
        <f aca="false">B19+1</f>
        <v>45820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6" t="n">
        <f aca="false">B20+1</f>
        <v>45821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6" t="n">
        <f aca="false">B21+1</f>
        <v>45822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6" t="n">
        <f aca="false">B22+1</f>
        <v>45823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6" t="n">
        <f aca="false">B23+1</f>
        <v>45824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6" t="n">
        <f aca="false">B24+1</f>
        <v>45825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6" t="n">
        <f aca="false">B25+1</f>
        <v>45826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6" t="n">
        <f aca="false">B26+1</f>
        <v>45827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6" t="n">
        <f aca="false">B27+1</f>
        <v>45828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6" t="n">
        <f aca="false">B28+1</f>
        <v>45829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6" t="n">
        <f aca="false">B29+1</f>
        <v>45830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6" t="n">
        <f aca="false">B30+1</f>
        <v>45831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6" t="n">
        <f aca="false">B31+1</f>
        <v>45832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6" t="n">
        <f aca="false">B32+1</f>
        <v>45833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6" t="n">
        <f aca="false">B33+1</f>
        <v>45834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6" t="n">
        <f aca="false">B34+1</f>
        <v>45835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6" t="n">
        <f aca="false">B35+1</f>
        <v>45836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6" t="n">
        <f aca="false">B36+1</f>
        <v>45837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6" t="n">
        <f aca="false">B37+1</f>
        <v>45838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6" t="n">
        <f aca="false">B38+1</f>
        <v>45839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8" activeCellId="0" sqref="C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39" t="str">
        <f aca="false">"timbrage, "&amp;TEXT($B$9,"MMMM AAAA")</f>
        <v>timbrage, juillet 2025</v>
      </c>
      <c r="J1" s="39"/>
      <c r="K1" s="39"/>
      <c r="L1" s="39"/>
      <c r="M1" s="3"/>
      <c r="N1" s="3"/>
      <c r="O1" s="3"/>
      <c r="X1" s="25" t="str">
        <f aca="false">juin!X1</f>
        <v>solde</v>
      </c>
      <c r="Y1" s="25" t="str">
        <f aca="false">juin!Y1</f>
        <v>tot1</v>
      </c>
      <c r="Z1" s="25" t="str">
        <f aca="false">juin!Z1</f>
        <v>tot2</v>
      </c>
      <c r="AA1" s="25" t="str">
        <f aca="false">juin!AA1</f>
        <v>tot3</v>
      </c>
      <c r="AB1" s="25" t="str">
        <f aca="false">juin!AB1</f>
        <v>tot4</v>
      </c>
      <c r="AC1" s="25" t="str">
        <f aca="false">juin!AC1</f>
        <v>tot5</v>
      </c>
      <c r="AD1" s="25" t="str">
        <f aca="false">juin!AD1</f>
        <v>tot6</v>
      </c>
      <c r="AE1" s="25" t="str">
        <f aca="false">juin!AE1</f>
        <v>tot7</v>
      </c>
      <c r="AF1" s="25" t="str">
        <f aca="false">juin!AF1</f>
        <v>tot8</v>
      </c>
      <c r="AG1" s="25" t="str">
        <f aca="false">juin!AG1</f>
        <v>tot9</v>
      </c>
      <c r="AH1" s="25" t="str">
        <f aca="false">juin!AH1</f>
        <v>tot10</v>
      </c>
      <c r="AI1" s="40" t="str">
        <f aca="false">juin!AI1</f>
        <v>remarque</v>
      </c>
    </row>
    <row r="2" customFormat="false" ht="12.8" hidden="false" customHeight="false" outlineLevel="0" collapsed="false">
      <c r="A2" s="26" t="n">
        <f aca="false">juin!A5</f>
        <v>-33.551902262882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juin!B3</f>
        <v>nb heures payées mois courant</v>
      </c>
      <c r="C3" s="2"/>
      <c r="E3" s="3"/>
      <c r="H3" s="3"/>
      <c r="I3" s="15" t="str">
        <f aca="false">juin!I3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juin!A4-F8</f>
        <v>20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-33.551902262882</v>
      </c>
      <c r="B5" s="1" t="str">
        <f aca="false">juin!B5</f>
        <v>balance en fin de mois</v>
      </c>
      <c r="C5" s="2"/>
      <c r="E5" s="3"/>
      <c r="H5" s="3"/>
      <c r="I5" s="42" t="n">
        <f aca="false">MAX(juin!I5,V8)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juin!C7</f>
        <v>temps théorique</v>
      </c>
      <c r="D7" s="29" t="str">
        <f aca="false">juin!D7</f>
        <v>balance</v>
      </c>
      <c r="E7" s="29" t="str">
        <f aca="false">juin!E7</f>
        <v>temps présence</v>
      </c>
      <c r="F7" s="29" t="str">
        <f aca="false">juin!F7</f>
        <v>vacan-ces (j)</v>
      </c>
      <c r="G7" s="29" t="str">
        <f aca="false">juin!G7</f>
        <v>absence payée(j)</v>
      </c>
      <c r="H7" s="29" t="str">
        <f aca="false">juin!H7</f>
        <v>entrée</v>
      </c>
      <c r="I7" s="29" t="str">
        <f aca="false">juin!I7</f>
        <v>sortie</v>
      </c>
      <c r="J7" s="29" t="str">
        <f aca="false">juin!J7</f>
        <v>entrée</v>
      </c>
      <c r="K7" s="29" t="str">
        <f aca="false">juin!K7</f>
        <v>sortie</v>
      </c>
      <c r="L7" s="29" t="str">
        <f aca="false">juin!L7</f>
        <v>entrée</v>
      </c>
      <c r="M7" s="29" t="str">
        <f aca="false">juin!M7</f>
        <v>sortie</v>
      </c>
      <c r="N7" s="29" t="str">
        <f aca="false">juin!N7</f>
        <v>entrée</v>
      </c>
      <c r="O7" s="29" t="str">
        <f aca="false">juin!O7</f>
        <v>sortie</v>
      </c>
      <c r="P7" s="29" t="str">
        <f aca="false">juin!P7</f>
        <v>entrée</v>
      </c>
      <c r="Q7" s="29" t="str">
        <f aca="false">juin!Q7</f>
        <v>sortie</v>
      </c>
      <c r="R7" s="29" t="str">
        <f aca="false">juin!R7</f>
        <v>entrée</v>
      </c>
      <c r="S7" s="29" t="str">
        <f aca="false">juin!S7</f>
        <v>sortie</v>
      </c>
      <c r="T7" s="44" t="str">
        <f aca="false">juin!T7</f>
        <v>remarque</v>
      </c>
      <c r="U7" s="44" t="str">
        <f aca="false">juin!U7</f>
        <v>erreur ext</v>
      </c>
      <c r="V7" s="44" t="str">
        <f aca="false">juin!V7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juin!AM7</f>
        <v>err nbre timbrages</v>
      </c>
      <c r="AN7" s="44" t="str">
        <f aca="false">juin!AN7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juin!A8</f>
        <v>totaux mensuels:</v>
      </c>
      <c r="B8" s="45"/>
      <c r="C8" s="46" t="n">
        <f aca="false">SUM(C9:C39)</f>
        <v>7.93819444444444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mardi</v>
      </c>
      <c r="B9" s="36" t="n">
        <f aca="false">EDATE(juin!B9,1)</f>
        <v>45839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6" t="n">
        <f aca="false">B9+1</f>
        <v>45840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6" t="n">
        <f aca="false">B10+1</f>
        <v>45841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6" t="n">
        <f aca="false">B11+1</f>
        <v>45842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6" t="n">
        <f aca="false">B12+1</f>
        <v>45843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6" t="n">
        <f aca="false">B13+1</f>
        <v>45844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6" t="n">
        <f aca="false">B14+1</f>
        <v>45845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6" t="n">
        <f aca="false">B15+1</f>
        <v>45846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6" t="n">
        <f aca="false">B16+1</f>
        <v>45847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6" t="n">
        <f aca="false">B17+1</f>
        <v>45848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6" t="n">
        <f aca="false">B18+1</f>
        <v>45849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6" t="n">
        <f aca="false">B19+1</f>
        <v>45850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6" t="n">
        <f aca="false">B20+1</f>
        <v>45851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6" t="n">
        <f aca="false">B21+1</f>
        <v>45852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6" t="n">
        <f aca="false">B22+1</f>
        <v>45853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6" t="n">
        <f aca="false">B23+1</f>
        <v>45854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6" t="n">
        <f aca="false">B24+1</f>
        <v>45855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6" t="n">
        <f aca="false">B25+1</f>
        <v>45856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6" t="n">
        <f aca="false">B26+1</f>
        <v>45857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6" t="n">
        <f aca="false">B27+1</f>
        <v>45858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6" t="n">
        <f aca="false">B28+1</f>
        <v>45859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6" t="n">
        <f aca="false">B29+1</f>
        <v>45860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6" t="n">
        <f aca="false">B30+1</f>
        <v>45861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6" t="n">
        <f aca="false">B31+1</f>
        <v>45862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6" t="n">
        <f aca="false">B32+1</f>
        <v>45863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6" t="n">
        <f aca="false">B33+1</f>
        <v>45864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6" t="n">
        <f aca="false">B34+1</f>
        <v>45865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6" t="n">
        <f aca="false">B35+1</f>
        <v>45866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6" t="n">
        <f aca="false">B36+1</f>
        <v>45867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6" t="n">
        <f aca="false">B37+1</f>
        <v>45868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6" t="n">
        <f aca="false">B38+1</f>
        <v>45869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128043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2025-06-30T23:57:16Z</dcterms:modified>
  <cp:revision>1054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