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it" sheetId="1" state="visible" r:id="rId3"/>
    <sheet name="moisInit" sheetId="2" state="visible" r:id="rId4"/>
    <sheet name="janvier" sheetId="3" state="visible" r:id="rId5"/>
    <sheet name="février" sheetId="4" state="visible" r:id="rId6"/>
    <sheet name="mars" sheetId="5" state="visible" r:id="rId7"/>
    <sheet name="avril" sheetId="6" state="visible" r:id="rId8"/>
    <sheet name="mai" sheetId="7" state="visible" r:id="rId9"/>
    <sheet name="juin" sheetId="8" state="visible" r:id="rId10"/>
    <sheet name="juillet" sheetId="9" state="visible" r:id="rId11"/>
    <sheet name="août" sheetId="10" state="visible" r:id="rId12"/>
    <sheet name="septembre" sheetId="11" state="visible" r:id="rId13"/>
    <sheet name="octobre" sheetId="12" state="visible" r:id="rId14"/>
    <sheet name="novembre" sheetId="13" state="visible" r:id="rId15"/>
    <sheet name="décembre" sheetId="14" state="visible" r:id="rId16"/>
  </sheets>
  <definedNames>
    <definedName function="false" hidden="false" localSheetId="5" name="_xlnm.Print_Area" vbProcedure="false">avril!$A$1:$T$40</definedName>
    <definedName function="false" hidden="false" localSheetId="2" name="_xlnm.Print_Area" vbProcedure="false">janvier!$A$1:$T$39</definedName>
    <definedName function="false" hidden="false" localSheetId="6" name="_xlnm.Print_Area" vbProcedure="false">mai!$A$1:$T$39</definedName>
    <definedName function="false" hidden="false" localSheetId="1" name="_xlnm.Print_Area" vbProcedure="false">moisInit!$A$1:$P$9</definedName>
    <definedName function="false" hidden="false" name="currentDate" vbProcedure="false">init!$A$21</definedName>
    <definedName function="false" hidden="false" name="currentTime" vbProcedure="false">init!$A$22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M1" authorId="0">
      <text>
        <r>
          <rPr>
            <sz val="10"/>
            <rFont val="Arial"/>
            <family val="2"/>
          </rPr>
          <t xml:space="preserve">moisInit-&gt;
contient touites les adaptations nécessaires pour  que tous les mois soient identiques (copiables par le clipboard)</t>
        </r>
      </text>
    </comment>
  </commentList>
</comments>
</file>

<file path=xl/sharedStrings.xml><?xml version="1.0" encoding="utf-8"?>
<sst xmlns="http://schemas.openxmlformats.org/spreadsheetml/2006/main" count="149" uniqueCount="129">
  <si>
    <t xml:space="preserve">paramètres généraux</t>
  </si>
  <si>
    <t xml:space="preserve">v180625</t>
  </si>
  <si>
    <t xml:space="preserve">version</t>
  </si>
  <si>
    <t xml:space="preserve">année</t>
  </si>
  <si>
    <t xml:space="preserve">paramètres spécifiques à l'employé</t>
  </si>
  <si>
    <t xml:space="preserve">Cerf</t>
  </si>
  <si>
    <t xml:space="preserve">nom</t>
  </si>
  <si>
    <t xml:space="preserve">Meca</t>
  </si>
  <si>
    <t xml:space="preserve">prénom</t>
  </si>
  <si>
    <t xml:space="preserve">horaire journalier</t>
  </si>
  <si>
    <t xml:space="preserve">vacances au 01.01</t>
  </si>
  <si>
    <t xml:space="preserve">balance au 01.01</t>
  </si>
  <si>
    <t xml:space="preserve">paramètres spécifiques à l'application</t>
  </si>
  <si>
    <t xml:space="preserve">date actuelle / aussi utilisé dans feuilleCalc</t>
  </si>
  <si>
    <t xml:space="preserve">heure actuelle / aussi utilisé dans feuilleCalc</t>
  </si>
  <si>
    <t xml:space="preserve">permet de vérifier si les valeurs des formules sont disponibles</t>
  </si>
  <si>
    <t xml:space="preserve">index de la feuille ‘janvier’</t>
  </si>
  <si>
    <t xml:space="preserve">ligne du premier jour du mois</t>
  </si>
  <si>
    <t xml:space="preserve">H</t>
  </si>
  <si>
    <t xml:space="preserve">colonne premier timbrage d’entrée du jour </t>
  </si>
  <si>
    <t xml:space="preserve">S</t>
  </si>
  <si>
    <t xml:space="preserve">colonne dernier timbrage de sortie du jour</t>
  </si>
  <si>
    <t xml:space="preserve">C</t>
  </si>
  <si>
    <t xml:space="preserve">colonne temps planifié pour la journée</t>
  </si>
  <si>
    <t xml:space="preserve">E</t>
  </si>
  <si>
    <t xml:space="preserve">colonne temps travaillé dans la journée</t>
  </si>
  <si>
    <t xml:space="preserve">D</t>
  </si>
  <si>
    <t xml:space="preserve">colonne balance de temps de la journée</t>
  </si>
  <si>
    <t xml:space="preserve">F</t>
  </si>
  <si>
    <t xml:space="preserve">colonne vacances planifiées pour la journée</t>
  </si>
  <si>
    <t xml:space="preserve">G</t>
  </si>
  <si>
    <t xml:space="preserve">colonne absence payée pour la journée</t>
  </si>
  <si>
    <t xml:space="preserve">V</t>
  </si>
  <si>
    <t xml:space="preserve">colonne erreur interne pour la journée</t>
  </si>
  <si>
    <t xml:space="preserve">U</t>
  </si>
  <si>
    <t xml:space="preserve">colonne erreur externe pour la journée</t>
  </si>
  <si>
    <t xml:space="preserve">C8</t>
  </si>
  <si>
    <t xml:space="preserve">cellule temps planifié pour le mois</t>
  </si>
  <si>
    <t xml:space="preserve">E8</t>
  </si>
  <si>
    <t xml:space="preserve">cellule temps travaillé dans le mois</t>
  </si>
  <si>
    <t xml:space="preserve">D8</t>
  </si>
  <si>
    <t xml:space="preserve">cellule balance pour le mois</t>
  </si>
  <si>
    <t xml:space="preserve">F8</t>
  </si>
  <si>
    <t xml:space="preserve">cellule vacances planifiées dans le mois</t>
  </si>
  <si>
    <t xml:space="preserve">G8</t>
  </si>
  <si>
    <t xml:space="preserve">cellule absences payées dans le mois</t>
  </si>
  <si>
    <t xml:space="preserve">A1</t>
  </si>
  <si>
    <t xml:space="preserve">cellule horaire journalier</t>
  </si>
  <si>
    <t xml:space="preserve">A4</t>
  </si>
  <si>
    <t xml:space="preserve">cellule vacances restantes </t>
  </si>
  <si>
    <t xml:space="preserve">A5</t>
  </si>
  <si>
    <t xml:space="preserve">cellule balance pour l’année (totale)</t>
  </si>
  <si>
    <t xml:space="preserve">I5</t>
  </si>
  <si>
    <t xml:space="preserve">cellule no erreur</t>
  </si>
  <si>
    <t xml:space="preserve">J5</t>
  </si>
  <si>
    <t xml:space="preserve">cellule description erreur</t>
  </si>
  <si>
    <t xml:space="preserve">numéro erreur</t>
  </si>
  <si>
    <t xml:space="preserve">description</t>
  </si>
  <si>
    <t xml:space="preserve">niveau</t>
  </si>
  <si>
    <t xml:space="preserve">détection</t>
  </si>
  <si>
    <t xml:space="preserve">rem</t>
  </si>
  <si>
    <t xml:space="preserve">warning</t>
  </si>
  <si>
    <t xml:space="preserve">pas d’erreur</t>
  </si>
  <si>
    <t xml:space="preserve">plus de 6h sans pause</t>
  </si>
  <si>
    <t xml:space="preserve">python</t>
  </si>
  <si>
    <t xml:space="preserve">non implémenté</t>
  </si>
  <si>
    <t xml:space="preserve">horaire bloc non respecté</t>
  </si>
  <si>
    <t xml:space="preserve">timbrage manquant</t>
  </si>
  <si>
    <t xml:space="preserve">error</t>
  </si>
  <si>
    <t xml:space="preserve">feuilleCalc + python</t>
  </si>
  <si>
    <t xml:space="preserve">incohérence chronologie</t>
  </si>
  <si>
    <t xml:space="preserve">saisie incorrecte</t>
  </si>
  <si>
    <t xml:space="preserve">fin liste numéro erreur</t>
  </si>
  <si>
    <t xml:space="preserve">types d'absence (pour champ remarque)</t>
  </si>
  <si>
    <t xml:space="preserve">accident</t>
  </si>
  <si>
    <t xml:space="preserve">congé compensé</t>
  </si>
  <si>
    <t xml:space="preserve">congé payé</t>
  </si>
  <si>
    <t xml:space="preserve">férié</t>
  </si>
  <si>
    <t xml:space="preserve">maladie</t>
  </si>
  <si>
    <t xml:space="preserve">vacances fixes</t>
  </si>
  <si>
    <t xml:space="preserve">vacances</t>
  </si>
  <si>
    <t xml:space="preserve">fin liste types d'absence</t>
  </si>
  <si>
    <t xml:space="preserve">notes de versions:</t>
  </si>
  <si>
    <t xml:space="preserve">v180625:</t>
  </si>
  <si>
    <t xml:space="preserve">style invisible pour les jours qui ne correspondent pas au mois courant avec le format ;;; c'est le seul qui semble être efficace avec les xlsx</t>
  </si>
  <si>
    <t xml:space="preserve">protection des feuilles</t>
  </si>
  <si>
    <t xml:space="preserve">suppr colHeader, remplacé par labels dans moisInit</t>
  </si>
  <si>
    <t xml:space="preserve">ajout types d'absence</t>
  </si>
  <si>
    <t xml:space="preserve">ajout no erreurs dans init</t>
  </si>
  <si>
    <t xml:space="preserve">réorganisation des paramètres de la feuille init</t>
  </si>
  <si>
    <t xml:space="preserve">correction solde balance février</t>
  </si>
  <si>
    <t xml:space="preserve">format col T (solde) -&gt; [HH]:MM</t>
  </si>
  <si>
    <t xml:space="preserve">solde mensuel: addition  chaque mois jusqu'à D39</t>
  </si>
  <si>
    <t xml:space="preserve">v130525:</t>
  </si>
  <si>
    <t xml:space="preserve">format colonne E solde [HH]:MM au lieu de HH:MM, format à utiliser pour des résultats d'opération car il permet des heures négatives ou &gt;=24h</t>
  </si>
  <si>
    <t xml:space="preserve">v220425:</t>
  </si>
  <si>
    <t xml:space="preserve">ajout chg horaire par mois (ex. 90% et équipe)-&gt;2 param A21/A22 et copie B1:B4 du mois précédent</t>
  </si>
  <si>
    <t xml:space="preserve">ajout feuille moisModèle pour que les jeuilles de mois soient identiques et copiable (sauf nb jours du mois...)</t>
  </si>
  <si>
    <t xml:space="preserve">correction erreur calcul solde vacances</t>
  </si>
  <si>
    <t xml:space="preserve">application d'un style de page unique à tous les mois (pas réussi à importer le nouveau style dans les fichiers actuels...)</t>
  </si>
  <si>
    <t xml:space="preserve">solde</t>
  </si>
  <si>
    <t xml:space="preserve">tot1</t>
  </si>
  <si>
    <t xml:space="preserve">tot2</t>
  </si>
  <si>
    <t xml:space="preserve">tot3</t>
  </si>
  <si>
    <t xml:space="preserve">tot4</t>
  </si>
  <si>
    <t xml:space="preserve">tot5</t>
  </si>
  <si>
    <t xml:space="preserve">tot6</t>
  </si>
  <si>
    <t xml:space="preserve">tot7</t>
  </si>
  <si>
    <t xml:space="preserve">tot8</t>
  </si>
  <si>
    <t xml:space="preserve">tot9</t>
  </si>
  <si>
    <t xml:space="preserve">tot10</t>
  </si>
  <si>
    <t xml:space="preserve">remarque</t>
  </si>
  <si>
    <t xml:space="preserve">balance en début de mois</t>
  </si>
  <si>
    <t xml:space="preserve">nb heures payées mois courant</t>
  </si>
  <si>
    <t xml:space="preserve">solde vacances en fin de mois</t>
  </si>
  <si>
    <t xml:space="preserve">balance en fin de mois</t>
  </si>
  <si>
    <t xml:space="preserve">temps théorique</t>
  </si>
  <si>
    <t xml:space="preserve">balance</t>
  </si>
  <si>
    <t xml:space="preserve">temps présence</t>
  </si>
  <si>
    <t xml:space="preserve">vacan-ces (j)</t>
  </si>
  <si>
    <t xml:space="preserve">absence payée(j)</t>
  </si>
  <si>
    <t xml:space="preserve">entrée</t>
  </si>
  <si>
    <t xml:space="preserve">sortie</t>
  </si>
  <si>
    <t xml:space="preserve">erreur ext</t>
  </si>
  <si>
    <t xml:space="preserve">erreur int</t>
  </si>
  <si>
    <t xml:space="preserve">err nbre timbrages</t>
  </si>
  <si>
    <t xml:space="preserve">err saisie</t>
  </si>
  <si>
    <t xml:space="preserve">totaux mensuels:</t>
  </si>
  <si>
    <t xml:space="preserve">hey guys</t>
  </si>
</sst>
</file>

<file path=xl/styles.xml><?xml version="1.0" encoding="utf-8"?>
<styleSheet xmlns="http://schemas.openxmlformats.org/spreadsheetml/2006/main">
  <numFmts count="12">
    <numFmt numFmtId="164" formatCode="&quot;&quot;;&quot;&quot;;&quot;&quot;;&quot;&quot;"/>
    <numFmt numFmtId="165" formatCode="General"/>
    <numFmt numFmtId="166" formatCode="hh:mm"/>
    <numFmt numFmtId="167" formatCode="@"/>
    <numFmt numFmtId="168" formatCode="#,##0.00"/>
    <numFmt numFmtId="169" formatCode="[hh]:mm"/>
    <numFmt numFmtId="170" formatCode="dd/mm/yy"/>
    <numFmt numFmtId="171" formatCode="0"/>
    <numFmt numFmtId="172" formatCode="0.0"/>
    <numFmt numFmtId="173" formatCode="dd/mm/yyyy"/>
    <numFmt numFmtId="174" formatCode="0;\-0;&quot;&quot;"/>
    <numFmt numFmtId="175" formatCode="hh:mm:ss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Arial"/>
      <family val="0"/>
      <charset val="1"/>
    </font>
    <font>
      <sz val="10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true"/>
    </xf>
  </cellStyleXfs>
  <cellXfs count="57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visibleStyle" xfId="20"/>
  </cellStyles>
  <dxfs count="2"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0"/>
        <color rgb="FF999999"/>
      </font>
      <numFmt numFmtId="164" formatCode="&quot;&quot;;&quot;&quot;;&quot;&quot;;&quot;&quot;"/>
      <protection locked="true" hidden="tru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<Relationship Id="rId18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<Relationship Id="rId15" Type="http://schemas.openxmlformats.org/officeDocument/2006/relationships/image" Target="../media/image1.png"/><Relationship Id="rId16" Type="http://schemas.openxmlformats.org/officeDocument/2006/relationships/image" Target="../media/image1.png"/><Relationship Id="rId17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0" name="Image 3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" name="Image 49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" name="Image 50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" name="Image 51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" name="Image 52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" name="Image 53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" name="Image 54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0" name="Image 10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1" name="Image 22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2" name="Image 35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3" name="Image 46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4" name="Image 97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5" name="Image 98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6" name="Image 99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7" name="Image 100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8" name="Image 101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9" name="Image 102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0" name="Image 171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1" name="Image 172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2" name="Image 173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3" name="Image 174" descr=""/>
        <xdr:cNvPicPr/>
      </xdr:nvPicPr>
      <xdr:blipFill>
        <a:blip r:embed="rId1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4" name="Image 175" descr=""/>
        <xdr:cNvPicPr/>
      </xdr:nvPicPr>
      <xdr:blipFill>
        <a:blip r:embed="rId1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5" name="Image 176" descr=""/>
        <xdr:cNvPicPr/>
      </xdr:nvPicPr>
      <xdr:blipFill>
        <a:blip r:embed="rId1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6" name="Image 177" descr=""/>
        <xdr:cNvPicPr/>
      </xdr:nvPicPr>
      <xdr:blipFill>
        <a:blip r:embed="rId1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7" name="Image 11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8" name="Image 23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9" name="Image 36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0" name="Image 47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1" name="Image 103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2" name="Image 104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3" name="Image 105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4" name="Image 106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5" name="Image 107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6" name="Image 108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7" name="Image 178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8" name="Image 179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9" name="Image 180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0" name="Image 181" descr=""/>
        <xdr:cNvPicPr/>
      </xdr:nvPicPr>
      <xdr:blipFill>
        <a:blip r:embed="rId1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1" name="Image 182" descr=""/>
        <xdr:cNvPicPr/>
      </xdr:nvPicPr>
      <xdr:blipFill>
        <a:blip r:embed="rId1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2" name="Image 183" descr=""/>
        <xdr:cNvPicPr/>
      </xdr:nvPicPr>
      <xdr:blipFill>
        <a:blip r:embed="rId1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3" name="Image 184" descr=""/>
        <xdr:cNvPicPr/>
      </xdr:nvPicPr>
      <xdr:blipFill>
        <a:blip r:embed="rId1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4" name="Image 12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5" name="Image 24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6" name="Image 37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7" name="Image 48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8" name="Image 109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9" name="Image 110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0" name="Image 111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1" name="Image 112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2" name="Image 113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3" name="Image 114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4" name="Image 185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5" name="Image 186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6" name="Image 187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7" name="Image 188" descr=""/>
        <xdr:cNvPicPr/>
      </xdr:nvPicPr>
      <xdr:blipFill>
        <a:blip r:embed="rId1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8" name="Image 189" descr=""/>
        <xdr:cNvPicPr/>
      </xdr:nvPicPr>
      <xdr:blipFill>
        <a:blip r:embed="rId1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9" name="Image 190" descr=""/>
        <xdr:cNvPicPr/>
      </xdr:nvPicPr>
      <xdr:blipFill>
        <a:blip r:embed="rId1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90" name="Image 191" descr=""/>
        <xdr:cNvPicPr/>
      </xdr:nvPicPr>
      <xdr:blipFill>
        <a:blip r:embed="rId1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" name="Image 1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" name="Image 13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" name="Image 14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" name="Image 25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" name="Image 27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" name="Image 38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" name="Image 115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4" name="Image 116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5" name="Image 117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6" name="Image 118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7" name="Image 119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8" name="Image 120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9" name="Image 121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0" name="Image 2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1" name="Image 15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2" name="Image 26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3" name="Image 28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4" name="Image 39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5" name="Image 55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6" name="Image 56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7" name="Image 57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8" name="Image 58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29" name="Image 59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0" name="Image 60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1" name="Image 122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2" name="Image 123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3" name="Image 124" descr=""/>
        <xdr:cNvPicPr/>
      </xdr:nvPicPr>
      <xdr:blipFill>
        <a:blip r:embed="rId1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4" name="Image 125" descr=""/>
        <xdr:cNvPicPr/>
      </xdr:nvPicPr>
      <xdr:blipFill>
        <a:blip r:embed="rId1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5" name="Image 126" descr=""/>
        <xdr:cNvPicPr/>
      </xdr:nvPicPr>
      <xdr:blipFill>
        <a:blip r:embed="rId1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6" name="Image 127" descr=""/>
        <xdr:cNvPicPr/>
      </xdr:nvPicPr>
      <xdr:blipFill>
        <a:blip r:embed="rId1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7" name="Image 128" descr=""/>
        <xdr:cNvPicPr/>
      </xdr:nvPicPr>
      <xdr:blipFill>
        <a:blip r:embed="rId1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8" name="Image 4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39" name="Image 16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0" name="Image 29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1" name="Image 40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2" name="Image 61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3" name="Image 62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4" name="Image 63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5" name="Image 64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6" name="Image 65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7" name="Image 66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8" name="Image 129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49" name="Image 130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0" name="Image 131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1" name="Image 132" descr=""/>
        <xdr:cNvPicPr/>
      </xdr:nvPicPr>
      <xdr:blipFill>
        <a:blip r:embed="rId1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2" name="Image 133" descr=""/>
        <xdr:cNvPicPr/>
      </xdr:nvPicPr>
      <xdr:blipFill>
        <a:blip r:embed="rId1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3" name="Image 134" descr=""/>
        <xdr:cNvPicPr/>
      </xdr:nvPicPr>
      <xdr:blipFill>
        <a:blip r:embed="rId1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4" name="Image 135" descr=""/>
        <xdr:cNvPicPr/>
      </xdr:nvPicPr>
      <xdr:blipFill>
        <a:blip r:embed="rId1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5" name="Image 5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6" name="Image 17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7" name="Image 30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8" name="Image 41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59" name="Image 67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0" name="Image 68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1" name="Image 69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2" name="Image 70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3" name="Image 71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4" name="Image 72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5" name="Image 136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6" name="Image 137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7" name="Image 138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8" name="Image 139" descr=""/>
        <xdr:cNvPicPr/>
      </xdr:nvPicPr>
      <xdr:blipFill>
        <a:blip r:embed="rId1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69" name="Image 140" descr=""/>
        <xdr:cNvPicPr/>
      </xdr:nvPicPr>
      <xdr:blipFill>
        <a:blip r:embed="rId1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0" name="Image 141" descr=""/>
        <xdr:cNvPicPr/>
      </xdr:nvPicPr>
      <xdr:blipFill>
        <a:blip r:embed="rId1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1" name="Image 142" descr=""/>
        <xdr:cNvPicPr/>
      </xdr:nvPicPr>
      <xdr:blipFill>
        <a:blip r:embed="rId1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2" name="Image 6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3" name="Image 18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4" name="Image 31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5" name="Image 42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6" name="Image 73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7" name="Image 74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8" name="Image 75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79" name="Image 76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0" name="Image 77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1" name="Image 78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2" name="Image 143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3" name="Image 144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4" name="Image 145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5" name="Image 146" descr=""/>
        <xdr:cNvPicPr/>
      </xdr:nvPicPr>
      <xdr:blipFill>
        <a:blip r:embed="rId1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6" name="Image 147" descr=""/>
        <xdr:cNvPicPr/>
      </xdr:nvPicPr>
      <xdr:blipFill>
        <a:blip r:embed="rId1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7" name="Image 148" descr=""/>
        <xdr:cNvPicPr/>
      </xdr:nvPicPr>
      <xdr:blipFill>
        <a:blip r:embed="rId1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8" name="Image 149" descr=""/>
        <xdr:cNvPicPr/>
      </xdr:nvPicPr>
      <xdr:blipFill>
        <a:blip r:embed="rId1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89" name="Image 7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0" name="Image 19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1" name="Image 32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2" name="Image 43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3" name="Image 79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4" name="Image 80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5" name="Image 81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6" name="Image 82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7" name="Image 83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8" name="Image 84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99" name="Image 150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0" name="Image 151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1" name="Image 152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2" name="Image 153" descr=""/>
        <xdr:cNvPicPr/>
      </xdr:nvPicPr>
      <xdr:blipFill>
        <a:blip r:embed="rId1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3" name="Image 154" descr=""/>
        <xdr:cNvPicPr/>
      </xdr:nvPicPr>
      <xdr:blipFill>
        <a:blip r:embed="rId1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4" name="Image 155" descr=""/>
        <xdr:cNvPicPr/>
      </xdr:nvPicPr>
      <xdr:blipFill>
        <a:blip r:embed="rId1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5" name="Image 156" descr=""/>
        <xdr:cNvPicPr/>
      </xdr:nvPicPr>
      <xdr:blipFill>
        <a:blip r:embed="rId1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6" name="Image 8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7" name="Image 20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8" name="Image 33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09" name="Image 44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0" name="Image 85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1" name="Image 86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2" name="Image 87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3" name="Image 88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4" name="Image 89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5" name="Image 90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6" name="Image 157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7" name="Image 158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8" name="Image 159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19" name="Image 160" descr=""/>
        <xdr:cNvPicPr/>
      </xdr:nvPicPr>
      <xdr:blipFill>
        <a:blip r:embed="rId1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0" name="Image 161" descr=""/>
        <xdr:cNvPicPr/>
      </xdr:nvPicPr>
      <xdr:blipFill>
        <a:blip r:embed="rId1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1" name="Image 162" descr=""/>
        <xdr:cNvPicPr/>
      </xdr:nvPicPr>
      <xdr:blipFill>
        <a:blip r:embed="rId1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2" name="Image 163" descr=""/>
        <xdr:cNvPicPr/>
      </xdr:nvPicPr>
      <xdr:blipFill>
        <a:blip r:embed="rId1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3" name="Image 9" descr=""/>
        <xdr:cNvPicPr/>
      </xdr:nvPicPr>
      <xdr:blipFill>
        <a:blip r:embed="rId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4" name="Image 21" descr=""/>
        <xdr:cNvPicPr/>
      </xdr:nvPicPr>
      <xdr:blipFill>
        <a:blip r:embed="rId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5" name="Image 34" descr=""/>
        <xdr:cNvPicPr/>
      </xdr:nvPicPr>
      <xdr:blipFill>
        <a:blip r:embed="rId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6" name="Image 45" descr=""/>
        <xdr:cNvPicPr/>
      </xdr:nvPicPr>
      <xdr:blipFill>
        <a:blip r:embed="rId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7" name="Image 91" descr=""/>
        <xdr:cNvPicPr/>
      </xdr:nvPicPr>
      <xdr:blipFill>
        <a:blip r:embed="rId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8" name="Image 92" descr=""/>
        <xdr:cNvPicPr/>
      </xdr:nvPicPr>
      <xdr:blipFill>
        <a:blip r:embed="rId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29" name="Image 93" descr=""/>
        <xdr:cNvPicPr/>
      </xdr:nvPicPr>
      <xdr:blipFill>
        <a:blip r:embed="rId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0" name="Image 94" descr=""/>
        <xdr:cNvPicPr/>
      </xdr:nvPicPr>
      <xdr:blipFill>
        <a:blip r:embed="rId8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1" name="Image 95" descr=""/>
        <xdr:cNvPicPr/>
      </xdr:nvPicPr>
      <xdr:blipFill>
        <a:blip r:embed="rId9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2" name="Image 96" descr=""/>
        <xdr:cNvPicPr/>
      </xdr:nvPicPr>
      <xdr:blipFill>
        <a:blip r:embed="rId10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3" name="Image 164" descr=""/>
        <xdr:cNvPicPr/>
      </xdr:nvPicPr>
      <xdr:blipFill>
        <a:blip r:embed="rId11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4" name="Image 165" descr=""/>
        <xdr:cNvPicPr/>
      </xdr:nvPicPr>
      <xdr:blipFill>
        <a:blip r:embed="rId12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5" name="Image 166" descr=""/>
        <xdr:cNvPicPr/>
      </xdr:nvPicPr>
      <xdr:blipFill>
        <a:blip r:embed="rId13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6" name="Image 167" descr=""/>
        <xdr:cNvPicPr/>
      </xdr:nvPicPr>
      <xdr:blipFill>
        <a:blip r:embed="rId14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7" name="Image 168" descr=""/>
        <xdr:cNvPicPr/>
      </xdr:nvPicPr>
      <xdr:blipFill>
        <a:blip r:embed="rId15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8" name="Image 169" descr=""/>
        <xdr:cNvPicPr/>
      </xdr:nvPicPr>
      <xdr:blipFill>
        <a:blip r:embed="rId16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210600</xdr:colOff>
      <xdr:row>4</xdr:row>
      <xdr:rowOff>35280</xdr:rowOff>
    </xdr:to>
    <xdr:pic>
      <xdr:nvPicPr>
        <xdr:cNvPr id="139" name="Image 170" descr=""/>
        <xdr:cNvPicPr/>
      </xdr:nvPicPr>
      <xdr:blipFill>
        <a:blip r:embed="rId17"/>
        <a:stretch/>
      </xdr:blipFill>
      <xdr:spPr>
        <a:xfrm>
          <a:off x="7732800" y="87120"/>
          <a:ext cx="2056680" cy="5983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7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2" activeCellId="0" sqref="A2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9.16"/>
    <col collapsed="false" customWidth="true" hidden="false" outlineLevel="0" max="2" min="2" style="1" width="20.71"/>
    <col collapsed="false" customWidth="true" hidden="false" outlineLevel="0" max="3" min="3" style="1" width="20.24"/>
    <col collapsed="false" customWidth="true" hidden="false" outlineLevel="0" max="4" min="4" style="1" width="17.15"/>
    <col collapsed="false" customWidth="true" hidden="false" outlineLevel="0" max="5" min="5" style="1" width="14.67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12.8" hidden="false" customHeight="false" outlineLevel="0" collapsed="false">
      <c r="A1" s="2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4"/>
      <c r="V1" s="4"/>
      <c r="W1" s="4"/>
      <c r="X1" s="5"/>
      <c r="Y1" s="5"/>
      <c r="Z1" s="4"/>
    </row>
    <row r="2" customFormat="false" ht="12.8" hidden="false" customHeight="false" outlineLevel="0" collapsed="false">
      <c r="A2" s="6"/>
      <c r="C2" s="2"/>
      <c r="E2" s="3"/>
      <c r="F2" s="3"/>
      <c r="G2" s="3"/>
      <c r="H2" s="3"/>
      <c r="I2" s="3"/>
      <c r="J2" s="3"/>
      <c r="K2" s="3"/>
      <c r="L2" s="3"/>
      <c r="M2" s="3"/>
      <c r="Q2" s="4"/>
      <c r="R2" s="4"/>
      <c r="S2" s="4"/>
      <c r="T2" s="4"/>
      <c r="U2" s="4"/>
      <c r="V2" s="4"/>
      <c r="W2" s="4"/>
      <c r="X2" s="5"/>
      <c r="Y2" s="5"/>
      <c r="Z2" s="4"/>
    </row>
    <row r="3" customFormat="false" ht="12.8" hidden="false" customHeight="false" outlineLevel="0" collapsed="false">
      <c r="A3" s="1" t="s">
        <v>1</v>
      </c>
      <c r="B3" s="1" t="s">
        <v>2</v>
      </c>
      <c r="C3" s="2"/>
      <c r="E3" s="3"/>
      <c r="F3" s="3"/>
      <c r="G3" s="3"/>
      <c r="H3" s="3"/>
      <c r="I3" s="3"/>
      <c r="J3" s="3"/>
      <c r="K3" s="3"/>
      <c r="L3" s="3"/>
      <c r="M3" s="3"/>
      <c r="Q3" s="4"/>
      <c r="R3" s="4"/>
      <c r="S3" s="4"/>
      <c r="T3" s="4"/>
      <c r="U3" s="4"/>
      <c r="V3" s="4"/>
      <c r="W3" s="4"/>
      <c r="X3" s="5"/>
      <c r="Y3" s="5"/>
      <c r="Z3" s="4"/>
    </row>
    <row r="4" customFormat="false" ht="12.8" hidden="false" customHeight="false" outlineLevel="0" collapsed="false">
      <c r="A4" s="7" t="n">
        <v>2025</v>
      </c>
      <c r="B4" s="1" t="s">
        <v>3</v>
      </c>
    </row>
    <row r="5" customFormat="false" ht="12.8" hidden="false" customHeight="false" outlineLevel="0" collapsed="false">
      <c r="A5" s="7"/>
    </row>
    <row r="6" customFormat="false" ht="12.8" hidden="false" customHeight="false" outlineLevel="0" collapsed="false">
      <c r="A6" s="8"/>
      <c r="C6" s="2"/>
      <c r="E6" s="3"/>
      <c r="F6" s="3"/>
      <c r="G6" s="3"/>
      <c r="H6" s="3"/>
      <c r="I6" s="3"/>
      <c r="J6" s="3"/>
      <c r="K6" s="3"/>
      <c r="L6" s="3"/>
      <c r="M6" s="3"/>
      <c r="Q6" s="4"/>
      <c r="R6" s="4"/>
      <c r="S6" s="4"/>
      <c r="T6" s="4"/>
      <c r="U6" s="4"/>
      <c r="V6" s="4"/>
      <c r="W6" s="4"/>
      <c r="X6" s="5"/>
      <c r="Y6" s="5"/>
      <c r="Z6" s="4"/>
    </row>
    <row r="7" customFormat="false" ht="12.8" hidden="false" customHeight="false" outlineLevel="0" collapsed="false">
      <c r="A7" s="6"/>
      <c r="C7" s="2"/>
      <c r="E7" s="3"/>
      <c r="F7" s="3"/>
      <c r="G7" s="3"/>
      <c r="H7" s="3"/>
      <c r="I7" s="3"/>
      <c r="J7" s="3"/>
      <c r="K7" s="3"/>
      <c r="L7" s="3"/>
      <c r="M7" s="3"/>
      <c r="Q7" s="4"/>
      <c r="R7" s="4"/>
      <c r="S7" s="4"/>
      <c r="T7" s="4"/>
      <c r="U7" s="4"/>
      <c r="V7" s="4"/>
      <c r="W7" s="4"/>
      <c r="X7" s="5"/>
      <c r="Y7" s="5"/>
      <c r="Z7" s="4"/>
    </row>
    <row r="8" customFormat="false" ht="12.8" hidden="false" customHeight="false" outlineLevel="0" collapsed="false">
      <c r="A8" s="2" t="s">
        <v>4</v>
      </c>
      <c r="C8" s="2"/>
      <c r="E8" s="3"/>
      <c r="F8" s="3"/>
      <c r="G8" s="3"/>
      <c r="H8" s="3"/>
      <c r="I8" s="3"/>
      <c r="J8" s="3"/>
      <c r="K8" s="3"/>
      <c r="L8" s="3"/>
      <c r="M8" s="3"/>
      <c r="Q8" s="4"/>
      <c r="R8" s="4"/>
      <c r="S8" s="4"/>
      <c r="T8" s="4"/>
      <c r="U8" s="4"/>
      <c r="V8" s="4"/>
      <c r="W8" s="4"/>
      <c r="X8" s="5"/>
      <c r="Y8" s="5"/>
      <c r="Z8" s="4"/>
    </row>
    <row r="9" customFormat="false" ht="12.8" hidden="false" customHeight="false" outlineLevel="0" collapsed="false">
      <c r="A9" s="2"/>
      <c r="C9" s="2"/>
      <c r="E9" s="3"/>
      <c r="F9" s="3"/>
      <c r="G9" s="3"/>
      <c r="H9" s="3"/>
      <c r="I9" s="3"/>
      <c r="J9" s="3"/>
      <c r="K9" s="3"/>
      <c r="L9" s="3"/>
      <c r="M9" s="3"/>
      <c r="Q9" s="4"/>
      <c r="R9" s="4"/>
      <c r="S9" s="4"/>
      <c r="T9" s="4"/>
      <c r="U9" s="4"/>
      <c r="V9" s="4"/>
      <c r="W9" s="4"/>
      <c r="X9" s="5"/>
      <c r="Y9" s="5"/>
      <c r="Z9" s="4"/>
    </row>
    <row r="10" customFormat="false" ht="12.8" hidden="false" customHeight="false" outlineLevel="0" collapsed="false">
      <c r="A10" s="9" t="s">
        <v>5</v>
      </c>
      <c r="B10" s="1" t="s">
        <v>6</v>
      </c>
    </row>
    <row r="11" customFormat="false" ht="12.8" hidden="false" customHeight="false" outlineLevel="0" collapsed="false">
      <c r="A11" s="9" t="s">
        <v>7</v>
      </c>
      <c r="B11" s="1" t="s">
        <v>8</v>
      </c>
      <c r="C11" s="10"/>
      <c r="D11" s="10"/>
    </row>
    <row r="12" customFormat="false" ht="12.8" hidden="false" customHeight="false" outlineLevel="0" collapsed="false">
      <c r="A12" s="11" t="n">
        <v>0.345138888888889</v>
      </c>
      <c r="B12" s="1" t="s">
        <v>9</v>
      </c>
      <c r="C12" s="2"/>
      <c r="E12" s="3"/>
      <c r="F12" s="3"/>
      <c r="G12" s="3"/>
      <c r="H12" s="3"/>
      <c r="I12" s="3"/>
      <c r="J12" s="3"/>
      <c r="K12" s="3"/>
      <c r="L12" s="3"/>
      <c r="M12" s="3"/>
      <c r="Q12" s="4"/>
      <c r="R12" s="4"/>
      <c r="S12" s="4"/>
      <c r="T12" s="4"/>
      <c r="U12" s="4"/>
      <c r="V12" s="4"/>
      <c r="W12" s="4"/>
      <c r="X12" s="5"/>
      <c r="Y12" s="5"/>
      <c r="Z12" s="4"/>
    </row>
    <row r="13" customFormat="false" ht="12.8" hidden="false" customHeight="false" outlineLevel="0" collapsed="false">
      <c r="A13" s="7" t="n">
        <v>22</v>
      </c>
      <c r="B13" s="1" t="s">
        <v>10</v>
      </c>
    </row>
    <row r="14" customFormat="false" ht="12.8" hidden="false" customHeight="false" outlineLevel="0" collapsed="false">
      <c r="A14" s="12" t="n">
        <v>0.0833333333333333</v>
      </c>
      <c r="B14" s="1" t="s">
        <v>11</v>
      </c>
    </row>
    <row r="15" customFormat="false" ht="12.8" hidden="false" customHeight="false" outlineLevel="0" collapsed="false">
      <c r="A15" s="13"/>
    </row>
    <row r="16" customFormat="false" ht="12.8" hidden="false" customHeight="false" outlineLevel="0" collapsed="false">
      <c r="A16" s="13"/>
    </row>
    <row r="17" customFormat="false" ht="12.8" hidden="false" customHeight="false" outlineLevel="0" collapsed="false">
      <c r="A17" s="13"/>
    </row>
    <row r="18" customFormat="false" ht="12.8" hidden="false" customHeight="false" outlineLevel="0" collapsed="false">
      <c r="A18" s="13"/>
    </row>
    <row r="19" customFormat="false" ht="12.8" hidden="false" customHeight="false" outlineLevel="0" collapsed="false">
      <c r="A19" s="2" t="s">
        <v>12</v>
      </c>
    </row>
    <row r="20" customFormat="false" ht="12.8" hidden="false" customHeight="false" outlineLevel="0" collapsed="false">
      <c r="A20" s="2"/>
    </row>
    <row r="21" customFormat="false" ht="12.8" hidden="false" customHeight="false" outlineLevel="0" collapsed="false">
      <c r="A21" s="14" t="n">
        <v>45658</v>
      </c>
      <c r="B21" s="15" t="s">
        <v>13</v>
      </c>
      <c r="C21" s="10"/>
      <c r="D21" s="10"/>
      <c r="P21" s="16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customFormat="false" ht="12.8" hidden="false" customHeight="false" outlineLevel="0" collapsed="false">
      <c r="A22" s="17" t="n">
        <f aca="true">NOW()-TODAY()</f>
        <v>0.760367715491146</v>
      </c>
      <c r="B22" s="15" t="s">
        <v>14</v>
      </c>
      <c r="C22" s="18"/>
      <c r="D22" s="18"/>
    </row>
    <row r="23" customFormat="false" ht="12.8" hidden="false" customHeight="false" outlineLevel="0" collapsed="false">
      <c r="A23" s="14" t="str">
        <f aca="false">"Evaluated"</f>
        <v>Evaluated</v>
      </c>
      <c r="B23" s="15" t="s">
        <v>15</v>
      </c>
      <c r="C23" s="18"/>
      <c r="D23" s="18"/>
    </row>
    <row r="24" customFormat="false" ht="12.8" hidden="false" customHeight="false" outlineLevel="0" collapsed="false">
      <c r="A24" s="19" t="n">
        <v>2</v>
      </c>
      <c r="B24" s="15" t="s">
        <v>16</v>
      </c>
      <c r="C24" s="10"/>
      <c r="D24" s="10"/>
    </row>
    <row r="25" customFormat="false" ht="12.8" hidden="false" customHeight="false" outlineLevel="0" collapsed="false">
      <c r="A25" s="19" t="n">
        <v>9</v>
      </c>
      <c r="B25" s="15" t="s">
        <v>17</v>
      </c>
      <c r="C25" s="10"/>
      <c r="D25" s="10"/>
    </row>
    <row r="26" customFormat="false" ht="12.8" hidden="false" customHeight="false" outlineLevel="0" collapsed="false">
      <c r="A26" s="14" t="s">
        <v>18</v>
      </c>
      <c r="B26" s="15" t="s">
        <v>19</v>
      </c>
      <c r="C26" s="10"/>
      <c r="D26" s="10"/>
    </row>
    <row r="27" customFormat="false" ht="12.8" hidden="false" customHeight="false" outlineLevel="0" collapsed="false">
      <c r="A27" s="14" t="s">
        <v>20</v>
      </c>
      <c r="B27" s="15" t="s">
        <v>21</v>
      </c>
      <c r="C27" s="10"/>
      <c r="D27" s="10"/>
    </row>
    <row r="28" customFormat="false" ht="12.8" hidden="false" customHeight="false" outlineLevel="0" collapsed="false">
      <c r="A28" s="14" t="s">
        <v>22</v>
      </c>
      <c r="B28" s="15" t="s">
        <v>23</v>
      </c>
      <c r="C28" s="10"/>
      <c r="D28" s="10"/>
    </row>
    <row r="29" customFormat="false" ht="12.8" hidden="false" customHeight="false" outlineLevel="0" collapsed="false">
      <c r="A29" s="14" t="s">
        <v>24</v>
      </c>
      <c r="B29" s="15" t="s">
        <v>25</v>
      </c>
      <c r="C29" s="10"/>
      <c r="D29" s="10"/>
    </row>
    <row r="30" customFormat="false" ht="12.8" hidden="false" customHeight="false" outlineLevel="0" collapsed="false">
      <c r="A30" s="14" t="s">
        <v>26</v>
      </c>
      <c r="B30" s="15" t="s">
        <v>27</v>
      </c>
      <c r="C30" s="10"/>
      <c r="D30" s="10"/>
    </row>
    <row r="31" customFormat="false" ht="12.8" hidden="false" customHeight="false" outlineLevel="0" collapsed="false">
      <c r="A31" s="14" t="s">
        <v>28</v>
      </c>
      <c r="B31" s="15" t="s">
        <v>29</v>
      </c>
      <c r="C31" s="10"/>
      <c r="D31" s="10"/>
    </row>
    <row r="32" customFormat="false" ht="12.8" hidden="false" customHeight="false" outlineLevel="0" collapsed="false">
      <c r="A32" s="14" t="s">
        <v>30</v>
      </c>
      <c r="B32" s="15" t="s">
        <v>31</v>
      </c>
      <c r="C32" s="10"/>
      <c r="D32" s="10"/>
    </row>
    <row r="33" customFormat="false" ht="12.8" hidden="false" customHeight="false" outlineLevel="0" collapsed="false">
      <c r="A33" s="14" t="s">
        <v>32</v>
      </c>
      <c r="B33" s="15" t="s">
        <v>33</v>
      </c>
      <c r="C33" s="10"/>
      <c r="D33" s="10"/>
    </row>
    <row r="34" customFormat="false" ht="13.25" hidden="false" customHeight="false" outlineLevel="0" collapsed="false">
      <c r="A34" s="14" t="s">
        <v>34</v>
      </c>
      <c r="B34" s="15" t="s">
        <v>35</v>
      </c>
      <c r="C34" s="10"/>
      <c r="D34" s="10"/>
    </row>
    <row r="35" customFormat="false" ht="12.8" hidden="false" customHeight="false" outlineLevel="0" collapsed="false">
      <c r="A35" s="14" t="s">
        <v>36</v>
      </c>
      <c r="B35" s="15" t="s">
        <v>37</v>
      </c>
      <c r="C35" s="10"/>
      <c r="D35" s="10"/>
    </row>
    <row r="36" customFormat="false" ht="12.8" hidden="false" customHeight="false" outlineLevel="0" collapsed="false">
      <c r="A36" s="14" t="s">
        <v>38</v>
      </c>
      <c r="B36" s="15" t="s">
        <v>39</v>
      </c>
      <c r="C36" s="10"/>
      <c r="D36" s="10"/>
    </row>
    <row r="37" customFormat="false" ht="12.8" hidden="false" customHeight="false" outlineLevel="0" collapsed="false">
      <c r="A37" s="14" t="s">
        <v>40</v>
      </c>
      <c r="B37" s="15" t="s">
        <v>41</v>
      </c>
      <c r="C37" s="10"/>
      <c r="D37" s="10"/>
    </row>
    <row r="38" customFormat="false" ht="12.8" hidden="false" customHeight="false" outlineLevel="0" collapsed="false">
      <c r="A38" s="14" t="s">
        <v>42</v>
      </c>
      <c r="B38" s="15" t="s">
        <v>43</v>
      </c>
      <c r="C38" s="10"/>
      <c r="D38" s="10"/>
    </row>
    <row r="39" customFormat="false" ht="12.8" hidden="false" customHeight="false" outlineLevel="0" collapsed="false">
      <c r="A39" s="14" t="s">
        <v>44</v>
      </c>
      <c r="B39" s="15" t="s">
        <v>45</v>
      </c>
      <c r="C39" s="10"/>
      <c r="D39" s="10"/>
    </row>
    <row r="40" customFormat="false" ht="12.8" hidden="false" customHeight="false" outlineLevel="0" collapsed="false">
      <c r="A40" s="14" t="s">
        <v>46</v>
      </c>
      <c r="B40" s="15" t="s">
        <v>47</v>
      </c>
    </row>
    <row r="41" customFormat="false" ht="12.8" hidden="false" customHeight="false" outlineLevel="0" collapsed="false">
      <c r="A41" s="14" t="s">
        <v>48</v>
      </c>
      <c r="B41" s="15" t="s">
        <v>49</v>
      </c>
    </row>
    <row r="42" customFormat="false" ht="12.8" hidden="false" customHeight="false" outlineLevel="0" collapsed="false">
      <c r="A42" s="14" t="s">
        <v>50</v>
      </c>
      <c r="B42" s="15" t="s">
        <v>51</v>
      </c>
    </row>
    <row r="43" customFormat="false" ht="12.8" hidden="false" customHeight="false" outlineLevel="0" collapsed="false">
      <c r="A43" s="20" t="s">
        <v>52</v>
      </c>
      <c r="B43" s="20" t="s">
        <v>53</v>
      </c>
      <c r="C43" s="20"/>
      <c r="E43" s="3"/>
    </row>
    <row r="44" customFormat="false" ht="12.8" hidden="false" customHeight="false" outlineLevel="0" collapsed="false">
      <c r="A44" s="20" t="s">
        <v>54</v>
      </c>
      <c r="B44" s="20" t="s">
        <v>55</v>
      </c>
      <c r="C44" s="20"/>
      <c r="E44" s="3"/>
    </row>
    <row r="45" customFormat="false" ht="12.8" hidden="false" customHeight="false" outlineLevel="0" collapsed="false">
      <c r="A45" s="20"/>
      <c r="B45" s="20"/>
      <c r="C45" s="20"/>
      <c r="E45" s="3"/>
    </row>
    <row r="46" customFormat="false" ht="12.8" hidden="false" customHeight="false" outlineLevel="0" collapsed="false">
      <c r="A46" s="20"/>
      <c r="B46" s="20"/>
      <c r="C46" s="20"/>
      <c r="E46" s="3"/>
    </row>
    <row r="47" customFormat="false" ht="12.8" hidden="false" customHeight="false" outlineLevel="0" collapsed="false">
      <c r="A47" s="20"/>
      <c r="B47" s="20"/>
    </row>
    <row r="48" customFormat="false" ht="12.8" hidden="false" customHeight="false" outlineLevel="0" collapsed="false">
      <c r="A48" s="20"/>
      <c r="B48" s="20"/>
    </row>
    <row r="49" customFormat="false" ht="12.8" hidden="false" customHeight="false" outlineLevel="0" collapsed="false">
      <c r="A49" s="21"/>
    </row>
    <row r="50" customFormat="false" ht="12.8" hidden="false" customHeight="false" outlineLevel="0" collapsed="false">
      <c r="A50" s="21"/>
    </row>
    <row r="51" customFormat="false" ht="12.8" hidden="false" customHeight="false" outlineLevel="0" collapsed="false">
      <c r="A51" s="22" t="s">
        <v>56</v>
      </c>
      <c r="B51" s="1" t="s">
        <v>57</v>
      </c>
      <c r="C51" s="1" t="s">
        <v>58</v>
      </c>
      <c r="D51" s="1" t="s">
        <v>59</v>
      </c>
      <c r="E51" s="1" t="s">
        <v>60</v>
      </c>
    </row>
    <row r="52" customFormat="false" ht="12.8" hidden="false" customHeight="false" outlineLevel="0" collapsed="false">
      <c r="A52" s="1" t="n">
        <v>0</v>
      </c>
      <c r="C52" s="1" t="s">
        <v>61</v>
      </c>
      <c r="E52" s="1" t="s">
        <v>62</v>
      </c>
    </row>
    <row r="53" customFormat="false" ht="13.25" hidden="false" customHeight="false" outlineLevel="0" collapsed="false">
      <c r="A53" s="1" t="n">
        <v>10</v>
      </c>
      <c r="B53" s="23" t="s">
        <v>63</v>
      </c>
      <c r="C53" s="1" t="s">
        <v>61</v>
      </c>
      <c r="D53" s="1" t="s">
        <v>64</v>
      </c>
      <c r="E53" s="1" t="s">
        <v>65</v>
      </c>
    </row>
    <row r="54" customFormat="false" ht="12.8" hidden="false" customHeight="false" outlineLevel="0" collapsed="false">
      <c r="A54" s="1" t="n">
        <v>20</v>
      </c>
      <c r="B54" s="1" t="s">
        <v>66</v>
      </c>
      <c r="C54" s="1" t="s">
        <v>61</v>
      </c>
      <c r="D54" s="1" t="s">
        <v>64</v>
      </c>
      <c r="E54" s="1" t="s">
        <v>65</v>
      </c>
    </row>
    <row r="55" customFormat="false" ht="12.8" hidden="false" customHeight="false" outlineLevel="0" collapsed="false">
      <c r="A55" s="1" t="n">
        <v>30</v>
      </c>
      <c r="B55" s="1" t="s">
        <v>67</v>
      </c>
      <c r="C55" s="1" t="s">
        <v>68</v>
      </c>
      <c r="D55" s="1" t="s">
        <v>69</v>
      </c>
    </row>
    <row r="56" customFormat="false" ht="12.8" hidden="false" customHeight="false" outlineLevel="0" collapsed="false">
      <c r="A56" s="1" t="n">
        <v>40</v>
      </c>
      <c r="B56" s="1" t="s">
        <v>70</v>
      </c>
      <c r="C56" s="1" t="s">
        <v>68</v>
      </c>
      <c r="D56" s="1" t="s">
        <v>64</v>
      </c>
    </row>
    <row r="57" customFormat="false" ht="12.8" hidden="false" customHeight="false" outlineLevel="0" collapsed="false">
      <c r="A57" s="1" t="n">
        <v>50</v>
      </c>
      <c r="B57" s="1" t="s">
        <v>71</v>
      </c>
      <c r="C57" s="1" t="s">
        <v>68</v>
      </c>
      <c r="D57" s="1" t="s">
        <v>69</v>
      </c>
      <c r="E57" s="3"/>
    </row>
    <row r="58" customFormat="false" ht="12.8" hidden="false" customHeight="false" outlineLevel="0" collapsed="false">
      <c r="E58" s="3"/>
    </row>
    <row r="59" customFormat="false" ht="12.8" hidden="false" customHeight="false" outlineLevel="0" collapsed="false">
      <c r="E59" s="3"/>
    </row>
    <row r="60" customFormat="false" ht="12.8" hidden="false" customHeight="false" outlineLevel="0" collapsed="false">
      <c r="A60" s="22" t="s">
        <v>72</v>
      </c>
      <c r="E60" s="3"/>
    </row>
    <row r="61" customFormat="false" ht="12.8" hidden="false" customHeight="false" outlineLevel="0" collapsed="false">
      <c r="A61" s="20"/>
      <c r="E61" s="3"/>
    </row>
    <row r="62" customFormat="false" ht="12.8" hidden="false" customHeight="false" outlineLevel="0" collapsed="false">
      <c r="A62" s="21"/>
      <c r="E62" s="3"/>
    </row>
    <row r="63" customFormat="false" ht="12.8" hidden="false" customHeight="false" outlineLevel="0" collapsed="false">
      <c r="A63" s="21" t="s">
        <v>73</v>
      </c>
      <c r="E63" s="3"/>
    </row>
    <row r="64" customFormat="false" ht="12.8" hidden="false" customHeight="false" outlineLevel="0" collapsed="false">
      <c r="A64" s="21" t="s">
        <v>74</v>
      </c>
      <c r="E64" s="3"/>
    </row>
    <row r="65" customFormat="false" ht="12.8" hidden="false" customHeight="false" outlineLevel="0" collapsed="false">
      <c r="A65" s="21" t="s">
        <v>75</v>
      </c>
      <c r="E65" s="3"/>
    </row>
    <row r="66" customFormat="false" ht="12.8" hidden="false" customHeight="false" outlineLevel="0" collapsed="false">
      <c r="A66" s="21" t="s">
        <v>76</v>
      </c>
      <c r="E66" s="3"/>
    </row>
    <row r="67" customFormat="false" ht="12.8" hidden="false" customHeight="false" outlineLevel="0" collapsed="false">
      <c r="A67" s="21" t="s">
        <v>77</v>
      </c>
      <c r="E67" s="3"/>
    </row>
    <row r="68" customFormat="false" ht="12.8" hidden="false" customHeight="false" outlineLevel="0" collapsed="false">
      <c r="A68" s="21" t="s">
        <v>78</v>
      </c>
      <c r="E68" s="3"/>
    </row>
    <row r="69" customFormat="false" ht="12.8" hidden="false" customHeight="false" outlineLevel="0" collapsed="false">
      <c r="A69" s="21" t="s">
        <v>79</v>
      </c>
      <c r="E69" s="3"/>
    </row>
    <row r="70" customFormat="false" ht="12.8" hidden="false" customHeight="false" outlineLevel="0" collapsed="false">
      <c r="A70" s="21" t="s">
        <v>80</v>
      </c>
      <c r="E70" s="3"/>
    </row>
    <row r="71" customFormat="false" ht="12.8" hidden="false" customHeight="false" outlineLevel="0" collapsed="false">
      <c r="A71" s="21"/>
      <c r="E71" s="3"/>
    </row>
    <row r="72" customFormat="false" ht="12.8" hidden="false" customHeight="false" outlineLevel="0" collapsed="false">
      <c r="A72" s="21"/>
      <c r="E72" s="3"/>
    </row>
    <row r="73" customFormat="false" ht="12.8" hidden="false" customHeight="false" outlineLevel="0" collapsed="false">
      <c r="A73" s="21" t="s">
        <v>81</v>
      </c>
      <c r="E73" s="3"/>
    </row>
    <row r="74" customFormat="false" ht="12.8" hidden="false" customHeight="false" outlineLevel="0" collapsed="false">
      <c r="A74" s="21"/>
      <c r="E74" s="3"/>
    </row>
    <row r="75" customFormat="false" ht="12.8" hidden="false" customHeight="false" outlineLevel="0" collapsed="false">
      <c r="A75" s="21"/>
      <c r="E75" s="3"/>
    </row>
    <row r="76" customFormat="false" ht="12.8" hidden="false" customHeight="false" outlineLevel="0" collapsed="false">
      <c r="A76" s="21"/>
      <c r="E76" s="3"/>
    </row>
    <row r="77" customFormat="false" ht="12.8" hidden="false" customHeight="false" outlineLevel="0" collapsed="false">
      <c r="A77" s="21"/>
    </row>
    <row r="78" customFormat="false" ht="12.8" hidden="false" customHeight="false" outlineLevel="0" collapsed="false">
      <c r="A78" s="1" t="s">
        <v>82</v>
      </c>
      <c r="E78" s="3"/>
    </row>
    <row r="79" customFormat="false" ht="12.8" hidden="false" customHeight="false" outlineLevel="0" collapsed="false">
      <c r="E79" s="3"/>
    </row>
    <row r="80" customFormat="false" ht="12.8" hidden="false" customHeight="false" outlineLevel="0" collapsed="false">
      <c r="A80" s="1" t="s">
        <v>83</v>
      </c>
    </row>
    <row r="81" customFormat="false" ht="12.8" hidden="false" customHeight="false" outlineLevel="0" collapsed="false">
      <c r="A81" s="1" t="s">
        <v>84</v>
      </c>
    </row>
    <row r="82" customFormat="false" ht="12.8" hidden="false" customHeight="false" outlineLevel="0" collapsed="false">
      <c r="A82" s="1" t="s">
        <v>85</v>
      </c>
    </row>
    <row r="83" customFormat="false" ht="12.8" hidden="false" customHeight="false" outlineLevel="0" collapsed="false">
      <c r="A83" s="1" t="s">
        <v>86</v>
      </c>
    </row>
    <row r="84" customFormat="false" ht="12.8" hidden="false" customHeight="false" outlineLevel="0" collapsed="false">
      <c r="A84" s="1" t="s">
        <v>87</v>
      </c>
    </row>
    <row r="85" customFormat="false" ht="12.8" hidden="false" customHeight="false" outlineLevel="0" collapsed="false">
      <c r="A85" s="1" t="s">
        <v>88</v>
      </c>
    </row>
    <row r="86" customFormat="false" ht="12.8" hidden="false" customHeight="false" outlineLevel="0" collapsed="false">
      <c r="A86" s="1" t="s">
        <v>89</v>
      </c>
      <c r="E86" s="3"/>
    </row>
    <row r="87" customFormat="false" ht="12.8" hidden="false" customHeight="false" outlineLevel="0" collapsed="false">
      <c r="A87" s="1" t="s">
        <v>90</v>
      </c>
      <c r="E87" s="3"/>
    </row>
    <row r="88" customFormat="false" ht="12.8" hidden="false" customHeight="false" outlineLevel="0" collapsed="false">
      <c r="A88" s="1" t="s">
        <v>91</v>
      </c>
      <c r="E88" s="3"/>
    </row>
    <row r="89" customFormat="false" ht="12.8" hidden="false" customHeight="false" outlineLevel="0" collapsed="false">
      <c r="A89" s="1" t="s">
        <v>92</v>
      </c>
      <c r="E89" s="3"/>
    </row>
    <row r="91" customFormat="false" ht="12.8" hidden="false" customHeight="false" outlineLevel="0" collapsed="false">
      <c r="A91" s="1" t="s">
        <v>93</v>
      </c>
    </row>
    <row r="92" customFormat="false" ht="12.8" hidden="false" customHeight="false" outlineLevel="0" collapsed="false">
      <c r="A92" s="1" t="s">
        <v>94</v>
      </c>
    </row>
    <row r="94" customFormat="false" ht="12.8" hidden="false" customHeight="false" outlineLevel="0" collapsed="false">
      <c r="A94" s="1" t="s">
        <v>95</v>
      </c>
    </row>
    <row r="95" customFormat="false" ht="12.8" hidden="false" customHeight="false" outlineLevel="0" collapsed="false">
      <c r="A95" s="1" t="s">
        <v>96</v>
      </c>
    </row>
    <row r="96" customFormat="false" ht="12.8" hidden="false" customHeight="false" outlineLevel="0" collapsed="false">
      <c r="A96" s="1" t="s">
        <v>97</v>
      </c>
    </row>
    <row r="97" customFormat="false" ht="12.8" hidden="false" customHeight="false" outlineLevel="0" collapsed="false">
      <c r="A97" s="1" t="s">
        <v>98</v>
      </c>
    </row>
    <row r="98" customFormat="false" ht="12.8" hidden="false" customHeight="false" outlineLevel="0" collapsed="false">
      <c r="A98" s="1" t="s">
        <v>99</v>
      </c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  <row r="1040" customFormat="false" ht="12.8" hidden="false" customHeight="false" outlineLevel="0" collapsed="false">
      <c r="C1040" s="2"/>
    </row>
    <row r="1041" customFormat="false" ht="12.8" hidden="false" customHeight="false" outlineLevel="0" collapsed="false">
      <c r="C1041" s="2"/>
    </row>
    <row r="1042" customFormat="false" ht="12.8" hidden="false" customHeight="false" outlineLevel="0" collapsed="false">
      <c r="C1042" s="2"/>
    </row>
    <row r="1043" customFormat="false" ht="12.8" hidden="false" customHeight="false" outlineLevel="0" collapsed="false">
      <c r="C1043" s="2"/>
    </row>
    <row r="1044" customFormat="false" ht="12.8" hidden="false" customHeight="false" outlineLevel="0" collapsed="false">
      <c r="C1044" s="2"/>
    </row>
    <row r="1045" customFormat="false" ht="12.8" hidden="false" customHeight="false" outlineLevel="0" collapsed="false">
      <c r="C1045" s="2"/>
    </row>
    <row r="1046" customFormat="false" ht="12.8" hidden="false" customHeight="false" outlineLevel="0" collapsed="false">
      <c r="C1046" s="2"/>
    </row>
    <row r="1047" customFormat="false" ht="12.8" hidden="false" customHeight="false" outlineLevel="0" collapsed="false">
      <c r="C1047" s="2"/>
    </row>
    <row r="1048" customFormat="false" ht="12.8" hidden="false" customHeight="false" outlineLevel="0" collapsed="false">
      <c r="C1048" s="2"/>
    </row>
    <row r="1049" customFormat="false" ht="12.8" hidden="false" customHeight="false" outlineLevel="0" collapsed="false">
      <c r="C1049" s="2"/>
    </row>
    <row r="1050" customFormat="false" ht="12.8" hidden="false" customHeight="false" outlineLevel="0" collapsed="false">
      <c r="C1050" s="2"/>
    </row>
    <row r="1051" customFormat="false" ht="12.8" hidden="false" customHeight="false" outlineLevel="0" collapsed="false">
      <c r="C1051" s="2"/>
    </row>
    <row r="1052" customFormat="false" ht="12.8" hidden="false" customHeight="false" outlineLevel="0" collapsed="false">
      <c r="C1052" s="2"/>
    </row>
    <row r="1053" customFormat="false" ht="12.8" hidden="false" customHeight="false" outlineLevel="0" collapsed="false">
      <c r="C1053" s="2"/>
    </row>
    <row r="1054" customFormat="false" ht="12.8" hidden="false" customHeight="false" outlineLevel="0" collapsed="false">
      <c r="C1054" s="2"/>
    </row>
    <row r="1055" customFormat="false" ht="12.8" hidden="false" customHeight="false" outlineLevel="0" collapsed="false">
      <c r="C1055" s="2"/>
    </row>
    <row r="1056" customFormat="false" ht="12.8" hidden="false" customHeight="false" outlineLevel="0" collapsed="false">
      <c r="C1056" s="2"/>
    </row>
    <row r="1057" customFormat="false" ht="12.8" hidden="false" customHeight="false" outlineLevel="0" collapsed="false">
      <c r="C1057" s="2"/>
    </row>
    <row r="1058" customFormat="false" ht="12.8" hidden="false" customHeight="false" outlineLevel="0" collapsed="false">
      <c r="C1058" s="2"/>
    </row>
    <row r="1059" customFormat="false" ht="12.8" hidden="false" customHeight="false" outlineLevel="0" collapsed="false">
      <c r="C1059" s="2"/>
    </row>
    <row r="1060" customFormat="false" ht="12.8" hidden="false" customHeight="false" outlineLevel="0" collapsed="false">
      <c r="C1060" s="2"/>
    </row>
    <row r="1061" customFormat="false" ht="12.8" hidden="false" customHeight="false" outlineLevel="0" collapsed="false">
      <c r="C1061" s="2"/>
    </row>
    <row r="1062" customFormat="false" ht="12.8" hidden="false" customHeight="false" outlineLevel="0" collapsed="false">
      <c r="C1062" s="2"/>
    </row>
    <row r="1063" customFormat="false" ht="12.8" hidden="false" customHeight="false" outlineLevel="0" collapsed="false">
      <c r="C1063" s="2"/>
    </row>
    <row r="1064" customFormat="false" ht="12.8" hidden="false" customHeight="false" outlineLevel="0" collapsed="false">
      <c r="C1064" s="2"/>
    </row>
    <row r="1065" customFormat="false" ht="12.8" hidden="false" customHeight="false" outlineLevel="0" collapsed="false">
      <c r="C1065" s="2"/>
    </row>
    <row r="1066" customFormat="false" ht="12.8" hidden="false" customHeight="false" outlineLevel="0" collapsed="false">
      <c r="C1066" s="2"/>
    </row>
    <row r="1067" customFormat="false" ht="12.8" hidden="false" customHeight="false" outlineLevel="0" collapsed="false">
      <c r="C1067" s="2"/>
    </row>
    <row r="1068" customFormat="false" ht="12.8" hidden="false" customHeight="false" outlineLevel="0" collapsed="false">
      <c r="C1068" s="2"/>
    </row>
    <row r="1069" customFormat="false" ht="12.8" hidden="false" customHeight="false" outlineLevel="0" collapsed="false">
      <c r="C1069" s="2"/>
    </row>
    <row r="1070" customFormat="false" ht="12.8" hidden="false" customHeight="false" outlineLevel="0" collapsed="false">
      <c r="C1070" s="2"/>
    </row>
    <row r="1071" customFormat="false" ht="12.8" hidden="false" customHeight="false" outlineLevel="0" collapsed="false">
      <c r="C1071" s="2"/>
    </row>
    <row r="1072" customFormat="false" ht="12.8" hidden="false" customHeight="false" outlineLevel="0" collapsed="false">
      <c r="C1072" s="2"/>
    </row>
    <row r="1073" customFormat="false" ht="12.8" hidden="false" customHeight="false" outlineLevel="0" collapsed="false">
      <c r="C1073" s="2"/>
    </row>
    <row r="1074" customFormat="false" ht="12.8" hidden="false" customHeight="false" outlineLevel="0" collapsed="false">
      <c r="C1074" s="2"/>
    </row>
    <row r="1075" customFormat="false" ht="12.8" hidden="false" customHeight="false" outlineLevel="0" collapsed="false">
      <c r="C1075" s="2"/>
    </row>
    <row r="1076" customFormat="false" ht="12.8" hidden="false" customHeight="false" outlineLevel="0" collapsed="false">
      <c r="C1076" s="2"/>
    </row>
    <row r="1077" customFormat="false" ht="12.8" hidden="false" customHeight="false" outlineLevel="0" collapsed="false">
      <c r="C1077" s="2"/>
    </row>
  </sheetData>
  <printOptions headings="false" gridLines="false" gridLinesSet="true" horizontalCentered="false" verticalCentered="false"/>
  <pageMargins left="0.747916666666667" right="0.747916666666667" top="0.743055555555556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&amp;C&amp;"Aptos Narrow,Normal"&amp;11&amp;K000000&amp;F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32" activeCellId="0" sqref="H3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juillet!A1</f>
        <v>0.345138888888889</v>
      </c>
      <c r="B1" s="1" t="str">
        <f aca="false">juillet!B1</f>
        <v>horaire journalier</v>
      </c>
      <c r="C1" s="2"/>
      <c r="E1" s="3"/>
      <c r="H1" s="3"/>
      <c r="I1" s="39" t="str">
        <f aca="false">"timbrage, "&amp;TEXT($B$9,"MMMM AAAA")</f>
        <v>timbrage, août 2025</v>
      </c>
      <c r="J1" s="39"/>
      <c r="K1" s="39"/>
      <c r="L1" s="39"/>
      <c r="M1" s="3"/>
      <c r="N1" s="3"/>
      <c r="O1" s="3"/>
      <c r="X1" s="25" t="str">
        <f aca="false">juillet!X1</f>
        <v>solde</v>
      </c>
      <c r="Y1" s="25" t="str">
        <f aca="false">juillet!Y1</f>
        <v>tot1</v>
      </c>
      <c r="Z1" s="25" t="str">
        <f aca="false">juillet!Z1</f>
        <v>tot2</v>
      </c>
      <c r="AA1" s="25" t="str">
        <f aca="false">juillet!AA1</f>
        <v>tot3</v>
      </c>
      <c r="AB1" s="25" t="str">
        <f aca="false">juillet!AB1</f>
        <v>tot4</v>
      </c>
      <c r="AC1" s="25" t="str">
        <f aca="false">juillet!AC1</f>
        <v>tot5</v>
      </c>
      <c r="AD1" s="25" t="str">
        <f aca="false">juillet!AD1</f>
        <v>tot6</v>
      </c>
      <c r="AE1" s="25" t="str">
        <f aca="false">juillet!AE1</f>
        <v>tot7</v>
      </c>
      <c r="AF1" s="25" t="str">
        <f aca="false">juillet!AF1</f>
        <v>tot8</v>
      </c>
      <c r="AG1" s="25" t="str">
        <f aca="false">juillet!AG1</f>
        <v>tot9</v>
      </c>
      <c r="AH1" s="25" t="str">
        <f aca="false">juillet!AH1</f>
        <v>tot10</v>
      </c>
      <c r="AI1" s="40" t="str">
        <f aca="false">juillet!AI1</f>
        <v>remarque</v>
      </c>
    </row>
    <row r="2" customFormat="false" ht="12.8" hidden="false" customHeight="false" outlineLevel="0" collapsed="false">
      <c r="A2" s="26" t="e">
        <f aca="false">juillet!A5</f>
        <v>#VALUE!</v>
      </c>
      <c r="B2" s="1" t="str">
        <f aca="false">juillet!B2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juillet!B3</f>
        <v>nb heures payées mois courant</v>
      </c>
      <c r="C3" s="2"/>
      <c r="E3" s="3"/>
      <c r="H3" s="3"/>
      <c r="I3" s="15" t="str">
        <f aca="false">juillet!I3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juillet!A4-F8</f>
        <v>22</v>
      </c>
      <c r="B4" s="1" t="str">
        <f aca="false">juillet!B4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e">
        <f aca="false">A2-A3+D8</f>
        <v>#VALUE!</v>
      </c>
      <c r="B5" s="1" t="str">
        <f aca="false">juillet!B5</f>
        <v>balance en fin de mois</v>
      </c>
      <c r="C5" s="2"/>
      <c r="E5" s="3"/>
      <c r="H5" s="3"/>
      <c r="I5" s="42" t="n">
        <f aca="false">MAX(juillet!I5,V8)</f>
        <v>50</v>
      </c>
      <c r="J5" s="43" t="str">
        <f aca="false">IFERROR(VLOOKUP($I$5, init!$A$52:$B$57, 2, 0), "Erreur inconnue")</f>
        <v>saisie incorrecte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juillet!C7</f>
        <v>temps théorique</v>
      </c>
      <c r="D7" s="29" t="str">
        <f aca="false">juillet!D7</f>
        <v>balance</v>
      </c>
      <c r="E7" s="29" t="str">
        <f aca="false">juillet!E7</f>
        <v>temps présence</v>
      </c>
      <c r="F7" s="29" t="str">
        <f aca="false">juillet!F7</f>
        <v>vacan-ces (j)</v>
      </c>
      <c r="G7" s="29" t="str">
        <f aca="false">juillet!G7</f>
        <v>absence payée(j)</v>
      </c>
      <c r="H7" s="29" t="str">
        <f aca="false">juillet!H7</f>
        <v>entrée</v>
      </c>
      <c r="I7" s="29" t="str">
        <f aca="false">juillet!I7</f>
        <v>sortie</v>
      </c>
      <c r="J7" s="29" t="str">
        <f aca="false">juillet!J7</f>
        <v>entrée</v>
      </c>
      <c r="K7" s="29" t="str">
        <f aca="false">juillet!K7</f>
        <v>sortie</v>
      </c>
      <c r="L7" s="29" t="str">
        <f aca="false">juillet!L7</f>
        <v>entrée</v>
      </c>
      <c r="M7" s="29" t="str">
        <f aca="false">juillet!M7</f>
        <v>sortie</v>
      </c>
      <c r="N7" s="29" t="str">
        <f aca="false">juillet!N7</f>
        <v>entrée</v>
      </c>
      <c r="O7" s="29" t="str">
        <f aca="false">juillet!O7</f>
        <v>sortie</v>
      </c>
      <c r="P7" s="29" t="str">
        <f aca="false">juillet!P7</f>
        <v>entrée</v>
      </c>
      <c r="Q7" s="29" t="str">
        <f aca="false">juillet!Q7</f>
        <v>sortie</v>
      </c>
      <c r="R7" s="29" t="str">
        <f aca="false">juillet!R7</f>
        <v>entrée</v>
      </c>
      <c r="S7" s="29" t="str">
        <f aca="false">juillet!S7</f>
        <v>sortie</v>
      </c>
      <c r="T7" s="44" t="str">
        <f aca="false">juillet!T7</f>
        <v>remarque</v>
      </c>
      <c r="U7" s="44" t="str">
        <f aca="false">juillet!U7</f>
        <v>erreur ext</v>
      </c>
      <c r="V7" s="44" t="str">
        <f aca="false">juillet!V7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juillet!AM7</f>
        <v>err nbre timbrages</v>
      </c>
      <c r="AN7" s="44" t="str">
        <f aca="false">juillet!AN7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juillet!A8</f>
        <v>totaux mensuels:</v>
      </c>
      <c r="B8" s="45"/>
      <c r="C8" s="46" t="n">
        <f aca="false">SUM(C9:C39)</f>
        <v>7.24791666666667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vendredi</v>
      </c>
      <c r="B9" s="36" t="n">
        <f aca="false">EDATE(juillet!B9,1)</f>
        <v>45870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samedi</v>
      </c>
      <c r="B10" s="36" t="n">
        <f aca="false">B9+1</f>
        <v>45871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dimanche</v>
      </c>
      <c r="B11" s="36" t="n">
        <f aca="false">B10+1</f>
        <v>45872</v>
      </c>
      <c r="C11" s="13" t="n">
        <f aca="false">IF(MONTH(B11)&lt;&gt;MONTH($B$9),0,IF(OR(WEEKDAY(B11)=1,WEEKDAY(B11)=7),0,$A$1)-$A$1*F11-$A$1*$G11)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lundi</v>
      </c>
      <c r="B12" s="36" t="n">
        <f aca="false">B11+1</f>
        <v>45873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mardi</v>
      </c>
      <c r="B13" s="36" t="n">
        <f aca="false">B12+1</f>
        <v>45874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mercredi</v>
      </c>
      <c r="B14" s="36" t="n">
        <f aca="false">B13+1</f>
        <v>45875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jeudi</v>
      </c>
      <c r="B15" s="36" t="n">
        <f aca="false">B14+1</f>
        <v>45876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vendredi</v>
      </c>
      <c r="B16" s="36" t="n">
        <f aca="false">B15+1</f>
        <v>45877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samedi</v>
      </c>
      <c r="B17" s="36" t="n">
        <f aca="false">B16+1</f>
        <v>45878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dimanche</v>
      </c>
      <c r="B18" s="36" t="n">
        <f aca="false">B17+1</f>
        <v>45879</v>
      </c>
      <c r="C18" s="13" t="n">
        <f aca="false">IF(MONTH(B18)&lt;&gt;MONTH($B$9),0,IF(OR(WEEKDAY(B18)=1,WEEKDAY(B18)=7),0,$A$1)-$A$1*F18-$A$1*$G18)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lundi</v>
      </c>
      <c r="B19" s="36" t="n">
        <f aca="false">B18+1</f>
        <v>45880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mardi</v>
      </c>
      <c r="B20" s="36" t="n">
        <f aca="false">B19+1</f>
        <v>45881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mercredi</v>
      </c>
      <c r="B21" s="36" t="n">
        <f aca="false">B20+1</f>
        <v>45882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jeudi</v>
      </c>
      <c r="B22" s="36" t="n">
        <f aca="false">B21+1</f>
        <v>45883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vendredi</v>
      </c>
      <c r="B23" s="36" t="n">
        <f aca="false">B22+1</f>
        <v>45884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samedi</v>
      </c>
      <c r="B24" s="36" t="n">
        <f aca="false">B23+1</f>
        <v>45885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dimanche</v>
      </c>
      <c r="B25" s="36" t="n">
        <f aca="false">B24+1</f>
        <v>45886</v>
      </c>
      <c r="C25" s="13" t="n">
        <f aca="false">IF(MONTH(B25)&lt;&gt;MONTH($B$9),0,IF(OR(WEEKDAY(B25)=1,WEEKDAY(B25)=7),0,$A$1)-$A$1*F25-$A$1*$G25)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lundi</v>
      </c>
      <c r="B26" s="36" t="n">
        <f aca="false">B25+1</f>
        <v>45887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mardi</v>
      </c>
      <c r="B27" s="36" t="n">
        <f aca="false">B26+1</f>
        <v>45888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mercredi</v>
      </c>
      <c r="B28" s="36" t="n">
        <f aca="false">B27+1</f>
        <v>45889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jeudi</v>
      </c>
      <c r="B29" s="36" t="n">
        <f aca="false">B28+1</f>
        <v>45890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vendredi</v>
      </c>
      <c r="B30" s="36" t="n">
        <f aca="false">B29+1</f>
        <v>45891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samedi</v>
      </c>
      <c r="B31" s="36" t="n">
        <f aca="false">B30+1</f>
        <v>45892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dimanche</v>
      </c>
      <c r="B32" s="36" t="n">
        <f aca="false">B31+1</f>
        <v>45893</v>
      </c>
      <c r="C32" s="13" t="n">
        <f aca="false">IF(MONTH(B32)&lt;&gt;MONTH($B$9),0,IF(OR(WEEKDAY(B32)=1,WEEKDAY(B32)=7),0,$A$1)-$A$1*F32-$A$1*$G32)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lundi</v>
      </c>
      <c r="B33" s="36" t="n">
        <f aca="false">B32+1</f>
        <v>45894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mardi</v>
      </c>
      <c r="B34" s="36" t="n">
        <f aca="false">B33+1</f>
        <v>45895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mercredi</v>
      </c>
      <c r="B35" s="36" t="n">
        <f aca="false">B34+1</f>
        <v>45896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jeudi</v>
      </c>
      <c r="B36" s="36" t="n">
        <f aca="false">B35+1</f>
        <v>45897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vendredi</v>
      </c>
      <c r="B37" s="36" t="n">
        <f aca="false">B36+1</f>
        <v>45898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samedi</v>
      </c>
      <c r="B38" s="36" t="n">
        <f aca="false">B37+1</f>
        <v>45899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dimanche</v>
      </c>
      <c r="B39" s="36" t="n">
        <f aca="false">B38+1</f>
        <v>45900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août!A1</f>
        <v>0.345138888888889</v>
      </c>
      <c r="B1" s="1" t="str">
        <f aca="false">août!B1</f>
        <v>horaire journalier</v>
      </c>
      <c r="C1" s="2"/>
      <c r="E1" s="3"/>
      <c r="H1" s="3"/>
      <c r="I1" s="39" t="str">
        <f aca="false">"timbrage, "&amp;TEXT($B$9,"MMMM AAAA")</f>
        <v>timbrage, septembre 2025</v>
      </c>
      <c r="J1" s="39"/>
      <c r="K1" s="39"/>
      <c r="L1" s="39"/>
      <c r="M1" s="3"/>
      <c r="N1" s="3"/>
      <c r="O1" s="3"/>
      <c r="X1" s="25" t="str">
        <f aca="false">août!X1</f>
        <v>solde</v>
      </c>
      <c r="Y1" s="25" t="str">
        <f aca="false">août!Y1</f>
        <v>tot1</v>
      </c>
      <c r="Z1" s="25" t="str">
        <f aca="false">août!Z1</f>
        <v>tot2</v>
      </c>
      <c r="AA1" s="25" t="str">
        <f aca="false">août!AA1</f>
        <v>tot3</v>
      </c>
      <c r="AB1" s="25" t="str">
        <f aca="false">août!AB1</f>
        <v>tot4</v>
      </c>
      <c r="AC1" s="25" t="str">
        <f aca="false">août!AC1</f>
        <v>tot5</v>
      </c>
      <c r="AD1" s="25" t="str">
        <f aca="false">août!AD1</f>
        <v>tot6</v>
      </c>
      <c r="AE1" s="25" t="str">
        <f aca="false">août!AE1</f>
        <v>tot7</v>
      </c>
      <c r="AF1" s="25" t="str">
        <f aca="false">août!AF1</f>
        <v>tot8</v>
      </c>
      <c r="AG1" s="25" t="str">
        <f aca="false">août!AG1</f>
        <v>tot9</v>
      </c>
      <c r="AH1" s="25" t="str">
        <f aca="false">août!AH1</f>
        <v>tot10</v>
      </c>
      <c r="AI1" s="40" t="str">
        <f aca="false">août!AI1</f>
        <v>remarque</v>
      </c>
    </row>
    <row r="2" customFormat="false" ht="12.8" hidden="false" customHeight="false" outlineLevel="0" collapsed="false">
      <c r="A2" s="26" t="e">
        <f aca="false">août!A5</f>
        <v>#VALUE!</v>
      </c>
      <c r="B2" s="1" t="str">
        <f aca="false">août!B2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août!B3</f>
        <v>nb heures payées mois courant</v>
      </c>
      <c r="C3" s="2"/>
      <c r="E3" s="3"/>
      <c r="H3" s="3"/>
      <c r="I3" s="15" t="str">
        <f aca="false">août!I3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août!A4-F8</f>
        <v>22</v>
      </c>
      <c r="B4" s="1" t="str">
        <f aca="false">août!B4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e">
        <f aca="false">A2-A3+D8</f>
        <v>#VALUE!</v>
      </c>
      <c r="B5" s="1" t="str">
        <f aca="false">août!B5</f>
        <v>balance en fin de mois</v>
      </c>
      <c r="C5" s="2"/>
      <c r="E5" s="3"/>
      <c r="H5" s="3"/>
      <c r="I5" s="42" t="n">
        <f aca="false">MAX(août!I5,V8)</f>
        <v>50</v>
      </c>
      <c r="J5" s="43" t="str">
        <f aca="false">IFERROR(VLOOKUP($I$5, init!$A$52:$B$57, 2, 0), "Erreur inconnue")</f>
        <v>saisie incorrecte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août!C7</f>
        <v>temps théorique</v>
      </c>
      <c r="D7" s="29" t="str">
        <f aca="false">août!D7</f>
        <v>balance</v>
      </c>
      <c r="E7" s="29" t="str">
        <f aca="false">août!E7</f>
        <v>temps présence</v>
      </c>
      <c r="F7" s="29" t="str">
        <f aca="false">août!F7</f>
        <v>vacan-ces (j)</v>
      </c>
      <c r="G7" s="29" t="str">
        <f aca="false">août!G7</f>
        <v>absence payée(j)</v>
      </c>
      <c r="H7" s="29" t="str">
        <f aca="false">août!H7</f>
        <v>entrée</v>
      </c>
      <c r="I7" s="29" t="str">
        <f aca="false">août!I7</f>
        <v>sortie</v>
      </c>
      <c r="J7" s="29" t="str">
        <f aca="false">août!J7</f>
        <v>entrée</v>
      </c>
      <c r="K7" s="29" t="str">
        <f aca="false">août!K7</f>
        <v>sortie</v>
      </c>
      <c r="L7" s="29" t="str">
        <f aca="false">août!L7</f>
        <v>entrée</v>
      </c>
      <c r="M7" s="29" t="str">
        <f aca="false">août!M7</f>
        <v>sortie</v>
      </c>
      <c r="N7" s="29" t="str">
        <f aca="false">août!N7</f>
        <v>entrée</v>
      </c>
      <c r="O7" s="29" t="str">
        <f aca="false">août!O7</f>
        <v>sortie</v>
      </c>
      <c r="P7" s="29" t="str">
        <f aca="false">août!P7</f>
        <v>entrée</v>
      </c>
      <c r="Q7" s="29" t="str">
        <f aca="false">août!Q7</f>
        <v>sortie</v>
      </c>
      <c r="R7" s="29" t="str">
        <f aca="false">août!R7</f>
        <v>entrée</v>
      </c>
      <c r="S7" s="29" t="str">
        <f aca="false">août!S7</f>
        <v>sortie</v>
      </c>
      <c r="T7" s="44" t="str">
        <f aca="false">août!T7</f>
        <v>remarque</v>
      </c>
      <c r="U7" s="44" t="str">
        <f aca="false">août!U7</f>
        <v>erreur ext</v>
      </c>
      <c r="V7" s="44" t="str">
        <f aca="false">août!V7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août!AM7</f>
        <v>err nbre timbrages</v>
      </c>
      <c r="AN7" s="44" t="str">
        <f aca="false">août!AN7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août!A8</f>
        <v>totaux mensuels:</v>
      </c>
      <c r="B8" s="45"/>
      <c r="C8" s="46" t="n">
        <f aca="false">SUM(C9:C39)</f>
        <v>7.59305555555556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lundi</v>
      </c>
      <c r="B9" s="36" t="n">
        <f aca="false">EDATE(août!B9,1)</f>
        <v>45901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6" t="n">
        <f aca="false">B9+1</f>
        <v>45902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6" t="n">
        <f aca="false">B10+1</f>
        <v>45903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6" t="n">
        <f aca="false">B11+1</f>
        <v>45904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6" t="n">
        <f aca="false">B12+1</f>
        <v>45905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6" t="n">
        <f aca="false">B13+1</f>
        <v>45906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6" t="n">
        <f aca="false">B14+1</f>
        <v>45907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6" t="n">
        <f aca="false">B15+1</f>
        <v>45908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6" t="n">
        <f aca="false">B16+1</f>
        <v>45909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6" t="n">
        <f aca="false">B17+1</f>
        <v>45910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6" t="n">
        <f aca="false">B18+1</f>
        <v>45911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6" t="n">
        <f aca="false">B19+1</f>
        <v>45912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6" t="n">
        <f aca="false">B20+1</f>
        <v>45913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6" t="n">
        <f aca="false">B21+1</f>
        <v>45914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6" t="n">
        <f aca="false">B22+1</f>
        <v>45915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6" t="n">
        <f aca="false">B23+1</f>
        <v>45916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6" t="n">
        <f aca="false">B24+1</f>
        <v>45917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6" t="n">
        <f aca="false">B25+1</f>
        <v>45918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6" t="n">
        <f aca="false">B26+1</f>
        <v>45919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6" t="n">
        <f aca="false">B27+1</f>
        <v>45920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6" t="n">
        <f aca="false">B28+1</f>
        <v>45921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6" t="n">
        <f aca="false">B29+1</f>
        <v>45922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6" t="n">
        <f aca="false">B30+1</f>
        <v>45923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6" t="n">
        <f aca="false">B31+1</f>
        <v>45924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6" t="n">
        <f aca="false">B32+1</f>
        <v>45925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6" t="n">
        <f aca="false">B33+1</f>
        <v>45926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6" t="n">
        <f aca="false">B34+1</f>
        <v>45927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6" t="n">
        <f aca="false">B35+1</f>
        <v>45928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6" t="n">
        <f aca="false">B36+1</f>
        <v>45929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6" t="n">
        <f aca="false">B37+1</f>
        <v>45930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6" t="n">
        <f aca="false">B38+1</f>
        <v>45931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4" activeCellId="0" sqref="K2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septembre!A1</f>
        <v>0.345138888888889</v>
      </c>
      <c r="B1" s="1" t="str">
        <f aca="false">septembre!B1</f>
        <v>horaire journalier</v>
      </c>
      <c r="C1" s="2"/>
      <c r="E1" s="3"/>
      <c r="H1" s="3"/>
      <c r="I1" s="39" t="str">
        <f aca="false">"timbrage, "&amp;TEXT($B$9,"MMMM AAAA")</f>
        <v>timbrage, octobre 2025</v>
      </c>
      <c r="J1" s="39"/>
      <c r="K1" s="39"/>
      <c r="L1" s="39"/>
      <c r="M1" s="3"/>
      <c r="N1" s="3"/>
      <c r="O1" s="3"/>
      <c r="X1" s="25" t="str">
        <f aca="false">septembre!X1</f>
        <v>solde</v>
      </c>
      <c r="Y1" s="25" t="str">
        <f aca="false">septembre!Y1</f>
        <v>tot1</v>
      </c>
      <c r="Z1" s="25" t="str">
        <f aca="false">septembre!Z1</f>
        <v>tot2</v>
      </c>
      <c r="AA1" s="25" t="str">
        <f aca="false">septembre!AA1</f>
        <v>tot3</v>
      </c>
      <c r="AB1" s="25" t="str">
        <f aca="false">septembre!AB1</f>
        <v>tot4</v>
      </c>
      <c r="AC1" s="25" t="str">
        <f aca="false">septembre!AC1</f>
        <v>tot5</v>
      </c>
      <c r="AD1" s="25" t="str">
        <f aca="false">septembre!AD1</f>
        <v>tot6</v>
      </c>
      <c r="AE1" s="25" t="str">
        <f aca="false">septembre!AE1</f>
        <v>tot7</v>
      </c>
      <c r="AF1" s="25" t="str">
        <f aca="false">septembre!AF1</f>
        <v>tot8</v>
      </c>
      <c r="AG1" s="25" t="str">
        <f aca="false">septembre!AG1</f>
        <v>tot9</v>
      </c>
      <c r="AH1" s="25" t="str">
        <f aca="false">septembre!AH1</f>
        <v>tot10</v>
      </c>
      <c r="AI1" s="40" t="str">
        <f aca="false">septembre!AI1</f>
        <v>remarque</v>
      </c>
    </row>
    <row r="2" customFormat="false" ht="12.8" hidden="false" customHeight="false" outlineLevel="0" collapsed="false">
      <c r="A2" s="26" t="e">
        <f aca="false">septembre!A5</f>
        <v>#VALUE!</v>
      </c>
      <c r="B2" s="1" t="str">
        <f aca="false">septembre!B2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septembre!B3</f>
        <v>nb heures payées mois courant</v>
      </c>
      <c r="C3" s="2"/>
      <c r="E3" s="3"/>
      <c r="H3" s="3"/>
      <c r="I3" s="15" t="str">
        <f aca="false">septembre!I3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septembre!A4-F8</f>
        <v>22</v>
      </c>
      <c r="B4" s="1" t="str">
        <f aca="false">septembre!B4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e">
        <f aca="false">A2-A3+D8</f>
        <v>#VALUE!</v>
      </c>
      <c r="B5" s="1" t="str">
        <f aca="false">septembre!B5</f>
        <v>balance en fin de mois</v>
      </c>
      <c r="C5" s="2"/>
      <c r="E5" s="3"/>
      <c r="H5" s="3"/>
      <c r="I5" s="42" t="n">
        <f aca="false">MAX(septembre!I5,V8)</f>
        <v>50</v>
      </c>
      <c r="J5" s="43" t="str">
        <f aca="false">IFERROR(VLOOKUP($I$5, init!$A$52:$B$57, 2, 0), "Erreur inconnue")</f>
        <v>saisie incorrecte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septembre!C7</f>
        <v>temps théorique</v>
      </c>
      <c r="D7" s="29" t="str">
        <f aca="false">septembre!D7</f>
        <v>balance</v>
      </c>
      <c r="E7" s="29" t="str">
        <f aca="false">septembre!E7</f>
        <v>temps présence</v>
      </c>
      <c r="F7" s="29" t="str">
        <f aca="false">septembre!F7</f>
        <v>vacan-ces (j)</v>
      </c>
      <c r="G7" s="29" t="str">
        <f aca="false">septembre!G7</f>
        <v>absence payée(j)</v>
      </c>
      <c r="H7" s="29" t="str">
        <f aca="false">septembre!H7</f>
        <v>entrée</v>
      </c>
      <c r="I7" s="29" t="str">
        <f aca="false">septembre!I7</f>
        <v>sortie</v>
      </c>
      <c r="J7" s="29" t="str">
        <f aca="false">septembre!J7</f>
        <v>entrée</v>
      </c>
      <c r="K7" s="29" t="str">
        <f aca="false">septembre!K7</f>
        <v>sortie</v>
      </c>
      <c r="L7" s="29" t="str">
        <f aca="false">septembre!L7</f>
        <v>entrée</v>
      </c>
      <c r="M7" s="29" t="str">
        <f aca="false">septembre!M7</f>
        <v>sortie</v>
      </c>
      <c r="N7" s="29" t="str">
        <f aca="false">septembre!N7</f>
        <v>entrée</v>
      </c>
      <c r="O7" s="29" t="str">
        <f aca="false">septembre!O7</f>
        <v>sortie</v>
      </c>
      <c r="P7" s="29" t="str">
        <f aca="false">septembre!P7</f>
        <v>entrée</v>
      </c>
      <c r="Q7" s="29" t="str">
        <f aca="false">septembre!Q7</f>
        <v>sortie</v>
      </c>
      <c r="R7" s="29" t="str">
        <f aca="false">septembre!R7</f>
        <v>entrée</v>
      </c>
      <c r="S7" s="29" t="str">
        <f aca="false">septembre!S7</f>
        <v>sortie</v>
      </c>
      <c r="T7" s="44" t="str">
        <f aca="false">septembre!T7</f>
        <v>remarque</v>
      </c>
      <c r="U7" s="44" t="str">
        <f aca="false">septembre!U7</f>
        <v>erreur ext</v>
      </c>
      <c r="V7" s="44" t="str">
        <f aca="false">septembre!V7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septembre!AM7</f>
        <v>err nbre timbrages</v>
      </c>
      <c r="AN7" s="44" t="str">
        <f aca="false">septembre!AN7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septembre!A8</f>
        <v>totaux mensuels:</v>
      </c>
      <c r="B8" s="45"/>
      <c r="C8" s="46" t="n">
        <f aca="false">SUM(C9:C39)</f>
        <v>7.93819444444444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mercredi</v>
      </c>
      <c r="B9" s="36" t="n">
        <f aca="false">EDATE(septembre!B9,1)</f>
        <v>45931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6" t="n">
        <f aca="false">B9+1</f>
        <v>45932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6" t="n">
        <f aca="false">B10+1</f>
        <v>45933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6" t="n">
        <f aca="false">B11+1</f>
        <v>45934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6" t="n">
        <f aca="false">B12+1</f>
        <v>45935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6" t="n">
        <f aca="false">B13+1</f>
        <v>45936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6" t="n">
        <f aca="false">B14+1</f>
        <v>45937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6" t="n">
        <f aca="false">B15+1</f>
        <v>45938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6" t="n">
        <f aca="false">B16+1</f>
        <v>45939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6" t="n">
        <f aca="false">B17+1</f>
        <v>45940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6" t="n">
        <f aca="false">B18+1</f>
        <v>45941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6" t="n">
        <f aca="false">B19+1</f>
        <v>45942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6" t="n">
        <f aca="false">B20+1</f>
        <v>45943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6" t="n">
        <f aca="false">B21+1</f>
        <v>45944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6" t="n">
        <f aca="false">B22+1</f>
        <v>45945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6" t="n">
        <f aca="false">B23+1</f>
        <v>45946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6" t="n">
        <f aca="false">B24+1</f>
        <v>45947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6" t="n">
        <f aca="false">B25+1</f>
        <v>45948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6" t="n">
        <f aca="false">B26+1</f>
        <v>45949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6" t="n">
        <f aca="false">B27+1</f>
        <v>45950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6" t="n">
        <f aca="false">B28+1</f>
        <v>45951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6" t="n">
        <f aca="false">B29+1</f>
        <v>45952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6" t="n">
        <f aca="false">B30+1</f>
        <v>45953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6" t="n">
        <f aca="false">B31+1</f>
        <v>45954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6" t="n">
        <f aca="false">B32+1</f>
        <v>45955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6" t="n">
        <f aca="false">B33+1</f>
        <v>45956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6" t="n">
        <f aca="false">B34+1</f>
        <v>45957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6" t="n">
        <f aca="false">B35+1</f>
        <v>45958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6" t="n">
        <f aca="false">B36+1</f>
        <v>45959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6" t="n">
        <f aca="false">B37+1</f>
        <v>45960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6" t="n">
        <f aca="false">B38+1</f>
        <v>45961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octobre!A1</f>
        <v>0.345138888888889</v>
      </c>
      <c r="B1" s="1" t="str">
        <f aca="false">octobre!B1</f>
        <v>horaire journalier</v>
      </c>
      <c r="C1" s="2"/>
      <c r="E1" s="3"/>
      <c r="H1" s="3"/>
      <c r="I1" s="39" t="str">
        <f aca="false">"timbrage, "&amp;TEXT($B$9,"MMMM AAAA")</f>
        <v>timbrage, novembre 2025</v>
      </c>
      <c r="J1" s="39"/>
      <c r="K1" s="39"/>
      <c r="L1" s="39"/>
      <c r="M1" s="3"/>
      <c r="N1" s="3"/>
      <c r="O1" s="3"/>
      <c r="X1" s="25" t="str">
        <f aca="false">octobre!X1</f>
        <v>solde</v>
      </c>
      <c r="Y1" s="25" t="str">
        <f aca="false">octobre!Y1</f>
        <v>tot1</v>
      </c>
      <c r="Z1" s="25" t="str">
        <f aca="false">octobre!Z1</f>
        <v>tot2</v>
      </c>
      <c r="AA1" s="25" t="str">
        <f aca="false">octobre!AA1</f>
        <v>tot3</v>
      </c>
      <c r="AB1" s="25" t="str">
        <f aca="false">octobre!AB1</f>
        <v>tot4</v>
      </c>
      <c r="AC1" s="25" t="str">
        <f aca="false">octobre!AC1</f>
        <v>tot5</v>
      </c>
      <c r="AD1" s="25" t="str">
        <f aca="false">octobre!AD1</f>
        <v>tot6</v>
      </c>
      <c r="AE1" s="25" t="str">
        <f aca="false">octobre!AE1</f>
        <v>tot7</v>
      </c>
      <c r="AF1" s="25" t="str">
        <f aca="false">octobre!AF1</f>
        <v>tot8</v>
      </c>
      <c r="AG1" s="25" t="str">
        <f aca="false">octobre!AG1</f>
        <v>tot9</v>
      </c>
      <c r="AH1" s="25" t="str">
        <f aca="false">octobre!AH1</f>
        <v>tot10</v>
      </c>
      <c r="AI1" s="40" t="str">
        <f aca="false">octobre!AI1</f>
        <v>remarque</v>
      </c>
    </row>
    <row r="2" customFormat="false" ht="12.8" hidden="false" customHeight="false" outlineLevel="0" collapsed="false">
      <c r="A2" s="26" t="e">
        <f aca="false">octobre!A5</f>
        <v>#VALUE!</v>
      </c>
      <c r="B2" s="1" t="str">
        <f aca="false">octobre!B2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octobre!B3</f>
        <v>nb heures payées mois courant</v>
      </c>
      <c r="C3" s="2"/>
      <c r="E3" s="3"/>
      <c r="H3" s="3"/>
      <c r="I3" s="15" t="str">
        <f aca="false">octobre!I3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octobre!A4-F8</f>
        <v>22</v>
      </c>
      <c r="B4" s="1" t="str">
        <f aca="false">octobre!B4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e">
        <f aca="false">A2-A3+D8</f>
        <v>#VALUE!</v>
      </c>
      <c r="B5" s="1" t="str">
        <f aca="false">octobre!B5</f>
        <v>balance en fin de mois</v>
      </c>
      <c r="C5" s="2"/>
      <c r="E5" s="3"/>
      <c r="H5" s="3"/>
      <c r="I5" s="42" t="n">
        <f aca="false">MAX(octobre!I5,V8)</f>
        <v>50</v>
      </c>
      <c r="J5" s="43" t="str">
        <f aca="false">IFERROR(VLOOKUP($I$5, init!$A$52:$B$57, 2, 0), "Erreur inconnue")</f>
        <v>saisie incorrecte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octobre!C7</f>
        <v>temps théorique</v>
      </c>
      <c r="D7" s="29" t="str">
        <f aca="false">octobre!D7</f>
        <v>balance</v>
      </c>
      <c r="E7" s="29" t="str">
        <f aca="false">octobre!E7</f>
        <v>temps présence</v>
      </c>
      <c r="F7" s="29" t="str">
        <f aca="false">octobre!F7</f>
        <v>vacan-ces (j)</v>
      </c>
      <c r="G7" s="29" t="str">
        <f aca="false">octobre!G7</f>
        <v>absence payée(j)</v>
      </c>
      <c r="H7" s="29" t="str">
        <f aca="false">octobre!H7</f>
        <v>entrée</v>
      </c>
      <c r="I7" s="29" t="str">
        <f aca="false">octobre!I7</f>
        <v>sortie</v>
      </c>
      <c r="J7" s="29" t="str">
        <f aca="false">octobre!J7</f>
        <v>entrée</v>
      </c>
      <c r="K7" s="29" t="str">
        <f aca="false">octobre!K7</f>
        <v>sortie</v>
      </c>
      <c r="L7" s="29" t="str">
        <f aca="false">octobre!L7</f>
        <v>entrée</v>
      </c>
      <c r="M7" s="29" t="str">
        <f aca="false">octobre!M7</f>
        <v>sortie</v>
      </c>
      <c r="N7" s="29" t="str">
        <f aca="false">octobre!N7</f>
        <v>entrée</v>
      </c>
      <c r="O7" s="29" t="str">
        <f aca="false">octobre!O7</f>
        <v>sortie</v>
      </c>
      <c r="P7" s="29" t="str">
        <f aca="false">octobre!P7</f>
        <v>entrée</v>
      </c>
      <c r="Q7" s="29" t="str">
        <f aca="false">octobre!Q7</f>
        <v>sortie</v>
      </c>
      <c r="R7" s="29" t="str">
        <f aca="false">octobre!R7</f>
        <v>entrée</v>
      </c>
      <c r="S7" s="29" t="str">
        <f aca="false">octobre!S7</f>
        <v>sortie</v>
      </c>
      <c r="T7" s="44" t="str">
        <f aca="false">octobre!T7</f>
        <v>remarque</v>
      </c>
      <c r="U7" s="44" t="str">
        <f aca="false">octobre!U7</f>
        <v>erreur ext</v>
      </c>
      <c r="V7" s="44" t="str">
        <f aca="false">octobre!V7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octobre!AM7</f>
        <v>err nbre timbrages</v>
      </c>
      <c r="AN7" s="44" t="str">
        <f aca="false">octobre!AN7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octobre!A8</f>
        <v>totaux mensuels:</v>
      </c>
      <c r="B8" s="45"/>
      <c r="C8" s="46" t="n">
        <f aca="false">SUM(C9:C39)</f>
        <v>6.90277777777778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EDATE(octobre!B9,1)</f>
        <v>45962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45963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45964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45965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45966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45967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45968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45969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45970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45971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45972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45973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45974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45975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45976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45977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45978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45979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45980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45981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45982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45983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45984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45985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45986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45987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45988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45989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45990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45991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45992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novembre!A1</f>
        <v>0.345138888888889</v>
      </c>
      <c r="B1" s="1" t="str">
        <f aca="false">novembre!B1</f>
        <v>horaire journalier</v>
      </c>
      <c r="C1" s="2"/>
      <c r="E1" s="3"/>
      <c r="H1" s="3"/>
      <c r="I1" s="39" t="str">
        <f aca="false">"timbrage, "&amp;TEXT($B$9,"MMMM AAAA")</f>
        <v>timbrage, décembre 2025</v>
      </c>
      <c r="J1" s="39"/>
      <c r="K1" s="39"/>
      <c r="L1" s="39"/>
      <c r="M1" s="3"/>
      <c r="N1" s="3"/>
      <c r="O1" s="3"/>
      <c r="X1" s="25" t="str">
        <f aca="false">novembre!X1</f>
        <v>solde</v>
      </c>
      <c r="Y1" s="25" t="str">
        <f aca="false">novembre!Y1</f>
        <v>tot1</v>
      </c>
      <c r="Z1" s="25" t="str">
        <f aca="false">novembre!Z1</f>
        <v>tot2</v>
      </c>
      <c r="AA1" s="25" t="str">
        <f aca="false">novembre!AA1</f>
        <v>tot3</v>
      </c>
      <c r="AB1" s="25" t="str">
        <f aca="false">novembre!AB1</f>
        <v>tot4</v>
      </c>
      <c r="AC1" s="25" t="str">
        <f aca="false">novembre!AC1</f>
        <v>tot5</v>
      </c>
      <c r="AD1" s="25" t="str">
        <f aca="false">novembre!AD1</f>
        <v>tot6</v>
      </c>
      <c r="AE1" s="25" t="str">
        <f aca="false">novembre!AE1</f>
        <v>tot7</v>
      </c>
      <c r="AF1" s="25" t="str">
        <f aca="false">novembre!AF1</f>
        <v>tot8</v>
      </c>
      <c r="AG1" s="25" t="str">
        <f aca="false">novembre!AG1</f>
        <v>tot9</v>
      </c>
      <c r="AH1" s="25" t="str">
        <f aca="false">novembre!AH1</f>
        <v>tot10</v>
      </c>
      <c r="AI1" s="40" t="str">
        <f aca="false">novembre!AI1</f>
        <v>remarque</v>
      </c>
    </row>
    <row r="2" customFormat="false" ht="12.8" hidden="false" customHeight="false" outlineLevel="0" collapsed="false">
      <c r="A2" s="26" t="e">
        <f aca="false">novembre!A5</f>
        <v>#VALUE!</v>
      </c>
      <c r="B2" s="1" t="str">
        <f aca="false">novembre!B2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novembre!B3</f>
        <v>nb heures payées mois courant</v>
      </c>
      <c r="C3" s="2"/>
      <c r="E3" s="3"/>
      <c r="H3" s="3"/>
      <c r="I3" s="15" t="str">
        <f aca="false">novembre!I3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novembre!A4-F8</f>
        <v>22</v>
      </c>
      <c r="B4" s="1" t="str">
        <f aca="false">novembre!B4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e">
        <f aca="false">A2-A3+D8</f>
        <v>#VALUE!</v>
      </c>
      <c r="B5" s="1" t="str">
        <f aca="false">novembre!B5</f>
        <v>balance en fin de mois</v>
      </c>
      <c r="C5" s="2"/>
      <c r="E5" s="3"/>
      <c r="H5" s="3"/>
      <c r="I5" s="42" t="n">
        <f aca="false">MAX(novembre!I5,V8)</f>
        <v>50</v>
      </c>
      <c r="J5" s="43" t="str">
        <f aca="false">IFERROR(VLOOKUP($I$5, init!$A$52:$B$57, 2, 0), "Erreur inconnue")</f>
        <v>saisie incorrecte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novembre!C7</f>
        <v>temps théorique</v>
      </c>
      <c r="D7" s="29" t="str">
        <f aca="false">novembre!D7</f>
        <v>balance</v>
      </c>
      <c r="E7" s="29" t="str">
        <f aca="false">novembre!E7</f>
        <v>temps présence</v>
      </c>
      <c r="F7" s="29" t="str">
        <f aca="false">novembre!F7</f>
        <v>vacan-ces (j)</v>
      </c>
      <c r="G7" s="29" t="str">
        <f aca="false">novembre!G7</f>
        <v>absence payée(j)</v>
      </c>
      <c r="H7" s="29" t="str">
        <f aca="false">novembre!H7</f>
        <v>entrée</v>
      </c>
      <c r="I7" s="29" t="str">
        <f aca="false">novembre!I7</f>
        <v>sortie</v>
      </c>
      <c r="J7" s="29" t="str">
        <f aca="false">novembre!J7</f>
        <v>entrée</v>
      </c>
      <c r="K7" s="29" t="str">
        <f aca="false">novembre!K7</f>
        <v>sortie</v>
      </c>
      <c r="L7" s="29" t="str">
        <f aca="false">novembre!L7</f>
        <v>entrée</v>
      </c>
      <c r="M7" s="29" t="str">
        <f aca="false">novembre!M7</f>
        <v>sortie</v>
      </c>
      <c r="N7" s="29" t="str">
        <f aca="false">novembre!N7</f>
        <v>entrée</v>
      </c>
      <c r="O7" s="29" t="str">
        <f aca="false">novembre!O7</f>
        <v>sortie</v>
      </c>
      <c r="P7" s="29" t="str">
        <f aca="false">novembre!P7</f>
        <v>entrée</v>
      </c>
      <c r="Q7" s="29" t="str">
        <f aca="false">novembre!Q7</f>
        <v>sortie</v>
      </c>
      <c r="R7" s="29" t="str">
        <f aca="false">novembre!R7</f>
        <v>entrée</v>
      </c>
      <c r="S7" s="29" t="str">
        <f aca="false">novembre!S7</f>
        <v>sortie</v>
      </c>
      <c r="T7" s="44" t="str">
        <f aca="false">novembre!T7</f>
        <v>remarque</v>
      </c>
      <c r="U7" s="44" t="str">
        <f aca="false">novembre!U7</f>
        <v>erreur ext</v>
      </c>
      <c r="V7" s="44" t="str">
        <f aca="false">novembre!V7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novembre!AM7</f>
        <v>err nbre timbrages</v>
      </c>
      <c r="AN7" s="44" t="str">
        <f aca="false">novembre!AN7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novembre!A8</f>
        <v>totaux mensuels:</v>
      </c>
      <c r="B8" s="45"/>
      <c r="C8" s="46" t="n">
        <f aca="false">SUM(C9:C39)</f>
        <v>7.93819444444444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lundi</v>
      </c>
      <c r="B9" s="36" t="n">
        <f aca="false">EDATE(novembre!B9,1)</f>
        <v>45992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6" t="n">
        <f aca="false">B9+1</f>
        <v>45993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6" t="n">
        <f aca="false">B10+1</f>
        <v>45994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6" t="n">
        <f aca="false">B11+1</f>
        <v>45995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6" t="n">
        <f aca="false">B12+1</f>
        <v>45996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6" t="n">
        <f aca="false">B13+1</f>
        <v>45997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6" t="n">
        <f aca="false">B14+1</f>
        <v>45998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6" t="n">
        <f aca="false">B15+1</f>
        <v>45999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6" t="n">
        <f aca="false">B16+1</f>
        <v>46000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6" t="n">
        <f aca="false">B17+1</f>
        <v>46001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6" t="n">
        <f aca="false">B18+1</f>
        <v>46002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6" t="n">
        <f aca="false">B19+1</f>
        <v>46003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6" t="n">
        <f aca="false">B20+1</f>
        <v>46004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6" t="n">
        <f aca="false">B21+1</f>
        <v>46005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6" t="n">
        <f aca="false">B22+1</f>
        <v>46006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6" t="n">
        <f aca="false">B23+1</f>
        <v>46007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6" t="n">
        <f aca="false">B24+1</f>
        <v>46008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6" t="n">
        <f aca="false">B25+1</f>
        <v>46009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6" t="n">
        <f aca="false">B26+1</f>
        <v>46010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6" t="n">
        <f aca="false">B27+1</f>
        <v>46011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6" t="n">
        <f aca="false">B28+1</f>
        <v>46012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6" t="n">
        <f aca="false">B29+1</f>
        <v>46013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6" t="n">
        <f aca="false">B30+1</f>
        <v>46014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6" t="n">
        <f aca="false">B31+1</f>
        <v>46015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6" t="n">
        <f aca="false">B32+1</f>
        <v>46016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6" t="n">
        <f aca="false">B33+1</f>
        <v>46017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6" t="n">
        <f aca="false">B34+1</f>
        <v>46018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6" t="n">
        <f aca="false">B35+1</f>
        <v>46019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6" t="n">
        <f aca="false">B36+1</f>
        <v>46020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6" t="n">
        <f aca="false">B37+1</f>
        <v>46021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6" t="n">
        <f aca="false">B38+1</f>
        <v>46022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0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3" activeCellId="0" sqref="I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init!A12</f>
        <v>0.345138888888889</v>
      </c>
      <c r="B1" s="9" t="s">
        <v>9</v>
      </c>
      <c r="C1" s="2"/>
      <c r="E1" s="3"/>
      <c r="H1" s="3"/>
      <c r="I1" s="3"/>
      <c r="J1" s="3"/>
      <c r="K1" s="3"/>
      <c r="L1" s="3"/>
      <c r="M1" s="3"/>
      <c r="N1" s="3"/>
      <c r="O1" s="3"/>
      <c r="X1" s="21" t="s">
        <v>100</v>
      </c>
      <c r="Y1" s="25" t="s">
        <v>101</v>
      </c>
      <c r="Z1" s="25" t="s">
        <v>102</v>
      </c>
      <c r="AA1" s="25" t="s">
        <v>103</v>
      </c>
      <c r="AB1" s="25" t="s">
        <v>104</v>
      </c>
      <c r="AC1" s="25" t="s">
        <v>105</v>
      </c>
      <c r="AD1" s="25" t="s">
        <v>106</v>
      </c>
      <c r="AE1" s="25" t="s">
        <v>107</v>
      </c>
      <c r="AF1" s="25" t="s">
        <v>108</v>
      </c>
      <c r="AG1" s="25" t="s">
        <v>109</v>
      </c>
      <c r="AH1" s="25" t="s">
        <v>110</v>
      </c>
      <c r="AI1" s="5" t="s">
        <v>111</v>
      </c>
    </row>
    <row r="2" customFormat="false" ht="12.8" hidden="false" customHeight="false" outlineLevel="0" collapsed="false">
      <c r="A2" s="26" t="n">
        <f aca="false">init!$A$14</f>
        <v>0.0833333333333333</v>
      </c>
      <c r="B2" s="9" t="s">
        <v>112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9" t="s">
        <v>113</v>
      </c>
      <c r="C3" s="2"/>
      <c r="E3" s="3"/>
      <c r="H3" s="3"/>
      <c r="I3" s="15" t="str">
        <f aca="false">init!$A$11&amp;" "&amp;init!$A$10</f>
        <v>Meca Cerf</v>
      </c>
      <c r="J3" s="15"/>
      <c r="K3" s="3"/>
      <c r="L3" s="3"/>
      <c r="M3" s="3"/>
      <c r="N3" s="3"/>
      <c r="O3" s="3"/>
    </row>
    <row r="4" customFormat="false" ht="12.8" hidden="false" customHeight="false" outlineLevel="0" collapsed="false">
      <c r="A4" s="27" t="n">
        <f aca="false">init!$A$13</f>
        <v>22</v>
      </c>
      <c r="B4" s="9" t="s">
        <v>114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init!$A$14</f>
        <v>0.0833333333333333</v>
      </c>
      <c r="B5" s="9" t="s">
        <v>115</v>
      </c>
      <c r="C5" s="2"/>
      <c r="E5" s="3"/>
      <c r="H5" s="3"/>
      <c r="I5" s="3" t="n">
        <v>0</v>
      </c>
      <c r="J5" s="3"/>
      <c r="K5" s="3"/>
      <c r="L5" s="3"/>
      <c r="M5" s="3"/>
      <c r="N5" s="3"/>
      <c r="O5" s="3"/>
    </row>
    <row r="6" customFormat="false" ht="12.8" hidden="false" customHeight="false" outlineLevel="0" collapsed="false">
      <c r="A6" s="26"/>
      <c r="B6" s="9"/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">
        <v>116</v>
      </c>
      <c r="D7" s="28" t="s">
        <v>117</v>
      </c>
      <c r="E7" s="28" t="s">
        <v>118</v>
      </c>
      <c r="F7" s="28" t="s">
        <v>119</v>
      </c>
      <c r="G7" s="28" t="s">
        <v>120</v>
      </c>
      <c r="H7" s="28" t="s">
        <v>121</v>
      </c>
      <c r="I7" s="28" t="s">
        <v>122</v>
      </c>
      <c r="J7" s="28" t="s">
        <v>121</v>
      </c>
      <c r="K7" s="28" t="s">
        <v>122</v>
      </c>
      <c r="L7" s="28" t="s">
        <v>121</v>
      </c>
      <c r="M7" s="28" t="s">
        <v>122</v>
      </c>
      <c r="N7" s="28" t="s">
        <v>121</v>
      </c>
      <c r="O7" s="28" t="s">
        <v>122</v>
      </c>
      <c r="P7" s="28" t="s">
        <v>121</v>
      </c>
      <c r="Q7" s="28" t="s">
        <v>122</v>
      </c>
      <c r="R7" s="28" t="s">
        <v>121</v>
      </c>
      <c r="S7" s="28" t="s">
        <v>122</v>
      </c>
      <c r="T7" s="30" t="s">
        <v>111</v>
      </c>
      <c r="U7" s="30" t="s">
        <v>123</v>
      </c>
      <c r="V7" s="30" t="s">
        <v>124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30" t="s">
        <v>125</v>
      </c>
      <c r="AN7" s="30" t="s">
        <v>126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2.8" hidden="false" customHeight="false" outlineLevel="0" collapsed="false">
      <c r="A8" s="32" t="s">
        <v>127</v>
      </c>
      <c r="B8" s="33"/>
      <c r="C8" s="34"/>
      <c r="D8" s="26"/>
      <c r="E8" s="35"/>
      <c r="F8" s="27"/>
      <c r="G8" s="27"/>
      <c r="H8" s="35"/>
      <c r="I8" s="35"/>
      <c r="J8" s="35"/>
      <c r="K8" s="35"/>
      <c r="L8" s="35"/>
      <c r="M8" s="35"/>
      <c r="N8" s="35"/>
      <c r="O8" s="35"/>
      <c r="P8" s="27"/>
      <c r="Q8" s="27"/>
      <c r="R8" s="27"/>
      <c r="S8" s="27"/>
      <c r="T8" s="16"/>
      <c r="U8" s="16"/>
      <c r="V8" s="16"/>
      <c r="W8" s="16"/>
      <c r="Y8" s="26" t="n">
        <f aca="false">SUM(janvier:décembre!Y8)</f>
        <v>0</v>
      </c>
      <c r="Z8" s="26" t="n">
        <f aca="false">SUM(janvier:décembre!Z8)</f>
        <v>0</v>
      </c>
      <c r="AA8" s="26" t="n">
        <f aca="false">SUM(janvier:décembre!AA8)</f>
        <v>0</v>
      </c>
      <c r="AB8" s="26" t="n">
        <f aca="false">SUM(janvier:décembre!AB8)</f>
        <v>0</v>
      </c>
      <c r="AC8" s="26" t="n">
        <f aca="false">SUM(janvier:décembre!AC8)</f>
        <v>0</v>
      </c>
      <c r="AD8" s="26" t="n">
        <f aca="false">SUM(janvier:décembre!AD8)</f>
        <v>0</v>
      </c>
      <c r="AE8" s="26" t="n">
        <f aca="false">SUM(janvier:décembre!AE8)</f>
        <v>0</v>
      </c>
      <c r="AF8" s="26" t="n">
        <f aca="false">SUM(janvier:décembre!AF8)</f>
        <v>0</v>
      </c>
      <c r="AG8" s="26" t="n">
        <f aca="false">SUM(janvier:décembre!AG8)</f>
        <v>0</v>
      </c>
      <c r="AH8" s="26" t="n">
        <f aca="false">SUM(janvier:décembre!AH8)</f>
        <v>0</v>
      </c>
      <c r="AI8" s="33"/>
      <c r="AJ8" s="33"/>
      <c r="AK8" s="33"/>
      <c r="AL8" s="33"/>
      <c r="AM8" s="16"/>
      <c r="AN8" s="16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33"/>
      <c r="II8" s="33"/>
      <c r="IJ8" s="33"/>
      <c r="IK8" s="33"/>
      <c r="IL8" s="33"/>
      <c r="IM8" s="33"/>
      <c r="IN8" s="33"/>
      <c r="IO8" s="33"/>
      <c r="IP8" s="33"/>
      <c r="IQ8" s="33"/>
      <c r="IR8" s="33"/>
      <c r="IS8" s="33"/>
      <c r="IT8" s="33"/>
      <c r="IU8" s="33"/>
      <c r="IV8" s="33"/>
      <c r="IW8" s="33"/>
      <c r="IX8" s="33"/>
      <c r="IY8" s="33"/>
      <c r="IZ8" s="33"/>
      <c r="JA8" s="33"/>
      <c r="JB8" s="33"/>
      <c r="JC8" s="33"/>
      <c r="JD8" s="33"/>
    </row>
    <row r="9" customFormat="false" ht="12.8" hidden="false" customHeight="false" outlineLevel="0" collapsed="false">
      <c r="A9" s="1" t="str">
        <f aca="false">TEXT(B9,"jjjj")</f>
        <v>dimanche</v>
      </c>
      <c r="B9" s="36" t="n">
        <f aca="false">DATE(init!A4-1,12,1)</f>
        <v>45627</v>
      </c>
      <c r="C9" s="2"/>
      <c r="D9" s="13"/>
      <c r="E9" s="2"/>
      <c r="F9" s="37"/>
      <c r="G9" s="37"/>
      <c r="H9" s="2"/>
      <c r="I9" s="2"/>
      <c r="J9" s="2"/>
      <c r="K9" s="2"/>
      <c r="L9" s="2"/>
      <c r="M9" s="2"/>
      <c r="N9" s="2"/>
      <c r="O9" s="2"/>
      <c r="P9" s="37"/>
      <c r="Q9" s="37"/>
      <c r="R9" s="37"/>
      <c r="S9" s="37"/>
    </row>
    <row r="10" customFormat="false" ht="12.8" hidden="false" customHeight="false" outlineLevel="0" collapsed="false">
      <c r="B10" s="38"/>
      <c r="C10" s="2"/>
    </row>
    <row r="11" customFormat="false" ht="12.8" hidden="false" customHeight="false" outlineLevel="0" collapsed="false">
      <c r="C11" s="2"/>
    </row>
    <row r="12" customFormat="false" ht="12.8" hidden="false" customHeight="false" outlineLevel="0" collapsed="false">
      <c r="C12" s="2"/>
    </row>
    <row r="14" customFormat="false" ht="12.8" hidden="false" customHeight="false" outlineLevel="0" collapsed="false">
      <c r="C14" s="2"/>
    </row>
    <row r="15" customFormat="false" ht="12.8" hidden="false" customHeight="false" outlineLevel="0" collapsed="false">
      <c r="C15" s="2"/>
    </row>
    <row r="16" customFormat="false" ht="12.8" hidden="false" customHeight="false" outlineLevel="0" collapsed="false">
      <c r="C16" s="2"/>
    </row>
    <row r="17" customFormat="false" ht="12.8" hidden="false" customHeight="false" outlineLevel="0" collapsed="false">
      <c r="C17" s="2"/>
    </row>
    <row r="18" customFormat="false" ht="12.8" hidden="false" customHeight="false" outlineLevel="0" collapsed="false">
      <c r="C18" s="2"/>
    </row>
    <row r="19" customFormat="false" ht="12.8" hidden="false" customHeight="false" outlineLevel="0" collapsed="false">
      <c r="C19" s="2"/>
    </row>
    <row r="20" customFormat="false" ht="12.8" hidden="false" customHeight="false" outlineLevel="0" collapsed="false">
      <c r="C20" s="2"/>
    </row>
    <row r="21" customFormat="false" ht="12.8" hidden="false" customHeight="false" outlineLevel="0" collapsed="false">
      <c r="C21" s="2"/>
    </row>
    <row r="22" customFormat="false" ht="12.8" hidden="false" customHeight="false" outlineLevel="0" collapsed="false">
      <c r="C22" s="2"/>
    </row>
    <row r="23" customFormat="false" ht="12.8" hidden="false" customHeight="false" outlineLevel="0" collapsed="false">
      <c r="C23" s="2"/>
    </row>
    <row r="24" customFormat="false" ht="12.8" hidden="false" customHeight="false" outlineLevel="0" collapsed="false">
      <c r="C24" s="2"/>
    </row>
    <row r="25" customFormat="false" ht="12.8" hidden="false" customHeight="false" outlineLevel="0" collapsed="false">
      <c r="C25" s="2"/>
    </row>
    <row r="26" customFormat="false" ht="12.8" hidden="false" customHeight="false" outlineLevel="0" collapsed="false">
      <c r="C26" s="2"/>
    </row>
    <row r="27" customFormat="false" ht="12.8" hidden="false" customHeight="false" outlineLevel="0" collapsed="false">
      <c r="C27" s="2"/>
    </row>
    <row r="28" customFormat="false" ht="12.8" hidden="false" customHeight="false" outlineLevel="0" collapsed="false">
      <c r="C28" s="2"/>
    </row>
    <row r="29" customFormat="false" ht="12.8" hidden="false" customHeight="false" outlineLevel="0" collapsed="false">
      <c r="C29" s="2"/>
    </row>
    <row r="30" customFormat="false" ht="12.8" hidden="false" customHeight="false" outlineLevel="0" collapsed="false">
      <c r="C30" s="2"/>
    </row>
    <row r="31" customFormat="false" ht="12.8" hidden="false" customHeight="false" outlineLevel="0" collapsed="false">
      <c r="C31" s="2"/>
    </row>
    <row r="32" customFormat="false" ht="12.8" hidden="false" customHeight="false" outlineLevel="0" collapsed="false">
      <c r="C32" s="2"/>
    </row>
    <row r="33" customFormat="false" ht="12.8" hidden="false" customHeight="false" outlineLevel="0" collapsed="false">
      <c r="C33" s="2"/>
    </row>
    <row r="34" customFormat="false" ht="12.8" hidden="false" customHeight="false" outlineLevel="0" collapsed="false">
      <c r="C34" s="2"/>
    </row>
    <row r="35" customFormat="false" ht="12.8" hidden="false" customHeight="false" outlineLevel="0" collapsed="false">
      <c r="C35" s="2"/>
    </row>
    <row r="36" customFormat="false" ht="12.8" hidden="false" customHeight="false" outlineLevel="0" collapsed="false">
      <c r="C36" s="2"/>
    </row>
    <row r="37" customFormat="false" ht="12.8" hidden="false" customHeight="false" outlineLevel="0" collapsed="false">
      <c r="C37" s="2"/>
    </row>
    <row r="38" customFormat="false" ht="12.8" hidden="false" customHeight="false" outlineLevel="0" collapsed="false">
      <c r="C38" s="2"/>
    </row>
    <row r="39" customFormat="false" ht="12.8" hidden="false" customHeight="false" outlineLevel="0" collapsed="false">
      <c r="C39" s="2"/>
    </row>
    <row r="40" customFormat="false" ht="12.8" hidden="false" customHeight="false" outlineLevel="0" collapsed="false">
      <c r="C40" s="2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4" customFormat="false" ht="12.8" hidden="false" customHeight="false" outlineLevel="0" collapsed="false">
      <c r="C44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</sheetData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P16" activeCellId="0" sqref="P1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moisInit!A1</f>
        <v>0.345138888888889</v>
      </c>
      <c r="B1" s="1" t="str">
        <f aca="false">moisInit!B1</f>
        <v>horaire journalier</v>
      </c>
      <c r="C1" s="2"/>
      <c r="E1" s="3"/>
      <c r="H1" s="3"/>
      <c r="I1" s="39" t="str">
        <f aca="false">"timbrage, "&amp;TEXT($B$9,"MMMM AAAA")</f>
        <v>timbrage, janvier 2025</v>
      </c>
      <c r="J1" s="39"/>
      <c r="K1" s="39"/>
      <c r="L1" s="39"/>
      <c r="M1" s="3"/>
      <c r="N1" s="3"/>
      <c r="O1" s="3"/>
      <c r="X1" s="25" t="str">
        <f aca="false">moisInit!X1</f>
        <v>solde</v>
      </c>
      <c r="Y1" s="25" t="str">
        <f aca="false">moisInit!Y1</f>
        <v>tot1</v>
      </c>
      <c r="Z1" s="25" t="str">
        <f aca="false">moisInit!Z1</f>
        <v>tot2</v>
      </c>
      <c r="AA1" s="25" t="str">
        <f aca="false">moisInit!AA1</f>
        <v>tot3</v>
      </c>
      <c r="AB1" s="25" t="str">
        <f aca="false">moisInit!AB1</f>
        <v>tot4</v>
      </c>
      <c r="AC1" s="25" t="str">
        <f aca="false">moisInit!AC1</f>
        <v>tot5</v>
      </c>
      <c r="AD1" s="25" t="str">
        <f aca="false">moisInit!AD1</f>
        <v>tot6</v>
      </c>
      <c r="AE1" s="25" t="str">
        <f aca="false">moisInit!AE1</f>
        <v>tot7</v>
      </c>
      <c r="AF1" s="25" t="str">
        <f aca="false">moisInit!AF1</f>
        <v>tot8</v>
      </c>
      <c r="AG1" s="25" t="str">
        <f aca="false">moisInit!AG1</f>
        <v>tot9</v>
      </c>
      <c r="AH1" s="25" t="str">
        <f aca="false">moisInit!AH1</f>
        <v>tot10</v>
      </c>
      <c r="AI1" s="40" t="str">
        <f aca="false">moisInit!AI1</f>
        <v>remarque</v>
      </c>
    </row>
    <row r="2" customFormat="false" ht="12.8" hidden="false" customHeight="false" outlineLevel="0" collapsed="false">
      <c r="A2" s="26" t="n">
        <f aca="false">moisInit!A5</f>
        <v>0.0833333333333333</v>
      </c>
      <c r="B2" s="1" t="str">
        <f aca="false">moisInit!B2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moisInit!B3</f>
        <v>nb heures payées mois courant</v>
      </c>
      <c r="C3" s="2"/>
      <c r="E3" s="3"/>
      <c r="H3" s="3"/>
      <c r="I3" s="15" t="str">
        <f aca="false">moisInit!I3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moisInit!A4-F8</f>
        <v>22</v>
      </c>
      <c r="B4" s="1" t="str">
        <f aca="false">moisInit!B4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e">
        <f aca="false">A2-A3+D8</f>
        <v>#VALUE!</v>
      </c>
      <c r="B5" s="1" t="str">
        <f aca="false">moisInit!B5</f>
        <v>balance en fin de mois</v>
      </c>
      <c r="C5" s="2"/>
      <c r="E5" s="3"/>
      <c r="H5" s="3"/>
      <c r="I5" s="42" t="n">
        <f aca="false">MAX(moisInit!I5,V8)</f>
        <v>50</v>
      </c>
      <c r="J5" s="43" t="str">
        <f aca="false">IFERROR(VLOOKUP($I$5, init!$A$52:$B$57, 2, 0), "Erreur inconnue")</f>
        <v>saisie incorrecte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moisInit!C7</f>
        <v>temps théorique</v>
      </c>
      <c r="D7" s="29" t="str">
        <f aca="false">moisInit!D7</f>
        <v>balance</v>
      </c>
      <c r="E7" s="29" t="str">
        <f aca="false">moisInit!E7</f>
        <v>temps présence</v>
      </c>
      <c r="F7" s="29" t="str">
        <f aca="false">moisInit!F7</f>
        <v>vacan-ces (j)</v>
      </c>
      <c r="G7" s="29" t="str">
        <f aca="false">moisInit!G7</f>
        <v>absence payée(j)</v>
      </c>
      <c r="H7" s="29" t="str">
        <f aca="false">moisInit!H7</f>
        <v>entrée</v>
      </c>
      <c r="I7" s="29" t="str">
        <f aca="false">moisInit!I7</f>
        <v>sortie</v>
      </c>
      <c r="J7" s="29" t="str">
        <f aca="false">moisInit!J7</f>
        <v>entrée</v>
      </c>
      <c r="K7" s="29" t="str">
        <f aca="false">moisInit!K7</f>
        <v>sortie</v>
      </c>
      <c r="L7" s="29" t="str">
        <f aca="false">moisInit!L7</f>
        <v>entrée</v>
      </c>
      <c r="M7" s="29" t="str">
        <f aca="false">moisInit!M7</f>
        <v>sortie</v>
      </c>
      <c r="N7" s="29" t="str">
        <f aca="false">moisInit!N7</f>
        <v>entrée</v>
      </c>
      <c r="O7" s="29" t="str">
        <f aca="false">moisInit!O7</f>
        <v>sortie</v>
      </c>
      <c r="P7" s="29" t="str">
        <f aca="false">moisInit!P7</f>
        <v>entrée</v>
      </c>
      <c r="Q7" s="29" t="str">
        <f aca="false">moisInit!Q7</f>
        <v>sortie</v>
      </c>
      <c r="R7" s="29" t="str">
        <f aca="false">moisInit!R7</f>
        <v>entrée</v>
      </c>
      <c r="S7" s="29" t="str">
        <f aca="false">moisInit!S7</f>
        <v>sortie</v>
      </c>
      <c r="T7" s="44" t="str">
        <f aca="false">moisInit!T7</f>
        <v>remarque</v>
      </c>
      <c r="U7" s="44" t="str">
        <f aca="false">moisInit!U7</f>
        <v>erreur ext</v>
      </c>
      <c r="V7" s="44" t="str">
        <f aca="false">moisInit!V7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moisInit!AM7</f>
        <v>err nbre timbrages</v>
      </c>
      <c r="AN7" s="44" t="str">
        <f aca="false">moisInit!AN7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moisInit!A8</f>
        <v>totaux mensuels:</v>
      </c>
      <c r="B8" s="45"/>
      <c r="C8" s="46" t="n">
        <f aca="false">SUM(C9:C39)</f>
        <v>7.93819444444445</v>
      </c>
      <c r="D8" s="46" t="e">
        <f aca="false">SUM(D9:D39)</f>
        <v>#VALUE!</v>
      </c>
      <c r="E8" s="46" t="e">
        <f aca="false">SUM(E9:E39)</f>
        <v>#VALUE!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50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mercredi</v>
      </c>
      <c r="B9" s="36" t="n">
        <f aca="false">EDATE(moisInit!B9,1)</f>
        <v>45658</v>
      </c>
      <c r="C9" s="13" t="n">
        <f aca="false">IF(MONTH(B9)&lt;&gt;MONTH($B$9),0,IF(OR(WEEKDAY(B9)=1,WEEKDAY(B9)=7),0,$A$1)-$A$1*F9-$A$1*$G9)</f>
        <v>0.345138888888889</v>
      </c>
      <c r="D9" s="13" t="e">
        <f aca="false">IF(currentDate&lt;B9,0,E9-C9)</f>
        <v>#VALUE!</v>
      </c>
      <c r="E9" s="13" t="e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#VALUE!</v>
      </c>
      <c r="F9" s="52"/>
      <c r="G9" s="52"/>
      <c r="H9" s="53" t="n">
        <v>0.322916666666667</v>
      </c>
      <c r="I9" s="53" t="n">
        <v>0.409722222222222</v>
      </c>
      <c r="J9" s="53" t="n">
        <v>0.416666666666667</v>
      </c>
      <c r="K9" s="53" t="s">
        <v>128</v>
      </c>
      <c r="L9" s="53" t="n">
        <v>0.552083333333333</v>
      </c>
      <c r="M9" s="53" t="n">
        <v>0.625</v>
      </c>
      <c r="N9" s="53" t="n">
        <v>0.916666666666667</v>
      </c>
      <c r="O9" s="53" t="n">
        <v>1</v>
      </c>
      <c r="P9" s="53"/>
      <c r="Q9" s="53"/>
      <c r="R9" s="53"/>
      <c r="S9" s="53"/>
      <c r="T9" s="54"/>
      <c r="V9" s="55" t="n">
        <f aca="false">MAX(AM9,AN9)</f>
        <v>50</v>
      </c>
      <c r="X9" s="13" t="e">
        <f aca="false">E9-SUM(Y9:AH9)-F9*$A$1</f>
        <v>#VALUE!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50</v>
      </c>
    </row>
    <row r="10" customFormat="false" ht="12.8" hidden="false" customHeight="false" outlineLevel="0" collapsed="false">
      <c r="A10" s="1" t="str">
        <f aca="false">TEXT(B10,"jjjj")</f>
        <v>jeudi</v>
      </c>
      <c r="B10" s="36" t="n">
        <f aca="false">B9+1</f>
        <v>45659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9),2)=1)="",currentTime,_xlfn._xlws.FILTER(H10:S10,MOD(COLUMN(H10:S10)-COLUMN(H9),2)=1))-IF(_xlfn._xlws.FILTER(H10:S10,MOD(COLUMN(H10:S10)-COLUMN(H9),2)=0)="",currentTime,_xlfn._xlws.FILTER(H10:S10,MOD(COLUMN(H10:S10)-COLUMN(H9),2)=0)))</f>
        <v>0.697867715491145</v>
      </c>
      <c r="F10" s="52"/>
      <c r="G10" s="52"/>
      <c r="H10" s="53" t="n">
        <v>0.322916666666667</v>
      </c>
      <c r="I10" s="53"/>
      <c r="J10" s="53" t="n">
        <v>0.416666666666667</v>
      </c>
      <c r="K10" s="53" t="n">
        <v>0.520833333333333</v>
      </c>
      <c r="L10" s="53" t="n">
        <v>0.552083333333333</v>
      </c>
      <c r="M10" s="53" t="n">
        <v>0.625</v>
      </c>
      <c r="N10" s="53" t="n">
        <v>0.916666666666667</v>
      </c>
      <c r="O10" s="53" t="n">
        <v>1</v>
      </c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0.697867715486111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6" t="n">
        <f aca="false">B10+1</f>
        <v>45660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6" t="n">
        <f aca="false">B11+1</f>
        <v>45661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6" t="n">
        <f aca="false">B12+1</f>
        <v>45662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6" t="n">
        <f aca="false">B13+1</f>
        <v>45663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6" t="n">
        <f aca="false">B14+1</f>
        <v>45664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9),2)=1)="",currentTime,_xlfn._xlws.FILTER(H15:S15,MOD(COLUMN(H15:S15)-COLUMN(H9),2)=1))-IF(_xlfn._xlws.FILTER(H15:S15,MOD(COLUMN(H15:S15)-COLUMN(H9),2)=0)="",currentTime,_xlfn._xlws.FILTER(H15:S15,MOD(COLUMN(H15:S15)-COLUMN(H9),2)=0)))</f>
        <v>0</v>
      </c>
      <c r="F15" s="52"/>
      <c r="G15" s="52"/>
      <c r="H15" s="0"/>
      <c r="I15" s="0"/>
      <c r="J15" s="0"/>
      <c r="K15" s="0"/>
      <c r="L15" s="0"/>
      <c r="M15" s="0"/>
      <c r="N15" s="0"/>
      <c r="O15" s="0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6" t="n">
        <f aca="false">B15+1</f>
        <v>45665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10),2)=1)="",currentTime,_xlfn._xlws.FILTER(H16:S16,MOD(COLUMN(H16:S16)-COLUMN(H10),2)=1))-IF(_xlfn._xlws.FILTER(H16:S16,MOD(COLUMN(H16:S16)-COLUMN(H10),2)=0)="",currentTime,_xlfn._xlws.FILTER(H16:S16,MOD(COLUMN(H16:S16)-COLUMN(H10),2)=0)))</f>
        <v>0</v>
      </c>
      <c r="F16" s="52"/>
      <c r="G16" s="52"/>
      <c r="H16" s="0"/>
      <c r="I16" s="0"/>
      <c r="J16" s="0"/>
      <c r="K16" s="0"/>
      <c r="L16" s="0"/>
      <c r="M16" s="0"/>
      <c r="N16" s="0"/>
      <c r="O16" s="0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6" t="n">
        <f aca="false">B16+1</f>
        <v>45666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6" t="n">
        <f aca="false">B17+1</f>
        <v>45667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6" t="n">
        <f aca="false">B18+1</f>
        <v>45668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6" t="n">
        <f aca="false">B19+1</f>
        <v>45669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6" t="n">
        <f aca="false">B20+1</f>
        <v>45670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6" t="n">
        <f aca="false">B21+1</f>
        <v>45671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6" t="n">
        <f aca="false">B22+1</f>
        <v>45672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6" t="n">
        <f aca="false">B23+1</f>
        <v>45673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6" t="n">
        <f aca="false">B24+1</f>
        <v>45674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6" t="n">
        <f aca="false">B25+1</f>
        <v>45675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6" t="n">
        <f aca="false">B26+1</f>
        <v>45676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6" t="n">
        <f aca="false">B27+1</f>
        <v>45677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6" t="n">
        <f aca="false">B28+1</f>
        <v>45678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6" t="n">
        <f aca="false">B29+1</f>
        <v>45679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6" t="n">
        <f aca="false">B30+1</f>
        <v>45680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6" t="n">
        <f aca="false">B31+1</f>
        <v>45681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6" t="n">
        <f aca="false">B32+1</f>
        <v>45682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6" t="n">
        <f aca="false">B33+1</f>
        <v>45683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6" t="n">
        <f aca="false">B34+1</f>
        <v>45684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6" t="n">
        <f aca="false">B35+1</f>
        <v>45685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6" t="n">
        <f aca="false">B36+1</f>
        <v>45686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6" t="n">
        <f aca="false">B37+1</f>
        <v>45687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6" t="n">
        <f aca="false">B38+1</f>
        <v>45688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S9:X39 A9:G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E1" colorId="64" zoomScale="90" zoomScaleNormal="90" zoomScalePageLayoutView="100" workbookViewId="0">
      <selection pane="topLeft" activeCell="F32" activeCellId="0" sqref="F3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janvier!A1</f>
        <v>0.345138888888889</v>
      </c>
      <c r="B1" s="1" t="str">
        <f aca="false">janvier!B1</f>
        <v>horaire journalier</v>
      </c>
      <c r="C1" s="2"/>
      <c r="E1" s="3"/>
      <c r="H1" s="3"/>
      <c r="I1" s="39" t="str">
        <f aca="false">"timbrage, "&amp;TEXT($B$9,"MMMM AAAA")</f>
        <v>timbrage, février 2025</v>
      </c>
      <c r="J1" s="39"/>
      <c r="K1" s="39"/>
      <c r="L1" s="39"/>
      <c r="M1" s="3"/>
      <c r="N1" s="3"/>
      <c r="O1" s="3"/>
      <c r="X1" s="25" t="str">
        <f aca="false">janvier!X1</f>
        <v>solde</v>
      </c>
      <c r="Y1" s="25" t="str">
        <f aca="false">janvier!Y1</f>
        <v>tot1</v>
      </c>
      <c r="Z1" s="25" t="str">
        <f aca="false">janvier!Z1</f>
        <v>tot2</v>
      </c>
      <c r="AA1" s="25" t="str">
        <f aca="false">janvier!AA1</f>
        <v>tot3</v>
      </c>
      <c r="AB1" s="25" t="str">
        <f aca="false">janvier!AB1</f>
        <v>tot4</v>
      </c>
      <c r="AC1" s="25" t="str">
        <f aca="false">janvier!AC1</f>
        <v>tot5</v>
      </c>
      <c r="AD1" s="25" t="str">
        <f aca="false">janvier!AD1</f>
        <v>tot6</v>
      </c>
      <c r="AE1" s="25" t="str">
        <f aca="false">janvier!AE1</f>
        <v>tot7</v>
      </c>
      <c r="AF1" s="25" t="str">
        <f aca="false">janvier!AF1</f>
        <v>tot8</v>
      </c>
      <c r="AG1" s="25" t="str">
        <f aca="false">janvier!AG1</f>
        <v>tot9</v>
      </c>
      <c r="AH1" s="25" t="str">
        <f aca="false">janvier!AH1</f>
        <v>tot10</v>
      </c>
      <c r="AI1" s="40" t="str">
        <f aca="false">janvier!AI1</f>
        <v>remarque</v>
      </c>
    </row>
    <row r="2" customFormat="false" ht="12.8" hidden="false" customHeight="false" outlineLevel="0" collapsed="false">
      <c r="A2" s="26" t="e">
        <f aca="false">janvier!A5</f>
        <v>#VALUE!</v>
      </c>
      <c r="B2" s="1" t="str">
        <f aca="false">janvier!B2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janvier!B3</f>
        <v>nb heures payées mois courant</v>
      </c>
      <c r="C3" s="2"/>
      <c r="E3" s="3"/>
      <c r="H3" s="3"/>
      <c r="I3" s="15" t="str">
        <f aca="false">janvier!I3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janvier!A4-F8</f>
        <v>22</v>
      </c>
      <c r="B4" s="1" t="str">
        <f aca="false">janvier!B4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e">
        <f aca="false">A2-A3+D8</f>
        <v>#VALUE!</v>
      </c>
      <c r="B5" s="1" t="str">
        <f aca="false">janvier!B5</f>
        <v>balance en fin de mois</v>
      </c>
      <c r="C5" s="2"/>
      <c r="E5" s="3"/>
      <c r="H5" s="3"/>
      <c r="I5" s="42" t="n">
        <f aca="false">MAX(janvier!I5,V8)</f>
        <v>50</v>
      </c>
      <c r="J5" s="43" t="str">
        <f aca="false">IFERROR(VLOOKUP($I$5, init!$A$52:$B$57, 2, 0), "Erreur inconnue")</f>
        <v>saisie incorrecte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janvier!C7</f>
        <v>temps théorique</v>
      </c>
      <c r="D7" s="29" t="str">
        <f aca="false">janvier!D7</f>
        <v>balance</v>
      </c>
      <c r="E7" s="29" t="str">
        <f aca="false">janvier!E7</f>
        <v>temps présence</v>
      </c>
      <c r="F7" s="29" t="str">
        <f aca="false">janvier!F7</f>
        <v>vacan-ces (j)</v>
      </c>
      <c r="G7" s="29" t="str">
        <f aca="false">janvier!G7</f>
        <v>absence payée(j)</v>
      </c>
      <c r="H7" s="29" t="str">
        <f aca="false">janvier!H7</f>
        <v>entrée</v>
      </c>
      <c r="I7" s="29" t="str">
        <f aca="false">janvier!I7</f>
        <v>sortie</v>
      </c>
      <c r="J7" s="29" t="str">
        <f aca="false">janvier!J7</f>
        <v>entrée</v>
      </c>
      <c r="K7" s="29" t="str">
        <f aca="false">janvier!K7</f>
        <v>sortie</v>
      </c>
      <c r="L7" s="29" t="str">
        <f aca="false">janvier!L7</f>
        <v>entrée</v>
      </c>
      <c r="M7" s="29" t="str">
        <f aca="false">janvier!M7</f>
        <v>sortie</v>
      </c>
      <c r="N7" s="29" t="str">
        <f aca="false">janvier!N7</f>
        <v>entrée</v>
      </c>
      <c r="O7" s="29" t="str">
        <f aca="false">janvier!O7</f>
        <v>sortie</v>
      </c>
      <c r="P7" s="29" t="str">
        <f aca="false">janvier!P7</f>
        <v>entrée</v>
      </c>
      <c r="Q7" s="29" t="str">
        <f aca="false">janvier!Q7</f>
        <v>sortie</v>
      </c>
      <c r="R7" s="29" t="str">
        <f aca="false">janvier!R7</f>
        <v>entrée</v>
      </c>
      <c r="S7" s="29" t="str">
        <f aca="false">janvier!S7</f>
        <v>sortie</v>
      </c>
      <c r="T7" s="44" t="str">
        <f aca="false">janvier!T7</f>
        <v>remarque</v>
      </c>
      <c r="U7" s="44" t="str">
        <f aca="false">janvier!U7</f>
        <v>erreur ext</v>
      </c>
      <c r="V7" s="44" t="str">
        <f aca="false">janvier!V7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janvier!AM7</f>
        <v>err nbre timbrages</v>
      </c>
      <c r="AN7" s="44" t="str">
        <f aca="false">janvier!AN7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janvier!A8</f>
        <v>totaux mensuels:</v>
      </c>
      <c r="B8" s="45"/>
      <c r="C8" s="46" t="n">
        <f aca="false">SUM(C9:C39)</f>
        <v>6.90277777777778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EDATE(janvier!B9,1)</f>
        <v>45689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45690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45691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45692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45693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45694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45695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45696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45697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45698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45699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45700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45701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45702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45703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45704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45705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45706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45707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45708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45709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45710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45711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45712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45713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45714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45715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45716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45717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45718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45719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37:X39 A9:E36 S9:X36 F9:R10 F20:R36 F11:G19 P11:R1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3" activeCellId="0" sqref="B1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février!A1</f>
        <v>0.345138888888889</v>
      </c>
      <c r="B1" s="1" t="str">
        <f aca="false">février!B1</f>
        <v>horaire journalier</v>
      </c>
      <c r="C1" s="2"/>
      <c r="E1" s="3"/>
      <c r="H1" s="3"/>
      <c r="I1" s="39" t="str">
        <f aca="false">"timbrage, "&amp;TEXT($B$9,"MMMM AAAA")</f>
        <v>timbrage, mars 2025</v>
      </c>
      <c r="J1" s="39"/>
      <c r="K1" s="39"/>
      <c r="L1" s="39"/>
      <c r="M1" s="3"/>
      <c r="N1" s="3"/>
      <c r="O1" s="3"/>
      <c r="X1" s="25" t="str">
        <f aca="false">février!X1</f>
        <v>solde</v>
      </c>
      <c r="Y1" s="25" t="str">
        <f aca="false">février!Y1</f>
        <v>tot1</v>
      </c>
      <c r="Z1" s="25" t="str">
        <f aca="false">février!Z1</f>
        <v>tot2</v>
      </c>
      <c r="AA1" s="25" t="str">
        <f aca="false">février!AA1</f>
        <v>tot3</v>
      </c>
      <c r="AB1" s="25" t="str">
        <f aca="false">février!AB1</f>
        <v>tot4</v>
      </c>
      <c r="AC1" s="25" t="str">
        <f aca="false">février!AC1</f>
        <v>tot5</v>
      </c>
      <c r="AD1" s="25" t="str">
        <f aca="false">février!AD1</f>
        <v>tot6</v>
      </c>
      <c r="AE1" s="25" t="str">
        <f aca="false">février!AE1</f>
        <v>tot7</v>
      </c>
      <c r="AF1" s="25" t="str">
        <f aca="false">février!AF1</f>
        <v>tot8</v>
      </c>
      <c r="AG1" s="25" t="str">
        <f aca="false">février!AG1</f>
        <v>tot9</v>
      </c>
      <c r="AH1" s="25" t="str">
        <f aca="false">février!AH1</f>
        <v>tot10</v>
      </c>
      <c r="AI1" s="40" t="str">
        <f aca="false">février!AI1</f>
        <v>remarque</v>
      </c>
    </row>
    <row r="2" customFormat="false" ht="12.8" hidden="false" customHeight="false" outlineLevel="0" collapsed="false">
      <c r="A2" s="26" t="e">
        <f aca="false">février!A5</f>
        <v>#VALUE!</v>
      </c>
      <c r="B2" s="1" t="str">
        <f aca="false">février!B2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février!B3</f>
        <v>nb heures payées mois courant</v>
      </c>
      <c r="C3" s="2"/>
      <c r="E3" s="3"/>
      <c r="H3" s="3"/>
      <c r="I3" s="15" t="str">
        <f aca="false">février!I3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février!A4-F8</f>
        <v>22</v>
      </c>
      <c r="B4" s="1" t="str">
        <f aca="false">février!B4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e">
        <f aca="false">A2-A3+D8</f>
        <v>#VALUE!</v>
      </c>
      <c r="B5" s="1" t="str">
        <f aca="false">février!B5</f>
        <v>balance en fin de mois</v>
      </c>
      <c r="C5" s="2"/>
      <c r="E5" s="3"/>
      <c r="H5" s="3"/>
      <c r="I5" s="42" t="n">
        <f aca="false">MAX(février!I5,V8)</f>
        <v>50</v>
      </c>
      <c r="J5" s="43" t="str">
        <f aca="false">IFERROR(VLOOKUP($I$5, init!$A$52:$B$57, 2, 0), "Erreur inconnue")</f>
        <v>saisie incorrecte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février!C7</f>
        <v>temps théorique</v>
      </c>
      <c r="D7" s="29" t="str">
        <f aca="false">février!D7</f>
        <v>balance</v>
      </c>
      <c r="E7" s="29" t="str">
        <f aca="false">février!E7</f>
        <v>temps présence</v>
      </c>
      <c r="F7" s="29" t="str">
        <f aca="false">février!F7</f>
        <v>vacan-ces (j)</v>
      </c>
      <c r="G7" s="29" t="str">
        <f aca="false">février!G7</f>
        <v>absence payée(j)</v>
      </c>
      <c r="H7" s="29" t="str">
        <f aca="false">février!H7</f>
        <v>entrée</v>
      </c>
      <c r="I7" s="29" t="str">
        <f aca="false">février!I7</f>
        <v>sortie</v>
      </c>
      <c r="J7" s="29" t="str">
        <f aca="false">février!J7</f>
        <v>entrée</v>
      </c>
      <c r="K7" s="29" t="str">
        <f aca="false">février!K7</f>
        <v>sortie</v>
      </c>
      <c r="L7" s="29" t="str">
        <f aca="false">février!L7</f>
        <v>entrée</v>
      </c>
      <c r="M7" s="29" t="str">
        <f aca="false">février!M7</f>
        <v>sortie</v>
      </c>
      <c r="N7" s="29" t="str">
        <f aca="false">février!N7</f>
        <v>entrée</v>
      </c>
      <c r="O7" s="29" t="str">
        <f aca="false">février!O7</f>
        <v>sortie</v>
      </c>
      <c r="P7" s="29" t="str">
        <f aca="false">février!P7</f>
        <v>entrée</v>
      </c>
      <c r="Q7" s="29" t="str">
        <f aca="false">février!Q7</f>
        <v>sortie</v>
      </c>
      <c r="R7" s="29" t="str">
        <f aca="false">février!R7</f>
        <v>entrée</v>
      </c>
      <c r="S7" s="29" t="str">
        <f aca="false">février!S7</f>
        <v>sortie</v>
      </c>
      <c r="T7" s="44" t="str">
        <f aca="false">février!T7</f>
        <v>remarque</v>
      </c>
      <c r="U7" s="44" t="str">
        <f aca="false">février!U7</f>
        <v>erreur ext</v>
      </c>
      <c r="V7" s="44" t="str">
        <f aca="false">février!V7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février!AM7</f>
        <v>err nbre timbrages</v>
      </c>
      <c r="AN7" s="44" t="str">
        <f aca="false">février!AN7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février!A8</f>
        <v>totaux mensuels:</v>
      </c>
      <c r="B8" s="45"/>
      <c r="C8" s="46" t="n">
        <f aca="false">SUM(C9:C39)</f>
        <v>7.24791666666667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EDATE(février!B9,1)</f>
        <v>45717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45718</v>
      </c>
      <c r="C10" s="13" t="n">
        <f aca="false">IF(MONTH(B10)&lt;&gt;MONTH($B$9),0,IF(OR(WEEKDAY(B10)=1,WEEKDAY(B10)=7),0,$A$1)-$A$1*F10-$A$1*$G10)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45719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45720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45721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45722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45723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45724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45725</v>
      </c>
      <c r="C17" s="13" t="n">
        <f aca="false">IF(MONTH(B17)&lt;&gt;MONTH($B$9),0,IF(OR(WEEKDAY(B17)=1,WEEKDAY(B17)=7),0,$A$1)-$A$1*F17-$A$1*$G17)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45726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45727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45728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45729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45730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45731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45732</v>
      </c>
      <c r="C24" s="13" t="n">
        <f aca="false">IF(MONTH(B24)&lt;&gt;MONTH($B$9),0,IF(OR(WEEKDAY(B24)=1,WEEKDAY(B24)=7),0,$A$1)-$A$1*F24-$A$1*$G24)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45733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45734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45735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45736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45737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45738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45739</v>
      </c>
      <c r="C31" s="13" t="n">
        <f aca="false">IF(MONTH(B31)&lt;&gt;MONTH($B$9),0,IF(OR(WEEKDAY(B31)=1,WEEKDAY(B31)=7),0,$A$1)-$A$1*F31-$A$1*$G31)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45740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45741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45742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45743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45744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45745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45746</v>
      </c>
      <c r="C38" s="13" t="n">
        <f aca="false">IF(MONTH(B38)&lt;&gt;MONTH($B$9),0,IF(OR(WEEKDAY(B38)=1,WEEKDAY(B38)=7),0,$A$1)-$A$1*F38-$A$1*$G38)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45747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mars!A1</f>
        <v>0.345138888888889</v>
      </c>
      <c r="B1" s="1" t="str">
        <f aca="false">mars!B1</f>
        <v>horaire journalier</v>
      </c>
      <c r="C1" s="2"/>
      <c r="E1" s="3"/>
      <c r="H1" s="3"/>
      <c r="I1" s="39" t="str">
        <f aca="false">"timbrage, "&amp;TEXT($B$9,"MMMM AAAA")</f>
        <v>timbrage, avril 2025</v>
      </c>
      <c r="J1" s="39"/>
      <c r="K1" s="39"/>
      <c r="L1" s="39"/>
      <c r="M1" s="3"/>
      <c r="N1" s="3"/>
      <c r="O1" s="3"/>
      <c r="X1" s="25" t="str">
        <f aca="false">mars!X1</f>
        <v>solde</v>
      </c>
      <c r="Y1" s="25" t="str">
        <f aca="false">mars!Y1</f>
        <v>tot1</v>
      </c>
      <c r="Z1" s="25" t="str">
        <f aca="false">mars!Z1</f>
        <v>tot2</v>
      </c>
      <c r="AA1" s="25" t="str">
        <f aca="false">mars!AA1</f>
        <v>tot3</v>
      </c>
      <c r="AB1" s="25" t="str">
        <f aca="false">mars!AB1</f>
        <v>tot4</v>
      </c>
      <c r="AC1" s="25" t="str">
        <f aca="false">mars!AC1</f>
        <v>tot5</v>
      </c>
      <c r="AD1" s="25" t="str">
        <f aca="false">mars!AD1</f>
        <v>tot6</v>
      </c>
      <c r="AE1" s="25" t="str">
        <f aca="false">mars!AE1</f>
        <v>tot7</v>
      </c>
      <c r="AF1" s="25" t="str">
        <f aca="false">mars!AF1</f>
        <v>tot8</v>
      </c>
      <c r="AG1" s="25" t="str">
        <f aca="false">mars!AG1</f>
        <v>tot9</v>
      </c>
      <c r="AH1" s="25" t="str">
        <f aca="false">mars!AH1</f>
        <v>tot10</v>
      </c>
      <c r="AI1" s="40" t="str">
        <f aca="false">mars!AI1</f>
        <v>remarque</v>
      </c>
    </row>
    <row r="2" customFormat="false" ht="12.8" hidden="false" customHeight="false" outlineLevel="0" collapsed="false">
      <c r="A2" s="26" t="e">
        <f aca="false">mars!A5</f>
        <v>#VALUE!</v>
      </c>
      <c r="B2" s="1" t="str">
        <f aca="false">mars!B2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mars!B3</f>
        <v>nb heures payées mois courant</v>
      </c>
      <c r="C3" s="2"/>
      <c r="E3" s="3"/>
      <c r="H3" s="3"/>
      <c r="I3" s="15" t="str">
        <f aca="false">mars!I3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mars!A4-F8</f>
        <v>22</v>
      </c>
      <c r="B4" s="1" t="str">
        <f aca="false">mars!B4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e">
        <f aca="false">A2-A3+D8</f>
        <v>#VALUE!</v>
      </c>
      <c r="B5" s="1" t="str">
        <f aca="false">mars!B5</f>
        <v>balance en fin de mois</v>
      </c>
      <c r="C5" s="2"/>
      <c r="E5" s="3"/>
      <c r="H5" s="3"/>
      <c r="I5" s="42" t="n">
        <f aca="false">MAX(mars!I5,V8)</f>
        <v>50</v>
      </c>
      <c r="J5" s="43" t="str">
        <f aca="false">IFERROR(VLOOKUP($I$5, init!$A$52:$B$57, 2, 0), "Erreur inconnue")</f>
        <v>saisie incorrecte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mars!C7</f>
        <v>temps théorique</v>
      </c>
      <c r="D7" s="29" t="str">
        <f aca="false">mars!D7</f>
        <v>balance</v>
      </c>
      <c r="E7" s="29" t="str">
        <f aca="false">mars!E7</f>
        <v>temps présence</v>
      </c>
      <c r="F7" s="29" t="str">
        <f aca="false">mars!F7</f>
        <v>vacan-ces (j)</v>
      </c>
      <c r="G7" s="29" t="str">
        <f aca="false">mars!G7</f>
        <v>absence payée(j)</v>
      </c>
      <c r="H7" s="29" t="str">
        <f aca="false">mars!H7</f>
        <v>entrée</v>
      </c>
      <c r="I7" s="29" t="str">
        <f aca="false">mars!I7</f>
        <v>sortie</v>
      </c>
      <c r="J7" s="29" t="str">
        <f aca="false">mars!J7</f>
        <v>entrée</v>
      </c>
      <c r="K7" s="29" t="str">
        <f aca="false">mars!K7</f>
        <v>sortie</v>
      </c>
      <c r="L7" s="29" t="str">
        <f aca="false">mars!L7</f>
        <v>entrée</v>
      </c>
      <c r="M7" s="29" t="str">
        <f aca="false">mars!M7</f>
        <v>sortie</v>
      </c>
      <c r="N7" s="29" t="str">
        <f aca="false">mars!N7</f>
        <v>entrée</v>
      </c>
      <c r="O7" s="29" t="str">
        <f aca="false">mars!O7</f>
        <v>sortie</v>
      </c>
      <c r="P7" s="29" t="str">
        <f aca="false">mars!P7</f>
        <v>entrée</v>
      </c>
      <c r="Q7" s="29" t="str">
        <f aca="false">mars!Q7</f>
        <v>sortie</v>
      </c>
      <c r="R7" s="29" t="str">
        <f aca="false">mars!R7</f>
        <v>entrée</v>
      </c>
      <c r="S7" s="29" t="str">
        <f aca="false">mars!S7</f>
        <v>sortie</v>
      </c>
      <c r="T7" s="44" t="str">
        <f aca="false">mars!T7</f>
        <v>remarque</v>
      </c>
      <c r="U7" s="44" t="str">
        <f aca="false">mars!U7</f>
        <v>erreur ext</v>
      </c>
      <c r="V7" s="44" t="str">
        <f aca="false">mars!V7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mars!AM7</f>
        <v>err nbre timbrages</v>
      </c>
      <c r="AN7" s="44" t="str">
        <f aca="false">mars!AN7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mars!A8</f>
        <v>totaux mensuels:</v>
      </c>
      <c r="B8" s="45"/>
      <c r="C8" s="46" t="n">
        <f aca="false">SUM(C9:C39)</f>
        <v>7.59305555555556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mardi</v>
      </c>
      <c r="B9" s="36" t="n">
        <f aca="false">EDATE(mars!B9,1)</f>
        <v>45748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6" t="n">
        <f aca="false">B9+1</f>
        <v>45749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6" t="n">
        <f aca="false">B10+1</f>
        <v>45750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6" t="n">
        <f aca="false">B11+1</f>
        <v>45751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6" t="n">
        <f aca="false">B12+1</f>
        <v>45752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6" t="n">
        <f aca="false">B13+1</f>
        <v>45753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6" t="n">
        <f aca="false">B14+1</f>
        <v>45754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6" t="n">
        <f aca="false">B15+1</f>
        <v>45755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6" t="n">
        <f aca="false">B16+1</f>
        <v>45756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6" t="n">
        <f aca="false">B17+1</f>
        <v>45757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6" t="n">
        <f aca="false">B18+1</f>
        <v>45758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6" t="n">
        <f aca="false">B19+1</f>
        <v>45759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6" t="n">
        <f aca="false">B20+1</f>
        <v>45760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6" t="n">
        <f aca="false">B21+1</f>
        <v>45761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6" t="n">
        <f aca="false">B22+1</f>
        <v>45762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6" t="n">
        <f aca="false">B23+1</f>
        <v>45763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6" t="n">
        <f aca="false">B24+1</f>
        <v>45764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6" t="n">
        <f aca="false">B25+1</f>
        <v>45765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6" t="n">
        <f aca="false">B26+1</f>
        <v>45766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6" t="n">
        <f aca="false">B27+1</f>
        <v>45767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6" t="n">
        <f aca="false">B28+1</f>
        <v>45768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6" t="n">
        <f aca="false">B29+1</f>
        <v>45769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6" t="n">
        <f aca="false">B30+1</f>
        <v>45770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6" t="n">
        <f aca="false">B31+1</f>
        <v>45771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6" t="n">
        <f aca="false">B32+1</f>
        <v>45772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6" t="n">
        <f aca="false">B33+1</f>
        <v>45773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6" t="n">
        <f aca="false">B34+1</f>
        <v>45774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6" t="n">
        <f aca="false">B35+1</f>
        <v>45775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6" t="n">
        <f aca="false">B36+1</f>
        <v>45776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6" t="n">
        <f aca="false">B37+1</f>
        <v>45777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6" t="n">
        <f aca="false">B38+1</f>
        <v>45778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avril!A1</f>
        <v>0.345138888888889</v>
      </c>
      <c r="B1" s="1" t="str">
        <f aca="false">avril!B1</f>
        <v>horaire journalier</v>
      </c>
      <c r="C1" s="2"/>
      <c r="E1" s="3"/>
      <c r="H1" s="3"/>
      <c r="I1" s="39" t="str">
        <f aca="false">"timbrage, "&amp;TEXT($B$9,"MMMM AAAA")</f>
        <v>timbrage, mai 2025</v>
      </c>
      <c r="J1" s="39"/>
      <c r="K1" s="39"/>
      <c r="L1" s="39"/>
      <c r="M1" s="3"/>
      <c r="N1" s="3"/>
      <c r="O1" s="3"/>
      <c r="X1" s="25" t="str">
        <f aca="false">avril!X1</f>
        <v>solde</v>
      </c>
      <c r="Y1" s="25" t="str">
        <f aca="false">avril!Y1</f>
        <v>tot1</v>
      </c>
      <c r="Z1" s="25" t="str">
        <f aca="false">avril!Z1</f>
        <v>tot2</v>
      </c>
      <c r="AA1" s="25" t="str">
        <f aca="false">avril!AA1</f>
        <v>tot3</v>
      </c>
      <c r="AB1" s="25" t="str">
        <f aca="false">avril!AB1</f>
        <v>tot4</v>
      </c>
      <c r="AC1" s="25" t="str">
        <f aca="false">avril!AC1</f>
        <v>tot5</v>
      </c>
      <c r="AD1" s="25" t="str">
        <f aca="false">avril!AD1</f>
        <v>tot6</v>
      </c>
      <c r="AE1" s="25" t="str">
        <f aca="false">avril!AE1</f>
        <v>tot7</v>
      </c>
      <c r="AF1" s="25" t="str">
        <f aca="false">avril!AF1</f>
        <v>tot8</v>
      </c>
      <c r="AG1" s="25" t="str">
        <f aca="false">avril!AG1</f>
        <v>tot9</v>
      </c>
      <c r="AH1" s="25" t="str">
        <f aca="false">avril!AH1</f>
        <v>tot10</v>
      </c>
      <c r="AI1" s="40" t="str">
        <f aca="false">avril!AI1</f>
        <v>remarque</v>
      </c>
    </row>
    <row r="2" customFormat="false" ht="12.8" hidden="false" customHeight="false" outlineLevel="0" collapsed="false">
      <c r="A2" s="26" t="e">
        <f aca="false">avril!A5</f>
        <v>#VALUE!</v>
      </c>
      <c r="B2" s="1" t="str">
        <f aca="false">avril!B2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avril!B3</f>
        <v>nb heures payées mois courant</v>
      </c>
      <c r="C3" s="2"/>
      <c r="E3" s="3"/>
      <c r="H3" s="3"/>
      <c r="I3" s="15" t="str">
        <f aca="false">avril!I3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avril!A4-F8</f>
        <v>22</v>
      </c>
      <c r="B4" s="1" t="str">
        <f aca="false">avril!B4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e">
        <f aca="false">A2-A3+D8</f>
        <v>#VALUE!</v>
      </c>
      <c r="B5" s="1" t="str">
        <f aca="false">avril!B5</f>
        <v>balance en fin de mois</v>
      </c>
      <c r="C5" s="2"/>
      <c r="E5" s="3"/>
      <c r="H5" s="3"/>
      <c r="I5" s="42" t="n">
        <f aca="false">MAX(avril!I5,V8)</f>
        <v>50</v>
      </c>
      <c r="J5" s="43" t="str">
        <f aca="false">IFERROR(VLOOKUP($I$5, init!$A$52:$B$57, 2, 0), "Erreur inconnue")</f>
        <v>saisie incorrecte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avril!C7</f>
        <v>temps théorique</v>
      </c>
      <c r="D7" s="29" t="str">
        <f aca="false">avril!D7</f>
        <v>balance</v>
      </c>
      <c r="E7" s="29" t="str">
        <f aca="false">avril!E7</f>
        <v>temps présence</v>
      </c>
      <c r="F7" s="29" t="str">
        <f aca="false">avril!F7</f>
        <v>vacan-ces (j)</v>
      </c>
      <c r="G7" s="29" t="str">
        <f aca="false">avril!G7</f>
        <v>absence payée(j)</v>
      </c>
      <c r="H7" s="29" t="str">
        <f aca="false">avril!H7</f>
        <v>entrée</v>
      </c>
      <c r="I7" s="29" t="str">
        <f aca="false">avril!I7</f>
        <v>sortie</v>
      </c>
      <c r="J7" s="29" t="str">
        <f aca="false">avril!J7</f>
        <v>entrée</v>
      </c>
      <c r="K7" s="29" t="str">
        <f aca="false">avril!K7</f>
        <v>sortie</v>
      </c>
      <c r="L7" s="29" t="str">
        <f aca="false">avril!L7</f>
        <v>entrée</v>
      </c>
      <c r="M7" s="29" t="str">
        <f aca="false">avril!M7</f>
        <v>sortie</v>
      </c>
      <c r="N7" s="29" t="str">
        <f aca="false">avril!N7</f>
        <v>entrée</v>
      </c>
      <c r="O7" s="29" t="str">
        <f aca="false">avril!O7</f>
        <v>sortie</v>
      </c>
      <c r="P7" s="29" t="str">
        <f aca="false">avril!P7</f>
        <v>entrée</v>
      </c>
      <c r="Q7" s="29" t="str">
        <f aca="false">avril!Q7</f>
        <v>sortie</v>
      </c>
      <c r="R7" s="29" t="str">
        <f aca="false">avril!R7</f>
        <v>entrée</v>
      </c>
      <c r="S7" s="29" t="str">
        <f aca="false">avril!S7</f>
        <v>sortie</v>
      </c>
      <c r="T7" s="44" t="str">
        <f aca="false">avril!T7</f>
        <v>remarque</v>
      </c>
      <c r="U7" s="44" t="str">
        <f aca="false">avril!U7</f>
        <v>erreur ext</v>
      </c>
      <c r="V7" s="44" t="str">
        <f aca="false">avril!V7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avril!AM7</f>
        <v>err nbre timbrages</v>
      </c>
      <c r="AN7" s="44" t="str">
        <f aca="false">avril!AN7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avril!A8</f>
        <v>totaux mensuels:</v>
      </c>
      <c r="B8" s="45"/>
      <c r="C8" s="46" t="n">
        <f aca="false">SUM(C9:C39)</f>
        <v>7.59305555555556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jeudi</v>
      </c>
      <c r="B9" s="36" t="n">
        <f aca="false">EDATE(avril!B9,1)</f>
        <v>45778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vendredi</v>
      </c>
      <c r="B10" s="36" t="n">
        <f aca="false">B9+1</f>
        <v>45779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samedi</v>
      </c>
      <c r="B11" s="36" t="n">
        <f aca="false">B10+1</f>
        <v>45780</v>
      </c>
      <c r="C11" s="13" t="n">
        <f aca="false">IF(MONTH(B11)&lt;&gt;MONTH($B$9),0,IF(OR(WEEKDAY(B11)=1,WEEKDAY(B11)=7),0,$A$1)-$A$1*F11-$A$1*$G11)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dimanche</v>
      </c>
      <c r="B12" s="36" t="n">
        <f aca="false">B11+1</f>
        <v>45781</v>
      </c>
      <c r="C12" s="13" t="n">
        <f aca="false">IF(MONTH(B12)&lt;&gt;MONTH($B$9),0,IF(OR(WEEKDAY(B12)=1,WEEKDAY(B12)=7),0,$A$1)-$A$1*F12-$A$1*$G12)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lundi</v>
      </c>
      <c r="B13" s="36" t="n">
        <f aca="false">B12+1</f>
        <v>45782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mardi</v>
      </c>
      <c r="B14" s="36" t="n">
        <f aca="false">B13+1</f>
        <v>45783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mercredi</v>
      </c>
      <c r="B15" s="36" t="n">
        <f aca="false">B14+1</f>
        <v>45784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jeudi</v>
      </c>
      <c r="B16" s="36" t="n">
        <f aca="false">B15+1</f>
        <v>45785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vendredi</v>
      </c>
      <c r="B17" s="36" t="n">
        <f aca="false">B16+1</f>
        <v>45786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samedi</v>
      </c>
      <c r="B18" s="36" t="n">
        <f aca="false">B17+1</f>
        <v>45787</v>
      </c>
      <c r="C18" s="13" t="n">
        <f aca="false">IF(MONTH(B18)&lt;&gt;MONTH($B$9),0,IF(OR(WEEKDAY(B18)=1,WEEKDAY(B18)=7),0,$A$1)-$A$1*F18-$A$1*$G18)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dimanche</v>
      </c>
      <c r="B19" s="36" t="n">
        <f aca="false">B18+1</f>
        <v>45788</v>
      </c>
      <c r="C19" s="13" t="n">
        <f aca="false">IF(MONTH(B19)&lt;&gt;MONTH($B$9),0,IF(OR(WEEKDAY(B19)=1,WEEKDAY(B19)=7),0,$A$1)-$A$1*F19-$A$1*$G19)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lundi</v>
      </c>
      <c r="B20" s="36" t="n">
        <f aca="false">B19+1</f>
        <v>45789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mardi</v>
      </c>
      <c r="B21" s="36" t="n">
        <f aca="false">B20+1</f>
        <v>45790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mercredi</v>
      </c>
      <c r="B22" s="36" t="n">
        <f aca="false">B21+1</f>
        <v>45791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jeudi</v>
      </c>
      <c r="B23" s="36" t="n">
        <f aca="false">B22+1</f>
        <v>45792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vendredi</v>
      </c>
      <c r="B24" s="36" t="n">
        <f aca="false">B23+1</f>
        <v>45793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samedi</v>
      </c>
      <c r="B25" s="36" t="n">
        <f aca="false">B24+1</f>
        <v>45794</v>
      </c>
      <c r="C25" s="13" t="n">
        <f aca="false">IF(MONTH(B25)&lt;&gt;MONTH($B$9),0,IF(OR(WEEKDAY(B25)=1,WEEKDAY(B25)=7),0,$A$1)-$A$1*F25-$A$1*$G25)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dimanche</v>
      </c>
      <c r="B26" s="36" t="n">
        <f aca="false">B25+1</f>
        <v>45795</v>
      </c>
      <c r="C26" s="13" t="n">
        <f aca="false">IF(MONTH(B26)&lt;&gt;MONTH($B$9),0,IF(OR(WEEKDAY(B26)=1,WEEKDAY(B26)=7),0,$A$1)-$A$1*F26-$A$1*$G26)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lundi</v>
      </c>
      <c r="B27" s="36" t="n">
        <f aca="false">B26+1</f>
        <v>45796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mardi</v>
      </c>
      <c r="B28" s="36" t="n">
        <f aca="false">B27+1</f>
        <v>45797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mercredi</v>
      </c>
      <c r="B29" s="36" t="n">
        <f aca="false">B28+1</f>
        <v>45798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jeudi</v>
      </c>
      <c r="B30" s="36" t="n">
        <f aca="false">B29+1</f>
        <v>45799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vendredi</v>
      </c>
      <c r="B31" s="36" t="n">
        <f aca="false">B30+1</f>
        <v>45800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samedi</v>
      </c>
      <c r="B32" s="36" t="n">
        <f aca="false">B31+1</f>
        <v>45801</v>
      </c>
      <c r="C32" s="13" t="n">
        <f aca="false">IF(MONTH(B32)&lt;&gt;MONTH($B$9),0,IF(OR(WEEKDAY(B32)=1,WEEKDAY(B32)=7),0,$A$1)-$A$1*F32-$A$1*$G32)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dimanche</v>
      </c>
      <c r="B33" s="36" t="n">
        <f aca="false">B32+1</f>
        <v>45802</v>
      </c>
      <c r="C33" s="13" t="n">
        <f aca="false">IF(MONTH(B33)&lt;&gt;MONTH($B$9),0,IF(OR(WEEKDAY(B33)=1,WEEKDAY(B33)=7),0,$A$1)-$A$1*F33-$A$1*$G33)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lundi</v>
      </c>
      <c r="B34" s="36" t="n">
        <f aca="false">B33+1</f>
        <v>45803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mardi</v>
      </c>
      <c r="B35" s="36" t="n">
        <f aca="false">B34+1</f>
        <v>45804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mercredi</v>
      </c>
      <c r="B36" s="36" t="n">
        <f aca="false">B35+1</f>
        <v>45805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jeudi</v>
      </c>
      <c r="B37" s="36" t="n">
        <f aca="false">B36+1</f>
        <v>45806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vendredi</v>
      </c>
      <c r="B38" s="36" t="n">
        <f aca="false">B37+1</f>
        <v>45807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samedi</v>
      </c>
      <c r="B39" s="36" t="n">
        <f aca="false">B38+1</f>
        <v>45808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25" activeCellId="0" sqref="H2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mai!A1</f>
        <v>0.345138888888889</v>
      </c>
      <c r="B1" s="1" t="str">
        <f aca="false">mai!B1</f>
        <v>horaire journalier</v>
      </c>
      <c r="C1" s="2"/>
      <c r="E1" s="3"/>
      <c r="H1" s="3"/>
      <c r="I1" s="39" t="str">
        <f aca="false">"timbrage, "&amp;TEXT($B$9,"MMMM AAAA")</f>
        <v>timbrage, juin 2025</v>
      </c>
      <c r="J1" s="39"/>
      <c r="K1" s="39"/>
      <c r="L1" s="39"/>
      <c r="M1" s="3"/>
      <c r="N1" s="3"/>
      <c r="O1" s="3"/>
      <c r="X1" s="25" t="str">
        <f aca="false">mai!X1</f>
        <v>solde</v>
      </c>
      <c r="Y1" s="25" t="str">
        <f aca="false">mai!Y1</f>
        <v>tot1</v>
      </c>
      <c r="Z1" s="25" t="str">
        <f aca="false">mai!Z1</f>
        <v>tot2</v>
      </c>
      <c r="AA1" s="25" t="str">
        <f aca="false">mai!AA1</f>
        <v>tot3</v>
      </c>
      <c r="AB1" s="25" t="str">
        <f aca="false">mai!AB1</f>
        <v>tot4</v>
      </c>
      <c r="AC1" s="25" t="str">
        <f aca="false">mai!AC1</f>
        <v>tot5</v>
      </c>
      <c r="AD1" s="25" t="str">
        <f aca="false">mai!AD1</f>
        <v>tot6</v>
      </c>
      <c r="AE1" s="25" t="str">
        <f aca="false">mai!AE1</f>
        <v>tot7</v>
      </c>
      <c r="AF1" s="25" t="str">
        <f aca="false">mai!AF1</f>
        <v>tot8</v>
      </c>
      <c r="AG1" s="25" t="str">
        <f aca="false">mai!AG1</f>
        <v>tot9</v>
      </c>
      <c r="AH1" s="25" t="str">
        <f aca="false">mai!AH1</f>
        <v>tot10</v>
      </c>
      <c r="AI1" s="40" t="str">
        <f aca="false">mai!AI1</f>
        <v>remarque</v>
      </c>
    </row>
    <row r="2" customFormat="false" ht="12.8" hidden="false" customHeight="false" outlineLevel="0" collapsed="false">
      <c r="A2" s="26" t="e">
        <f aca="false">mai!A5</f>
        <v>#VALUE!</v>
      </c>
      <c r="B2" s="1" t="str">
        <f aca="false">mai!B2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mai!B3</f>
        <v>nb heures payées mois courant</v>
      </c>
      <c r="C3" s="2"/>
      <c r="E3" s="3"/>
      <c r="H3" s="3"/>
      <c r="I3" s="15" t="str">
        <f aca="false">mai!I3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mai!A4-F8</f>
        <v>22</v>
      </c>
      <c r="B4" s="1" t="str">
        <f aca="false">mai!B4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e">
        <f aca="false">A2-A3+D8</f>
        <v>#VALUE!</v>
      </c>
      <c r="B5" s="1" t="str">
        <f aca="false">mai!B5</f>
        <v>balance en fin de mois</v>
      </c>
      <c r="C5" s="2"/>
      <c r="E5" s="3"/>
      <c r="H5" s="3"/>
      <c r="I5" s="42" t="n">
        <f aca="false">MAX(mai!I5,V8)</f>
        <v>50</v>
      </c>
      <c r="J5" s="43" t="str">
        <f aca="false">IFERROR(VLOOKUP($I$5, init!$A$52:$B$57, 2, 0), "Erreur inconnue")</f>
        <v>saisie incorrecte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mai!C7</f>
        <v>temps théorique</v>
      </c>
      <c r="D7" s="29" t="str">
        <f aca="false">mai!D7</f>
        <v>balance</v>
      </c>
      <c r="E7" s="29" t="str">
        <f aca="false">mai!E7</f>
        <v>temps présence</v>
      </c>
      <c r="F7" s="29" t="str">
        <f aca="false">mai!F7</f>
        <v>vacan-ces (j)</v>
      </c>
      <c r="G7" s="29" t="str">
        <f aca="false">mai!G7</f>
        <v>absence payée(j)</v>
      </c>
      <c r="H7" s="29" t="str">
        <f aca="false">mai!H7</f>
        <v>entrée</v>
      </c>
      <c r="I7" s="29" t="str">
        <f aca="false">mai!I7</f>
        <v>sortie</v>
      </c>
      <c r="J7" s="29" t="str">
        <f aca="false">mai!J7</f>
        <v>entrée</v>
      </c>
      <c r="K7" s="29" t="str">
        <f aca="false">mai!K7</f>
        <v>sortie</v>
      </c>
      <c r="L7" s="29" t="str">
        <f aca="false">mai!L7</f>
        <v>entrée</v>
      </c>
      <c r="M7" s="29" t="str">
        <f aca="false">mai!M7</f>
        <v>sortie</v>
      </c>
      <c r="N7" s="29" t="str">
        <f aca="false">mai!N7</f>
        <v>entrée</v>
      </c>
      <c r="O7" s="29" t="str">
        <f aca="false">mai!O7</f>
        <v>sortie</v>
      </c>
      <c r="P7" s="29" t="str">
        <f aca="false">mai!P7</f>
        <v>entrée</v>
      </c>
      <c r="Q7" s="29" t="str">
        <f aca="false">mai!Q7</f>
        <v>sortie</v>
      </c>
      <c r="R7" s="29" t="str">
        <f aca="false">mai!R7</f>
        <v>entrée</v>
      </c>
      <c r="S7" s="29" t="str">
        <f aca="false">mai!S7</f>
        <v>sortie</v>
      </c>
      <c r="T7" s="44" t="str">
        <f aca="false">mai!T7</f>
        <v>remarque</v>
      </c>
      <c r="U7" s="44" t="str">
        <f aca="false">mai!U7</f>
        <v>erreur ext</v>
      </c>
      <c r="V7" s="44" t="str">
        <f aca="false">mai!V7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mai!AM7</f>
        <v>err nbre timbrages</v>
      </c>
      <c r="AN7" s="44" t="str">
        <f aca="false">mai!AN7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mai!A8</f>
        <v>totaux mensuels:</v>
      </c>
      <c r="B8" s="45"/>
      <c r="C8" s="46" t="n">
        <f aca="false">SUM(C9:C39)</f>
        <v>7.24791666666667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dimanche</v>
      </c>
      <c r="B9" s="36" t="n">
        <f aca="false">EDATE(mai!B9,1)</f>
        <v>45809</v>
      </c>
      <c r="C9" s="13" t="n">
        <f aca="false">IF(MONTH(B9)&lt;&gt;MONTH($B$9),0,IF(OR(WEEKDAY(B9)=1,WEEKDAY(B9)=7),0,$A$1)-$A$1*F9-$A$1*$G9)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lundi</v>
      </c>
      <c r="B10" s="36" t="n">
        <f aca="false">B9+1</f>
        <v>45810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mardi</v>
      </c>
      <c r="B11" s="36" t="n">
        <f aca="false">B10+1</f>
        <v>45811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mercredi</v>
      </c>
      <c r="B12" s="36" t="n">
        <f aca="false">B11+1</f>
        <v>45812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jeudi</v>
      </c>
      <c r="B13" s="36" t="n">
        <f aca="false">B12+1</f>
        <v>45813</v>
      </c>
      <c r="C13" s="13" t="n">
        <f aca="false">IF(MONTH(B13)&lt;&gt;MONTH($B$9),0,IF(OR(WEEKDAY(B13)=1,WEEKDAY(B13)=7),0,$A$1)-$A$1*F13-$A$1*$G13)</f>
        <v>0.345138888888889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vendredi</v>
      </c>
      <c r="B14" s="36" t="n">
        <f aca="false">B13+1</f>
        <v>45814</v>
      </c>
      <c r="C14" s="13" t="n">
        <f aca="false">IF(MONTH(B14)&lt;&gt;MONTH($B$9),0,IF(OR(WEEKDAY(B14)=1,WEEKDAY(B14)=7),0,$A$1)-$A$1*F14-$A$1*$G14)</f>
        <v>0.345138888888889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samedi</v>
      </c>
      <c r="B15" s="36" t="n">
        <f aca="false">B14+1</f>
        <v>45815</v>
      </c>
      <c r="C15" s="13" t="n">
        <f aca="false">IF(MONTH(B15)&lt;&gt;MONTH($B$9),0,IF(OR(WEEKDAY(B15)=1,WEEKDAY(B15)=7),0,$A$1)-$A$1*F15-$A$1*$G15)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dimanche</v>
      </c>
      <c r="B16" s="36" t="n">
        <f aca="false">B15+1</f>
        <v>45816</v>
      </c>
      <c r="C16" s="13" t="n">
        <f aca="false">IF(MONTH(B16)&lt;&gt;MONTH($B$9),0,IF(OR(WEEKDAY(B16)=1,WEEKDAY(B16)=7),0,$A$1)-$A$1*F16-$A$1*$G16)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lundi</v>
      </c>
      <c r="B17" s="36" t="n">
        <f aca="false">B16+1</f>
        <v>45817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mardi</v>
      </c>
      <c r="B18" s="36" t="n">
        <f aca="false">B17+1</f>
        <v>45818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mercredi</v>
      </c>
      <c r="B19" s="36" t="n">
        <f aca="false">B18+1</f>
        <v>45819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jeudi</v>
      </c>
      <c r="B20" s="36" t="n">
        <f aca="false">B19+1</f>
        <v>45820</v>
      </c>
      <c r="C20" s="13" t="n">
        <f aca="false">IF(MONTH(B20)&lt;&gt;MONTH($B$9),0,IF(OR(WEEKDAY(B20)=1,WEEKDAY(B20)=7),0,$A$1)-$A$1*F20-$A$1*$G20)</f>
        <v>0.345138888888889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vendredi</v>
      </c>
      <c r="B21" s="36" t="n">
        <f aca="false">B20+1</f>
        <v>45821</v>
      </c>
      <c r="C21" s="13" t="n">
        <f aca="false">IF(MONTH(B21)&lt;&gt;MONTH($B$9),0,IF(OR(WEEKDAY(B21)=1,WEEKDAY(B21)=7),0,$A$1)-$A$1*F21-$A$1*$G21)</f>
        <v>0.345138888888889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samedi</v>
      </c>
      <c r="B22" s="36" t="n">
        <f aca="false">B21+1</f>
        <v>45822</v>
      </c>
      <c r="C22" s="13" t="n">
        <f aca="false">IF(MONTH(B22)&lt;&gt;MONTH($B$9),0,IF(OR(WEEKDAY(B22)=1,WEEKDAY(B22)=7),0,$A$1)-$A$1*F22-$A$1*$G22)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dimanche</v>
      </c>
      <c r="B23" s="36" t="n">
        <f aca="false">B22+1</f>
        <v>45823</v>
      </c>
      <c r="C23" s="13" t="n">
        <f aca="false">IF(MONTH(B23)&lt;&gt;MONTH($B$9),0,IF(OR(WEEKDAY(B23)=1,WEEKDAY(B23)=7),0,$A$1)-$A$1*F23-$A$1*$G23)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lundi</v>
      </c>
      <c r="B24" s="36" t="n">
        <f aca="false">B23+1</f>
        <v>45824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mardi</v>
      </c>
      <c r="B25" s="36" t="n">
        <f aca="false">B24+1</f>
        <v>45825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mercredi</v>
      </c>
      <c r="B26" s="36" t="n">
        <f aca="false">B25+1</f>
        <v>45826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jeudi</v>
      </c>
      <c r="B27" s="36" t="n">
        <f aca="false">B26+1</f>
        <v>45827</v>
      </c>
      <c r="C27" s="13" t="n">
        <f aca="false">IF(MONTH(B27)&lt;&gt;MONTH($B$9),0,IF(OR(WEEKDAY(B27)=1,WEEKDAY(B27)=7),0,$A$1)-$A$1*F27-$A$1*$G27)</f>
        <v>0.345138888888889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vendredi</v>
      </c>
      <c r="B28" s="36" t="n">
        <f aca="false">B27+1</f>
        <v>45828</v>
      </c>
      <c r="C28" s="13" t="n">
        <f aca="false">IF(MONTH(B28)&lt;&gt;MONTH($B$9),0,IF(OR(WEEKDAY(B28)=1,WEEKDAY(B28)=7),0,$A$1)-$A$1*F28-$A$1*$G28)</f>
        <v>0.345138888888889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samedi</v>
      </c>
      <c r="B29" s="36" t="n">
        <f aca="false">B28+1</f>
        <v>45829</v>
      </c>
      <c r="C29" s="13" t="n">
        <f aca="false">IF(MONTH(B29)&lt;&gt;MONTH($B$9),0,IF(OR(WEEKDAY(B29)=1,WEEKDAY(B29)=7),0,$A$1)-$A$1*F29-$A$1*$G29)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dimanche</v>
      </c>
      <c r="B30" s="36" t="n">
        <f aca="false">B29+1</f>
        <v>45830</v>
      </c>
      <c r="C30" s="13" t="n">
        <f aca="false">IF(MONTH(B30)&lt;&gt;MONTH($B$9),0,IF(OR(WEEKDAY(B30)=1,WEEKDAY(B30)=7),0,$A$1)-$A$1*F30-$A$1*$G30)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lundi</v>
      </c>
      <c r="B31" s="36" t="n">
        <f aca="false">B30+1</f>
        <v>45831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mardi</v>
      </c>
      <c r="B32" s="36" t="n">
        <f aca="false">B31+1</f>
        <v>45832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mercredi</v>
      </c>
      <c r="B33" s="36" t="n">
        <f aca="false">B32+1</f>
        <v>45833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jeudi</v>
      </c>
      <c r="B34" s="36" t="n">
        <f aca="false">B33+1</f>
        <v>45834</v>
      </c>
      <c r="C34" s="13" t="n">
        <f aca="false">IF(MONTH(B34)&lt;&gt;MONTH($B$9),0,IF(OR(WEEKDAY(B34)=1,WEEKDAY(B34)=7),0,$A$1)-$A$1*F34-$A$1*$G34)</f>
        <v>0.345138888888889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vendredi</v>
      </c>
      <c r="B35" s="36" t="n">
        <f aca="false">B34+1</f>
        <v>45835</v>
      </c>
      <c r="C35" s="13" t="n">
        <f aca="false">IF(MONTH(B35)&lt;&gt;MONTH($B$9),0,IF(OR(WEEKDAY(B35)=1,WEEKDAY(B35)=7),0,$A$1)-$A$1*F35-$A$1*$G35)</f>
        <v>0.345138888888889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samedi</v>
      </c>
      <c r="B36" s="36" t="n">
        <f aca="false">B35+1</f>
        <v>45836</v>
      </c>
      <c r="C36" s="13" t="n">
        <f aca="false">IF(MONTH(B36)&lt;&gt;MONTH($B$9),0,IF(OR(WEEKDAY(B36)=1,WEEKDAY(B36)=7),0,$A$1)-$A$1*F36-$A$1*$G36)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dimanche</v>
      </c>
      <c r="B37" s="36" t="n">
        <f aca="false">B36+1</f>
        <v>45837</v>
      </c>
      <c r="C37" s="13" t="n">
        <f aca="false">IF(MONTH(B37)&lt;&gt;MONTH($B$9),0,IF(OR(WEEKDAY(B37)=1,WEEKDAY(B37)=7),0,$A$1)-$A$1*F37-$A$1*$G37)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lundi</v>
      </c>
      <c r="B38" s="36" t="n">
        <f aca="false">B37+1</f>
        <v>45838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mardi</v>
      </c>
      <c r="B39" s="36" t="n">
        <f aca="false">B38+1</f>
        <v>45839</v>
      </c>
      <c r="C39" s="13" t="n">
        <f aca="false">IF(MONTH(B39)&lt;&gt;MONTH($B$9),0,IF(OR(WEEKDAY(B39)=1,WEEKDAY(B39)=7),0,$A$1)-$A$1*F39-$A$1*$G39)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8" activeCellId="0" sqref="C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juin!A1</f>
        <v>0.345138888888889</v>
      </c>
      <c r="B1" s="1" t="str">
        <f aca="false">juin!B1</f>
        <v>horaire journalier</v>
      </c>
      <c r="C1" s="2"/>
      <c r="E1" s="3"/>
      <c r="H1" s="3"/>
      <c r="I1" s="39" t="str">
        <f aca="false">"timbrage, "&amp;TEXT($B$9,"MMMM AAAA")</f>
        <v>timbrage, juillet 2025</v>
      </c>
      <c r="J1" s="39"/>
      <c r="K1" s="39"/>
      <c r="L1" s="39"/>
      <c r="M1" s="3"/>
      <c r="N1" s="3"/>
      <c r="O1" s="3"/>
      <c r="X1" s="25" t="str">
        <f aca="false">juin!X1</f>
        <v>solde</v>
      </c>
      <c r="Y1" s="25" t="str">
        <f aca="false">juin!Y1</f>
        <v>tot1</v>
      </c>
      <c r="Z1" s="25" t="str">
        <f aca="false">juin!Z1</f>
        <v>tot2</v>
      </c>
      <c r="AA1" s="25" t="str">
        <f aca="false">juin!AA1</f>
        <v>tot3</v>
      </c>
      <c r="AB1" s="25" t="str">
        <f aca="false">juin!AB1</f>
        <v>tot4</v>
      </c>
      <c r="AC1" s="25" t="str">
        <f aca="false">juin!AC1</f>
        <v>tot5</v>
      </c>
      <c r="AD1" s="25" t="str">
        <f aca="false">juin!AD1</f>
        <v>tot6</v>
      </c>
      <c r="AE1" s="25" t="str">
        <f aca="false">juin!AE1</f>
        <v>tot7</v>
      </c>
      <c r="AF1" s="25" t="str">
        <f aca="false">juin!AF1</f>
        <v>tot8</v>
      </c>
      <c r="AG1" s="25" t="str">
        <f aca="false">juin!AG1</f>
        <v>tot9</v>
      </c>
      <c r="AH1" s="25" t="str">
        <f aca="false">juin!AH1</f>
        <v>tot10</v>
      </c>
      <c r="AI1" s="40" t="str">
        <f aca="false">juin!AI1</f>
        <v>remarque</v>
      </c>
    </row>
    <row r="2" customFormat="false" ht="12.8" hidden="false" customHeight="false" outlineLevel="0" collapsed="false">
      <c r="A2" s="26" t="e">
        <f aca="false">juin!A5</f>
        <v>#VALUE!</v>
      </c>
      <c r="B2" s="1" t="str">
        <f aca="false">juin!B2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juin!B3</f>
        <v>nb heures payées mois courant</v>
      </c>
      <c r="C3" s="2"/>
      <c r="E3" s="3"/>
      <c r="H3" s="3"/>
      <c r="I3" s="15" t="str">
        <f aca="false">juin!I3</f>
        <v>Meca Cerf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juin!A4-F8</f>
        <v>22</v>
      </c>
      <c r="B4" s="1" t="str">
        <f aca="false">juin!B4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e">
        <f aca="false">A2-A3+D8</f>
        <v>#VALUE!</v>
      </c>
      <c r="B5" s="1" t="str">
        <f aca="false">juin!B5</f>
        <v>balance en fin de mois</v>
      </c>
      <c r="C5" s="2"/>
      <c r="E5" s="3"/>
      <c r="H5" s="3"/>
      <c r="I5" s="42" t="n">
        <f aca="false">MAX(juin!I5,V8)</f>
        <v>50</v>
      </c>
      <c r="J5" s="43" t="str">
        <f aca="false">IFERROR(VLOOKUP($I$5, init!$A$52:$B$57, 2, 0), "Erreur inconnue")</f>
        <v>saisie incorrecte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juin!C7</f>
        <v>temps théorique</v>
      </c>
      <c r="D7" s="29" t="str">
        <f aca="false">juin!D7</f>
        <v>balance</v>
      </c>
      <c r="E7" s="29" t="str">
        <f aca="false">juin!E7</f>
        <v>temps présence</v>
      </c>
      <c r="F7" s="29" t="str">
        <f aca="false">juin!F7</f>
        <v>vacan-ces (j)</v>
      </c>
      <c r="G7" s="29" t="str">
        <f aca="false">juin!G7</f>
        <v>absence payée(j)</v>
      </c>
      <c r="H7" s="29" t="str">
        <f aca="false">juin!H7</f>
        <v>entrée</v>
      </c>
      <c r="I7" s="29" t="str">
        <f aca="false">juin!I7</f>
        <v>sortie</v>
      </c>
      <c r="J7" s="29" t="str">
        <f aca="false">juin!J7</f>
        <v>entrée</v>
      </c>
      <c r="K7" s="29" t="str">
        <f aca="false">juin!K7</f>
        <v>sortie</v>
      </c>
      <c r="L7" s="29" t="str">
        <f aca="false">juin!L7</f>
        <v>entrée</v>
      </c>
      <c r="M7" s="29" t="str">
        <f aca="false">juin!M7</f>
        <v>sortie</v>
      </c>
      <c r="N7" s="29" t="str">
        <f aca="false">juin!N7</f>
        <v>entrée</v>
      </c>
      <c r="O7" s="29" t="str">
        <f aca="false">juin!O7</f>
        <v>sortie</v>
      </c>
      <c r="P7" s="29" t="str">
        <f aca="false">juin!P7</f>
        <v>entrée</v>
      </c>
      <c r="Q7" s="29" t="str">
        <f aca="false">juin!Q7</f>
        <v>sortie</v>
      </c>
      <c r="R7" s="29" t="str">
        <f aca="false">juin!R7</f>
        <v>entrée</v>
      </c>
      <c r="S7" s="29" t="str">
        <f aca="false">juin!S7</f>
        <v>sortie</v>
      </c>
      <c r="T7" s="44" t="str">
        <f aca="false">juin!T7</f>
        <v>remarque</v>
      </c>
      <c r="U7" s="44" t="str">
        <f aca="false">juin!U7</f>
        <v>erreur ext</v>
      </c>
      <c r="V7" s="44" t="str">
        <f aca="false">juin!V7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juin!AM7</f>
        <v>err nbre timbrages</v>
      </c>
      <c r="AN7" s="44" t="str">
        <f aca="false">juin!AN7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juin!A8</f>
        <v>totaux mensuels:</v>
      </c>
      <c r="B8" s="45"/>
      <c r="C8" s="46" t="n">
        <f aca="false">SUM(C9:C39)</f>
        <v>7.93819444444444</v>
      </c>
      <c r="D8" s="46" t="n">
        <f aca="false">SUM(D9:D39)</f>
        <v>0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mardi</v>
      </c>
      <c r="B9" s="36" t="n">
        <f aca="false">EDATE(juin!B9,1)</f>
        <v>45839</v>
      </c>
      <c r="C9" s="13" t="n">
        <f aca="false">IF(MONTH(B9)&lt;&gt;MONTH($B$9),0,IF(OR(WEEKDAY(B9)=1,WEEKDAY(B9)=7),0,$A$1)-$A$1*F9-$A$1*$G9)</f>
        <v>0.345138888888889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6" t="n">
        <f aca="false">B9+1</f>
        <v>45840</v>
      </c>
      <c r="C10" s="13" t="n">
        <f aca="false">IF(MONTH(B10)&lt;&gt;MONTH($B$9),0,IF(OR(WEEKDAY(B10)=1,WEEKDAY(B10)=7),0,$A$1)-$A$1*F10-$A$1*$G10)</f>
        <v>0.345138888888889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6" t="n">
        <f aca="false">B10+1</f>
        <v>45841</v>
      </c>
      <c r="C11" s="13" t="n">
        <f aca="false">IF(MONTH(B11)&lt;&gt;MONTH($B$9),0,IF(OR(WEEKDAY(B11)=1,WEEKDAY(B11)=7),0,$A$1)-$A$1*F11-$A$1*$G11)</f>
        <v>0.345138888888889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6" t="n">
        <f aca="false">B11+1</f>
        <v>45842</v>
      </c>
      <c r="C12" s="13" t="n">
        <f aca="false">IF(MONTH(B12)&lt;&gt;MONTH($B$9),0,IF(OR(WEEKDAY(B12)=1,WEEKDAY(B12)=7),0,$A$1)-$A$1*F12-$A$1*$G12)</f>
        <v>0.345138888888889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6" t="n">
        <f aca="false">B12+1</f>
        <v>45843</v>
      </c>
      <c r="C13" s="13" t="n">
        <f aca="false">IF(MONTH(B13)&lt;&gt;MONTH($B$9),0,IF(OR(WEEKDAY(B13)=1,WEEKDAY(B13)=7),0,$A$1)-$A$1*F13-$A$1*$G13)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6" t="n">
        <f aca="false">B13+1</f>
        <v>45844</v>
      </c>
      <c r="C14" s="13" t="n">
        <f aca="false">IF(MONTH(B14)&lt;&gt;MONTH($B$9),0,IF(OR(WEEKDAY(B14)=1,WEEKDAY(B14)=7),0,$A$1)-$A$1*F14-$A$1*$G14)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6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6" t="n">
        <f aca="false">B14+1</f>
        <v>45845</v>
      </c>
      <c r="C15" s="13" t="n">
        <f aca="false">IF(MONTH(B15)&lt;&gt;MONTH($B$9),0,IF(OR(WEEKDAY(B15)=1,WEEKDAY(B15)=7),0,$A$1)-$A$1*F15-$A$1*$G15)</f>
        <v>0.345138888888889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6" t="n">
        <f aca="false">B15+1</f>
        <v>45846</v>
      </c>
      <c r="C16" s="13" t="n">
        <f aca="false">IF(MONTH(B16)&lt;&gt;MONTH($B$9),0,IF(OR(WEEKDAY(B16)=1,WEEKDAY(B16)=7),0,$A$1)-$A$1*F16-$A$1*$G16)</f>
        <v>0.345138888888889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6" t="n">
        <f aca="false">B16+1</f>
        <v>45847</v>
      </c>
      <c r="C17" s="13" t="n">
        <f aca="false">IF(MONTH(B17)&lt;&gt;MONTH($B$9),0,IF(OR(WEEKDAY(B17)=1,WEEKDAY(B17)=7),0,$A$1)-$A$1*F17-$A$1*$G17)</f>
        <v>0.345138888888889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6" t="n">
        <f aca="false">B17+1</f>
        <v>45848</v>
      </c>
      <c r="C18" s="13" t="n">
        <f aca="false">IF(MONTH(B18)&lt;&gt;MONTH($B$9),0,IF(OR(WEEKDAY(B18)=1,WEEKDAY(B18)=7),0,$A$1)-$A$1*F18-$A$1*$G18)</f>
        <v>0.345138888888889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6" t="n">
        <f aca="false">B18+1</f>
        <v>45849</v>
      </c>
      <c r="C19" s="13" t="n">
        <f aca="false">IF(MONTH(B19)&lt;&gt;MONTH($B$9),0,IF(OR(WEEKDAY(B19)=1,WEEKDAY(B19)=7),0,$A$1)-$A$1*F19-$A$1*$G19)</f>
        <v>0.345138888888889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6" t="n">
        <f aca="false">B19+1</f>
        <v>45850</v>
      </c>
      <c r="C20" s="13" t="n">
        <f aca="false">IF(MONTH(B20)&lt;&gt;MONTH($B$9),0,IF(OR(WEEKDAY(B20)=1,WEEKDAY(B20)=7),0,$A$1)-$A$1*F20-$A$1*$G20)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6" t="n">
        <f aca="false">B20+1</f>
        <v>45851</v>
      </c>
      <c r="C21" s="13" t="n">
        <f aca="false">IF(MONTH(B21)&lt;&gt;MONTH($B$9),0,IF(OR(WEEKDAY(B21)=1,WEEKDAY(B21)=7),0,$A$1)-$A$1*F21-$A$1*$G21)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6" t="n">
        <f aca="false">B21+1</f>
        <v>45852</v>
      </c>
      <c r="C22" s="13" t="n">
        <f aca="false">IF(MONTH(B22)&lt;&gt;MONTH($B$9),0,IF(OR(WEEKDAY(B22)=1,WEEKDAY(B22)=7),0,$A$1)-$A$1*F22-$A$1*$G22)</f>
        <v>0.345138888888889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6" t="n">
        <f aca="false">B22+1</f>
        <v>45853</v>
      </c>
      <c r="C23" s="13" t="n">
        <f aca="false">IF(MONTH(B23)&lt;&gt;MONTH($B$9),0,IF(OR(WEEKDAY(B23)=1,WEEKDAY(B23)=7),0,$A$1)-$A$1*F23-$A$1*$G23)</f>
        <v>0.345138888888889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6" t="n">
        <f aca="false">B23+1</f>
        <v>45854</v>
      </c>
      <c r="C24" s="13" t="n">
        <f aca="false">IF(MONTH(B24)&lt;&gt;MONTH($B$9),0,IF(OR(WEEKDAY(B24)=1,WEEKDAY(B24)=7),0,$A$1)-$A$1*F24-$A$1*$G24)</f>
        <v>0.345138888888889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6" t="n">
        <f aca="false">B24+1</f>
        <v>45855</v>
      </c>
      <c r="C25" s="13" t="n">
        <f aca="false">IF(MONTH(B25)&lt;&gt;MONTH($B$9),0,IF(OR(WEEKDAY(B25)=1,WEEKDAY(B25)=7),0,$A$1)-$A$1*F25-$A$1*$G25)</f>
        <v>0.345138888888889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6" t="n">
        <f aca="false">B25+1</f>
        <v>45856</v>
      </c>
      <c r="C26" s="13" t="n">
        <f aca="false">IF(MONTH(B26)&lt;&gt;MONTH($B$9),0,IF(OR(WEEKDAY(B26)=1,WEEKDAY(B26)=7),0,$A$1)-$A$1*F26-$A$1*$G26)</f>
        <v>0.345138888888889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6" t="n">
        <f aca="false">B26+1</f>
        <v>45857</v>
      </c>
      <c r="C27" s="13" t="n">
        <f aca="false">IF(MONTH(B27)&lt;&gt;MONTH($B$9),0,IF(OR(WEEKDAY(B27)=1,WEEKDAY(B27)=7),0,$A$1)-$A$1*F27-$A$1*$G27)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6" t="n">
        <f aca="false">B27+1</f>
        <v>45858</v>
      </c>
      <c r="C28" s="13" t="n">
        <f aca="false">IF(MONTH(B28)&lt;&gt;MONTH($B$9),0,IF(OR(WEEKDAY(B28)=1,WEEKDAY(B28)=7),0,$A$1)-$A$1*F28-$A$1*$G28)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6" t="n">
        <f aca="false">B28+1</f>
        <v>45859</v>
      </c>
      <c r="C29" s="13" t="n">
        <f aca="false">IF(MONTH(B29)&lt;&gt;MONTH($B$9),0,IF(OR(WEEKDAY(B29)=1,WEEKDAY(B29)=7),0,$A$1)-$A$1*F29-$A$1*$G29)</f>
        <v>0.345138888888889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6" t="n">
        <f aca="false">B29+1</f>
        <v>45860</v>
      </c>
      <c r="C30" s="13" t="n">
        <f aca="false">IF(MONTH(B30)&lt;&gt;MONTH($B$9),0,IF(OR(WEEKDAY(B30)=1,WEEKDAY(B30)=7),0,$A$1)-$A$1*F30-$A$1*$G30)</f>
        <v>0.345138888888889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6" t="n">
        <f aca="false">B30+1</f>
        <v>45861</v>
      </c>
      <c r="C31" s="13" t="n">
        <f aca="false">IF(MONTH(B31)&lt;&gt;MONTH($B$9),0,IF(OR(WEEKDAY(B31)=1,WEEKDAY(B31)=7),0,$A$1)-$A$1*F31-$A$1*$G31)</f>
        <v>0.345138888888889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6" t="n">
        <f aca="false">B31+1</f>
        <v>45862</v>
      </c>
      <c r="C32" s="13" t="n">
        <f aca="false">IF(MONTH(B32)&lt;&gt;MONTH($B$9),0,IF(OR(WEEKDAY(B32)=1,WEEKDAY(B32)=7),0,$A$1)-$A$1*F32-$A$1*$G32)</f>
        <v>0.345138888888889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6" t="n">
        <f aca="false">B32+1</f>
        <v>45863</v>
      </c>
      <c r="C33" s="13" t="n">
        <f aca="false">IF(MONTH(B33)&lt;&gt;MONTH($B$9),0,IF(OR(WEEKDAY(B33)=1,WEEKDAY(B33)=7),0,$A$1)-$A$1*F33-$A$1*$G33)</f>
        <v>0.345138888888889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6" t="n">
        <f aca="false">B33+1</f>
        <v>45864</v>
      </c>
      <c r="C34" s="13" t="n">
        <f aca="false">IF(MONTH(B34)&lt;&gt;MONTH($B$9),0,IF(OR(WEEKDAY(B34)=1,WEEKDAY(B34)=7),0,$A$1)-$A$1*F34-$A$1*$G34)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6" t="n">
        <f aca="false">B34+1</f>
        <v>45865</v>
      </c>
      <c r="C35" s="13" t="n">
        <f aca="false">IF(MONTH(B35)&lt;&gt;MONTH($B$9),0,IF(OR(WEEKDAY(B35)=1,WEEKDAY(B35)=7),0,$A$1)-$A$1*F35-$A$1*$G35)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6" t="n">
        <f aca="false">B35+1</f>
        <v>45866</v>
      </c>
      <c r="C36" s="13" t="n">
        <f aca="false">IF(MONTH(B36)&lt;&gt;MONTH($B$9),0,IF(OR(WEEKDAY(B36)=1,WEEKDAY(B36)=7),0,$A$1)-$A$1*F36-$A$1*$G36)</f>
        <v>0.345138888888889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6" t="n">
        <f aca="false">B36+1</f>
        <v>45867</v>
      </c>
      <c r="C37" s="13" t="n">
        <f aca="false">IF(MONTH(B37)&lt;&gt;MONTH($B$9),0,IF(OR(WEEKDAY(B37)=1,WEEKDAY(B37)=7),0,$A$1)-$A$1*F37-$A$1*$G37)</f>
        <v>0.345138888888889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6" t="n">
        <f aca="false">B37+1</f>
        <v>45868</v>
      </c>
      <c r="C38" s="13" t="n">
        <f aca="false">IF(MONTH(B38)&lt;&gt;MONTH($B$9),0,IF(OR(WEEKDAY(B38)=1,WEEKDAY(B38)=7),0,$A$1)-$A$1*F38-$A$1*$G38)</f>
        <v>0.345138888888889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6" t="n">
        <f aca="false">B38+1</f>
        <v>45869</v>
      </c>
      <c r="C39" s="13" t="n">
        <f aca="false">IF(MONTH(B39)&lt;&gt;MONTH($B$9),0,IF(OR(WEEKDAY(B39)=1,WEEKDAY(B39)=7),0,$A$1)-$A$1*F39-$A$1*$G39)</f>
        <v>0.345138888888889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128057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cp:lastPrinted>2008-12-11T08:32:08Z</cp:lastPrinted>
  <dcterms:modified xsi:type="dcterms:W3CDTF">2025-07-05T18:14:58Z</dcterms:modified>
  <cp:revision>1057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