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<sst xmlns="http://schemas.openxmlformats.org/spreadsheetml/2006/main" count="148" uniqueCount="128">
  <si>
    <t xml:space="preserve">paramètres généraux</t>
  </si>
  <si>
    <t xml:space="preserve">wrong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</si>
  <si>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</si>
  <si>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</si>
  <si>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</si>
  <si>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</si>
  <si>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</si>
  <si>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Meca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</si>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</sst>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7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" name="Image 49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" name="Image 50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" name="Image 51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" name="Image 52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" name="Image 53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" name="Image 54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0" name="Image 10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1" name="Image 22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2" name="Image 35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3" name="Image 46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4" name="Image 97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5" name="Image 98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6" name="Image 99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7" name="Image 100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8" name="Image 101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9" name="Image 102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0" name="Image 171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1" name="Image 172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2" name="Image 173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3" name="Image 174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4" name="Image 175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5" name="Image 176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6" name="Image 177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7" name="Image 1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8" name="Image 23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9" name="Image 36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0" name="Image 47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1" name="Image 103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2" name="Image 104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3" name="Image 105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4" name="Image 106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5" name="Image 107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6" name="Image 108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7" name="Image 178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8" name="Image 179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9" name="Image 180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0" name="Image 181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1" name="Image 182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2" name="Image 183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3" name="Image 184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4" name="Image 1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5" name="Image 24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6" name="Image 37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7" name="Image 48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8" name="Image 109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9" name="Image 110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0" name="Image 111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1" name="Image 112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2" name="Image 113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3" name="Image 114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4" name="Image 185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5" name="Image 186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6" name="Image 187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7" name="Image 188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8" name="Image 189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9" name="Image 190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90" name="Image 191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" name="Image 13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" name="Image 14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" name="Image 25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" name="Image 27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" name="Image 38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" name="Image 115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" name="Image 116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" name="Image 117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" name="Image 118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" name="Image 119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" name="Image 120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9" name="Image 121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1" name="Image 15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2" name="Image 26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3" name="Image 28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4" name="Image 39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5" name="Image 55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6" name="Image 56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7" name="Image 57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8" name="Image 58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9" name="Image 59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0" name="Image 60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1" name="Image 122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2" name="Image 123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3" name="Image 124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4" name="Image 125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5" name="Image 126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6" name="Image 127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7" name="Image 128" descr=""/>
        <xdr:cNvPicPr/>
      </xdr:nvPicPr>
      <xdr:blipFill>
        <a:blip r:embed="rId1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8" name="Image 4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9" name="Image 16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0" name="Image 29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1" name="Image 40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2" name="Image 61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3" name="Image 62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4" name="Image 63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5" name="Image 64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6" name="Image 65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7" name="Image 66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8" name="Image 129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9" name="Image 130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0" name="Image 131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1" name="Image 132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2" name="Image 133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3" name="Image 134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4" name="Image 135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5" name="Image 5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6" name="Image 17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7" name="Image 30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8" name="Image 41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9" name="Image 67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0" name="Image 68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1" name="Image 69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2" name="Image 70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3" name="Image 71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4" name="Image 72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5" name="Image 136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6" name="Image 137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7" name="Image 138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8" name="Image 139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9" name="Image 140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0" name="Image 141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1" name="Image 142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2" name="Image 6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3" name="Image 18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4" name="Image 31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5" name="Image 42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6" name="Image 73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7" name="Image 74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8" name="Image 75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9" name="Image 76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0" name="Image 77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1" name="Image 78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2" name="Image 143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3" name="Image 144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4" name="Image 145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5" name="Image 146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6" name="Image 147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7" name="Image 148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8" name="Image 149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9" name="Image 7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0" name="Image 19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1" name="Image 32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2" name="Image 43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3" name="Image 79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4" name="Image 80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5" name="Image 81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6" name="Image 82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7" name="Image 83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8" name="Image 84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9" name="Image 150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0" name="Image 151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1" name="Image 152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2" name="Image 153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3" name="Image 154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4" name="Image 155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5" name="Image 156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6" name="Image 8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7" name="Image 20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8" name="Image 33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9" name="Image 44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0" name="Image 85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1" name="Image 86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2" name="Image 87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3" name="Image 88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4" name="Image 89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5" name="Image 90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6" name="Image 157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7" name="Image 158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8" name="Image 159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9" name="Image 160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0" name="Image 161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1" name="Image 162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2" name="Image 163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3" name="Image 9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4" name="Image 21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5" name="Image 34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6" name="Image 45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7" name="Image 91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8" name="Image 92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9" name="Image 93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0" name="Image 94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1" name="Image 95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2" name="Image 96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3" name="Image 164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4" name="Image 165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5" name="Image 166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6" name="Image 167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7" name="Image 168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8" name="Image 169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9" name="Image 170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3" activeCellId="0" sqref="E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f aca="true">TODAY()</f>
        <v>45845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f aca="true">NOW()-TODAY()</f>
        <v>0.830690790775405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 t="s">
        <v>52</v>
      </c>
      <c r="B43" s="20" t="s">
        <v>53</v>
      </c>
      <c r="C43" s="20"/>
      <c r="E43" s="3"/>
    </row>
    <row r="44" customFormat="false" ht="12.8" hidden="false" customHeight="false" outlineLevel="0" collapsed="false">
      <c r="A44" s="20" t="s">
        <v>54</v>
      </c>
      <c r="B44" s="20" t="s">
        <v>55</v>
      </c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56</v>
      </c>
      <c r="B51" s="1" t="s">
        <v>57</v>
      </c>
      <c r="C51" s="1" t="s">
        <v>58</v>
      </c>
      <c r="D51" s="1" t="s">
        <v>59</v>
      </c>
      <c r="E51" s="1" t="s">
        <v>60</v>
      </c>
    </row>
    <row r="52" customFormat="false" ht="12.8" hidden="false" customHeight="false" outlineLevel="0" collapsed="false">
      <c r="A52" s="1" t="n">
        <v>0</v>
      </c>
      <c r="C52" s="1" t="s">
        <v>61</v>
      </c>
      <c r="E52" s="1" t="s">
        <v>62</v>
      </c>
    </row>
    <row r="53" customFormat="false" ht="13.25" hidden="false" customHeight="false" outlineLevel="0" collapsed="false">
      <c r="A53" s="1" t="n">
        <v>10</v>
      </c>
      <c r="B53" s="23" t="s">
        <v>63</v>
      </c>
      <c r="C53" s="1" t="s">
        <v>61</v>
      </c>
      <c r="D53" s="1" t="s">
        <v>64</v>
      </c>
      <c r="E53" s="1" t="s">
        <v>65</v>
      </c>
    </row>
    <row r="54" customFormat="false" ht="12.8" hidden="false" customHeight="false" outlineLevel="0" collapsed="false">
      <c r="A54" s="1" t="n">
        <v>20</v>
      </c>
      <c r="B54" s="1" t="s">
        <v>66</v>
      </c>
      <c r="C54" s="1" t="s">
        <v>61</v>
      </c>
      <c r="D54" s="1" t="s">
        <v>64</v>
      </c>
      <c r="E54" s="1" t="s">
        <v>65</v>
      </c>
    </row>
    <row r="55" customFormat="false" ht="12.8" hidden="false" customHeight="false" outlineLevel="0" collapsed="false">
      <c r="A55" s="1" t="n">
        <v>30</v>
      </c>
      <c r="B55" s="1" t="s">
        <v>67</v>
      </c>
      <c r="C55" s="1" t="s">
        <v>68</v>
      </c>
      <c r="D55" s="1" t="s">
        <v>69</v>
      </c>
    </row>
    <row r="56" customFormat="false" ht="12.8" hidden="false" customHeight="false" outlineLevel="0" collapsed="false">
      <c r="A56" s="1" t="n">
        <v>40</v>
      </c>
      <c r="B56" s="1" t="s">
        <v>70</v>
      </c>
      <c r="C56" s="1" t="s">
        <v>68</v>
      </c>
      <c r="D56" s="1" t="s">
        <v>64</v>
      </c>
    </row>
    <row r="57" customFormat="false" ht="12.8" hidden="false" customHeight="false" outlineLevel="0" collapsed="false">
      <c r="A57" s="1" t="n">
        <v>50</v>
      </c>
      <c r="B57" s="1" t="s">
        <v>71</v>
      </c>
      <c r="C57" s="1" t="s">
        <v>68</v>
      </c>
      <c r="D57" s="1" t="s">
        <v>69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72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73</v>
      </c>
      <c r="E63" s="3"/>
    </row>
    <row r="64" customFormat="false" ht="12.8" hidden="false" customHeight="false" outlineLevel="0" collapsed="false">
      <c r="A64" s="21" t="s">
        <v>74</v>
      </c>
      <c r="E64" s="3"/>
    </row>
    <row r="65" customFormat="false" ht="12.8" hidden="false" customHeight="false" outlineLevel="0" collapsed="false">
      <c r="A65" s="21" t="s">
        <v>75</v>
      </c>
      <c r="E65" s="3"/>
    </row>
    <row r="66" customFormat="false" ht="12.8" hidden="false" customHeight="false" outlineLevel="0" collapsed="false">
      <c r="A66" s="21" t="s">
        <v>76</v>
      </c>
      <c r="E66" s="3"/>
    </row>
    <row r="67" customFormat="false" ht="12.8" hidden="false" customHeight="false" outlineLevel="0" collapsed="false">
      <c r="A67" s="21" t="s">
        <v>77</v>
      </c>
      <c r="E67" s="3"/>
    </row>
    <row r="68" customFormat="false" ht="12.8" hidden="false" customHeight="false" outlineLevel="0" collapsed="false">
      <c r="A68" s="21" t="s">
        <v>78</v>
      </c>
      <c r="E68" s="3"/>
    </row>
    <row r="69" customFormat="false" ht="12.8" hidden="false" customHeight="false" outlineLevel="0" collapsed="false">
      <c r="A69" s="21" t="s">
        <v>79</v>
      </c>
      <c r="E69" s="3"/>
    </row>
    <row r="70" customFormat="false" ht="12.8" hidden="false" customHeight="false" outlineLevel="0" collapsed="false">
      <c r="A70" s="21" t="s">
        <v>80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81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82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83</v>
      </c>
    </row>
    <row r="81" customFormat="false" ht="12.8" hidden="false" customHeight="false" outlineLevel="0" collapsed="false">
      <c r="A81" s="1" t="s">
        <v>84</v>
      </c>
    </row>
    <row r="82" customFormat="false" ht="12.8" hidden="false" customHeight="false" outlineLevel="0" collapsed="false">
      <c r="A82" s="1" t="s">
        <v>85</v>
      </c>
    </row>
    <row r="83" customFormat="false" ht="12.8" hidden="false" customHeight="false" outlineLevel="0" collapsed="false">
      <c r="A83" s="1" t="s">
        <v>86</v>
      </c>
    </row>
    <row r="84" customFormat="false" ht="12.8" hidden="false" customHeight="false" outlineLevel="0" collapsed="false">
      <c r="A84" s="1" t="s">
        <v>87</v>
      </c>
    </row>
    <row r="85" customFormat="false" ht="12.8" hidden="false" customHeight="false" outlineLevel="0" collapsed="false">
      <c r="A85" s="1" t="s">
        <v>88</v>
      </c>
    </row>
    <row r="86" customFormat="false" ht="12.8" hidden="false" customHeight="false" outlineLevel="0" collapsed="false">
      <c r="A86" s="1" t="s">
        <v>89</v>
      </c>
      <c r="E86" s="3"/>
    </row>
    <row r="87" customFormat="false" ht="12.8" hidden="false" customHeight="false" outlineLevel="0" collapsed="false">
      <c r="A87" s="1" t="s">
        <v>90</v>
      </c>
      <c r="E87" s="3"/>
    </row>
    <row r="88" customFormat="false" ht="12.8" hidden="false" customHeight="false" outlineLevel="0" collapsed="false">
      <c r="A88" s="1" t="s">
        <v>91</v>
      </c>
      <c r="E88" s="3"/>
    </row>
    <row r="89" customFormat="false" ht="12.8" hidden="false" customHeight="false" outlineLevel="0" collapsed="false">
      <c r="A89" s="1" t="s">
        <v>92</v>
      </c>
      <c r="E89" s="3"/>
    </row>
    <row r="91" customFormat="false" ht="12.8" hidden="false" customHeight="false" outlineLevel="0" collapsed="false">
      <c r="A91" s="1" t="s">
        <v>93</v>
      </c>
    </row>
    <row r="92" customFormat="false" ht="12.8" hidden="false" customHeight="false" outlineLevel="0" collapsed="false">
      <c r="A92" s="1" t="s">
        <v>94</v>
      </c>
    </row>
    <row r="94" customFormat="false" ht="12.8" hidden="false" customHeight="false" outlineLevel="0" collapsed="false">
      <c r="A94" s="1" t="s">
        <v>95</v>
      </c>
    </row>
    <row r="95" customFormat="false" ht="12.8" hidden="false" customHeight="false" outlineLevel="0" collapsed="false">
      <c r="A95" s="1" t="s">
        <v>96</v>
      </c>
    </row>
    <row r="96" customFormat="false" ht="12.8" hidden="false" customHeight="false" outlineLevel="0" collapsed="false">
      <c r="A96" s="1" t="s">
        <v>97</v>
      </c>
    </row>
    <row r="97" customFormat="false" ht="12.8" hidden="false" customHeight="false" outlineLevel="0" collapsed="false">
      <c r="A97" s="1" t="s">
        <v>98</v>
      </c>
    </row>
    <row r="98" customFormat="false" ht="12.8" hidden="false" customHeight="false" outlineLevel="0" collapsed="false">
      <c r="A98" s="1" t="s">
        <v>99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2025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-35.4450036536691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-35.4450036536691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46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EDATE(juillet!B9,1)</f>
        <v>45870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45871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45872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45873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45874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45875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45876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45877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45878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45879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45880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45881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45882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45883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45884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45885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45886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45887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45888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45889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45890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45891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45892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45893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45894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45895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45896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45897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45898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45899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45900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2025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-35.4450036536691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-35.4450036536691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46" t="n">
        <f aca="false">SUM(C9:C39)</f>
        <v>7.59305555555556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EDATE(août!B9,1)</f>
        <v>45901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45902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45903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45904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45905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45906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45907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45908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45909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45910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45911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45912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45913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45914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45915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45916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45917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45918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45919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45920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45921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45922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45923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45924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45925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45926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45927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45928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45929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45930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45931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2025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-35.4450036536691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-35.4450036536691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EDATE(septembre!B9,1)</f>
        <v>45931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45932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45933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45934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45935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45936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45937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45938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45939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45940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45941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45942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45943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45944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45945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45946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45947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45948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45949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45950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45951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45952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45953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45954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45955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45956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45957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45958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45959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45960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45961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2025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-35.4450036536691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-35.4450036536691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46" t="n">
        <f aca="false">SUM(C9:C39)</f>
        <v>6.90277777777778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EDATE(octobre!B9,1)</f>
        <v>45962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45963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45964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45965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45966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45967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45968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45969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45970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45971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45972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45973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45974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45975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45976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45977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45978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45979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45980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45981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45982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45983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45984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45985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45986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45987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45988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45989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45990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45991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45992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2025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-35.4450036536691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-35.4450036536691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EDATE(novembre!B9,1)</f>
        <v>45992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45993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45994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45995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45996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45997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45998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45999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46000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46001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46002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46003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46004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46005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46006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46007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46008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46009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46010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46011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46012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46013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46014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46015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46016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46017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46018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46019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46020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46021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46022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0" sqref="I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5" t="s">
        <v>111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112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113</v>
      </c>
      <c r="C3" s="2"/>
      <c r="E3" s="3"/>
      <c r="H3" s="3"/>
      <c r="I3" s="15" t="str">
        <f aca="false">init!$A$11&amp;" "&amp;init!$A$10</f>
        <v>Meca Cerf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116</v>
      </c>
      <c r="D7" s="28" t="s">
        <v>117</v>
      </c>
      <c r="E7" s="28" t="s">
        <v>118</v>
      </c>
      <c r="F7" s="28" t="s">
        <v>119</v>
      </c>
      <c r="G7" s="28" t="s">
        <v>120</v>
      </c>
      <c r="H7" s="28" t="s">
        <v>121</v>
      </c>
      <c r="I7" s="28" t="s">
        <v>122</v>
      </c>
      <c r="J7" s="28" t="s">
        <v>121</v>
      </c>
      <c r="K7" s="28" t="s">
        <v>122</v>
      </c>
      <c r="L7" s="28" t="s">
        <v>121</v>
      </c>
      <c r="M7" s="28" t="s">
        <v>122</v>
      </c>
      <c r="N7" s="28" t="s">
        <v>121</v>
      </c>
      <c r="O7" s="28" t="s">
        <v>122</v>
      </c>
      <c r="P7" s="28" t="s">
        <v>121</v>
      </c>
      <c r="Q7" s="28" t="s">
        <v>122</v>
      </c>
      <c r="R7" s="28" t="s">
        <v>121</v>
      </c>
      <c r="S7" s="28" t="s">
        <v>122</v>
      </c>
      <c r="T7" s="30" t="s">
        <v>111</v>
      </c>
      <c r="U7" s="30" t="s">
        <v>123</v>
      </c>
      <c r="V7" s="30" t="s">
        <v>124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125</v>
      </c>
      <c r="AN7" s="30" t="s">
        <v>126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127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DATE(init!A4-1,12,1)</f>
        <v>45627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24" activeCellId="0" sqref="O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2025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7.0753472222222</v>
      </c>
      <c r="D8" s="46" t="n">
        <f aca="false">SUM(D9:D39)</f>
        <v>-0.0927083333333333</v>
      </c>
      <c r="E8" s="46" t="n">
        <f aca="false">SUM(E9:E39)</f>
        <v>6.98263888888887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EDATE(moisInit!B9,1)</f>
        <v>45658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0.00902777777777778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45659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0.0333333333333333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45660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45661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45662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45663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45664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45665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-0.0465277777777778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45666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0.00902777777777778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45667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45668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45669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45670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0.0159722222222222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45671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0.0263888888888889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45672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0.0159722222222222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45673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0.0159722222222222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45674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45675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45676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45677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0.0159722222222222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45678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45679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0.0159722222222222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45680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45681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45682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45683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45684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0.0159722222222222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45685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0.0159722222222222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45686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0.0159722222222222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45687</v>
      </c>
      <c r="C38" s="13" t="n">
        <f aca="false">IF(MONTH(B38)&lt;&gt;MONTH($B$9),0,IF(OR(WEEKDAY(B38)=1,WEEKDAY(B38)=7),0,$A$1)-$A$1*F38-$A$1*$G38)</f>
        <v>-2.31481481481481E-014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45688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S9:X39 A9:G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9" activeCellId="0" sqref="H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2025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-4.03736476478015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6.73020833333334</v>
      </c>
      <c r="D8" s="46" t="n">
        <f aca="false">SUM(D9:D39)</f>
        <v>-4.02798976478009</v>
      </c>
      <c r="E8" s="46" t="n">
        <f aca="false">SUM(E9:E39)</f>
        <v>2.70221856855318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30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EDATE(janvier!B9,1)</f>
        <v>45689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45690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45691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45692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0.00902777777777778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3" t="n">
        <v>0.322916666666667</v>
      </c>
      <c r="I12" s="53" t="n">
        <v>0.409722222222222</v>
      </c>
      <c r="J12" s="53" t="n">
        <v>0.416666666666667</v>
      </c>
      <c r="K12" s="53" t="n">
        <v>0.520833333333333</v>
      </c>
      <c r="L12" s="53" t="n">
        <v>0.552083333333333</v>
      </c>
      <c r="M12" s="53" t="n">
        <v>0.715277777777778</v>
      </c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45693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0.00902777777777778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3" t="n">
        <v>0.322916666666667</v>
      </c>
      <c r="I13" s="53" t="n">
        <v>0.409722222222222</v>
      </c>
      <c r="J13" s="53" t="n">
        <v>0.416666666666667</v>
      </c>
      <c r="K13" s="53" t="n">
        <v>0.520833333333333</v>
      </c>
      <c r="L13" s="53" t="n">
        <v>0.552083333333333</v>
      </c>
      <c r="M13" s="53" t="n">
        <v>0.715277777777778</v>
      </c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45694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45695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45696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0.0833333333333333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3" t="n">
        <v>0</v>
      </c>
      <c r="I16" s="53" t="n">
        <v>0.0833333333333333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45697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45698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45699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0.155690790775463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0.500829679664293</v>
      </c>
      <c r="F19" s="52"/>
      <c r="G19" s="52"/>
      <c r="H19" s="53" t="n">
        <v>0.322916666666667</v>
      </c>
      <c r="I19" s="53" t="n">
        <v>0.409722222222222</v>
      </c>
      <c r="J19" s="53" t="n">
        <v>0.416666666666667</v>
      </c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30</v>
      </c>
      <c r="X19" s="13" t="n">
        <f aca="false">E19-SUM(Y19:AH19)-F19*$A$1</f>
        <v>0.500829679664352</v>
      </c>
      <c r="AM19" s="24" t="n">
        <f aca="false">IF(AND(currentDate&gt;$B19,NOT(ISEVEN(COUNTIF($H19:$S19,"&lt;&gt;")))),30,0)</f>
        <v>30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45700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45701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45702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45703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45704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45705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45706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45707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45708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45709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45710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45711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45712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-0.172569444444444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45713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45714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45715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45716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45717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45718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45719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7:X39 A9:E36 S9:X36 F9:R10 F20:R36 F11:G19 P11:R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2025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-4.03736476478015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-11.2852814314468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EDATE(février!B9,1)</f>
        <v>45717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45718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45719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45720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45721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45722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45723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45724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45725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45726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45727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45728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45729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45730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45731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45732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45733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45734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45735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45736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45737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45738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45739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45740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45741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45742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45743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45744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45745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45746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45747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2025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-11.2852814314468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-18.8783369870024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EDATE(mars!B9,1)</f>
        <v>45748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45749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45750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45751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45752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45753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45754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45755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45756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45757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45758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45759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45760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45761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45762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45763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45764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45765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45766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45767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45768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45769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45770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45771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45772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45773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45774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45775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45776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45777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45778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2025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-18.8783369870024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-26.471392542558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EDATE(avril!B9,1)</f>
        <v>45778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45779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45780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45781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45782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45783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45784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45785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45786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45787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45788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45789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45790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45791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45792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45793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45794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45795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45796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45797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45798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45799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45800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45801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45802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45803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45804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45805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45806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45807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45808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2025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-26.471392542558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-33.7193092092246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EDATE(mai!B9,1)</f>
        <v>45809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45810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45811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45812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45813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45814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45815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45816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45817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45818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45819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45820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45821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45822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45823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45824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45825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45826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45827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45828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45829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45830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45831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45832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45833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45834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45835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45836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45837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45838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45839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2025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-33.7193092092246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-35.4450036536691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46" t="n">
        <f aca="false">SUM(C9:C39)</f>
        <v>7.93819444444444</v>
      </c>
      <c r="D8" s="46" t="n">
        <f aca="false">SUM(D9:D39)</f>
        <v>-1.72569444444444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EDATE(juin!B9,1)</f>
        <v>45839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45840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45841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45842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45843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45844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45845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45846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45847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45848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45849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45850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45851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45852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45853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45854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45855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45856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45857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45858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45859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45860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45861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45862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45863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45864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45865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45866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45867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45868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45869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128044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2025-07-07T19:56:13Z</dcterms:modified>
  <cp:revision>1056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