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7D876C49-1475-4BAE-9F4F-5A6BF1556484}" xr6:coauthVersionLast="47" xr6:coauthVersionMax="47" xr10:uidLastSave="{00000000-0000-0000-0000-000000000000}"/>
  <bookViews>
    <workbookView xWindow="-108" yWindow="-108" windowWidth="23256" windowHeight="12576" xr2:uid="{8C9365E0-49A8-42A6-9876-B7E86C04ADD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B7" i="1"/>
  <c r="H6" i="1"/>
  <c r="G6" i="1"/>
  <c r="F6" i="1"/>
  <c r="E6" i="1"/>
  <c r="D6" i="1"/>
  <c r="B6" i="1"/>
  <c r="H5" i="1"/>
  <c r="G5" i="1"/>
  <c r="F5" i="1"/>
  <c r="E5" i="1"/>
  <c r="D5" i="1"/>
  <c r="B5" i="1"/>
  <c r="H4" i="1"/>
  <c r="G4" i="1"/>
  <c r="F4" i="1"/>
  <c r="E4" i="1"/>
  <c r="D4" i="1"/>
  <c r="B4" i="1"/>
  <c r="H2" i="1"/>
  <c r="G2" i="1"/>
  <c r="G3" i="1"/>
  <c r="F3" i="1"/>
  <c r="E3" i="1"/>
  <c r="D3" i="1"/>
  <c r="B3" i="1"/>
  <c r="F2" i="1"/>
  <c r="B2" i="1"/>
  <c r="E2" i="1"/>
  <c r="D2" i="1"/>
</calcChain>
</file>

<file path=xl/sharedStrings.xml><?xml version="1.0" encoding="utf-8"?>
<sst xmlns="http://schemas.openxmlformats.org/spreadsheetml/2006/main" count="8" uniqueCount="8">
  <si>
    <t>Densidad</t>
  </si>
  <si>
    <t>cp</t>
  </si>
  <si>
    <t>mhu</t>
  </si>
  <si>
    <t>v</t>
  </si>
  <si>
    <t>k</t>
  </si>
  <si>
    <t>beta</t>
  </si>
  <si>
    <t>Pr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</si>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</sst>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5" formatCode="#.000"/>
    <numFmt numFmtId="176" formatCode="#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5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7E337-B971-4030-9946-BDD211790233}">
  <dimension ref="A1:H7"/>
  <sheetViews>
    <sheetView tabSelected="1" workbookViewId="0">
      <selection activeCell="H8" sqref="H8"/>
    </sheetView>
  </sheetViews>
  <sheetFormatPr baseColWidth="10" defaultRowHeight="14.4" x14ac:dyDescent="0.3"/>
  <cols>
    <col min="4" max="4" width="12" bestFit="1" customWidth="1"/>
  </cols>
  <sheetData>
    <row r="1" spans="1:8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21</v>
      </c>
      <c r="B2" s="1">
        <f>1.185</f>
        <v>1.1850000000000001</v>
      </c>
      <c r="C2">
        <v>1007</v>
      </c>
      <c r="D2">
        <f xml:space="preserve"> 1.806*10^-5</f>
        <v>1.8060000000000003E-5</v>
      </c>
      <c r="E2">
        <f>1.525*10^-5</f>
        <v>1.525E-5</v>
      </c>
      <c r="F2">
        <f xml:space="preserve"> 0.0256</f>
        <v>2.5600000000000001E-2</v>
      </c>
      <c r="G2">
        <f>3.401*10^-3</f>
        <v>3.4009999999999999E-3</v>
      </c>
      <c r="H2" s="2">
        <f>0.7111</f>
        <v>0.71109999999999995</v>
      </c>
    </row>
    <row r="3" spans="1:8" x14ac:dyDescent="0.3">
      <c r="A3">
        <v>22</v>
      </c>
      <c r="B3" s="1">
        <f>1.181</f>
        <v>1.181</v>
      </c>
      <c r="C3">
        <v>1007</v>
      </c>
      <c r="D3">
        <f xml:space="preserve"> 1.811*10^-5</f>
        <v>1.8110000000000001E-5</v>
      </c>
      <c r="E3">
        <f>1.534*10^-5</f>
        <v>1.5340000000000002E-5</v>
      </c>
      <c r="F3">
        <f xml:space="preserve"> 0.0257</f>
        <v>2.5700000000000001E-2</v>
      </c>
      <c r="G3">
        <f>3.39*10^-3</f>
        <v>3.3900000000000002E-3</v>
      </c>
      <c r="H3" s="2">
        <v>0.71079999999999999</v>
      </c>
    </row>
    <row r="4" spans="1:8" x14ac:dyDescent="0.3">
      <c r="A4">
        <v>23</v>
      </c>
      <c r="B4" s="1">
        <f>1.177</f>
        <v>1.177</v>
      </c>
      <c r="C4">
        <v>1007</v>
      </c>
      <c r="D4">
        <f xml:space="preserve"> 1.816*10^-5</f>
        <v>1.8160000000000002E-5</v>
      </c>
      <c r="E4">
        <f>1.544*10^-5</f>
        <v>1.5440000000000001E-5</v>
      </c>
      <c r="F4">
        <f xml:space="preserve"> 0.0258</f>
        <v>2.58E-2</v>
      </c>
      <c r="G4">
        <f>3.378*10^-3</f>
        <v>3.3780000000000004E-3</v>
      </c>
      <c r="H4" s="2">
        <f>0.7104</f>
        <v>0.71040000000000003</v>
      </c>
    </row>
    <row r="5" spans="1:8" x14ac:dyDescent="0.3">
      <c r="A5">
        <v>24</v>
      </c>
      <c r="B5" s="1">
        <f>1.174</f>
        <v>1.1739999999999999</v>
      </c>
      <c r="C5">
        <v>1007</v>
      </c>
      <c r="D5">
        <f xml:space="preserve"> 1.821*10^-5</f>
        <v>1.821E-5</v>
      </c>
      <c r="E5">
        <f>1.553*10^-5</f>
        <v>1.5530000000000002E-5</v>
      </c>
      <c r="F5">
        <f xml:space="preserve"> 0.0258</f>
        <v>2.58E-2</v>
      </c>
      <c r="G5">
        <f>3.367*10^-3</f>
        <v>3.3670000000000002E-3</v>
      </c>
      <c r="H5" s="2">
        <f>0.7101</f>
        <v>0.71009999999999995</v>
      </c>
    </row>
    <row r="6" spans="1:8" x14ac:dyDescent="0.3">
      <c r="A6">
        <v>25</v>
      </c>
      <c r="B6" s="1">
        <f>1.169</f>
        <v>1.169</v>
      </c>
      <c r="C6">
        <v>1007</v>
      </c>
      <c r="D6">
        <f xml:space="preserve"> 1.826*10^-5</f>
        <v>1.8260000000000001E-5</v>
      </c>
      <c r="E6">
        <f>1.563*10^-5</f>
        <v>1.5630000000000001E-5</v>
      </c>
      <c r="F6">
        <f xml:space="preserve"> 0.0259</f>
        <v>2.5899999999999999E-2</v>
      </c>
      <c r="G6">
        <f>3.356*10^-4</f>
        <v>3.3560000000000003E-4</v>
      </c>
      <c r="H6" s="2">
        <f>0.7097</f>
        <v>0.7097</v>
      </c>
    </row>
    <row r="7" spans="1:8" x14ac:dyDescent="0.3">
      <c r="A7">
        <v>26</v>
      </c>
      <c r="B7" s="1">
        <f>1.165</f>
        <v>1.165</v>
      </c>
      <c r="C7">
        <v>1007</v>
      </c>
      <c r="D7">
        <f xml:space="preserve"> 1.831*10^-5</f>
        <v>1.8310000000000003E-5</v>
      </c>
      <c r="E7">
        <f>1.572*10^-5</f>
        <v>1.5720000000000002E-5</v>
      </c>
      <c r="F7">
        <f xml:space="preserve"> 0.026</f>
        <v>2.5999999999999999E-2</v>
      </c>
      <c r="G7">
        <f>3.344*10^-4</f>
        <v>3.344E-4</v>
      </c>
      <c r="H7" s="2">
        <f>0.7094</f>
        <v>0.70940000000000003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2021-07-10T19:55:49Z</dcterms:created>
  <dcterms:modified xsi:type="dcterms:W3CDTF">2021-07-10T20:11:11Z</dcterms:modified>
</cp:coreProperties>
</file>